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theme/themeOverride2.xml" ContentType="application/vnd.openxmlformats-officedocument.themeOverride+xml"/>
  <Override PartName="/xl/charts/chart3.xml" ContentType="application/vnd.openxmlformats-officedocument.drawingml.chart+xml"/>
  <Override PartName="/xl/theme/themeOverride3.xml" ContentType="application/vnd.openxmlformats-officedocument.themeOverride+xml"/>
  <Override PartName="/xl/charts/chart4.xml" ContentType="application/vnd.openxmlformats-officedocument.drawingml.chart+xml"/>
  <Override PartName="/xl/theme/themeOverride4.xml" ContentType="application/vnd.openxmlformats-officedocument.themeOverride+xml"/>
  <Override PartName="/xl/charts/chart5.xml" ContentType="application/vnd.openxmlformats-officedocument.drawingml.chart+xml"/>
  <Override PartName="/xl/theme/themeOverride5.xml" ContentType="application/vnd.openxmlformats-officedocument.themeOverride+xml"/>
  <Override PartName="/xl/charts/chart6.xml" ContentType="application/vnd.openxmlformats-officedocument.drawingml.chart+xml"/>
  <Override PartName="/xl/theme/themeOverride6.xml" ContentType="application/vnd.openxmlformats-officedocument.themeOverride+xml"/>
  <Override PartName="/xl/charts/chart7.xml" ContentType="application/vnd.openxmlformats-officedocument.drawingml.chart+xml"/>
  <Override PartName="/xl/theme/themeOverride7.xml" ContentType="application/vnd.openxmlformats-officedocument.themeOverride+xml"/>
  <Override PartName="/xl/charts/chart8.xml" ContentType="application/vnd.openxmlformats-officedocument.drawingml.chart+xml"/>
  <Override PartName="/xl/theme/themeOverride8.xml" ContentType="application/vnd.openxmlformats-officedocument.themeOverrid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S:\Finance\Specialist Finance\Client reporting\Monthly Reporting (Securitisation)\Precise\PMF 2018-2B Securitisation (Z1)\2018\3 March\Investor Reports\"/>
    </mc:Choice>
  </mc:AlternateContent>
  <bookViews>
    <workbookView xWindow="0" yWindow="0" windowWidth="28800" windowHeight="13020"/>
  </bookViews>
  <sheets>
    <sheet name="Disclaimer" sheetId="2" r:id="rId1"/>
    <sheet name="_1" sheetId="1" r:id="rId2"/>
  </sheets>
  <externalReferences>
    <externalReference r:id="rId3"/>
    <externalReference r:id="rId4"/>
  </externalReferences>
  <definedNames>
    <definedName name="_Order1" hidden="1">0</definedName>
    <definedName name="_Order2" hidden="1">255</definedName>
    <definedName name="a" localSheetId="1" hidden="1">#REF!</definedName>
    <definedName name="a" hidden="1">#REF!</definedName>
    <definedName name="ah" localSheetId="1" hidden="1">#REF!</definedName>
    <definedName name="ah" hidden="1">#REF!</definedName>
    <definedName name="b" localSheetId="1" hidden="1">#REF!</definedName>
    <definedName name="b" hidden="1">#REF!</definedName>
    <definedName name="CurrentPOP">'[1]App of Funds'!$D$1</definedName>
    <definedName name="ewrwe" localSheetId="1" hidden="1">#REF!</definedName>
    <definedName name="ewrwe" hidden="1">#REF!</definedName>
    <definedName name="period">[2]TransMap!$D$6</definedName>
    <definedName name="_xlnm.Print_Area" localSheetId="1">_1!$F$5:$BK$1454</definedName>
    <definedName name="SeriesCEA">OFFSET([1]GraphData!$G$2,0,0,COUNTA([1]GraphData!$G$2:$G$1316),1)</definedName>
    <definedName name="SeriesCEB">OFFSET([1]GraphData!$H$2,0,0,COUNTA([1]GraphData!$H$2:$H$1316),1)</definedName>
    <definedName name="SeriesCEC">OFFSET([1]GraphData!$I$2,0,0,COUNTA([1]GraphData!$I$2:$I$1316),1)</definedName>
    <definedName name="SeriesCED">OFFSET([1]GraphData!$J$2,0,0,COUNTA([1]GraphData!$J$2:$J$1316),1)</definedName>
    <definedName name="SeriesCEE">OFFSET([1]GraphData!$K$2,0,0,COUNTA([1]GraphData!$K$2:$K$1316),1)</definedName>
    <definedName name="SeriesCEZ">OFFSET([1]GraphData!$L$2,0,0,COUNTA([1]GraphData!$L$2:$L$1316),1)</definedName>
    <definedName name="SeriesCPR">OFFSET([1]GraphData!$E$2,0,0,COUNTA([1]GraphData!$E$2:$E$1316),1)</definedName>
    <definedName name="SeriesCumLoss">OFFSET([1]GraphData!$F$2,0,0,COUNTA([1]GraphData!$F$2:$F$1316),1)</definedName>
    <definedName name="SeriesDel120">OFFSET([1]GraphData!$O$2,0,0,COUNTA([1]GraphData!$O$2:$O$1316),1)</definedName>
    <definedName name="SeriesDel3060">OFFSET([1]GraphData!$L$2,0,0,COUNTA([1]GraphData!$L$2:$L$1316),1)</definedName>
    <definedName name="SeriesDel6090">OFFSET([1]GraphData!$M$2,0,0,COUNTA([1]GraphData!$M$2:$M$1316),1)</definedName>
    <definedName name="SeriesDel90120">OFFSET([1]GraphData!$N$2,0,0,COUNTA([1]GraphData!$N$2:$N$1316),1)</definedName>
    <definedName name="SeriesES">OFFSET([1]GraphData!$D$2,0,0,COUNTA([1]GraphData!$D$2:$D$1316),1)</definedName>
    <definedName name="SeriesMM">OFFSET([1]GraphData!$C$2,0,0,COUNTA([1]GraphData!$C$2:$C$1316),1)</definedName>
    <definedName name="SeriesRange">OFFSET([1]GraphData!$B$2,0,0,COUNTA([1]GraphData!$B$2:$B$1316),1)</definedName>
  </definedNames>
  <calcPr calcId="152511" calcMode="manual" calcCompleted="0" calcOnSave="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F1401" i="1" l="1"/>
  <c r="AF1400" i="1"/>
  <c r="AF1395" i="1"/>
  <c r="AF1393" i="1"/>
  <c r="AF1392" i="1"/>
  <c r="AF1391" i="1"/>
  <c r="AF1390" i="1"/>
  <c r="AF1402" i="1" s="1"/>
  <c r="AF1389" i="1"/>
  <c r="AR1386" i="1"/>
  <c r="AI1386" i="1"/>
  <c r="AA1386" i="1"/>
  <c r="S1386" i="1"/>
  <c r="AR1385" i="1"/>
  <c r="AI1385" i="1"/>
  <c r="AA1385" i="1"/>
  <c r="S1385" i="1"/>
  <c r="AR1384" i="1"/>
  <c r="AI1384" i="1"/>
  <c r="AA1384" i="1"/>
  <c r="S1384" i="1"/>
  <c r="AR1383" i="1"/>
  <c r="AI1383" i="1"/>
  <c r="AA1383" i="1"/>
  <c r="S1383" i="1"/>
  <c r="AR1382" i="1"/>
  <c r="AI1382" i="1"/>
  <c r="AA1382" i="1"/>
  <c r="S1382" i="1"/>
  <c r="AR1381" i="1"/>
  <c r="AI1381" i="1"/>
  <c r="AA1381" i="1"/>
  <c r="S1381" i="1"/>
  <c r="F1376" i="1"/>
  <c r="F1373" i="1"/>
  <c r="AR1363" i="1"/>
  <c r="AI1363" i="1"/>
  <c r="AA1363" i="1"/>
  <c r="S1363" i="1"/>
  <c r="AR1362" i="1"/>
  <c r="AI1362" i="1"/>
  <c r="AA1362" i="1"/>
  <c r="S1362" i="1"/>
  <c r="AR1361" i="1"/>
  <c r="AI1361" i="1"/>
  <c r="AA1361" i="1"/>
  <c r="S1361" i="1"/>
  <c r="AR1360" i="1"/>
  <c r="AI1360" i="1"/>
  <c r="AA1360" i="1"/>
  <c r="S1360" i="1"/>
  <c r="AR1357" i="1"/>
  <c r="AI1357" i="1"/>
  <c r="AA1357" i="1"/>
  <c r="S1357" i="1"/>
  <c r="AR1356" i="1"/>
  <c r="AI1356" i="1"/>
  <c r="AA1356" i="1"/>
  <c r="S1356" i="1"/>
  <c r="AR1355" i="1"/>
  <c r="AI1355" i="1"/>
  <c r="AA1355" i="1"/>
  <c r="S1355" i="1"/>
  <c r="AR1354" i="1"/>
  <c r="AI1354" i="1"/>
  <c r="AA1354" i="1"/>
  <c r="S1354" i="1"/>
  <c r="AR1353" i="1"/>
  <c r="AI1353" i="1"/>
  <c r="AA1353" i="1"/>
  <c r="S1353" i="1"/>
  <c r="AR1350" i="1"/>
  <c r="AI1350" i="1"/>
  <c r="AA1350" i="1"/>
  <c r="S1350" i="1"/>
  <c r="AR1349" i="1"/>
  <c r="AI1349" i="1"/>
  <c r="AA1349" i="1"/>
  <c r="S1349" i="1"/>
  <c r="AR1348" i="1"/>
  <c r="AI1348" i="1"/>
  <c r="AA1348" i="1"/>
  <c r="S1348" i="1"/>
  <c r="AR1347" i="1"/>
  <c r="AI1347" i="1"/>
  <c r="AA1347" i="1"/>
  <c r="S1347" i="1"/>
  <c r="AR1346" i="1"/>
  <c r="AI1346" i="1"/>
  <c r="AA1346" i="1"/>
  <c r="S1346" i="1"/>
  <c r="AR1345" i="1"/>
  <c r="AI1345" i="1"/>
  <c r="AA1345" i="1"/>
  <c r="S1345" i="1"/>
  <c r="AR1344" i="1"/>
  <c r="AI1344" i="1"/>
  <c r="AA1344" i="1"/>
  <c r="S1344" i="1"/>
  <c r="AR1343" i="1"/>
  <c r="AI1343" i="1"/>
  <c r="AA1343" i="1"/>
  <c r="S1343" i="1"/>
  <c r="AR1342" i="1"/>
  <c r="AI1342" i="1"/>
  <c r="AA1342" i="1"/>
  <c r="S1342" i="1"/>
  <c r="AR1341" i="1"/>
  <c r="AI1341" i="1"/>
  <c r="AA1341" i="1"/>
  <c r="S1341" i="1"/>
  <c r="AR1340" i="1"/>
  <c r="AI1340" i="1"/>
  <c r="AA1340" i="1"/>
  <c r="S1340" i="1"/>
  <c r="F1335" i="1"/>
  <c r="F1332" i="1"/>
  <c r="AR1315" i="1"/>
  <c r="AI1315" i="1"/>
  <c r="AA1315" i="1"/>
  <c r="S1315" i="1"/>
  <c r="AR1314" i="1"/>
  <c r="AI1314" i="1"/>
  <c r="AA1314" i="1"/>
  <c r="S1314" i="1"/>
  <c r="AR1313" i="1"/>
  <c r="AI1313" i="1"/>
  <c r="AA1313" i="1"/>
  <c r="S1313" i="1"/>
  <c r="AR1312" i="1"/>
  <c r="AI1312" i="1"/>
  <c r="AA1312" i="1"/>
  <c r="S1312" i="1"/>
  <c r="AR1311" i="1"/>
  <c r="AI1311" i="1"/>
  <c r="AA1311" i="1"/>
  <c r="S1311" i="1"/>
  <c r="AR1310" i="1"/>
  <c r="AI1310" i="1"/>
  <c r="AA1310" i="1"/>
  <c r="S1310" i="1"/>
  <c r="AR1309" i="1"/>
  <c r="AI1309" i="1"/>
  <c r="AA1309" i="1"/>
  <c r="S1309" i="1"/>
  <c r="AR1308" i="1"/>
  <c r="AI1308" i="1"/>
  <c r="AA1308" i="1"/>
  <c r="S1308" i="1"/>
  <c r="AR1307" i="1"/>
  <c r="AI1307" i="1"/>
  <c r="AA1307" i="1"/>
  <c r="S1307" i="1"/>
  <c r="AR1306" i="1"/>
  <c r="AI1306" i="1"/>
  <c r="AA1306" i="1"/>
  <c r="S1306" i="1"/>
  <c r="AR1305" i="1"/>
  <c r="AI1305" i="1"/>
  <c r="AA1305" i="1"/>
  <c r="S1305" i="1"/>
  <c r="AR1304" i="1"/>
  <c r="AI1304" i="1"/>
  <c r="AA1304" i="1"/>
  <c r="S1304" i="1"/>
  <c r="AI1299" i="1"/>
  <c r="AI1301" i="1" s="1"/>
  <c r="S1299" i="1"/>
  <c r="S1301" i="1" s="1"/>
  <c r="F1294" i="1"/>
  <c r="F1291" i="1"/>
  <c r="AR1283" i="1"/>
  <c r="AI1283" i="1"/>
  <c r="AA1283" i="1"/>
  <c r="S1283" i="1"/>
  <c r="AR1282" i="1"/>
  <c r="AR1284" i="1" s="1"/>
  <c r="AI1282" i="1"/>
  <c r="AI1284" i="1" s="1"/>
  <c r="AA1282" i="1"/>
  <c r="AA1284" i="1" s="1"/>
  <c r="S1282" i="1"/>
  <c r="S1284" i="1" s="1"/>
  <c r="AR1279" i="1"/>
  <c r="AI1279" i="1"/>
  <c r="AA1279" i="1"/>
  <c r="S1279" i="1"/>
  <c r="AR1278" i="1"/>
  <c r="AI1278" i="1"/>
  <c r="AA1278" i="1"/>
  <c r="S1278" i="1"/>
  <c r="AR1277" i="1"/>
  <c r="AI1277" i="1"/>
  <c r="AA1277" i="1"/>
  <c r="S1277" i="1"/>
  <c r="AR1276" i="1"/>
  <c r="AI1276" i="1"/>
  <c r="AA1276" i="1"/>
  <c r="S1276" i="1"/>
  <c r="AR1275" i="1"/>
  <c r="AI1275" i="1"/>
  <c r="AA1275" i="1"/>
  <c r="S1275" i="1"/>
  <c r="AR1274" i="1"/>
  <c r="AI1274" i="1"/>
  <c r="AA1274" i="1"/>
  <c r="S1274" i="1"/>
  <c r="AR1271" i="1"/>
  <c r="AI1271" i="1"/>
  <c r="AA1271" i="1"/>
  <c r="S1271" i="1"/>
  <c r="AR1270" i="1"/>
  <c r="AI1270" i="1"/>
  <c r="AA1270" i="1"/>
  <c r="S1270" i="1"/>
  <c r="AR1269" i="1"/>
  <c r="AI1269" i="1"/>
  <c r="AA1269" i="1"/>
  <c r="S1269" i="1"/>
  <c r="AR1266" i="1"/>
  <c r="AI1266" i="1"/>
  <c r="AA1266" i="1"/>
  <c r="S1266" i="1"/>
  <c r="AR1265" i="1"/>
  <c r="AI1265" i="1"/>
  <c r="AA1265" i="1"/>
  <c r="S1265" i="1"/>
  <c r="AR1264" i="1"/>
  <c r="AI1264" i="1"/>
  <c r="AA1264" i="1"/>
  <c r="S1264" i="1"/>
  <c r="AR1263" i="1"/>
  <c r="AI1263" i="1"/>
  <c r="AA1263" i="1"/>
  <c r="S1263" i="1"/>
  <c r="AR1260" i="1"/>
  <c r="AI1260" i="1"/>
  <c r="AA1260" i="1"/>
  <c r="S1260" i="1"/>
  <c r="AR1259" i="1"/>
  <c r="AI1259" i="1"/>
  <c r="AA1259" i="1"/>
  <c r="S1259" i="1"/>
  <c r="AR1258" i="1"/>
  <c r="AI1258" i="1"/>
  <c r="AA1258" i="1"/>
  <c r="S1258" i="1"/>
  <c r="F1253" i="1"/>
  <c r="F1250" i="1"/>
  <c r="AR1242" i="1"/>
  <c r="AI1242" i="1"/>
  <c r="AA1242" i="1"/>
  <c r="S1242" i="1"/>
  <c r="AR1241" i="1"/>
  <c r="AI1241" i="1"/>
  <c r="AA1241" i="1"/>
  <c r="S1241" i="1"/>
  <c r="AR1240" i="1"/>
  <c r="AI1240" i="1"/>
  <c r="AA1240" i="1"/>
  <c r="S1240" i="1"/>
  <c r="AR1239" i="1"/>
  <c r="AI1239" i="1"/>
  <c r="AA1239" i="1"/>
  <c r="S1239" i="1"/>
  <c r="AR1238" i="1"/>
  <c r="AI1238" i="1"/>
  <c r="AA1238" i="1"/>
  <c r="S1238" i="1"/>
  <c r="AR1237" i="1"/>
  <c r="AI1237" i="1"/>
  <c r="AA1237" i="1"/>
  <c r="S1237" i="1"/>
  <c r="AR1236" i="1"/>
  <c r="AI1236" i="1"/>
  <c r="AA1236" i="1"/>
  <c r="S1236" i="1"/>
  <c r="AR1235" i="1"/>
  <c r="AI1235" i="1"/>
  <c r="AA1235" i="1"/>
  <c r="S1235" i="1"/>
  <c r="AR1234" i="1"/>
  <c r="AI1234" i="1"/>
  <c r="AA1234" i="1"/>
  <c r="S1234" i="1"/>
  <c r="AR1233" i="1"/>
  <c r="AI1233" i="1"/>
  <c r="AA1233" i="1"/>
  <c r="S1233" i="1"/>
  <c r="AR1232" i="1"/>
  <c r="AI1232" i="1"/>
  <c r="AA1232" i="1"/>
  <c r="S1232" i="1"/>
  <c r="AR1231" i="1"/>
  <c r="AI1231" i="1"/>
  <c r="AA1231" i="1"/>
  <c r="S1231" i="1"/>
  <c r="AR1228" i="1"/>
  <c r="AI1228" i="1"/>
  <c r="AA1228" i="1"/>
  <c r="S1228" i="1"/>
  <c r="AR1227" i="1"/>
  <c r="AI1227" i="1"/>
  <c r="AA1227" i="1"/>
  <c r="S1227" i="1"/>
  <c r="AR1226" i="1"/>
  <c r="AI1226" i="1"/>
  <c r="AA1226" i="1"/>
  <c r="S1226" i="1"/>
  <c r="AR1225" i="1"/>
  <c r="AI1225" i="1"/>
  <c r="AA1225" i="1"/>
  <c r="S1225" i="1"/>
  <c r="AR1224" i="1"/>
  <c r="AI1224" i="1"/>
  <c r="AA1224" i="1"/>
  <c r="S1224" i="1"/>
  <c r="AR1223" i="1"/>
  <c r="AI1223" i="1"/>
  <c r="AA1223" i="1"/>
  <c r="S1223" i="1"/>
  <c r="AR1222" i="1"/>
  <c r="AI1222" i="1"/>
  <c r="AA1222" i="1"/>
  <c r="S1222" i="1"/>
  <c r="AR1221" i="1"/>
  <c r="AI1221" i="1"/>
  <c r="AA1221" i="1"/>
  <c r="S1221" i="1"/>
  <c r="AR1220" i="1"/>
  <c r="AI1220" i="1"/>
  <c r="AA1220" i="1"/>
  <c r="S1220" i="1"/>
  <c r="AR1219" i="1"/>
  <c r="AI1219" i="1"/>
  <c r="AA1219" i="1"/>
  <c r="S1219" i="1"/>
  <c r="AR1218" i="1"/>
  <c r="AI1218" i="1"/>
  <c r="AA1218" i="1"/>
  <c r="S1218" i="1"/>
  <c r="AR1217" i="1"/>
  <c r="AI1217" i="1"/>
  <c r="AA1217" i="1"/>
  <c r="S1217" i="1"/>
  <c r="F1212" i="1"/>
  <c r="F1209" i="1"/>
  <c r="AR1203" i="1"/>
  <c r="AI1203" i="1"/>
  <c r="AA1203" i="1"/>
  <c r="S1203" i="1"/>
  <c r="AR1202" i="1"/>
  <c r="AI1202" i="1"/>
  <c r="AA1202" i="1"/>
  <c r="S1202" i="1"/>
  <c r="AR1201" i="1"/>
  <c r="AI1201" i="1"/>
  <c r="AA1201" i="1"/>
  <c r="S1201" i="1"/>
  <c r="AR1200" i="1"/>
  <c r="AI1200" i="1"/>
  <c r="AA1200" i="1"/>
  <c r="S1200" i="1"/>
  <c r="AR1197" i="1"/>
  <c r="AI1197" i="1"/>
  <c r="AA1197" i="1"/>
  <c r="S1197" i="1"/>
  <c r="AR1196" i="1"/>
  <c r="AI1196" i="1"/>
  <c r="AA1196" i="1"/>
  <c r="S1196" i="1"/>
  <c r="AR1195" i="1"/>
  <c r="AI1195" i="1"/>
  <c r="AA1195" i="1"/>
  <c r="S1195" i="1"/>
  <c r="AR1194" i="1"/>
  <c r="AI1194" i="1"/>
  <c r="AA1194" i="1"/>
  <c r="S1194" i="1"/>
  <c r="AR1193" i="1"/>
  <c r="AI1193" i="1"/>
  <c r="AA1193" i="1"/>
  <c r="S1193" i="1"/>
  <c r="AR1192" i="1"/>
  <c r="AI1192" i="1"/>
  <c r="AA1192" i="1"/>
  <c r="S1192" i="1"/>
  <c r="AR1191" i="1"/>
  <c r="AI1191" i="1"/>
  <c r="AA1191" i="1"/>
  <c r="S1191" i="1"/>
  <c r="AR1190" i="1"/>
  <c r="AI1190" i="1"/>
  <c r="AA1190" i="1"/>
  <c r="S1190" i="1"/>
  <c r="AR1189" i="1"/>
  <c r="AI1189" i="1"/>
  <c r="AA1189" i="1"/>
  <c r="S1189" i="1"/>
  <c r="AR1188" i="1"/>
  <c r="AI1188" i="1"/>
  <c r="AA1188" i="1"/>
  <c r="S1188" i="1"/>
  <c r="AR1185" i="1"/>
  <c r="AI1185" i="1"/>
  <c r="AA1185" i="1"/>
  <c r="S1185" i="1"/>
  <c r="AR1184" i="1"/>
  <c r="AI1184" i="1"/>
  <c r="AA1184" i="1"/>
  <c r="S1184" i="1"/>
  <c r="AR1183" i="1"/>
  <c r="AI1183" i="1"/>
  <c r="AA1183" i="1"/>
  <c r="S1183" i="1"/>
  <c r="AR1182" i="1"/>
  <c r="AI1182" i="1"/>
  <c r="AA1182" i="1"/>
  <c r="S1182" i="1"/>
  <c r="AR1181" i="1"/>
  <c r="AI1181" i="1"/>
  <c r="AA1181" i="1"/>
  <c r="S1181" i="1"/>
  <c r="AR1180" i="1"/>
  <c r="AI1180" i="1"/>
  <c r="AA1180" i="1"/>
  <c r="S1180" i="1"/>
  <c r="AR1179" i="1"/>
  <c r="AI1179" i="1"/>
  <c r="AA1179" i="1"/>
  <c r="S1179" i="1"/>
  <c r="AR1178" i="1"/>
  <c r="AI1178" i="1"/>
  <c r="AA1178" i="1"/>
  <c r="S1178" i="1"/>
  <c r="AR1177" i="1"/>
  <c r="AI1177" i="1"/>
  <c r="AA1177" i="1"/>
  <c r="S1177" i="1"/>
  <c r="AR1176" i="1"/>
  <c r="AI1176" i="1"/>
  <c r="AA1176" i="1"/>
  <c r="S1176" i="1"/>
  <c r="F1171" i="1"/>
  <c r="F1168" i="1"/>
  <c r="AR1162" i="1"/>
  <c r="AI1162" i="1"/>
  <c r="AA1162" i="1"/>
  <c r="S1162" i="1"/>
  <c r="AR1161" i="1"/>
  <c r="AI1161" i="1"/>
  <c r="AA1161" i="1"/>
  <c r="S1161" i="1"/>
  <c r="AR1160" i="1"/>
  <c r="AI1160" i="1"/>
  <c r="AA1160" i="1"/>
  <c r="S1160" i="1"/>
  <c r="AR1159" i="1"/>
  <c r="AI1159" i="1"/>
  <c r="AA1159" i="1"/>
  <c r="S1159" i="1"/>
  <c r="AR1158" i="1"/>
  <c r="AR1163" i="1" s="1"/>
  <c r="AI1158" i="1"/>
  <c r="AI1163" i="1" s="1"/>
  <c r="AA1158" i="1"/>
  <c r="AA1163" i="1" s="1"/>
  <c r="S1158" i="1"/>
  <c r="S1163" i="1" s="1"/>
  <c r="AR1154" i="1"/>
  <c r="AI1154" i="1"/>
  <c r="AA1154" i="1"/>
  <c r="S1154" i="1"/>
  <c r="AR1153" i="1"/>
  <c r="AI1153" i="1"/>
  <c r="AA1153" i="1"/>
  <c r="S1153" i="1"/>
  <c r="AR1152" i="1"/>
  <c r="AI1152" i="1"/>
  <c r="AA1152" i="1"/>
  <c r="S1152" i="1"/>
  <c r="AR1151" i="1"/>
  <c r="AI1151" i="1"/>
  <c r="AA1151" i="1"/>
  <c r="S1151" i="1"/>
  <c r="AR1150" i="1"/>
  <c r="AI1150" i="1"/>
  <c r="AA1150" i="1"/>
  <c r="S1150" i="1"/>
  <c r="AR1149" i="1"/>
  <c r="AI1149" i="1"/>
  <c r="AA1149" i="1"/>
  <c r="S1149" i="1"/>
  <c r="AR1148" i="1"/>
  <c r="AI1148" i="1"/>
  <c r="AA1148" i="1"/>
  <c r="S1148" i="1"/>
  <c r="AR1147" i="1"/>
  <c r="AI1147" i="1"/>
  <c r="AA1147" i="1"/>
  <c r="S1147" i="1"/>
  <c r="AR1146" i="1"/>
  <c r="AI1146" i="1"/>
  <c r="AA1146" i="1"/>
  <c r="S1146" i="1"/>
  <c r="AR1145" i="1"/>
  <c r="AI1145" i="1"/>
  <c r="AA1145" i="1"/>
  <c r="S1145" i="1"/>
  <c r="AR1142" i="1"/>
  <c r="AI1142" i="1"/>
  <c r="AA1142" i="1"/>
  <c r="S1142" i="1"/>
  <c r="AR1141" i="1"/>
  <c r="AI1141" i="1"/>
  <c r="AA1141" i="1"/>
  <c r="S1141" i="1"/>
  <c r="AR1140" i="1"/>
  <c r="AI1140" i="1"/>
  <c r="AA1140" i="1"/>
  <c r="S1140" i="1"/>
  <c r="AR1139" i="1"/>
  <c r="AI1139" i="1"/>
  <c r="AA1139" i="1"/>
  <c r="S1139" i="1"/>
  <c r="AR1138" i="1"/>
  <c r="AI1138" i="1"/>
  <c r="AA1138" i="1"/>
  <c r="S1138" i="1"/>
  <c r="AR1137" i="1"/>
  <c r="AI1137" i="1"/>
  <c r="AA1137" i="1"/>
  <c r="S1137" i="1"/>
  <c r="AR1136" i="1"/>
  <c r="AI1136" i="1"/>
  <c r="AA1136" i="1"/>
  <c r="S1136" i="1"/>
  <c r="AR1135" i="1"/>
  <c r="AI1135" i="1"/>
  <c r="AA1135" i="1"/>
  <c r="S1135" i="1"/>
  <c r="F1130" i="1"/>
  <c r="F1127" i="1"/>
  <c r="AR1125" i="1"/>
  <c r="AI1125" i="1"/>
  <c r="AA1125" i="1"/>
  <c r="S1125" i="1"/>
  <c r="AR1124" i="1"/>
  <c r="AI1124" i="1"/>
  <c r="AA1124" i="1"/>
  <c r="S1124" i="1"/>
  <c r="AR1123" i="1"/>
  <c r="AI1123" i="1"/>
  <c r="AA1123" i="1"/>
  <c r="S1123" i="1"/>
  <c r="AR1122" i="1"/>
  <c r="AI1122" i="1"/>
  <c r="AA1122" i="1"/>
  <c r="S1122" i="1"/>
  <c r="AR1121" i="1"/>
  <c r="AI1121" i="1"/>
  <c r="AA1121" i="1"/>
  <c r="S1121" i="1"/>
  <c r="AR1120" i="1"/>
  <c r="AI1120" i="1"/>
  <c r="AA1120" i="1"/>
  <c r="S1120" i="1"/>
  <c r="AR1119" i="1"/>
  <c r="AI1119" i="1"/>
  <c r="AA1119" i="1"/>
  <c r="S1119" i="1"/>
  <c r="AR1118" i="1"/>
  <c r="AI1118" i="1"/>
  <c r="AA1118" i="1"/>
  <c r="S1118" i="1"/>
  <c r="AR1117" i="1"/>
  <c r="AI1117" i="1"/>
  <c r="AA1117" i="1"/>
  <c r="S1117" i="1"/>
  <c r="AR1116" i="1"/>
  <c r="AI1116" i="1"/>
  <c r="AA1116" i="1"/>
  <c r="S1116" i="1"/>
  <c r="AR1115" i="1"/>
  <c r="AI1115" i="1"/>
  <c r="AA1115" i="1"/>
  <c r="S1115" i="1"/>
  <c r="AR1114" i="1"/>
  <c r="AI1114" i="1"/>
  <c r="AA1114" i="1"/>
  <c r="S1114" i="1"/>
  <c r="AR1113" i="1"/>
  <c r="AI1113" i="1"/>
  <c r="AA1113" i="1"/>
  <c r="S1113" i="1"/>
  <c r="AR1112" i="1"/>
  <c r="AI1112" i="1"/>
  <c r="AA1112" i="1"/>
  <c r="S1112" i="1"/>
  <c r="AR1111" i="1"/>
  <c r="AI1111" i="1"/>
  <c r="AA1111" i="1"/>
  <c r="S1111" i="1"/>
  <c r="AR1108" i="1"/>
  <c r="AI1108" i="1"/>
  <c r="AA1108" i="1"/>
  <c r="S1108" i="1"/>
  <c r="AR1107" i="1"/>
  <c r="AI1107" i="1"/>
  <c r="AA1107" i="1"/>
  <c r="S1107" i="1"/>
  <c r="AR1106" i="1"/>
  <c r="AI1106" i="1"/>
  <c r="AA1106" i="1"/>
  <c r="S1106" i="1"/>
  <c r="AR1105" i="1"/>
  <c r="AI1105" i="1"/>
  <c r="AA1105" i="1"/>
  <c r="S1105" i="1"/>
  <c r="AR1104" i="1"/>
  <c r="AI1104" i="1"/>
  <c r="AA1104" i="1"/>
  <c r="S1104" i="1"/>
  <c r="AR1103" i="1"/>
  <c r="AI1103" i="1"/>
  <c r="AA1103" i="1"/>
  <c r="S1103" i="1"/>
  <c r="AR1102" i="1"/>
  <c r="AI1102" i="1"/>
  <c r="AA1102" i="1"/>
  <c r="S1102" i="1"/>
  <c r="AR1101" i="1"/>
  <c r="AI1101" i="1"/>
  <c r="AA1101" i="1"/>
  <c r="S1101" i="1"/>
  <c r="AR1100" i="1"/>
  <c r="AI1100" i="1"/>
  <c r="AA1100" i="1"/>
  <c r="S1100" i="1"/>
  <c r="AR1099" i="1"/>
  <c r="AI1099" i="1"/>
  <c r="AA1099" i="1"/>
  <c r="S1099" i="1"/>
  <c r="AR1098" i="1"/>
  <c r="AI1098" i="1"/>
  <c r="AA1098" i="1"/>
  <c r="S1098" i="1"/>
  <c r="AR1097" i="1"/>
  <c r="AI1097" i="1"/>
  <c r="AA1097" i="1"/>
  <c r="S1097" i="1"/>
  <c r="AR1096" i="1"/>
  <c r="AI1096" i="1"/>
  <c r="AA1096" i="1"/>
  <c r="S1096" i="1"/>
  <c r="AR1095" i="1"/>
  <c r="AI1095" i="1"/>
  <c r="AA1095" i="1"/>
  <c r="S1095" i="1"/>
  <c r="AR1094" i="1"/>
  <c r="AI1094" i="1"/>
  <c r="AA1094" i="1"/>
  <c r="S1094" i="1"/>
  <c r="F1089" i="1"/>
  <c r="F1086" i="1"/>
  <c r="BD1065" i="1"/>
  <c r="BD1060" i="1"/>
  <c r="AP1060" i="1"/>
  <c r="BD1059" i="1"/>
  <c r="AP1059" i="1"/>
  <c r="BD1058" i="1"/>
  <c r="AP1058" i="1"/>
  <c r="BD1057" i="1"/>
  <c r="AP1057" i="1"/>
  <c r="BD1056" i="1"/>
  <c r="AP1056" i="1"/>
  <c r="BD1055" i="1"/>
  <c r="AP1055" i="1"/>
  <c r="BD1054" i="1"/>
  <c r="AP1054" i="1"/>
  <c r="AP1065" i="1" s="1"/>
  <c r="BD1052" i="1"/>
  <c r="AP1052" i="1"/>
  <c r="F1048" i="1"/>
  <c r="F1045" i="1"/>
  <c r="BD1040" i="1"/>
  <c r="AP1040" i="1"/>
  <c r="BD1034" i="1"/>
  <c r="AP1034" i="1"/>
  <c r="N1034" i="1"/>
  <c r="BD1033" i="1"/>
  <c r="AP1033" i="1"/>
  <c r="N1033" i="1"/>
  <c r="BD1032" i="1"/>
  <c r="AP1032" i="1"/>
  <c r="BD1031" i="1"/>
  <c r="AP1031" i="1"/>
  <c r="BD1030" i="1"/>
  <c r="AP1030" i="1"/>
  <c r="BD1029" i="1"/>
  <c r="AP1029" i="1"/>
  <c r="BD1028" i="1"/>
  <c r="AP1028" i="1"/>
  <c r="BD1027" i="1"/>
  <c r="AP1027" i="1"/>
  <c r="BD1026" i="1"/>
  <c r="AP1026" i="1"/>
  <c r="BD1025" i="1"/>
  <c r="AP1025" i="1"/>
  <c r="BD1024" i="1"/>
  <c r="AP1024" i="1"/>
  <c r="BD1023" i="1"/>
  <c r="AP1023" i="1"/>
  <c r="BD1022" i="1"/>
  <c r="AP1022" i="1"/>
  <c r="BD1021" i="1"/>
  <c r="AP1021" i="1"/>
  <c r="BD1020" i="1"/>
  <c r="AP1020" i="1"/>
  <c r="BD1019" i="1"/>
  <c r="AP1019" i="1"/>
  <c r="BD1018" i="1"/>
  <c r="AP1018" i="1"/>
  <c r="BD1017" i="1"/>
  <c r="AP1017" i="1"/>
  <c r="BD1016" i="1"/>
  <c r="AP1016" i="1"/>
  <c r="BD1015" i="1"/>
  <c r="AP1015" i="1"/>
  <c r="BD1014" i="1"/>
  <c r="AP1014" i="1"/>
  <c r="BD1013" i="1"/>
  <c r="AP1013" i="1"/>
  <c r="AP1042" i="1" s="1"/>
  <c r="BD1011" i="1"/>
  <c r="BC1042" i="1" s="1"/>
  <c r="AP1011" i="1"/>
  <c r="F1007" i="1"/>
  <c r="F1004" i="1"/>
  <c r="BB996" i="1"/>
  <c r="AU996" i="1"/>
  <c r="BB984" i="1"/>
  <c r="AU984" i="1"/>
  <c r="BB974" i="1"/>
  <c r="AU974" i="1"/>
  <c r="F966" i="1"/>
  <c r="F963" i="1"/>
  <c r="AU961" i="1"/>
  <c r="AG961" i="1"/>
  <c r="AU960" i="1"/>
  <c r="AG960" i="1"/>
  <c r="AU959" i="1"/>
  <c r="AG959" i="1"/>
  <c r="AU955" i="1"/>
  <c r="AG955" i="1"/>
  <c r="AU954" i="1"/>
  <c r="AG954" i="1"/>
  <c r="AU953" i="1"/>
  <c r="AG953" i="1"/>
  <c r="AU952" i="1"/>
  <c r="AG952" i="1"/>
  <c r="AU951" i="1"/>
  <c r="AG951" i="1"/>
  <c r="AU950" i="1"/>
  <c r="AG950" i="1"/>
  <c r="BB949" i="1"/>
  <c r="AU949" i="1"/>
  <c r="AN949" i="1"/>
  <c r="AG949" i="1"/>
  <c r="BB948" i="1"/>
  <c r="AU948" i="1"/>
  <c r="AN948" i="1"/>
  <c r="AG948" i="1"/>
  <c r="BB947" i="1"/>
  <c r="AU947" i="1"/>
  <c r="AN947" i="1"/>
  <c r="AG947" i="1"/>
  <c r="BB946" i="1"/>
  <c r="AU946" i="1"/>
  <c r="AN946" i="1"/>
  <c r="AG946" i="1"/>
  <c r="BB945" i="1"/>
  <c r="AU945" i="1"/>
  <c r="AN945" i="1"/>
  <c r="AG945" i="1"/>
  <c r="BB944" i="1"/>
  <c r="AU944" i="1"/>
  <c r="AN944" i="1"/>
  <c r="AG944" i="1"/>
  <c r="AN940" i="1"/>
  <c r="AG940" i="1"/>
  <c r="AN939" i="1"/>
  <c r="AG939" i="1"/>
  <c r="AN938" i="1"/>
  <c r="AG938" i="1"/>
  <c r="AN937" i="1"/>
  <c r="AG937" i="1"/>
  <c r="AN936" i="1"/>
  <c r="AG936" i="1"/>
  <c r="AN935" i="1"/>
  <c r="AG935" i="1"/>
  <c r="AN934" i="1"/>
  <c r="AG934" i="1"/>
  <c r="AN933" i="1"/>
  <c r="AG933" i="1"/>
  <c r="AN932" i="1"/>
  <c r="AG932" i="1"/>
  <c r="AN931" i="1"/>
  <c r="AG931" i="1"/>
  <c r="AN930" i="1"/>
  <c r="AG930" i="1"/>
  <c r="AN929" i="1"/>
  <c r="AG929" i="1"/>
  <c r="F926" i="1"/>
  <c r="F1092" i="1" s="1"/>
  <c r="F1133" i="1" s="1"/>
  <c r="F1174" i="1" s="1"/>
  <c r="F1215" i="1" s="1"/>
  <c r="F1256" i="1" s="1"/>
  <c r="F1297" i="1" s="1"/>
  <c r="F1338" i="1" s="1"/>
  <c r="F1379" i="1" s="1"/>
  <c r="F923" i="1"/>
  <c r="F920" i="1"/>
  <c r="BB912" i="1"/>
  <c r="BB911" i="1"/>
  <c r="BB910" i="1"/>
  <c r="BB909" i="1"/>
  <c r="AU909" i="1"/>
  <c r="BB908" i="1"/>
  <c r="BB907" i="1"/>
  <c r="BB906" i="1"/>
  <c r="AU906" i="1"/>
  <c r="BB905" i="1"/>
  <c r="BB904" i="1"/>
  <c r="BB903" i="1"/>
  <c r="BB901" i="1"/>
  <c r="AU901" i="1"/>
  <c r="BB900" i="1"/>
  <c r="AU900" i="1"/>
  <c r="AU904" i="1" s="1"/>
  <c r="AQ888" i="1"/>
  <c r="AQ887" i="1"/>
  <c r="F882" i="1"/>
  <c r="F879" i="1"/>
  <c r="BG866" i="1"/>
  <c r="AK866" i="1"/>
  <c r="BG865" i="1"/>
  <c r="AK865" i="1"/>
  <c r="BG863" i="1"/>
  <c r="AZ863" i="1"/>
  <c r="AS863" i="1"/>
  <c r="AO863" i="1"/>
  <c r="AK863" i="1"/>
  <c r="AD863" i="1"/>
  <c r="W863" i="1"/>
  <c r="S863" i="1"/>
  <c r="BG862" i="1"/>
  <c r="AZ862" i="1"/>
  <c r="AS862" i="1"/>
  <c r="AO862" i="1"/>
  <c r="AK862" i="1"/>
  <c r="AD862" i="1"/>
  <c r="W862" i="1"/>
  <c r="S862" i="1"/>
  <c r="BG861" i="1"/>
  <c r="AZ861" i="1"/>
  <c r="AS861" i="1"/>
  <c r="AO861" i="1"/>
  <c r="AK861" i="1"/>
  <c r="AD861" i="1"/>
  <c r="W861" i="1"/>
  <c r="S861" i="1"/>
  <c r="BG860" i="1"/>
  <c r="AZ860" i="1"/>
  <c r="AS860" i="1"/>
  <c r="AO860" i="1"/>
  <c r="AK860" i="1"/>
  <c r="AD860" i="1"/>
  <c r="W860" i="1"/>
  <c r="S860" i="1"/>
  <c r="BG859" i="1"/>
  <c r="AZ859" i="1"/>
  <c r="AS859" i="1"/>
  <c r="AO859" i="1"/>
  <c r="AK859" i="1"/>
  <c r="AD859" i="1"/>
  <c r="W859" i="1"/>
  <c r="S859" i="1"/>
  <c r="BG855" i="1"/>
  <c r="AK855" i="1"/>
  <c r="BG854" i="1"/>
  <c r="AK854" i="1"/>
  <c r="BG852" i="1"/>
  <c r="AZ852" i="1"/>
  <c r="AS852" i="1"/>
  <c r="AO852" i="1"/>
  <c r="AK852" i="1"/>
  <c r="AD852" i="1"/>
  <c r="W852" i="1"/>
  <c r="S852" i="1"/>
  <c r="AU905" i="1" s="1"/>
  <c r="BG851" i="1"/>
  <c r="AZ851" i="1"/>
  <c r="AS851" i="1"/>
  <c r="AO851" i="1"/>
  <c r="AK851" i="1"/>
  <c r="AD851" i="1"/>
  <c r="W851" i="1"/>
  <c r="S851" i="1"/>
  <c r="BG850" i="1"/>
  <c r="AZ850" i="1"/>
  <c r="AS850" i="1"/>
  <c r="AO850" i="1"/>
  <c r="AK850" i="1"/>
  <c r="AD850" i="1"/>
  <c r="W850" i="1"/>
  <c r="S850" i="1"/>
  <c r="BG849" i="1"/>
  <c r="AZ849" i="1"/>
  <c r="AS849" i="1"/>
  <c r="AO849" i="1"/>
  <c r="AK849" i="1"/>
  <c r="AD849" i="1"/>
  <c r="W849" i="1"/>
  <c r="S849" i="1"/>
  <c r="BG848" i="1"/>
  <c r="AZ848" i="1"/>
  <c r="AS848" i="1"/>
  <c r="AO848" i="1"/>
  <c r="AK848" i="1"/>
  <c r="AD848" i="1"/>
  <c r="W848" i="1"/>
  <c r="S848" i="1"/>
  <c r="F841" i="1"/>
  <c r="F838" i="1"/>
  <c r="BG836" i="1"/>
  <c r="AK836" i="1"/>
  <c r="BG835" i="1"/>
  <c r="AK835" i="1"/>
  <c r="BG833" i="1"/>
  <c r="AZ833" i="1"/>
  <c r="AS833" i="1"/>
  <c r="AO833" i="1"/>
  <c r="AK833" i="1"/>
  <c r="AD833" i="1"/>
  <c r="W833" i="1"/>
  <c r="S833" i="1"/>
  <c r="BG832" i="1"/>
  <c r="AZ832" i="1"/>
  <c r="AS832" i="1"/>
  <c r="AO832" i="1"/>
  <c r="AK832" i="1"/>
  <c r="AD832" i="1"/>
  <c r="W832" i="1"/>
  <c r="S832" i="1"/>
  <c r="BG831" i="1"/>
  <c r="AZ831" i="1"/>
  <c r="AS831" i="1"/>
  <c r="AO831" i="1"/>
  <c r="AK831" i="1"/>
  <c r="AD831" i="1"/>
  <c r="W831" i="1"/>
  <c r="S831" i="1"/>
  <c r="BG830" i="1"/>
  <c r="AZ830" i="1"/>
  <c r="AS830" i="1"/>
  <c r="AO830" i="1"/>
  <c r="AK830" i="1"/>
  <c r="AD830" i="1"/>
  <c r="W830" i="1"/>
  <c r="S830" i="1"/>
  <c r="BG829" i="1"/>
  <c r="AZ829" i="1"/>
  <c r="AS829" i="1"/>
  <c r="AO829" i="1"/>
  <c r="AK829" i="1"/>
  <c r="AD829" i="1"/>
  <c r="W829" i="1"/>
  <c r="S829" i="1"/>
  <c r="BG825" i="1"/>
  <c r="AK825" i="1"/>
  <c r="BG824" i="1"/>
  <c r="AK824" i="1"/>
  <c r="BG822" i="1"/>
  <c r="AZ822" i="1"/>
  <c r="AS822" i="1"/>
  <c r="AO822" i="1"/>
  <c r="AK822" i="1"/>
  <c r="AD822" i="1"/>
  <c r="AH887" i="1" s="1"/>
  <c r="W822" i="1"/>
  <c r="S822" i="1"/>
  <c r="AU910" i="1" s="1"/>
  <c r="BG821" i="1"/>
  <c r="AZ821" i="1"/>
  <c r="AS821" i="1"/>
  <c r="AO821" i="1"/>
  <c r="AK821" i="1"/>
  <c r="AD821" i="1"/>
  <c r="W821" i="1"/>
  <c r="S821" i="1"/>
  <c r="BG820" i="1"/>
  <c r="AZ820" i="1"/>
  <c r="AS820" i="1"/>
  <c r="AO820" i="1"/>
  <c r="AK820" i="1"/>
  <c r="AD820" i="1"/>
  <c r="W820" i="1"/>
  <c r="S820" i="1"/>
  <c r="BG819" i="1"/>
  <c r="AZ819" i="1"/>
  <c r="AS819" i="1"/>
  <c r="AO819" i="1"/>
  <c r="AK819" i="1"/>
  <c r="AD819" i="1"/>
  <c r="W819" i="1"/>
  <c r="S819" i="1"/>
  <c r="BG818" i="1"/>
  <c r="AZ818" i="1"/>
  <c r="AS818" i="1"/>
  <c r="AO818" i="1"/>
  <c r="AK818" i="1"/>
  <c r="AD818" i="1"/>
  <c r="W818" i="1"/>
  <c r="S818" i="1"/>
  <c r="BG814" i="1"/>
  <c r="AK814" i="1"/>
  <c r="BG813" i="1"/>
  <c r="AK813" i="1"/>
  <c r="BG811" i="1"/>
  <c r="AZ811" i="1"/>
  <c r="AS811" i="1"/>
  <c r="AO811" i="1"/>
  <c r="AK811" i="1"/>
  <c r="AD811" i="1"/>
  <c r="AH888" i="1" s="1"/>
  <c r="W811" i="1"/>
  <c r="S811" i="1"/>
  <c r="AU903" i="1" s="1"/>
  <c r="BG810" i="1"/>
  <c r="AZ810" i="1"/>
  <c r="AS810" i="1"/>
  <c r="AO810" i="1"/>
  <c r="AK810" i="1"/>
  <c r="AD810" i="1"/>
  <c r="W810" i="1"/>
  <c r="S810" i="1"/>
  <c r="BG809" i="1"/>
  <c r="AZ809" i="1"/>
  <c r="AS809" i="1"/>
  <c r="AO809" i="1"/>
  <c r="AK809" i="1"/>
  <c r="AD809" i="1"/>
  <c r="W809" i="1"/>
  <c r="S809" i="1"/>
  <c r="BG808" i="1"/>
  <c r="AZ808" i="1"/>
  <c r="AS808" i="1"/>
  <c r="AO808" i="1"/>
  <c r="AK808" i="1"/>
  <c r="AD808" i="1"/>
  <c r="W808" i="1"/>
  <c r="S808" i="1"/>
  <c r="BG807" i="1"/>
  <c r="AZ807" i="1"/>
  <c r="AS807" i="1"/>
  <c r="AO807" i="1"/>
  <c r="AK807" i="1"/>
  <c r="AD807" i="1"/>
  <c r="W807" i="1"/>
  <c r="S807" i="1"/>
  <c r="AS804" i="1"/>
  <c r="AS845" i="1" s="1"/>
  <c r="AQ886" i="1" s="1"/>
  <c r="BB895" i="1" s="1"/>
  <c r="BB972" i="1" s="1"/>
  <c r="H803" i="1"/>
  <c r="H844" i="1" s="1"/>
  <c r="H885" i="1" s="1"/>
  <c r="H1092" i="1" s="1"/>
  <c r="H1133" i="1" s="1"/>
  <c r="H1174" i="1" s="1"/>
  <c r="H1215" i="1" s="1"/>
  <c r="H1256" i="1" s="1"/>
  <c r="H1297" i="1" s="1"/>
  <c r="H1338" i="1" s="1"/>
  <c r="H1379" i="1" s="1"/>
  <c r="F800" i="1"/>
  <c r="W804" i="1" s="1"/>
  <c r="W845" i="1" s="1"/>
  <c r="AH886" i="1" s="1"/>
  <c r="AU895" i="1" s="1"/>
  <c r="AU972" i="1" s="1"/>
  <c r="F797" i="1"/>
  <c r="BA768" i="1"/>
  <c r="I768" i="1"/>
  <c r="AK767" i="1"/>
  <c r="AF767" i="1"/>
  <c r="BA765" i="1"/>
  <c r="I765" i="1"/>
  <c r="BA764" i="1"/>
  <c r="I764" i="1"/>
  <c r="F758" i="1"/>
  <c r="F755" i="1"/>
  <c r="AY749" i="1"/>
  <c r="AY744" i="1"/>
  <c r="AY736" i="1"/>
  <c r="AY731" i="1"/>
  <c r="AY729" i="1"/>
  <c r="AY725" i="1"/>
  <c r="AY723" i="1"/>
  <c r="AZ721" i="1"/>
  <c r="F717" i="1"/>
  <c r="F714" i="1"/>
  <c r="AN705" i="1"/>
  <c r="AN702" i="1"/>
  <c r="AN699" i="1"/>
  <c r="AN690" i="1"/>
  <c r="AN689" i="1"/>
  <c r="AN701" i="1" s="1"/>
  <c r="AN687" i="1"/>
  <c r="AN685" i="1"/>
  <c r="AN697" i="1" s="1"/>
  <c r="AN684" i="1"/>
  <c r="AN696" i="1" s="1"/>
  <c r="AN683" i="1"/>
  <c r="AN695" i="1" s="1"/>
  <c r="F676" i="1"/>
  <c r="F673" i="1"/>
  <c r="AQ664" i="1"/>
  <c r="V664" i="1"/>
  <c r="AQ661" i="1"/>
  <c r="AQ662" i="1" s="1"/>
  <c r="AQ660" i="1"/>
  <c r="BF639" i="1"/>
  <c r="AC639" i="1"/>
  <c r="F633" i="1"/>
  <c r="F630" i="1"/>
  <c r="AG611" i="1"/>
  <c r="AY609" i="1"/>
  <c r="AP608" i="1"/>
  <c r="AG607" i="1"/>
  <c r="AG606" i="1"/>
  <c r="AG601" i="1"/>
  <c r="AY599" i="1"/>
  <c r="AP598" i="1"/>
  <c r="AG597" i="1"/>
  <c r="AG596" i="1"/>
  <c r="F588" i="1"/>
  <c r="F585" i="1"/>
  <c r="AV566" i="1"/>
  <c r="AN566" i="1"/>
  <c r="AF566" i="1"/>
  <c r="X566" i="1"/>
  <c r="AV565" i="1"/>
  <c r="AN565" i="1"/>
  <c r="AF565" i="1"/>
  <c r="X565" i="1"/>
  <c r="AV564" i="1"/>
  <c r="AN564" i="1"/>
  <c r="AF564" i="1"/>
  <c r="X564" i="1"/>
  <c r="AV563" i="1"/>
  <c r="AN563" i="1"/>
  <c r="AF563" i="1"/>
  <c r="X563" i="1"/>
  <c r="AV562" i="1"/>
  <c r="AV569" i="1" s="1"/>
  <c r="AN562" i="1"/>
  <c r="AN569" i="1" s="1"/>
  <c r="AF562" i="1"/>
  <c r="AF569" i="1" s="1"/>
  <c r="X562" i="1"/>
  <c r="X569" i="1" s="1"/>
  <c r="F547" i="1"/>
  <c r="F544" i="1"/>
  <c r="AH526" i="1"/>
  <c r="AU523" i="1"/>
  <c r="AH523" i="1"/>
  <c r="AU522" i="1"/>
  <c r="AH522" i="1"/>
  <c r="AU521" i="1"/>
  <c r="AH521" i="1"/>
  <c r="AU520" i="1"/>
  <c r="AH520" i="1"/>
  <c r="AU519" i="1"/>
  <c r="AH519" i="1"/>
  <c r="AU518" i="1"/>
  <c r="AH518" i="1"/>
  <c r="AU517" i="1"/>
  <c r="AH517" i="1"/>
  <c r="AU510" i="1"/>
  <c r="F504" i="1"/>
  <c r="F501" i="1"/>
  <c r="AA489" i="1"/>
  <c r="I489" i="1"/>
  <c r="AA488" i="1"/>
  <c r="I488" i="1"/>
  <c r="AA487" i="1"/>
  <c r="I487" i="1"/>
  <c r="AA486" i="1"/>
  <c r="I486" i="1"/>
  <c r="AA485" i="1"/>
  <c r="AA491" i="1" s="1"/>
  <c r="I485" i="1"/>
  <c r="AA479" i="1"/>
  <c r="AA478" i="1"/>
  <c r="AA477" i="1"/>
  <c r="AA476" i="1"/>
  <c r="AA475" i="1"/>
  <c r="AA474" i="1"/>
  <c r="AA473" i="1"/>
  <c r="AA472" i="1"/>
  <c r="AA471" i="1"/>
  <c r="AA470" i="1"/>
  <c r="AA469" i="1"/>
  <c r="AA468" i="1"/>
  <c r="F463" i="1"/>
  <c r="F460" i="1"/>
  <c r="AA455" i="1"/>
  <c r="AA454" i="1"/>
  <c r="AA453" i="1"/>
  <c r="AA451" i="1"/>
  <c r="AB450" i="1"/>
  <c r="AB449" i="1"/>
  <c r="BB448" i="1"/>
  <c r="AB448" i="1"/>
  <c r="BB447" i="1"/>
  <c r="AB447" i="1"/>
  <c r="BB446" i="1"/>
  <c r="AB446" i="1"/>
  <c r="BB445" i="1"/>
  <c r="BB444" i="1"/>
  <c r="AA443" i="1"/>
  <c r="AB442" i="1"/>
  <c r="AB441" i="1"/>
  <c r="AB440" i="1"/>
  <c r="AB438" i="1"/>
  <c r="AB437" i="1"/>
  <c r="BB436" i="1"/>
  <c r="AB436" i="1"/>
  <c r="BB435" i="1"/>
  <c r="BB437" i="1" s="1"/>
  <c r="AB435" i="1"/>
  <c r="AB434" i="1"/>
  <c r="AB433" i="1"/>
  <c r="AB432" i="1"/>
  <c r="AB431" i="1"/>
  <c r="AB430" i="1"/>
  <c r="AA428" i="1"/>
  <c r="F421" i="1"/>
  <c r="F418" i="1"/>
  <c r="J397" i="1"/>
  <c r="BF395" i="1"/>
  <c r="BB395" i="1"/>
  <c r="AV395" i="1"/>
  <c r="AR395" i="1"/>
  <c r="J395" i="1"/>
  <c r="BF393" i="1"/>
  <c r="BB393" i="1"/>
  <c r="AV393" i="1"/>
  <c r="AR393" i="1"/>
  <c r="J393" i="1"/>
  <c r="BF391" i="1"/>
  <c r="BB391" i="1"/>
  <c r="AV391" i="1"/>
  <c r="AR391" i="1"/>
  <c r="J391" i="1"/>
  <c r="BF389" i="1"/>
  <c r="BB389" i="1"/>
  <c r="AV389" i="1"/>
  <c r="AR389" i="1"/>
  <c r="J389" i="1"/>
  <c r="BF387" i="1"/>
  <c r="BB387" i="1"/>
  <c r="AV387" i="1"/>
  <c r="AR387" i="1"/>
  <c r="J387" i="1"/>
  <c r="F380" i="1"/>
  <c r="F377" i="1"/>
  <c r="BA356" i="1"/>
  <c r="F342" i="1"/>
  <c r="F383" i="1" s="1"/>
  <c r="F339" i="1"/>
  <c r="F336" i="1"/>
  <c r="AM315" i="1"/>
  <c r="AY315" i="1" s="1"/>
  <c r="AG315" i="1"/>
  <c r="AA315" i="1"/>
  <c r="AM313" i="1"/>
  <c r="AY313" i="1" s="1"/>
  <c r="AG313" i="1"/>
  <c r="AA313" i="1"/>
  <c r="AM311" i="1"/>
  <c r="AY311" i="1" s="1"/>
  <c r="AG311" i="1"/>
  <c r="AA311" i="1"/>
  <c r="AM309" i="1"/>
  <c r="AY309" i="1" s="1"/>
  <c r="AG309" i="1"/>
  <c r="AA309" i="1"/>
  <c r="AM307" i="1"/>
  <c r="AY307" i="1" s="1"/>
  <c r="AG307" i="1"/>
  <c r="AG325" i="1" s="1"/>
  <c r="AA307" i="1"/>
  <c r="AM305" i="1"/>
  <c r="F298" i="1"/>
  <c r="F295" i="1"/>
  <c r="AE290" i="1"/>
  <c r="AW276" i="1"/>
  <c r="AP276" i="1"/>
  <c r="AL276" i="1"/>
  <c r="AE276" i="1"/>
  <c r="O356" i="1" s="1"/>
  <c r="AB276" i="1"/>
  <c r="AW274" i="1"/>
  <c r="AP274" i="1"/>
  <c r="AL274" i="1"/>
  <c r="AE274" i="1"/>
  <c r="O354" i="1" s="1"/>
  <c r="AB274" i="1"/>
  <c r="AW272" i="1"/>
  <c r="AP272" i="1"/>
  <c r="AL272" i="1"/>
  <c r="AE272" i="1"/>
  <c r="O352" i="1" s="1"/>
  <c r="AB272" i="1"/>
  <c r="AW270" i="1"/>
  <c r="AP270" i="1"/>
  <c r="AL270" i="1"/>
  <c r="AE270" i="1"/>
  <c r="O350" i="1" s="1"/>
  <c r="AB270" i="1"/>
  <c r="AW268" i="1"/>
  <c r="AW284" i="1" s="1"/>
  <c r="AP268" i="1"/>
  <c r="AL268" i="1"/>
  <c r="AE268" i="1"/>
  <c r="O348" i="1" s="1"/>
  <c r="AB268" i="1"/>
  <c r="AP266" i="1"/>
  <c r="AL266" i="1"/>
  <c r="AE266" i="1"/>
  <c r="O346" i="1" s="1"/>
  <c r="AQ346" i="1" s="1"/>
  <c r="AB266" i="1"/>
  <c r="F259" i="1"/>
  <c r="F256" i="1"/>
  <c r="BC234" i="1"/>
  <c r="BC276" i="1" s="1"/>
  <c r="AS315" i="1" s="1"/>
  <c r="AU234" i="1"/>
  <c r="AM234" i="1"/>
  <c r="AD356" i="1" s="1"/>
  <c r="AG234" i="1"/>
  <c r="AA234" i="1"/>
  <c r="T234" i="1"/>
  <c r="K234" i="1"/>
  <c r="N276" i="1" s="1"/>
  <c r="Q315" i="1" s="1"/>
  <c r="BC232" i="1"/>
  <c r="BC274" i="1" s="1"/>
  <c r="AU232" i="1"/>
  <c r="AM232" i="1"/>
  <c r="AD354" i="1" s="1"/>
  <c r="AG232" i="1"/>
  <c r="AA232" i="1"/>
  <c r="T232" i="1"/>
  <c r="K232" i="1"/>
  <c r="N274" i="1" s="1"/>
  <c r="Q313" i="1" s="1"/>
  <c r="BC230" i="1"/>
  <c r="BC272" i="1" s="1"/>
  <c r="AS311" i="1" s="1"/>
  <c r="AU230" i="1"/>
  <c r="AM230" i="1"/>
  <c r="AD352" i="1" s="1"/>
  <c r="AG230" i="1"/>
  <c r="AA230" i="1"/>
  <c r="T230" i="1"/>
  <c r="K230" i="1"/>
  <c r="N272" i="1" s="1"/>
  <c r="Q311" i="1" s="1"/>
  <c r="BC228" i="1"/>
  <c r="BC270" i="1" s="1"/>
  <c r="AU228" i="1"/>
  <c r="AM228" i="1"/>
  <c r="AD350" i="1" s="1"/>
  <c r="AG228" i="1"/>
  <c r="AA228" i="1"/>
  <c r="T228" i="1"/>
  <c r="K228" i="1"/>
  <c r="N270" i="1" s="1"/>
  <c r="Q309" i="1" s="1"/>
  <c r="BC226" i="1"/>
  <c r="BC268" i="1" s="1"/>
  <c r="AS307" i="1" s="1"/>
  <c r="AU226" i="1"/>
  <c r="AM226" i="1"/>
  <c r="AM242" i="1" s="1"/>
  <c r="AG226" i="1"/>
  <c r="AA226" i="1"/>
  <c r="T226" i="1"/>
  <c r="K226" i="1"/>
  <c r="N268" i="1" s="1"/>
  <c r="Q307" i="1" s="1"/>
  <c r="BC224" i="1"/>
  <c r="BC266" i="1" s="1"/>
  <c r="AU224" i="1"/>
  <c r="AU242" i="1" s="1"/>
  <c r="AM224" i="1"/>
  <c r="AD346" i="1" s="1"/>
  <c r="AG224" i="1"/>
  <c r="AA224" i="1"/>
  <c r="T224" i="1"/>
  <c r="T242" i="1" s="1"/>
  <c r="K224" i="1"/>
  <c r="N266" i="1" s="1"/>
  <c r="Q305" i="1" s="1"/>
  <c r="F221" i="1"/>
  <c r="F262" i="1" s="1"/>
  <c r="F301" i="1" s="1"/>
  <c r="F218" i="1"/>
  <c r="F215" i="1"/>
  <c r="F172" i="1"/>
  <c r="F169" i="1"/>
  <c r="P178" i="1" s="1"/>
  <c r="F131" i="1"/>
  <c r="F128" i="1"/>
  <c r="F90" i="1"/>
  <c r="F87" i="1"/>
  <c r="T78" i="1"/>
  <c r="AZ75" i="1"/>
  <c r="AB74" i="1"/>
  <c r="AJ71" i="1"/>
  <c r="AJ68" i="1"/>
  <c r="AJ66" i="1"/>
  <c r="AZ64" i="1"/>
  <c r="AZ77" i="1" s="1"/>
  <c r="AR64" i="1"/>
  <c r="AR83" i="1" s="1"/>
  <c r="AJ64" i="1"/>
  <c r="AJ72" i="1" s="1"/>
  <c r="AB64" i="1"/>
  <c r="AB77" i="1" s="1"/>
  <c r="AY61" i="1"/>
  <c r="AW61" i="1"/>
  <c r="AD61" i="1"/>
  <c r="M61" i="1"/>
  <c r="BE60" i="1"/>
  <c r="BC60" i="1"/>
  <c r="AY60" i="1"/>
  <c r="AW60" i="1"/>
  <c r="AD60" i="1"/>
  <c r="AK60" i="1" s="1"/>
  <c r="M60" i="1"/>
  <c r="BE59" i="1"/>
  <c r="BC59" i="1"/>
  <c r="AY59" i="1"/>
  <c r="AW59" i="1"/>
  <c r="AD59" i="1"/>
  <c r="M59" i="1"/>
  <c r="BE58" i="1"/>
  <c r="BC58" i="1"/>
  <c r="AY58" i="1"/>
  <c r="AW58" i="1"/>
  <c r="AD58" i="1"/>
  <c r="M58" i="1"/>
  <c r="AK58" i="1" s="1"/>
  <c r="BE57" i="1"/>
  <c r="BC57" i="1"/>
  <c r="AY57" i="1"/>
  <c r="AW57" i="1"/>
  <c r="AD57" i="1"/>
  <c r="M57" i="1"/>
  <c r="U56" i="1" s="1"/>
  <c r="BA346" i="1" s="1"/>
  <c r="BE56" i="1"/>
  <c r="BC56" i="1"/>
  <c r="AY56" i="1"/>
  <c r="AW56" i="1"/>
  <c r="AD56" i="1"/>
  <c r="AK56" i="1" s="1"/>
  <c r="M56" i="1"/>
  <c r="F49" i="1"/>
  <c r="F46" i="1"/>
  <c r="AA33" i="1"/>
  <c r="AA31" i="1"/>
  <c r="AA29" i="1"/>
  <c r="AA27" i="1"/>
  <c r="H221" i="1" s="1"/>
  <c r="H262" i="1" s="1"/>
  <c r="H301" i="1" s="1"/>
  <c r="H342" i="1" s="1"/>
  <c r="H383" i="1" s="1"/>
  <c r="AA25" i="1"/>
  <c r="AA23" i="1"/>
  <c r="AA21" i="1"/>
  <c r="AA19" i="1"/>
  <c r="H926" i="1" s="1"/>
  <c r="AB15" i="1"/>
  <c r="AG13" i="1"/>
  <c r="AG12" i="1"/>
  <c r="AG11" i="1"/>
  <c r="F8" i="1"/>
  <c r="F5" i="1"/>
  <c r="AB83" i="1" l="1"/>
  <c r="AU908" i="1"/>
  <c r="AU912" i="1"/>
  <c r="AQ59" i="1"/>
  <c r="BF352" i="1" s="1"/>
  <c r="U57" i="1"/>
  <c r="BA348" i="1" s="1"/>
  <c r="AJ67" i="1"/>
  <c r="AJ69" i="1"/>
  <c r="AZ74" i="1"/>
  <c r="AB78" i="1"/>
  <c r="AB81" i="1"/>
  <c r="AQ350" i="1"/>
  <c r="AQ354" i="1"/>
  <c r="BB449" i="1"/>
  <c r="AA452" i="1"/>
  <c r="AA480" i="1"/>
  <c r="BB427" i="1" s="1"/>
  <c r="AB79" i="1"/>
  <c r="U60" i="1"/>
  <c r="BA354" i="1" s="1"/>
  <c r="AS305" i="1"/>
  <c r="BC284" i="1"/>
  <c r="AS309" i="1"/>
  <c r="AQ352" i="1"/>
  <c r="AS313" i="1"/>
  <c r="AQ356" i="1"/>
  <c r="AE284" i="1"/>
  <c r="AM325" i="1"/>
  <c r="AY305" i="1"/>
  <c r="AY325" i="1" s="1"/>
  <c r="AD348" i="1"/>
  <c r="AQ348" i="1" s="1"/>
  <c r="AQ364" i="1" s="1"/>
  <c r="AK57" i="1"/>
  <c r="AQ56" i="1"/>
  <c r="BF346" i="1" s="1"/>
  <c r="AQ60" i="1"/>
  <c r="BF354" i="1" s="1"/>
  <c r="AQ57" i="1"/>
  <c r="BF348" i="1" s="1"/>
  <c r="U58" i="1"/>
  <c r="BA350" i="1" s="1"/>
  <c r="AK59" i="1"/>
  <c r="AQ58" i="1"/>
  <c r="BF350" i="1" s="1"/>
  <c r="U59" i="1"/>
  <c r="BA352" i="1" s="1"/>
  <c r="AK61" i="1"/>
  <c r="AJ83" i="1"/>
  <c r="AJ81" i="1"/>
  <c r="AJ79" i="1"/>
  <c r="AJ78" i="1"/>
  <c r="AZ83" i="1"/>
  <c r="AZ81" i="1"/>
  <c r="AZ79" i="1"/>
  <c r="AZ78" i="1"/>
  <c r="AZ66" i="1"/>
  <c r="AZ67" i="1"/>
  <c r="AZ68" i="1"/>
  <c r="AZ69" i="1"/>
  <c r="AZ71" i="1"/>
  <c r="AZ72" i="1"/>
  <c r="AJ74" i="1"/>
  <c r="AJ75" i="1"/>
  <c r="AJ77" i="1"/>
  <c r="BC242" i="1"/>
  <c r="AA325" i="1"/>
  <c r="BB452" i="1"/>
  <c r="AU513" i="1"/>
  <c r="AH511" i="1"/>
  <c r="AH513" i="1" s="1"/>
  <c r="AU907" i="1"/>
  <c r="AU911" i="1"/>
  <c r="AB66" i="1"/>
  <c r="AR66" i="1"/>
  <c r="AB67" i="1"/>
  <c r="AR67" i="1"/>
  <c r="AB68" i="1"/>
  <c r="AR68" i="1"/>
  <c r="AB69" i="1"/>
  <c r="AR69" i="1"/>
  <c r="AB71" i="1"/>
  <c r="AR71" i="1"/>
  <c r="AB72" i="1"/>
  <c r="AR72" i="1"/>
  <c r="AR74" i="1"/>
  <c r="AB75" i="1"/>
  <c r="AR75" i="1"/>
  <c r="AR77" i="1"/>
  <c r="AR78" i="1"/>
  <c r="AR79" i="1"/>
  <c r="AR81" i="1"/>
  <c r="AD364" i="1"/>
  <c r="AQ284" i="1"/>
  <c r="O365" i="1"/>
  <c r="AA457" i="1"/>
  <c r="AS325" i="1" l="1"/>
</calcChain>
</file>

<file path=xl/sharedStrings.xml><?xml version="1.0" encoding="utf-8"?>
<sst xmlns="http://schemas.openxmlformats.org/spreadsheetml/2006/main" count="1531" uniqueCount="746">
  <si>
    <t>Disclaimer Already Appended</t>
  </si>
  <si>
    <t>Monthly Investor Report</t>
  </si>
  <si>
    <t/>
  </si>
  <si>
    <t>Analyst</t>
  </si>
  <si>
    <t>U.S. Bank Global Corporate Trust Services Address</t>
  </si>
  <si>
    <t>5th Floor</t>
  </si>
  <si>
    <t>125 Old Broad Street</t>
  </si>
  <si>
    <t>London,EC2N 1AR</t>
  </si>
  <si>
    <t>Distribution Date</t>
  </si>
  <si>
    <t>U.S. Bank Global Corporate Trust Services Website</t>
  </si>
  <si>
    <t>www.usbank.com/abs</t>
  </si>
  <si>
    <t>General Information</t>
  </si>
  <si>
    <t>Content</t>
  </si>
  <si>
    <t>Interest Payment Date:</t>
  </si>
  <si>
    <t>Deal Summary</t>
  </si>
  <si>
    <t>Collateral Performance Graphs</t>
  </si>
  <si>
    <t>Prior Interest Payment Date:</t>
  </si>
  <si>
    <t>Delinquencies Graphs</t>
  </si>
  <si>
    <t>Deal Counterparties</t>
  </si>
  <si>
    <t>Next Interest Payment Date:</t>
  </si>
  <si>
    <t>Note Distribution Detail / Factors</t>
  </si>
  <si>
    <t>Note Interest Reconciliation - Accrual</t>
  </si>
  <si>
    <t>Distribution Count:</t>
  </si>
  <si>
    <t>Note Interest Reconciliation - Deferred</t>
  </si>
  <si>
    <t>Note Principal Reconciliation</t>
  </si>
  <si>
    <t>Closing Date:</t>
  </si>
  <si>
    <t>Rating Information</t>
  </si>
  <si>
    <t>Cash Reconciliation</t>
  </si>
  <si>
    <t>Legal Maturity Date:</t>
  </si>
  <si>
    <t xml:space="preserve">Other Required Information </t>
  </si>
  <si>
    <t xml:space="preserve">Mortgage Principal Analysis </t>
  </si>
  <si>
    <t>Interest Determination Date:</t>
  </si>
  <si>
    <t>Principal Deficiency Ledger</t>
  </si>
  <si>
    <t>Reserve Fund Ledgers and Set-Off</t>
  </si>
  <si>
    <t>Next Interest Determination Date:</t>
  </si>
  <si>
    <t>Reserve Funds and Principal Allocation</t>
  </si>
  <si>
    <t>Swap Transaction Details</t>
  </si>
  <si>
    <t>Index:</t>
  </si>
  <si>
    <t>3 Month Libor</t>
  </si>
  <si>
    <t>Triggers</t>
  </si>
  <si>
    <t>18-19</t>
  </si>
  <si>
    <t>Portfolio Performance</t>
  </si>
  <si>
    <t>20-21</t>
  </si>
  <si>
    <t>Currency:</t>
  </si>
  <si>
    <t>GBP (£)</t>
  </si>
  <si>
    <t xml:space="preserve">Collateral Report </t>
  </si>
  <si>
    <t>22-23</t>
  </si>
  <si>
    <t>Prepayment Rate (CPR)</t>
  </si>
  <si>
    <t xml:space="preserve">Priority of Payments (Interest) </t>
  </si>
  <si>
    <t>Priority of Payments (Principal)</t>
  </si>
  <si>
    <t>Mortgage Portfolio Analysis</t>
  </si>
  <si>
    <t>27-34</t>
  </si>
  <si>
    <t>Liability Summary</t>
  </si>
  <si>
    <t>Original Balance</t>
  </si>
  <si>
    <t>Credit Enhancement on Closing</t>
  </si>
  <si>
    <t>Fitch/Moodys Initial Ratings</t>
  </si>
  <si>
    <t>Current Balance</t>
  </si>
  <si>
    <t>Pool Factor</t>
  </si>
  <si>
    <t>Current Credit Enhancement</t>
  </si>
  <si>
    <t>Fitch/Moodys Current Ratings</t>
  </si>
  <si>
    <t>Fitch/Moodys Watch</t>
  </si>
  <si>
    <t>Tranche Class Name</t>
  </si>
  <si>
    <t>Class A</t>
  </si>
  <si>
    <t>AAA/Aaa</t>
  </si>
  <si>
    <t>Class B</t>
  </si>
  <si>
    <t>AA/Aa1</t>
  </si>
  <si>
    <t>Class C</t>
  </si>
  <si>
    <t>A+/A2</t>
  </si>
  <si>
    <t>Class D</t>
  </si>
  <si>
    <t>BBB+/Baa2</t>
  </si>
  <si>
    <t>Class E</t>
  </si>
  <si>
    <t>BBB-/Ba3</t>
  </si>
  <si>
    <t>Class X</t>
  </si>
  <si>
    <t>BB+/B3</t>
  </si>
  <si>
    <t>Deal Performance Summary - Last 4 Quarters</t>
  </si>
  <si>
    <t>On Closing</t>
  </si>
  <si>
    <t>Delinquencies (Days)</t>
  </si>
  <si>
    <t>30 &lt; Days &lt;= 60</t>
  </si>
  <si>
    <t>-</t>
  </si>
  <si>
    <t>60 &lt; Days &lt;= 90</t>
  </si>
  <si>
    <t>90 &lt; Days &lt;= 120</t>
  </si>
  <si>
    <t>Days &gt; 120</t>
  </si>
  <si>
    <t>Excess Spread</t>
  </si>
  <si>
    <t>Amount during Period</t>
  </si>
  <si>
    <t>Percentage of Pool (Annualised)</t>
  </si>
  <si>
    <t>Constant Prepayment Rate (CPR)</t>
  </si>
  <si>
    <t>Period</t>
  </si>
  <si>
    <t>Since Closing</t>
  </si>
  <si>
    <t>Principal Payment Rate (PPR)</t>
  </si>
  <si>
    <t>Total Note Principal Payments in Period</t>
  </si>
  <si>
    <t>Mortgage Principal Closing Balance</t>
  </si>
  <si>
    <t>Percentage of Closing Balance (%)</t>
  </si>
  <si>
    <t>Note Interest Payment Rate</t>
  </si>
  <si>
    <t>Percentage of Interest Due on Notes (%)</t>
  </si>
  <si>
    <t>Cumulative Losses on the Mortgage</t>
  </si>
  <si>
    <t>Percentage of Original Balance (%)</t>
  </si>
  <si>
    <t>Fitch</t>
  </si>
  <si>
    <t>Moodys</t>
  </si>
  <si>
    <t>Long-Term</t>
  </si>
  <si>
    <t>Short-Term</t>
  </si>
  <si>
    <t>Rating Trigger</t>
  </si>
  <si>
    <t>Role</t>
  </si>
  <si>
    <t>Counterparty</t>
  </si>
  <si>
    <t>comments</t>
  </si>
  <si>
    <t>Issuer</t>
  </si>
  <si>
    <t>Seller</t>
  </si>
  <si>
    <t>Charter Mortgages Limited</t>
  </si>
  <si>
    <t>Servicer</t>
  </si>
  <si>
    <t>Cash Manager</t>
  </si>
  <si>
    <t>Elavon Financial Services DAC</t>
  </si>
  <si>
    <t>Swap Provider</t>
  </si>
  <si>
    <t>Natixis, London Branch</t>
  </si>
  <si>
    <t>A</t>
  </si>
  <si>
    <t>F1</t>
  </si>
  <si>
    <t>A/F1</t>
  </si>
  <si>
    <t>A2</t>
  </si>
  <si>
    <t>P-1</t>
  </si>
  <si>
    <t>A3</t>
  </si>
  <si>
    <t>Issuer Account Bank</t>
  </si>
  <si>
    <t>Citibank, N.A.</t>
  </si>
  <si>
    <t>AA-</t>
  </si>
  <si>
    <t>A1</t>
  </si>
  <si>
    <t>Collection Account bank</t>
  </si>
  <si>
    <t>Barclays Bank PLC</t>
  </si>
  <si>
    <t>BBB+/F2</t>
  </si>
  <si>
    <t>Baa3</t>
  </si>
  <si>
    <t>Security Trustee</t>
  </si>
  <si>
    <t>U.S. Bank Trustees Limited</t>
  </si>
  <si>
    <t>Note Trustee</t>
  </si>
  <si>
    <t>Principal Paying Agent &amp; Agent Bank</t>
  </si>
  <si>
    <t>Registrar</t>
  </si>
  <si>
    <t>Corporate Services Provider</t>
  </si>
  <si>
    <t>Intertrust Management Limited</t>
  </si>
  <si>
    <t>Back-Up Servicer Facilitator</t>
  </si>
  <si>
    <t>Share Trustee</t>
  </si>
  <si>
    <t>Intertrust Corporate Services Limited</t>
  </si>
  <si>
    <t>Arranger</t>
  </si>
  <si>
    <t>Merrill Lynch International</t>
  </si>
  <si>
    <t>Joint Lead Managers</t>
  </si>
  <si>
    <t>Natixis</t>
  </si>
  <si>
    <t>Lloyds Bank plc</t>
  </si>
  <si>
    <t>The Originator has undertaken to the Issuer and the Security Trustee that it will retain a material net economic interest of not less than 5 per cent. in the securitisation in accordance with the text of each of Article 405 of Regulation (EU) No 575/2013 (the Capital Requirements Regulation or CRR) and Article 51 of Regulation (EU) No 231/2013, referred to as the Alternative Investment Fund Manager Regulation (the AIFM Regulation) (which, in each case, does not take into account any corresponding national measures) (the Retention). Such interest was, as at the Closing Date, and is as at the Report Date, comprising retention of randomly selected exposures equivalent to no less than 5% of the nominal value of the securitised exposures, where such exposures would otherwise have been securitised in the transaction affected by the Issuer, as required by the text of each of paragraph (c) of Article 405(1) of the CRR, paragraph (c) of Article 51(1) of the AIFM Regulation and paragraph (c) of Article 254(2) of the Solvency II Regulation.</t>
  </si>
  <si>
    <t>ISIN / Common Code</t>
  </si>
  <si>
    <t>No. Of Notes</t>
  </si>
  <si>
    <t>Original Principal Balance</t>
  </si>
  <si>
    <r>
      <t>Current Pool Factor</t>
    </r>
    <r>
      <rPr>
        <vertAlign val="superscript"/>
        <sz val="8"/>
        <rFont val="Arial"/>
        <family val="2"/>
      </rPr>
      <t>1</t>
    </r>
  </si>
  <si>
    <t>Total Principal Distribution</t>
  </si>
  <si>
    <t>Ending Principal Balance</t>
  </si>
  <si>
    <t>Total Interest Distribution</t>
  </si>
  <si>
    <t>B</t>
  </si>
  <si>
    <t>C</t>
  </si>
  <si>
    <t>D</t>
  </si>
  <si>
    <t>E</t>
  </si>
  <si>
    <t>X</t>
  </si>
  <si>
    <t>GBP Total</t>
  </si>
  <si>
    <r>
      <rPr>
        <vertAlign val="superscript"/>
        <sz val="7"/>
        <color theme="1"/>
        <rFont val="Arial"/>
        <family val="2"/>
      </rPr>
      <t>1</t>
    </r>
    <r>
      <rPr>
        <sz val="7"/>
        <color theme="1"/>
        <rFont val="Arial"/>
        <family val="2"/>
      </rPr>
      <t>Determined as follows: Ending Principal Balance / Original Principal Balance</t>
    </r>
  </si>
  <si>
    <t>Total Interest Accrued (excluding deferred)</t>
  </si>
  <si>
    <t>Other Interest</t>
  </si>
  <si>
    <t>Total Interest Payments</t>
  </si>
  <si>
    <t>Method</t>
  </si>
  <si>
    <t>Days</t>
  </si>
  <si>
    <t>Beginning Principal Balance</t>
  </si>
  <si>
    <t>Rate of Interest</t>
  </si>
  <si>
    <t>Act/365 (Fixed)</t>
  </si>
  <si>
    <t>LIBOR rate for this period</t>
  </si>
  <si>
    <t>Interest Accrued on Deferred Interest</t>
  </si>
  <si>
    <t>Beginning Deferred Interest</t>
  </si>
  <si>
    <t>Current Period Deferred Interest</t>
  </si>
  <si>
    <t>Deferred Interest Payments</t>
  </si>
  <si>
    <t>Ending Deferred Interest</t>
  </si>
  <si>
    <t>Total Principal Payments</t>
  </si>
  <si>
    <t>--- Credit Support ---</t>
  </si>
  <si>
    <r>
      <t>Original</t>
    </r>
    <r>
      <rPr>
        <vertAlign val="superscript"/>
        <sz val="8"/>
        <color theme="1"/>
        <rFont val="Arial"/>
        <family val="2"/>
      </rPr>
      <t>1</t>
    </r>
  </si>
  <si>
    <r>
      <t>Current</t>
    </r>
    <r>
      <rPr>
        <vertAlign val="superscript"/>
        <sz val="8"/>
        <color theme="1"/>
        <rFont val="Arial"/>
        <family val="2"/>
      </rPr>
      <t>2</t>
    </r>
  </si>
  <si>
    <r>
      <rPr>
        <vertAlign val="superscript"/>
        <sz val="8"/>
        <color theme="1"/>
        <rFont val="Arial"/>
        <family val="2"/>
      </rPr>
      <t>1</t>
    </r>
    <r>
      <rPr>
        <sz val="8"/>
        <color theme="1"/>
        <rFont val="Arial"/>
        <family val="2"/>
      </rPr>
      <t xml:space="preserve">Determined as follows: Original Principal Balance of all subordinate classes /Total Original Principal Balance            
</t>
    </r>
    <r>
      <rPr>
        <vertAlign val="superscript"/>
        <sz val="8"/>
        <color theme="1"/>
        <rFont val="Arial"/>
        <family val="2"/>
      </rPr>
      <t>2</t>
    </r>
    <r>
      <rPr>
        <sz val="8"/>
        <color theme="1"/>
        <rFont val="Arial"/>
        <family val="2"/>
      </rPr>
      <t>Determined as follows: Ending Principal Balance of all subordinate classes/Total Ending Principal Balance</t>
    </r>
  </si>
  <si>
    <t>--- Original Ratings ---</t>
  </si>
  <si>
    <t>--- Ratings Change / Change Date (1) ---</t>
  </si>
  <si>
    <t>ISIN</t>
  </si>
  <si>
    <t>AAA</t>
  </si>
  <si>
    <t>Aaa</t>
  </si>
  <si>
    <t>AA</t>
  </si>
  <si>
    <t>Aa1</t>
  </si>
  <si>
    <t>A+</t>
  </si>
  <si>
    <t>BBB+</t>
  </si>
  <si>
    <t>Baa2</t>
  </si>
  <si>
    <t>BBB-</t>
  </si>
  <si>
    <t>Ba3</t>
  </si>
  <si>
    <t>BB+</t>
  </si>
  <si>
    <t>B3</t>
  </si>
  <si>
    <r>
      <t xml:space="preserve">NR - Designates that the class was not rated by the rating agency.  *+ denotes watch positive; *- denotes watch negative.
</t>
    </r>
    <r>
      <rPr>
        <vertAlign val="superscript"/>
        <sz val="8"/>
        <rFont val="Arial"/>
        <family val="2"/>
      </rPr>
      <t>(1)</t>
    </r>
    <r>
      <rPr>
        <sz val="8"/>
        <rFont val="Arial"/>
        <family val="2"/>
      </rPr>
      <t xml:space="preserve">  Changed ratings provided on this report are based on information provided by the applicable rating agency via electronic transmission. It shall be understood that this transmission will generally have been provided to U.S. Bank Trustees Limited within 30 days of the payment date listed on this statement. Because ratings may have changed during the 30 day window, or may not be being provided by the rating agency in an electronic format and therefore not being updated on this report, U.S. Bank Trustees Limited recommends that investors obtain current rating information directly from the rating agency.</t>
    </r>
  </si>
  <si>
    <t>Available Collections</t>
  </si>
  <si>
    <t>Distributions</t>
  </si>
  <si>
    <t>Available Revenue Receipts</t>
  </si>
  <si>
    <t>Amounts Distributed by the Issuer</t>
  </si>
  <si>
    <t>Revenue Receipts or Calculated Revenue Receipts</t>
  </si>
  <si>
    <t xml:space="preserve"> (see Other Required Information page for further detail)</t>
  </si>
  <si>
    <t>Interest from Authorised Investments</t>
  </si>
  <si>
    <t>Amounts received under the Swap Agreement</t>
  </si>
  <si>
    <t>General Reserve Fund Excess Amount</t>
  </si>
  <si>
    <r>
      <t>Class A and Class B Liquidity Reserve Fund Excess Amount</t>
    </r>
    <r>
      <rPr>
        <vertAlign val="superscript"/>
        <sz val="8"/>
        <rFont val="Arial"/>
        <family val="2"/>
      </rPr>
      <t>1</t>
    </r>
  </si>
  <si>
    <t>Distributions to Noteholders</t>
  </si>
  <si>
    <r>
      <t>Class A and Class B Liquidity Reserve Fund Ledger</t>
    </r>
    <r>
      <rPr>
        <vertAlign val="superscript"/>
        <sz val="8"/>
        <rFont val="Arial"/>
        <family val="2"/>
      </rPr>
      <t>2</t>
    </r>
  </si>
  <si>
    <t>Reconciliation Amounts deemed to be Available Revenue Receipts</t>
  </si>
  <si>
    <t>Interest Distribution</t>
  </si>
  <si>
    <t>Credited to the Deposit Account on the previous IPD</t>
  </si>
  <si>
    <t>Principal Distribution</t>
  </si>
  <si>
    <t>Optional Purchase Price</t>
  </si>
  <si>
    <t>Other net income</t>
  </si>
  <si>
    <t>Less</t>
  </si>
  <si>
    <t>Third Party Amounts</t>
  </si>
  <si>
    <t>Tax payments by the Issuer</t>
  </si>
  <si>
    <t>Overdraft remedy amounts in relation to the DD Collection Account</t>
  </si>
  <si>
    <t>Other Distributions</t>
  </si>
  <si>
    <t>Credit to Class A and Class B Liquidity Reserve Fund Ledger</t>
  </si>
  <si>
    <t>Available Redemption Receipts</t>
  </si>
  <si>
    <t>Credit to General Reserve Fund Ledger</t>
  </si>
  <si>
    <t>Redemption Receipts or Calculated Principal Receipts</t>
  </si>
  <si>
    <t>Issuer Profit Amount</t>
  </si>
  <si>
    <t>Amount in PDL to be reduced by Avail. Rev. Funds</t>
  </si>
  <si>
    <t>Credit to Deposit Account</t>
  </si>
  <si>
    <t>Enhanced Amortisation Amount</t>
  </si>
  <si>
    <t>Residual Certificates</t>
  </si>
  <si>
    <r>
      <t>General Reserve Fund remaining</t>
    </r>
    <r>
      <rPr>
        <vertAlign val="superscript"/>
        <sz val="8"/>
        <rFont val="Arial"/>
        <family val="2"/>
      </rPr>
      <t>3</t>
    </r>
  </si>
  <si>
    <t>Reconciliation Amounts deemed to be Available Redemption Receipts</t>
  </si>
  <si>
    <t>Excess of the proceeds of the Notes (on first IPD only)</t>
  </si>
  <si>
    <t>Total Distributions</t>
  </si>
  <si>
    <t>Class A and Class B Liquidity Reserve Fund Release Amount</t>
  </si>
  <si>
    <t>General Reserve Fund Liquidity Release Amount</t>
  </si>
  <si>
    <t>Principal Addition Amount</t>
  </si>
  <si>
    <t>Total Available Distribution Amount</t>
  </si>
  <si>
    <r>
      <rPr>
        <vertAlign val="superscript"/>
        <sz val="7"/>
        <color theme="1"/>
        <rFont val="Arial"/>
        <family val="2"/>
      </rPr>
      <t>1</t>
    </r>
    <r>
      <rPr>
        <sz val="7"/>
        <color theme="1"/>
        <rFont val="Arial"/>
        <family val="2"/>
      </rPr>
      <t>Excludes Class B Redemption Date</t>
    </r>
  </si>
  <si>
    <r>
      <rPr>
        <vertAlign val="superscript"/>
        <sz val="7"/>
        <color theme="1"/>
        <rFont val="Arial"/>
        <family val="2"/>
      </rPr>
      <t>2</t>
    </r>
    <r>
      <rPr>
        <sz val="7"/>
        <color theme="1"/>
        <rFont val="Arial"/>
        <family val="2"/>
      </rPr>
      <t>Class B Redemption Date only</t>
    </r>
  </si>
  <si>
    <r>
      <rPr>
        <vertAlign val="superscript"/>
        <sz val="7"/>
        <color theme="1"/>
        <rFont val="Arial"/>
        <family val="2"/>
      </rPr>
      <t>3</t>
    </r>
    <r>
      <rPr>
        <sz val="7"/>
        <color theme="1"/>
        <rFont val="Arial"/>
        <family val="2"/>
      </rPr>
      <t>On the Final Redemption Date only</t>
    </r>
  </si>
  <si>
    <t>Other Required Information</t>
  </si>
  <si>
    <t>Amounts Distributed by Issuer</t>
  </si>
  <si>
    <t>Security Trustee Fee</t>
  </si>
  <si>
    <t>Note Trustee Fee</t>
  </si>
  <si>
    <t>Agent Bank, the Registrar and Paying Agent Fees</t>
  </si>
  <si>
    <t>Cash Manager Fee</t>
  </si>
  <si>
    <t>Servicer Fee</t>
  </si>
  <si>
    <t>Corporate Services Provider Fee</t>
  </si>
  <si>
    <t>Issuer Account Bank Fee</t>
  </si>
  <si>
    <t>Collection Account Bank Fee</t>
  </si>
  <si>
    <t>Third Party Fees</t>
  </si>
  <si>
    <t>Transfer Costs</t>
  </si>
  <si>
    <t>Revenue Receipts</t>
  </si>
  <si>
    <t>Mortgage Principal Analysis</t>
  </si>
  <si>
    <t>Current Quarter</t>
  </si>
  <si>
    <t>Since Issue</t>
  </si>
  <si>
    <t>Opening mortgage principal balance - close</t>
  </si>
  <si>
    <t>Opening mortgage principal balance - this quarter</t>
  </si>
  <si>
    <t>Total opening mortgage principal  balance</t>
  </si>
  <si>
    <t>Unscheduled payments</t>
  </si>
  <si>
    <t>Scheduled payments</t>
  </si>
  <si>
    <t>Principal Losses</t>
  </si>
  <si>
    <t>Total Principal Recoveries</t>
  </si>
  <si>
    <t>Any Payment Pursuant to any Insurance Policy</t>
  </si>
  <si>
    <t>Repurchase Proceeds of any loan by the Seller</t>
  </si>
  <si>
    <t>Closing mortgage principal balance</t>
  </si>
  <si>
    <t>Further Advances committed but unpaid</t>
  </si>
  <si>
    <t>Loans Repurchased</t>
  </si>
  <si>
    <t>Month of Repurchase</t>
  </si>
  <si>
    <t>n.a.</t>
  </si>
  <si>
    <t>Number of Loans Repurchased</t>
  </si>
  <si>
    <t>Cumulative Number of Loans Repurchased</t>
  </si>
  <si>
    <t>Balance of Loans Repurchased</t>
  </si>
  <si>
    <t>Cumulative balance of Loans Repurchased</t>
  </si>
  <si>
    <t xml:space="preserve">Principal Deficiency Ledger </t>
  </si>
  <si>
    <t>Current Period Principal Deficiency</t>
  </si>
  <si>
    <t>Beginning PDL Balance</t>
  </si>
  <si>
    <t>Deficiency Allocation</t>
  </si>
  <si>
    <t xml:space="preserve">
PDL
 Repayment</t>
  </si>
  <si>
    <t>Ending PDL 
Balance</t>
  </si>
  <si>
    <t>Class E PDL</t>
  </si>
  <si>
    <t>Class D PDL</t>
  </si>
  <si>
    <t>Class C PDL</t>
  </si>
  <si>
    <t>Class B PDL</t>
  </si>
  <si>
    <t>Class A PDL</t>
  </si>
  <si>
    <t>Total</t>
  </si>
  <si>
    <t>Reserve Fund Ledgers and Set-off Amounts</t>
  </si>
  <si>
    <t>Credits</t>
  </si>
  <si>
    <t>Debits</t>
  </si>
  <si>
    <t>Class A and Class B Liquidity Reserve Fund</t>
  </si>
  <si>
    <t>Original Reserve Fund amount</t>
  </si>
  <si>
    <t>Liquidity Reserve Fund amount as at previous IPD/Closing Date</t>
  </si>
  <si>
    <t>Liquidity Reserve Fund Required Amount per current IPD</t>
  </si>
  <si>
    <t>Top ups in quarter</t>
  </si>
  <si>
    <t>Drawings in quarter</t>
  </si>
  <si>
    <t>Closing Balance</t>
  </si>
  <si>
    <t>General Reserve Fund Required Amount</t>
  </si>
  <si>
    <t>Original Reserve Fund required amount</t>
  </si>
  <si>
    <t>General Reserve Fund Required Amount as at previous IPD/Closing Date</t>
  </si>
  <si>
    <t>General Reserve Fund Required Amount as at current  IPD</t>
  </si>
  <si>
    <t>Set-off Amounts</t>
  </si>
  <si>
    <t>No.</t>
  </si>
  <si>
    <t>Principal Balance Outstanding</t>
  </si>
  <si>
    <t>Significant Deposit Loans outstanding</t>
  </si>
  <si>
    <t>Significant Deposit Loans repurchased in period</t>
  </si>
  <si>
    <t>*Significant Deposit means a Loan where: (a) the Seller holds the legal title, and (b) the relevant Borrower has a deposit holding with the Seller and the balance of such deposit holding exceeds the maximum amount covered under the Financial Services Compensation Scheme or any replacement arrangement to the Financial Services Compensation Scheme</t>
  </si>
  <si>
    <t xml:space="preserve">General Reserve Fund </t>
  </si>
  <si>
    <t>Class A and Class B Liquidity Reserve Fund Required Amount</t>
  </si>
  <si>
    <t>(a) on any Interest Payment Date up to and including the Final Redemption Date:</t>
  </si>
  <si>
    <t>(a) on any Interest Payment Date falling prior to the Class B Redemption Date:</t>
  </si>
  <si>
    <t>(i) if a Reserve Fund Amortising Trigger Event has not occurred prior to the Calculation Date immediately preceding such Interest Payment Date, an amount equal to 1.5 per cent. of the aggregate current Principal Amount Outstanding of the Collateralised Notes prior to the application of Available Redemption Receipts on such Interest Payment Date, minus the Class A and Class B Liquidity Reserve Fund Required Amount; and</t>
  </si>
  <si>
    <t>(i) if a Reserve Fund Amortising Trigger Event has not occurred prior to the</t>
  </si>
  <si>
    <t>Calculation Date immediately preceding such Interest Payment Date, an amount</t>
  </si>
  <si>
    <t>equal to 1.5 per cent. of the aggregate current Principal Amount Outstanding of the</t>
  </si>
  <si>
    <t>Class A Notes and Class B Notes prior to the application of Available Redemption</t>
  </si>
  <si>
    <t>Receipts on such Interest Payment Date; and</t>
  </si>
  <si>
    <t>(ii) if a Reserve Fund Amortising Trigger Event has occurred prior to the Calculation Date immediately preceding such Interest Payment Date, an amount equal to 1.5 per cent. of the aggregate current Principal Amount Outstanding of the Collateralised Notes on the Interest Payment Date immediately preceding the date on which the Reserve Fund Amortising Trigger Event occurred (following the application of Available Redemption Receipts on such Interest Payment Date), minus the Class A and Class B Liquidity Reserve Fund Required Amount; and</t>
  </si>
  <si>
    <t>(ii) if a Reserve Fund Amortising Trigger Event has occurred prior to the Calculation</t>
  </si>
  <si>
    <t>Date immediately preceding such Interest Payment Date, an amount equal to 1.5 per</t>
  </si>
  <si>
    <t>cent. of the aggregate current Principal Amount Outstanding of the Class A Notes</t>
  </si>
  <si>
    <t>and Class B Notes on the Interest Payment Date immediately preceding the date on</t>
  </si>
  <si>
    <t>which the Reserve Fund Amortising Trigger Event occurred (following to the</t>
  </si>
  <si>
    <t>application of Available Redemption Receipts on such Interest Payment Date); and</t>
  </si>
  <si>
    <t>(b) on each Interest Payment Date following the Final General Redemption Date, zero.</t>
  </si>
  <si>
    <t>(b) on any Interest Payment Date falling on or after the Class B Redemption Date, zero.</t>
  </si>
  <si>
    <t>Available Revenue Receipts &amp; Liquidity Release Amount</t>
  </si>
  <si>
    <t>Amounts due on the Revenue Waterfall from item [(a)] to [(f)] and [(h)]</t>
  </si>
  <si>
    <t>Senior Expenses Deficit</t>
  </si>
  <si>
    <t>Fixed Rate Issuer to Swap Counterparty</t>
  </si>
  <si>
    <t>Period Start Date (included)</t>
  </si>
  <si>
    <t>Period End date (excluded)</t>
  </si>
  <si>
    <t>Day Count Fraction</t>
  </si>
  <si>
    <t>Fixed Rate</t>
  </si>
  <si>
    <t>Swap Notional Amount</t>
  </si>
  <si>
    <t>Total Swap Payment by Issuer to Swap Counterparty</t>
  </si>
  <si>
    <t>Floating Rate Swap Counterparty to Issuer</t>
  </si>
  <si>
    <t>Floating Rate</t>
  </si>
  <si>
    <t>Total Swap Payment by Swap Counterparty to Issuer</t>
  </si>
  <si>
    <t>Net Payment Due (Issuer/Swap Counterparty)</t>
  </si>
  <si>
    <t>Event of Default</t>
  </si>
  <si>
    <t>(a)</t>
  </si>
  <si>
    <t>subject to Condition 18, if default is made in the payment of any principal or interest due in respect of the Most Senior Class of Notes and the default continues for: (i) a period of five Business Days in the case of principal, or (ii) three Business Days in the case of interest; or</t>
  </si>
  <si>
    <t>(b)</t>
  </si>
  <si>
    <t>if the Issuer fails to perform or observe any of its other obligations under these Conditions or any Transaction Document to which it is a party and the failure continues for a period of 15 days (or such longer period as the Note Trustee may permit) (except that in any case where the Note Trustee considers the failure to be incapable of remedy, when no continuation or notice as is hereinafter mentioned will be required) following the service by the Note Trustee on the Issuer of notice requiring the same to be remedied; or</t>
  </si>
  <si>
    <t>(c)</t>
  </si>
  <si>
    <t>if any representation or warranty made by the Issuer under any Transaction Document is incorrect when made and the matters giving rise to such misrepresentation are not remedied within a period of 15 days (except that in any case where the Note Trustee considers the matters giving rise to such misrepresentation to be incapable of remedy, when no continuation or notice as is hereinafter mentioned will be required) (or such longer period as the Note Trustee may permit) following the service by the Note Trustee on the Issuer of notice requiring the same to be remedied; or</t>
  </si>
  <si>
    <t>(d)</t>
  </si>
  <si>
    <t>if any order is made by any competent court or any resolution is passed for the winding up or dissolution of the Issuer, save for the purposes of reorganisation on terms approved in writing by the Note Trustee or by Extraordinary Resolution of the Noteholders; or</t>
  </si>
  <si>
    <t>(e)</t>
  </si>
  <si>
    <t>if (i) the Issuer ceases or threatens to cease to carry on the whole or a substantial part of its business, save for the purposes of reorganisation on terms approved in writing by the Note Trustee or by Extraordinary Resolution of the Noteholders, or (ii) the Issuer stops or threatens to stop payment of, or is unable to, or admits inability to, pay its debts (or any class of its debts) as they fall due or the value of its assets falls to less than the amount of its liabilities (taking into account its contingent and prospective liabilities) or (iii) is deemed unable to pay its debts pursuant to or for the purposes of any applicable law or is adjudicated or found bankrupt or insolvent; or</t>
  </si>
  <si>
    <t>(f)</t>
  </si>
  <si>
    <t>if proceedings are initiated against the Issuer under any applicable liquidation, insolvency, composition, reorganisation or other similar laws or an application is made (or documents filed with the court) for the appointment of an administrative or other receiver, manager, administrator or other similar official, or an administrative or other receiver, manager, administrator or other similar official is appointed, in relation to the Issuer or, as the case may be, in relation to the whole or any part of the undertaking or assets of the Issuer, and in any such case (other than the appointment of an administrator or an administrative receiver appointed following presentation of a petition for an administration order), unless initiated by the Issuer, is not discharged within 30 days; or</t>
  </si>
  <si>
    <t>(g)</t>
  </si>
  <si>
    <t>if the Issuer (or its directors or shareholders) initiates or consents to judicial proceedings relating to itself under any applicable liquidation, insolvency, composition, reorganisation or other similar laws or makes a conveyance or assignment for the benefit of, or enters into any composition or other arrangement with, its creditors generally (or any class of its creditors) or takes steps with a view to obtaining a moratorium in respect of any of its indebtedness or any meeting is convened to consider a proposal for an arrangement or composition with its creditors generally (or any class of its creditors).</t>
  </si>
  <si>
    <t>Triggers (Contd.)</t>
  </si>
  <si>
    <t>Mandatory Redemption of the Notes</t>
  </si>
  <si>
    <t>Current</t>
  </si>
  <si>
    <t>Trigger</t>
  </si>
  <si>
    <t xml:space="preserve">As at: </t>
  </si>
  <si>
    <t>Balance</t>
  </si>
  <si>
    <t>Arrears</t>
  </si>
  <si>
    <t>%</t>
  </si>
  <si>
    <t>No. of Loans Paying =&gt; Monthly CMS</t>
  </si>
  <si>
    <t>No. of Loans Paying =&gt; 75% Monthly CMS</t>
  </si>
  <si>
    <t>No. of Loans Paying &lt; 75% Monthly CMS</t>
  </si>
  <si>
    <t>No. of Loans That Made No Payment</t>
  </si>
  <si>
    <t>Performing Principal Balance as a % of the Original Principal Balance*</t>
  </si>
  <si>
    <t>Performing Principal Balance as a % of the Outstanding Principal Balance</t>
  </si>
  <si>
    <t>1 to 2 Months</t>
  </si>
  <si>
    <t>Value of Arrears Cases as a % of the Original Principal Balance*</t>
  </si>
  <si>
    <t>Value of Arrears Cases as a % of the Outstanding Principal Balance</t>
  </si>
  <si>
    <t>2 to 3 Months</t>
  </si>
  <si>
    <t>Portfolio Performance (Contd.)</t>
  </si>
  <si>
    <t>3 to 4 Months</t>
  </si>
  <si>
    <t>4+ Months</t>
  </si>
  <si>
    <t>*Performing Principal Balance refers to the Loans that have paid an amount equal to at least their monthly CMS</t>
  </si>
  <si>
    <t>Collateral Report</t>
  </si>
  <si>
    <t>Total Arrears Balance (1 month and over)</t>
  </si>
  <si>
    <t>Total Arrears due</t>
  </si>
  <si>
    <t>At Close</t>
  </si>
  <si>
    <t>Original Principal Balance as at close</t>
  </si>
  <si>
    <t>Total Original Number of Loans</t>
  </si>
  <si>
    <t>Outstanding Principal Balance as at month end</t>
  </si>
  <si>
    <t>Total Current Number of Loans</t>
  </si>
  <si>
    <t>Total number of performing loans</t>
  </si>
  <si>
    <t>Total value of performing loans</t>
  </si>
  <si>
    <t>Total number of 3+ months</t>
  </si>
  <si>
    <t xml:space="preserve">Total value of 3+ months (including unsold Repossessions) </t>
  </si>
  <si>
    <t>Percentage 3+ months on Original Balance as at close</t>
  </si>
  <si>
    <t xml:space="preserve">Percentage 3+ months on Outstanding Balance </t>
  </si>
  <si>
    <t>Total Value of Arrears Cases (including unsold Repossessions 1 month and over)</t>
  </si>
  <si>
    <t>Total Number of Arrears Cases (1 month and over)</t>
  </si>
  <si>
    <t>% Original Principal Balance at close</t>
  </si>
  <si>
    <t>% Outstanding Principal Balance</t>
  </si>
  <si>
    <t>Collateral Report (Contd.)</t>
  </si>
  <si>
    <t>This IPD</t>
  </si>
  <si>
    <t>Last IPD</t>
  </si>
  <si>
    <t>REPOSSESSIONS</t>
  </si>
  <si>
    <t>Number of repossessions this Quarter</t>
  </si>
  <si>
    <t>Loan value of Repossessions this Quarter</t>
  </si>
  <si>
    <t>Number of LPA's this Quarter</t>
  </si>
  <si>
    <t>Loan value of LPA's this Quarter</t>
  </si>
  <si>
    <t>Number of Repossessions cured this Quarter</t>
  </si>
  <si>
    <t>Principal balance cured</t>
  </si>
  <si>
    <t>Total number of properties unsold</t>
  </si>
  <si>
    <t>Total Principal balance unsold</t>
  </si>
  <si>
    <t>% Original principal balance</t>
  </si>
  <si>
    <t>% Outstanding principal balance</t>
  </si>
  <si>
    <t>Value of properties repossessed this Quarter</t>
  </si>
  <si>
    <t>Cumulative value of properties repossessed since close</t>
  </si>
  <si>
    <t>SALES OF REPOSSESSIONS</t>
  </si>
  <si>
    <t>Principal Balance</t>
  </si>
  <si>
    <t>Total number of repossessions sold since close</t>
  </si>
  <si>
    <t>Total value of property sold</t>
  </si>
  <si>
    <t>Total Loan value of property sold</t>
  </si>
  <si>
    <t>Number of properties sold this Quarter</t>
  </si>
  <si>
    <t>Value of property sold this Quarter</t>
  </si>
  <si>
    <t>Loan value of property sold this Quarter</t>
  </si>
  <si>
    <t>Cumulative loss on sale</t>
  </si>
  <si>
    <t>Cumulative loss on sale % of original principal balance</t>
  </si>
  <si>
    <t>Cumulative redemption shortfalls incurred</t>
  </si>
  <si>
    <t>Period principal losses</t>
  </si>
  <si>
    <t>Cumulative principal losses</t>
  </si>
  <si>
    <t>Total principal losses as a % of original balance</t>
  </si>
  <si>
    <t>OTHER LOSSES</t>
  </si>
  <si>
    <t>Cumulative ERC losses incurred</t>
  </si>
  <si>
    <t>Cumulative Fee losses incurred</t>
  </si>
  <si>
    <t>Cumulative Expense losses incurred</t>
  </si>
  <si>
    <t>Average Constant Prepayment Rate (CPR) Since Issue with Calculation</t>
  </si>
  <si>
    <t>Average CPR speed is the amount expressed as an annualised percentage of principal prepaid in excess of scheduled repayments. The average CPR speed is calculated by first dividing the Current Residential Mortgage Loan Principal Balance (i.e. the actual balance) by the Scheduled Residential Mortgage Loan Principal Balance assuming no prepayments have been made (i.e. only scheduled repayments have been made). The quotient is then raised to a power whereby the exponent is the quantity twelve divided by the number of months since issue. Subtract this result from one then multiply it by one hundred (100) to determine the Average CPR speed.</t>
  </si>
  <si>
    <t>The calculation is expressed as follows:</t>
  </si>
  <si>
    <t>3 Month Periodical Constant Prepayment Rate (CPR) with Calculation (Annualised)</t>
  </si>
  <si>
    <t>Annualised Periodical CPR speed is the amount expressed as a periodical percentage of principal prepaid in excess of scheduled repayments.  The Periodical CPR speed is calculated by first dividing the Current Residential Mortgage Loan Principal Balance (i.e. the actual balance) by the Scheduled Residential Mortgage Loan Principal Balance in the period assuming no prepayments have been made (i.e. only scheduled repayments have been made).  This quotient is then raised to a power whereby the exponent is the quantity twelve divided by the number of months in the period.  Subtract this result from the one then multiply it by one hundred (100) to determined the Periodical CPR speed.</t>
  </si>
  <si>
    <t>12 Month Periodical Constant Prepayment Rate (CPR) with Calculation (Annualised)</t>
  </si>
  <si>
    <t>Pre-Enforcement Revenue Payments Priorities</t>
  </si>
  <si>
    <t>Available Revenue Funds</t>
  </si>
  <si>
    <t xml:space="preserve">to </t>
  </si>
  <si>
    <t>Senior Transaction Fees and Expenses</t>
  </si>
  <si>
    <t>Swap Amounts</t>
  </si>
  <si>
    <t>Interest due and payable on A Notes</t>
  </si>
  <si>
    <t>A PDL</t>
  </si>
  <si>
    <t>(h)</t>
  </si>
  <si>
    <t>Interest due and payable on B Notes</t>
  </si>
  <si>
    <t>(i)</t>
  </si>
  <si>
    <t>(j)</t>
  </si>
  <si>
    <t>B PDL</t>
  </si>
  <si>
    <t>(k)</t>
  </si>
  <si>
    <t>Interest due and payable on C Notes</t>
  </si>
  <si>
    <t>(l)</t>
  </si>
  <si>
    <t>C PDL</t>
  </si>
  <si>
    <t>(m)</t>
  </si>
  <si>
    <t>Interest due and payable on D Notes</t>
  </si>
  <si>
    <t>(n)</t>
  </si>
  <si>
    <t>D PDL</t>
  </si>
  <si>
    <t>(o)</t>
  </si>
  <si>
    <t>Interest due and payable on E Notes</t>
  </si>
  <si>
    <t>(p)</t>
  </si>
  <si>
    <t>E PDL</t>
  </si>
  <si>
    <t>(q)</t>
  </si>
  <si>
    <t>(r)</t>
  </si>
  <si>
    <t>Hedge Subordinated Amounts</t>
  </si>
  <si>
    <t>(s)</t>
  </si>
  <si>
    <t>(t)</t>
  </si>
  <si>
    <t>Interest due and payable on X Notes</t>
  </si>
  <si>
    <t>(u)</t>
  </si>
  <si>
    <t>Pricipal due and payable to X Notes</t>
  </si>
  <si>
    <t>(v)</t>
  </si>
  <si>
    <t>Credit Deposit Account</t>
  </si>
  <si>
    <t>(w)</t>
  </si>
  <si>
    <t>Excess Spread (%)</t>
  </si>
  <si>
    <t>Pre-Enforcement Redemption Payments Priorities</t>
  </si>
  <si>
    <t>Actual Redemption Funds</t>
  </si>
  <si>
    <t>Principal on Class A</t>
  </si>
  <si>
    <t>Principal on Class B</t>
  </si>
  <si>
    <t>Principal on Class C</t>
  </si>
  <si>
    <t>Principal on Class D</t>
  </si>
  <si>
    <t>Principal on Class E</t>
  </si>
  <si>
    <t>Excess to be applied as Available Revenue Receipts</t>
  </si>
  <si>
    <t>Current Balance (£)</t>
  </si>
  <si>
    <t>Current Balance (%)</t>
  </si>
  <si>
    <t>Number of Accounts</t>
  </si>
  <si>
    <t>Number of Accounts (%)</t>
  </si>
  <si>
    <t>0 &lt;=x&lt; 75,000</t>
  </si>
  <si>
    <t>75,000 &lt;=x&lt; 100,000</t>
  </si>
  <si>
    <t>100,000 &lt;=x&lt; 125,000</t>
  </si>
  <si>
    <t>125,000 &lt;=x&lt; 150,000</t>
  </si>
  <si>
    <t>150,000 &lt;=x&lt; 175,000</t>
  </si>
  <si>
    <t>175,000 &lt;=x&lt; 200,000</t>
  </si>
  <si>
    <t>200,000 &lt;=x&lt; 225,000</t>
  </si>
  <si>
    <t>225,000 &lt;=x&lt; 250,000</t>
  </si>
  <si>
    <t>250,000 &lt;=x&lt; 275,000</t>
  </si>
  <si>
    <t>275,000 &lt;=x&lt; 300,000</t>
  </si>
  <si>
    <t>300,000 &lt;=x&lt; 325,000</t>
  </si>
  <si>
    <t>325,000 &lt;=x&lt; 350,000</t>
  </si>
  <si>
    <t>350,000 &lt;=x&lt; 375,000</t>
  </si>
  <si>
    <t>375,000 &lt;=x</t>
  </si>
  <si>
    <t>Original Balance (£)</t>
  </si>
  <si>
    <t>Mortgage Portfolio Analysis (Contd.)</t>
  </si>
  <si>
    <t>Original LTV</t>
  </si>
  <si>
    <t>0 &lt;=x&lt; 70%</t>
  </si>
  <si>
    <t>[●]</t>
  </si>
  <si>
    <t>70% &lt;=x&lt; 75%</t>
  </si>
  <si>
    <t>75% &lt;=x&lt; 80%</t>
  </si>
  <si>
    <t>80% &lt;=x&lt; 85%</t>
  </si>
  <si>
    <t>85% &lt;=x&lt; 90%</t>
  </si>
  <si>
    <t>90% &lt;=x&lt; 95%</t>
  </si>
  <si>
    <t>95% &lt;=x&lt; 105%</t>
  </si>
  <si>
    <t>Current LTV</t>
  </si>
  <si>
    <t>95% &lt;=x&lt; 100%</t>
  </si>
  <si>
    <t>100% &lt;=x&lt; 105%</t>
  </si>
  <si>
    <t xml:space="preserve">105% &lt;=x </t>
  </si>
  <si>
    <t>Origination Year</t>
  </si>
  <si>
    <t>&lt;=2014</t>
  </si>
  <si>
    <t>Original Term (years)</t>
  </si>
  <si>
    <t>0 &lt;=x&lt; 15</t>
  </si>
  <si>
    <t>15 &lt;=x&lt; 17</t>
  </si>
  <si>
    <t>17 &lt;=x&lt; 19</t>
  </si>
  <si>
    <t>19 &lt;=x&lt; 21</t>
  </si>
  <si>
    <t>21 &lt;=x&lt; 23</t>
  </si>
  <si>
    <t>23 &lt;=x&lt; 25</t>
  </si>
  <si>
    <t>25 &lt;=x&lt; 27</t>
  </si>
  <si>
    <t>27 &lt;=x&lt; 29</t>
  </si>
  <si>
    <t xml:space="preserve">29 &lt;=x </t>
  </si>
  <si>
    <t>Remaining Term (years)</t>
  </si>
  <si>
    <t>0 &lt;=x&lt; 5</t>
  </si>
  <si>
    <t>5 &lt;=x&lt; 8</t>
  </si>
  <si>
    <t>8 &lt;=x&lt; 11</t>
  </si>
  <si>
    <t>11 &lt;=x&lt; 14</t>
  </si>
  <si>
    <t>14 &lt;=x&lt; 17</t>
  </si>
  <si>
    <t>17 &lt;=x&lt; 20</t>
  </si>
  <si>
    <t>20 &lt;=x&lt; 23</t>
  </si>
  <si>
    <t>23 &lt;=x&lt; 26</t>
  </si>
  <si>
    <t xml:space="preserve">26 &lt;=x </t>
  </si>
  <si>
    <t>Repayment Type</t>
  </si>
  <si>
    <t>Repayment</t>
  </si>
  <si>
    <t>Interest Only</t>
  </si>
  <si>
    <t>Part &amp; Part</t>
  </si>
  <si>
    <t>Current Interest</t>
  </si>
  <si>
    <t>0.00% &lt;=x&lt; 2.50%</t>
  </si>
  <si>
    <t>2.50% &lt;=x&lt; 3.00%</t>
  </si>
  <si>
    <t>3.00% &lt;=x&lt; 3.25%</t>
  </si>
  <si>
    <t>3.25% &lt;=x&lt; 3.50%</t>
  </si>
  <si>
    <t>3.50% &lt;=x&lt; 3.75%</t>
  </si>
  <si>
    <t>3.75% &lt;=x&lt; 4.00%</t>
  </si>
  <si>
    <t>4.00% &lt;=x&lt; 4.25%</t>
  </si>
  <si>
    <t>4.25% &lt;=x&lt; 4.50%</t>
  </si>
  <si>
    <t>4.50% &lt;=x&lt; 4.75%</t>
  </si>
  <si>
    <t>4.75% &lt;=x&lt; 5.00%</t>
  </si>
  <si>
    <t>5.00% &lt;=x</t>
  </si>
  <si>
    <r>
      <t>Current Margin Over Relevant Index</t>
    </r>
    <r>
      <rPr>
        <b/>
        <vertAlign val="superscript"/>
        <sz val="8"/>
        <color theme="1"/>
        <rFont val="Arial"/>
        <family val="2"/>
      </rPr>
      <t>1</t>
    </r>
  </si>
  <si>
    <r>
      <rPr>
        <vertAlign val="superscript"/>
        <sz val="8"/>
        <color theme="1"/>
        <rFont val="Arial"/>
        <family val="2"/>
      </rPr>
      <t>1</t>
    </r>
    <r>
      <rPr>
        <sz val="8"/>
        <color theme="1"/>
        <rFont val="Arial"/>
        <family val="2"/>
      </rPr>
      <t>The relevant index for the 3-Month GBP LIBOR-Linked Mortgage Loans is 3-Month GBP LIBOR.</t>
    </r>
  </si>
  <si>
    <t>Interest Rate Index</t>
  </si>
  <si>
    <t>BBR</t>
  </si>
  <si>
    <t>Loan Purpose</t>
  </si>
  <si>
    <t>Purchase</t>
  </si>
  <si>
    <t>Re-Mortgage</t>
  </si>
  <si>
    <t>Investment Mortgage</t>
  </si>
  <si>
    <t>Buy-To-Let</t>
  </si>
  <si>
    <t>Yes</t>
  </si>
  <si>
    <t>No</t>
  </si>
  <si>
    <t>Arrears Multiple</t>
  </si>
  <si>
    <t xml:space="preserve"> x= 0</t>
  </si>
  <si>
    <t>0 &lt;x&lt; 1</t>
  </si>
  <si>
    <t>1 &lt;=x&lt; 2</t>
  </si>
  <si>
    <t>2 &lt;=x&lt;3</t>
  </si>
  <si>
    <t>3 &lt;=x</t>
  </si>
  <si>
    <t>Self-Certified Product</t>
  </si>
  <si>
    <t>Valuation Type</t>
  </si>
  <si>
    <t>Full, Internal and External</t>
  </si>
  <si>
    <t>Other</t>
  </si>
  <si>
    <t>Region</t>
  </si>
  <si>
    <t>East</t>
  </si>
  <si>
    <t>East Midlands</t>
  </si>
  <si>
    <t>London</t>
  </si>
  <si>
    <t>North East</t>
  </si>
  <si>
    <t>North West</t>
  </si>
  <si>
    <t>Scotland</t>
  </si>
  <si>
    <t>South East</t>
  </si>
  <si>
    <t>South West</t>
  </si>
  <si>
    <t>Wales</t>
  </si>
  <si>
    <t>West Midlands</t>
  </si>
  <si>
    <t>Yorkshire and the Humber</t>
  </si>
  <si>
    <t>Year Built</t>
  </si>
  <si>
    <t xml:space="preserve"> x&lt; 1900</t>
  </si>
  <si>
    <t>1900 &lt;=x&lt; 1920</t>
  </si>
  <si>
    <t>1920 &lt;=x&lt; 1940</t>
  </si>
  <si>
    <t>1940 &lt;=x&lt; 1960</t>
  </si>
  <si>
    <t>1960 &lt;=x&lt; 1980</t>
  </si>
  <si>
    <t>1980 &lt;=x&lt; 2000</t>
  </si>
  <si>
    <t>2000 &lt;=x&lt; 2002</t>
  </si>
  <si>
    <t>2002 &lt;=x&lt; 2004</t>
  </si>
  <si>
    <t>2004 &lt;=x&lt; 2006</t>
  </si>
  <si>
    <t>2006 &lt;=x&lt;=2013</t>
  </si>
  <si>
    <t>Seasoning (years)</t>
  </si>
  <si>
    <t>5 &lt;=x&lt; 6</t>
  </si>
  <si>
    <t>6 &lt;=x&lt; 7</t>
  </si>
  <si>
    <t xml:space="preserve">7 &lt;=x </t>
  </si>
  <si>
    <t>Employment Type</t>
  </si>
  <si>
    <t>Self Employed</t>
  </si>
  <si>
    <t>Employed</t>
  </si>
  <si>
    <t>Property Type</t>
  </si>
  <si>
    <t xml:space="preserve">House, Detached, Semi-Det.               </t>
  </si>
  <si>
    <t>Flat, Apartment</t>
  </si>
  <si>
    <t>Bungalow</t>
  </si>
  <si>
    <t>Terraced House</t>
  </si>
  <si>
    <t>Date</t>
  </si>
  <si>
    <t>Current Balance (£)*</t>
  </si>
  <si>
    <t>Average Loan Balance (£)</t>
  </si>
  <si>
    <t>Weighted Average Original Loan To Original LTV</t>
  </si>
  <si>
    <t>Weighted Average Current Loan To Current LTV</t>
  </si>
  <si>
    <t>Maximum Loan Balance (£)</t>
  </si>
  <si>
    <t>Weighted Average Interest Rate</t>
  </si>
  <si>
    <t>Weighted Average Mortgage Margin</t>
  </si>
  <si>
    <t>Weighted Average Seasoning (yrs)</t>
  </si>
  <si>
    <t>Weighted Average Remaining Maturity (yrs)</t>
  </si>
  <si>
    <t>Weighted Average Loss Severity</t>
  </si>
  <si>
    <t>Buy To Let</t>
  </si>
  <si>
    <t>*Current Balances include all outstanding amounts owed by the borrowers.</t>
  </si>
  <si>
    <t>Cash Flow and BoE tapes are available at the following path.</t>
  </si>
  <si>
    <t xml:space="preserve">https://www.euroabs.com/IH.aspx?s=166 </t>
  </si>
  <si>
    <t>DISCLAIMER</t>
  </si>
  <si>
    <t>U.S. Bank Global Trust Services is a trading name of Elavon Financial Services DAC</t>
  </si>
  <si>
    <t>(a U.S. Bancorp group company), registered in Ireland with the Companies</t>
  </si>
  <si>
    <t>Registration Office, Reg.No.418442.</t>
  </si>
  <si>
    <t>The liability of the member is limited. United Kingdom branch registered in England and</t>
  </si>
  <si>
    <t>Wales under the number BR009373. Authorised by the Central Bank of Ireland.</t>
  </si>
  <si>
    <t xml:space="preserve">Address: U.S. Bank Global Corporate Trust Services, 125 Old Broad Street, Fifth Floor, </t>
  </si>
  <si>
    <t>London EC2N 1AR</t>
  </si>
  <si>
    <t>Terms and Conditions</t>
  </si>
  <si>
    <r>
      <t xml:space="preserve">IMPORTANT: You must read the following before continuing. </t>
    </r>
    <r>
      <rPr>
        <sz val="11"/>
        <color theme="1"/>
        <rFont val="Calibri"/>
        <family val="2"/>
        <scheme val="minor"/>
      </rPr>
      <t>The following applies to this</t>
    </r>
  </si>
  <si>
    <t>document and all information contained herein or provided in connection herewith (together,</t>
  </si>
  <si>
    <r>
      <t xml:space="preserve">the </t>
    </r>
    <r>
      <rPr>
        <b/>
        <sz val="11"/>
        <color rgb="FF000000"/>
        <rFont val="Calibri-Bold"/>
      </rPr>
      <t>Report</t>
    </r>
    <r>
      <rPr>
        <sz val="11"/>
        <color theme="1"/>
        <rFont val="Calibri"/>
        <family val="2"/>
        <scheme val="minor"/>
      </rPr>
      <t>) and you are therefore advised to read this carefully before accessing or making any</t>
    </r>
  </si>
  <si>
    <t>other use of the Report. By accessing this Report, you confirm that you have read, understood</t>
  </si>
  <si>
    <r>
      <t xml:space="preserve">and accepted the Terms and Conditions set out below (the </t>
    </r>
    <r>
      <rPr>
        <b/>
        <sz val="11"/>
        <color rgb="FF000000"/>
        <rFont val="Calibri-Bold"/>
      </rPr>
      <t>Terms and Conditions</t>
    </r>
    <r>
      <rPr>
        <sz val="11"/>
        <color theme="1"/>
        <rFont val="Calibri"/>
        <family val="2"/>
        <scheme val="minor"/>
      </rPr>
      <t>) and agree to</t>
    </r>
  </si>
  <si>
    <t>be bound by the Terms and Conditions. If you do not agree to the Terms and Conditions, do not</t>
  </si>
  <si>
    <r>
      <t xml:space="preserve">access or read this Report or any of its information (the </t>
    </r>
    <r>
      <rPr>
        <b/>
        <sz val="11"/>
        <color rgb="FF000000"/>
        <rFont val="Calibri-Bold"/>
      </rPr>
      <t>Information</t>
    </r>
    <r>
      <rPr>
        <sz val="11"/>
        <color theme="1"/>
        <rFont val="Calibri"/>
        <family val="2"/>
        <scheme val="minor"/>
      </rPr>
      <t>).</t>
    </r>
  </si>
  <si>
    <t>1. Access to and use of the Information</t>
  </si>
  <si>
    <t>1.1 This Report is for information purposes only. Nothing in this Report is, or is to be</t>
  </si>
  <si>
    <t>construed as, an offer of, a recommendation, a solicitation or an invitation to subscribe</t>
  </si>
  <si>
    <r>
      <t xml:space="preserve">for, underwrite or purchase securities referred to on in this Report (the </t>
    </r>
    <r>
      <rPr>
        <b/>
        <sz val="11"/>
        <color rgb="FF000000"/>
        <rFont val="Calibri-Bold"/>
      </rPr>
      <t>Securities</t>
    </r>
    <r>
      <rPr>
        <sz val="11"/>
        <color theme="1"/>
        <rFont val="Calibri"/>
        <family val="2"/>
        <scheme val="minor"/>
      </rPr>
      <t>) in</t>
    </r>
  </si>
  <si>
    <t>any jurisdictions in which such offer is or may be prohibited, restricted or subject to</t>
  </si>
  <si>
    <t>any requirement for filing, authorisation, license or consent. In particular, nothing in</t>
  </si>
  <si>
    <t>this Report constitutes an offer of securities for sale in the United States. The</t>
  </si>
  <si>
    <t>Securities may not be offered or sold in the United States absent registration or an</t>
  </si>
  <si>
    <t>exemption from registration under the Securities Act of 1933, as amended (the</t>
  </si>
  <si>
    <r>
      <t>Securities Act</t>
    </r>
    <r>
      <rPr>
        <sz val="11"/>
        <color theme="1"/>
        <rFont val="Calibri"/>
        <family val="2"/>
        <scheme val="minor"/>
      </rPr>
      <t>). It is not intended that the Securities will be registered under the</t>
    </r>
  </si>
  <si>
    <t>Securities Act or any U.S. state securities laws.</t>
  </si>
  <si>
    <t>The Permitted Person will use the Report solely for its own internal use in accordance</t>
  </si>
  <si>
    <t>with these Terms and Conditions.</t>
  </si>
  <si>
    <t>The Report may contain other proprietary notices and copyright information, the terms</t>
  </si>
  <si>
    <t>of which must be observed and followed.</t>
  </si>
  <si>
    <t>1.2 The Information in this Report is intended to be distributed only to, and is directed only at,</t>
  </si>
  <si>
    <r>
      <t xml:space="preserve">persons (the </t>
    </r>
    <r>
      <rPr>
        <b/>
        <sz val="12"/>
        <color rgb="FF000000"/>
        <rFont val="Calibri-Bold"/>
      </rPr>
      <t xml:space="preserve">Permitted </t>
    </r>
    <r>
      <rPr>
        <b/>
        <sz val="11"/>
        <color rgb="FF000000"/>
        <rFont val="Calibri-Bold"/>
      </rPr>
      <t>Persons</t>
    </r>
    <r>
      <rPr>
        <sz val="11"/>
        <color theme="1"/>
        <rFont val="Calibri"/>
        <family val="2"/>
        <scheme val="minor"/>
      </rPr>
      <t>) who are:</t>
    </r>
  </si>
  <si>
    <t>(i) not U.S. persons (within the meaning of Regulation S under the Securities Act) or acting</t>
  </si>
  <si>
    <t>for the account or benefit of any U.S. person, not located in the United States, its</t>
  </si>
  <si>
    <t>territories and possessions (including Puerto Rico, the U.S. Virgin Islands, Guam, American</t>
  </si>
  <si>
    <t>Samoa, Wake Island and the Northern Mariana Islands) or the District of Columbia; and</t>
  </si>
  <si>
    <t>(ii) persons in member states of the European Economic Area who are "qualified</t>
  </si>
  <si>
    <t>investors" within the meaning of Article 2(1)(e) of the Prospectus Directive (Directive</t>
  </si>
  <si>
    <r>
      <t xml:space="preserve">2003/71/EC) (the </t>
    </r>
    <r>
      <rPr>
        <b/>
        <sz val="12"/>
        <color rgb="FF000000"/>
        <rFont val="Calibri-Bold"/>
      </rPr>
      <t>Qualified Investors</t>
    </r>
    <r>
      <rPr>
        <sz val="11"/>
        <color theme="1"/>
        <rFont val="Calibri"/>
        <family val="2"/>
        <scheme val="minor"/>
      </rPr>
      <t>). In addition, in the United Kingdom, the Materials</t>
    </r>
  </si>
  <si>
    <t>are being distributed only to, and are directed only at, Qualified Investors who are</t>
  </si>
  <si>
    <t>persons who have professional experience in matters relating to investments falling</t>
  </si>
  <si>
    <t>within Article 19(5) of the Financial Services and Markets Act 2000 (Financial Promotion)</t>
  </si>
  <si>
    <r>
      <t xml:space="preserve">Order 2005 (the </t>
    </r>
    <r>
      <rPr>
        <b/>
        <sz val="12"/>
        <color rgb="FF000000"/>
        <rFont val="Calibri-Bold"/>
      </rPr>
      <t>FPO</t>
    </r>
    <r>
      <rPr>
        <sz val="11"/>
        <color theme="1"/>
        <rFont val="Calibri"/>
        <family val="2"/>
        <scheme val="minor"/>
      </rPr>
      <t>) or who are high net worth entities falling within Article 49(2)(a)-(d)</t>
    </r>
  </si>
  <si>
    <t>of the FPO and other persons to whom it may otherwise lawfully be communicated.</t>
  </si>
  <si>
    <t>1.3 The Report is intended for use by Permitted Persons only and must not be acted on or relied</t>
  </si>
  <si>
    <t>on by, published, copied or distributed to any other person. By accessing and/or reading</t>
  </si>
  <si>
    <t>this Report, you shall be deemed to have confirmed and represented to Charter Court</t>
  </si>
  <si>
    <r>
      <t>Financial Services Limited (</t>
    </r>
    <r>
      <rPr>
        <b/>
        <sz val="12"/>
        <color rgb="FF000000"/>
        <rFont val="Calibri-Bold"/>
      </rPr>
      <t>CCFS</t>
    </r>
    <r>
      <rPr>
        <sz val="11"/>
        <color theme="1"/>
        <rFont val="Calibri"/>
        <family val="2"/>
        <scheme val="minor"/>
      </rPr>
      <t>) that you are a Permitted Person and that you have not</t>
    </r>
  </si>
  <si>
    <t>made and will not make any offer of Securities referred to in this Report other than in</t>
  </si>
  <si>
    <t>accordance with applicable laws and regulations.</t>
  </si>
  <si>
    <t>1.4 Manufacturer target market (MIFID II product governance) is eligible counterparties and</t>
  </si>
  <si>
    <t>professional clients only (all distribution channels). No PRIIPs key information document</t>
  </si>
  <si>
    <t>(KID) has been prepared as not available to retail in EEA.</t>
  </si>
  <si>
    <t>2. Acknowledgements and disclaimers</t>
  </si>
  <si>
    <t>2.1 The Permitted Person acknowledges and agrees to the following:</t>
  </si>
  <si>
    <r>
      <t xml:space="preserve">(a) </t>
    </r>
    <r>
      <rPr>
        <i/>
        <sz val="11"/>
        <color rgb="FF000000"/>
        <rFont val="Calibri-Italic"/>
      </rPr>
      <t xml:space="preserve">No duty to update or correct the Information. </t>
    </r>
    <r>
      <rPr>
        <sz val="11"/>
        <color theme="1"/>
        <rFont val="Calibri"/>
        <family val="2"/>
        <scheme val="minor"/>
      </rPr>
      <t>The Information included in the Report is</t>
    </r>
  </si>
  <si>
    <t>historical in nature and only current as of the date of such Information. Neither CCFS</t>
  </si>
  <si>
    <r>
      <t xml:space="preserve">nor any other party has any duty to maintain or update the Information. </t>
    </r>
    <r>
      <rPr>
        <b/>
        <sz val="11"/>
        <color rgb="FF000000"/>
        <rFont val="Calibri-Bold"/>
      </rPr>
      <t>Historic</t>
    </r>
  </si>
  <si>
    <t>performance information with regard to any Security is no indication of its future</t>
  </si>
  <si>
    <r>
      <t xml:space="preserve">performance. </t>
    </r>
    <r>
      <rPr>
        <sz val="11"/>
        <color theme="1"/>
        <rFont val="Calibri"/>
        <family val="2"/>
        <scheme val="minor"/>
      </rPr>
      <t>The Report may contain legends, limitations, qualifications or other</t>
    </r>
  </si>
  <si>
    <t>restrictions relating to the nature or use of such information. Any such legends,</t>
  </si>
  <si>
    <t>limitations, qualifications or restrictions continue to apply.</t>
  </si>
  <si>
    <r>
      <t xml:space="preserve">(b) </t>
    </r>
    <r>
      <rPr>
        <i/>
        <sz val="11"/>
        <color rgb="FF000000"/>
        <rFont val="Calibri-Italic"/>
      </rPr>
      <t>Changes to the Information</t>
    </r>
    <r>
      <rPr>
        <sz val="11"/>
        <color theme="1"/>
        <rFont val="Calibri"/>
        <family val="2"/>
        <scheme val="minor"/>
      </rPr>
      <t>. CCFS may make changes to the Information at any time,</t>
    </r>
  </si>
  <si>
    <t>without prior, or any, notice. Some Information contained in the Report has been</t>
  </si>
  <si>
    <t>converted from the format from which the original version of such information was</t>
  </si>
  <si>
    <t>printed. Reasonable care has been exercised to provide accurate information but there</t>
  </si>
  <si>
    <t>can be no assurance that this information is free from error.</t>
  </si>
  <si>
    <r>
      <t xml:space="preserve">(c) </t>
    </r>
    <r>
      <rPr>
        <i/>
        <sz val="11"/>
        <color rgb="FF000000"/>
        <rFont val="Calibri-Italic"/>
      </rPr>
      <t xml:space="preserve">Third party materials. </t>
    </r>
    <r>
      <rPr>
        <sz val="11"/>
        <color theme="1"/>
        <rFont val="Calibri"/>
        <family val="2"/>
        <scheme val="minor"/>
      </rPr>
      <t>Information in the Report which is sourced from third parties</t>
    </r>
  </si>
  <si>
    <r>
      <t>(</t>
    </r>
    <r>
      <rPr>
        <b/>
        <sz val="11"/>
        <color rgb="FF000000"/>
        <rFont val="Calibri-Bold"/>
      </rPr>
      <t>Third Party Information</t>
    </r>
    <r>
      <rPr>
        <sz val="11"/>
        <color theme="1"/>
        <rFont val="Calibri"/>
        <family val="2"/>
        <scheme val="minor"/>
      </rPr>
      <t>), including (without limitation) offering circulars, prospectuses,</t>
    </r>
  </si>
  <si>
    <t>listing particulars, pricing supplements reports, agreements, summaries, models,</t>
  </si>
  <si>
    <t>commentary and other materials, has been obtained from sources believed to be</t>
  </si>
  <si>
    <t>reliable, but CCFS does not warrant its completeness or accuracy. CCFS has no</t>
  </si>
  <si>
    <t>obligations in respect of Third Party Information (including as to verifying or correcting</t>
  </si>
  <si>
    <t>Third Party Information or publishing materials relating to Third Party Information). Use</t>
  </si>
  <si>
    <t>of such Third Party Information in the Report does not imply any endorsement, adoption</t>
  </si>
  <si>
    <t>of or responsibility by CCFS for the opinions, ideas, products, information or services</t>
  </si>
  <si>
    <t>offered therein, or any representation regarding the content of any Third Party</t>
  </si>
  <si>
    <t>Information.</t>
  </si>
  <si>
    <r>
      <t xml:space="preserve">(d) </t>
    </r>
    <r>
      <rPr>
        <i/>
        <sz val="11"/>
        <color rgb="FF000000"/>
        <rFont val="Calibri-Italic"/>
      </rPr>
      <t>Offering documents and research reports</t>
    </r>
    <r>
      <rPr>
        <sz val="11"/>
        <color theme="1"/>
        <rFont val="Calibri"/>
        <family val="2"/>
        <scheme val="minor"/>
      </rPr>
      <t>. Any final offering memoranda or other offering</t>
    </r>
  </si>
  <si>
    <t>materials (each, an Offering Document) or research reports included in the Report is Third</t>
  </si>
  <si>
    <t>Party Information unless produced by CCFS. Third Party Information are provided solely</t>
  </si>
  <si>
    <t>for the Permitted Person's convenience to generally describe the terms of the transaction</t>
  </si>
  <si>
    <t>described therein. The Permitted Person should not assume that the information</t>
  </si>
  <si>
    <t>contained or incorporated by reference in any Offering Document or research report is</t>
  </si>
  <si>
    <t>accurate as of any date other than the respective date set forth therein or the date of the</t>
  </si>
  <si>
    <t>information incorporated therein. Offering Documents, research reports and other</t>
  </si>
  <si>
    <t>information contained in the Report may not be distributed (whether in whole or in part)</t>
  </si>
  <si>
    <t>to, or used by, any person or entity in any jurisdiction or country where such distribution</t>
  </si>
  <si>
    <t>or use would be contrary to local law or regulation.</t>
  </si>
  <si>
    <r>
      <t xml:space="preserve">(e) </t>
    </r>
    <r>
      <rPr>
        <i/>
        <sz val="11"/>
        <color rgb="FF000000"/>
        <rFont val="Calibri-Italic"/>
      </rPr>
      <t xml:space="preserve">Disclaimer of Advice. </t>
    </r>
    <r>
      <rPr>
        <sz val="11"/>
        <color theme="1"/>
        <rFont val="Calibri"/>
        <family val="2"/>
        <scheme val="minor"/>
      </rPr>
      <t>The Report does not provide, nor purport to provide, any financial,</t>
    </r>
  </si>
  <si>
    <t>investment, tax, accounting or legal advice or recommendation. Nor should any</t>
  </si>
  <si>
    <t>Information in the Report be considered a recommendation of Securities by CCFS in any</t>
  </si>
  <si>
    <t>way.</t>
  </si>
  <si>
    <t>3. Unauthorised Use</t>
  </si>
  <si>
    <t>3.1 Unauthorised use of this Report including but not limited to unauthorised access of the</t>
  </si>
  <si>
    <t>Report or misuse of any information included in this Report, is strictly prohibited.</t>
  </si>
  <si>
    <t>4. Limitation of Liability</t>
  </si>
  <si>
    <t>4.1 CCFS (nor any person who controls it, nor any affiliate, director, officer, employee or agent of</t>
  </si>
  <si>
    <r>
      <t>it, nor any affiliate of any such person) and providers of Third Party Information (</t>
    </r>
    <r>
      <rPr>
        <b/>
        <sz val="11"/>
        <color rgb="FF000000"/>
        <rFont val="Calibri-Bold"/>
      </rPr>
      <t>Third Party</t>
    </r>
  </si>
  <si>
    <r>
      <t>Data Providers</t>
    </r>
    <r>
      <rPr>
        <sz val="11"/>
        <color theme="1"/>
        <rFont val="Calibri"/>
        <family val="2"/>
        <scheme val="minor"/>
      </rPr>
      <t>) do not accept any responsibility or liability arising out of or in connection</t>
    </r>
  </si>
  <si>
    <t>with this Report, including any errors in or omissions from the information contained in this</t>
  </si>
  <si>
    <t>Report.</t>
  </si>
  <si>
    <t>4.2 Except as may be otherwise expressly provided by written agreement between CCFS and the</t>
  </si>
  <si>
    <t>Permitted Person, neither CCFS nor any Third Party Data Provider will have any tort, contract</t>
  </si>
  <si>
    <t>or any other liability to the Permitted Person or any third party arising in connection with the</t>
  </si>
  <si>
    <t>use of this Report, or reliance on any information (including the Information and the Third</t>
  </si>
  <si>
    <t>Party Information).</t>
  </si>
  <si>
    <t>4.3 Neither CCFS nor any Third Party Data Provider will under any circumstances be liable to the</t>
  </si>
  <si>
    <t>Permitted Person or any third party, regardless of the form of action, for any lost profits or</t>
  </si>
  <si>
    <t>lost opportunity, or any indirect, special, consequential, incidental or punitive damages</t>
  </si>
  <si>
    <t>whatsoever, even if CCFS has been advised of the possibility of such damages.</t>
  </si>
  <si>
    <t>4.4 Permitted Persons, CCFS and Third Party Data Providers agree that the limitations and</t>
  </si>
  <si>
    <t>exclusions set out in these Terms and Conditions are reasonable having regard to all the</t>
  </si>
  <si>
    <t>relevant circumstances and the levels of risk associated with each party's obligations under</t>
  </si>
  <si>
    <t>these Terms and Conditions.</t>
  </si>
  <si>
    <t>5. Confidentiality and use of Information</t>
  </si>
  <si>
    <t>The Permitted Person agrees to keep all Information confidential and, except as authorised by</t>
  </si>
  <si>
    <t>CCFS, shall not disclose or distribute any Information to any person or entity without CCFS'</t>
  </si>
  <si>
    <t>prior written consent, and agrees to use the Information solely for the purpose of its own</t>
  </si>
  <si>
    <t>investment analysis.</t>
  </si>
  <si>
    <t>6. Third Party Rights</t>
  </si>
  <si>
    <t>No person may enforce any terms and conditions of these Terms and Conditions under the</t>
  </si>
  <si>
    <t>Contracts (Rights of Third Parties) Act 1999. Notwithstanding any other term of these Terms</t>
  </si>
  <si>
    <t>and Conditions, the consent of any third party is not required for any variation or termination</t>
  </si>
  <si>
    <t>of these Terms and Conditions.</t>
  </si>
  <si>
    <t>7. Governing Law</t>
  </si>
  <si>
    <t>7.1 These Terms and Conditions and any non-contractual obligations arising out of or in</t>
  </si>
  <si>
    <t>connection with them will be governed by, and construed in accordance with, the laws of</t>
  </si>
  <si>
    <t>England and Wales.</t>
  </si>
  <si>
    <t>7.2 The English courts will have jurisdiction to settle any disputes which may arise in connection</t>
  </si>
  <si>
    <t>with the terms of access or any non-contractual obligations arising out of or in connection</t>
  </si>
  <si>
    <t>0110579-0000013 ICM:29242688.1 4</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</si>
</sst>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8" formatCode="&quot;£&quot;#,##0.00;[Red]\-&quot;£&quot;#,##0.00"/>
    <numFmt numFmtId="41" formatCode="_-* #,##0_-;\-* #,##0_-;_-* &quot;-&quot;_-;_-@_-"/>
    <numFmt numFmtId="43" formatCode="_-* #,##0.00_-;\-* #,##0.00_-;_-* &quot;-&quot;??_-;_-@_-"/>
    <numFmt numFmtId="164" formatCode="mmmm\ yyyy"/>
    <numFmt numFmtId="165" formatCode="[$-409]d\-mmm\-yy;@"/>
    <numFmt numFmtId="166" formatCode="0.000000%"/>
    <numFmt numFmtId="167" formatCode="0.00000000"/>
    <numFmt numFmtId="168" formatCode="0.000000000"/>
    <numFmt numFmtId="169" formatCode="0.0000000000"/>
    <numFmt numFmtId="170" formatCode="_(* #,##0.00_);_(* \(#,##0.00\);_(* &quot;-&quot;??_);_(@_)"/>
    <numFmt numFmtId="171" formatCode="[$£-809]#,##0.00"/>
    <numFmt numFmtId="172" formatCode="0.00000000000"/>
    <numFmt numFmtId="173" formatCode="[$£-809]#,##0.00;[Red]\-[$£-809]#,##0.00"/>
    <numFmt numFmtId="174" formatCode="#,##0.000000_);[Red]\(#,##0.000000\)"/>
    <numFmt numFmtId="175" formatCode="[$€-2]\ #,##0.00_);[Red]\([$€-2]\ #,##0.00\)"/>
    <numFmt numFmtId="176" formatCode="&quot;$&quot;#,##0.00"/>
    <numFmt numFmtId="177" formatCode="[$€-2]\ #,##0.00"/>
    <numFmt numFmtId="178" formatCode="0.000000"/>
    <numFmt numFmtId="179" formatCode="0.00000%"/>
    <numFmt numFmtId="180" formatCode="&quot;£&quot;#,##0.00"/>
    <numFmt numFmtId="181" formatCode="#,##0.0000"/>
    <numFmt numFmtId="182" formatCode="[$-F800]dddd\,\ mmmm\ dd\,\ yyyy"/>
    <numFmt numFmtId="183" formatCode="_(* #,##0_);_(* \(#,##0\);_(* &quot;-&quot;_);_(@_)"/>
    <numFmt numFmtId="184" formatCode="#,##0;[Red]#,##0"/>
    <numFmt numFmtId="185" formatCode="_(* #,##0_);_(* \(#,##0\);_(* &quot;-&quot;??_);_(@_)"/>
    <numFmt numFmtId="186" formatCode="#,##0.0;[Red]\-#,##0.0"/>
  </numFmts>
  <fonts count="36">
    <font>
      <sz val="11"/>
      <color theme="1"/>
      <name val="Calibri"/>
      <family val="2"/>
      <scheme val="minor"/>
    </font>
    <font>
      <sz val="11"/>
      <color theme="1"/>
      <name val="Calibri"/>
      <family val="2"/>
      <scheme val="minor"/>
    </font>
    <font>
      <sz val="10"/>
      <color theme="1"/>
      <name val="Arial"/>
      <family val="2"/>
    </font>
    <font>
      <sz val="10"/>
      <color rgb="FFD7D7D7"/>
      <name val="Arial"/>
      <family val="2"/>
    </font>
    <font>
      <b/>
      <sz val="14"/>
      <color theme="1"/>
      <name val="Arial"/>
      <family val="2"/>
    </font>
    <font>
      <sz val="12"/>
      <color theme="1"/>
      <name val="Arial"/>
      <family val="2"/>
    </font>
    <font>
      <sz val="10"/>
      <name val="Arial"/>
      <family val="2"/>
    </font>
    <font>
      <b/>
      <sz val="10"/>
      <color theme="0"/>
      <name val="Arial"/>
      <family val="2"/>
    </font>
    <font>
      <b/>
      <sz val="8"/>
      <color theme="1"/>
      <name val="Arial"/>
      <family val="2"/>
    </font>
    <font>
      <sz val="8"/>
      <name val="Arial"/>
      <family val="2"/>
    </font>
    <font>
      <sz val="8"/>
      <color theme="1"/>
      <name val="Arial"/>
      <family val="2"/>
    </font>
    <font>
      <u/>
      <sz val="8"/>
      <color indexed="12"/>
      <name val="Arial"/>
      <family val="2"/>
    </font>
    <font>
      <b/>
      <sz val="10"/>
      <color theme="1"/>
      <name val="Arial"/>
      <family val="2"/>
    </font>
    <font>
      <sz val="7"/>
      <color theme="1"/>
      <name val="Arial"/>
      <family val="2"/>
    </font>
    <font>
      <b/>
      <sz val="8"/>
      <name val="Arial"/>
      <family val="2"/>
    </font>
    <font>
      <vertAlign val="superscript"/>
      <sz val="8"/>
      <name val="Arial"/>
      <family val="2"/>
    </font>
    <font>
      <vertAlign val="superscript"/>
      <sz val="7"/>
      <color theme="1"/>
      <name val="Arial"/>
      <family val="2"/>
    </font>
    <font>
      <vertAlign val="superscript"/>
      <sz val="8"/>
      <color theme="1"/>
      <name val="Arial"/>
      <family val="2"/>
    </font>
    <font>
      <sz val="7"/>
      <name val="Arial"/>
      <family val="2"/>
    </font>
    <font>
      <sz val="10"/>
      <color rgb="FFFF0000"/>
      <name val="Arial"/>
      <family val="2"/>
    </font>
    <font>
      <b/>
      <sz val="10"/>
      <name val="Arial"/>
      <family val="2"/>
    </font>
    <font>
      <b/>
      <u/>
      <sz val="8"/>
      <color theme="1"/>
      <name val="Arial"/>
      <family val="2"/>
    </font>
    <font>
      <sz val="8"/>
      <color rgb="FF000000"/>
      <name val="Arial"/>
      <family val="2"/>
    </font>
    <font>
      <sz val="8"/>
      <color theme="1"/>
      <name val="Calibri"/>
      <family val="2"/>
      <scheme val="minor"/>
    </font>
    <font>
      <i/>
      <sz val="8"/>
      <color theme="1"/>
      <name val="Arial"/>
      <family val="2"/>
    </font>
    <font>
      <u/>
      <sz val="8"/>
      <color theme="1"/>
      <name val="Arial"/>
      <family val="2"/>
    </font>
    <font>
      <sz val="7.4"/>
      <color theme="1"/>
      <name val="Arial"/>
      <family val="2"/>
    </font>
    <font>
      <sz val="11"/>
      <color theme="1"/>
      <name val="Arial"/>
      <family val="2"/>
    </font>
    <font>
      <sz val="10"/>
      <name val="Times New Roman"/>
      <family val="1"/>
    </font>
    <font>
      <b/>
      <vertAlign val="superscript"/>
      <sz val="8"/>
      <color theme="1"/>
      <name val="Arial"/>
      <family val="2"/>
    </font>
    <font>
      <i/>
      <sz val="10"/>
      <name val="Arial"/>
      <family val="2"/>
    </font>
    <font>
      <b/>
      <sz val="11"/>
      <color rgb="FF000000"/>
      <name val="Calibri-Bold"/>
    </font>
    <font>
      <sz val="11"/>
      <name val="Calibri"/>
      <family val="2"/>
    </font>
    <font>
      <b/>
      <sz val="12"/>
      <color rgb="FF000000"/>
      <name val="Calibri-Bold"/>
    </font>
    <font>
      <i/>
      <sz val="11"/>
      <color rgb="FF000000"/>
      <name val="Calibri-Italic"/>
    </font>
    <font>
      <sz val="8"/>
      <color rgb="FF000000"/>
      <name val="ArialMT"/>
    </font>
  </fonts>
  <fills count="6">
    <fill>
      <patternFill patternType="none"/>
    </fill>
    <fill>
      <patternFill patternType="gray125"/>
    </fill>
    <fill>
      <patternFill patternType="solid">
        <fgColor theme="0" tint="-0.14996795556505021"/>
        <bgColor indexed="64"/>
      </patternFill>
    </fill>
    <fill>
      <patternFill patternType="solid">
        <fgColor theme="0"/>
        <bgColor indexed="64"/>
      </patternFill>
    </fill>
    <fill>
      <patternFill patternType="solid">
        <fgColor theme="1"/>
        <bgColor indexed="64"/>
      </patternFill>
    </fill>
    <fill>
      <patternFill patternType="solid">
        <fgColor rgb="FFFFFF00"/>
        <bgColor indexed="64"/>
      </patternFill>
    </fill>
  </fills>
  <borders count="14">
    <border>
      <left/>
      <right/>
      <top/>
      <bottom/>
      <diagonal/>
    </border>
    <border>
      <left/>
      <right/>
      <top/>
      <bottom style="medium">
        <color indexed="64"/>
      </bottom>
      <diagonal/>
    </border>
    <border>
      <left style="thin">
        <color indexed="64"/>
      </left>
      <right/>
      <top style="thin">
        <color indexed="64"/>
      </top>
      <bottom/>
      <diagonal/>
    </border>
    <border>
      <left/>
      <right/>
      <top style="thin">
        <color auto="1"/>
      </top>
      <bottom/>
      <diagonal/>
    </border>
    <border>
      <left/>
      <right style="thin">
        <color indexed="64"/>
      </right>
      <top style="thin">
        <color auto="1"/>
      </top>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top style="thin">
        <color indexed="64"/>
      </top>
      <bottom style="double">
        <color indexed="64"/>
      </bottom>
      <diagonal/>
    </border>
    <border>
      <left/>
      <right/>
      <top style="medium">
        <color indexed="64"/>
      </top>
      <bottom style="medium">
        <color indexed="64"/>
      </bottom>
      <diagonal/>
    </border>
    <border>
      <left/>
      <right/>
      <top style="medium">
        <color indexed="64"/>
      </top>
      <bottom/>
      <diagonal/>
    </border>
  </borders>
  <cellStyleXfs count="17">
    <xf numFmtId="0" fontId="0" fillId="0" borderId="0"/>
    <xf numFmtId="9" fontId="6" fillId="0" borderId="0" applyFont="0" applyFill="0" applyBorder="0" applyAlignment="0" applyProtection="0"/>
    <xf numFmtId="0" fontId="2" fillId="0" borderId="0"/>
    <xf numFmtId="0" fontId="6" fillId="0" borderId="0"/>
    <xf numFmtId="0" fontId="6" fillId="0" borderId="0" applyNumberFormat="0" applyFont="0" applyFill="0" applyBorder="0" applyAlignment="0" applyProtection="0"/>
    <xf numFmtId="9" fontId="2" fillId="0" borderId="0" applyFont="0" applyFill="0" applyBorder="0" applyAlignment="0" applyProtection="0"/>
    <xf numFmtId="0" fontId="6" fillId="0" borderId="0"/>
    <xf numFmtId="0" fontId="6" fillId="0" borderId="0">
      <alignment wrapText="1"/>
    </xf>
    <xf numFmtId="0" fontId="6" fillId="0" borderId="0"/>
    <xf numFmtId="170" fontId="2" fillId="0" borderId="0" applyFont="0" applyFill="0" applyBorder="0" applyAlignment="0" applyProtection="0"/>
    <xf numFmtId="170" fontId="6" fillId="0" borderId="0" applyFont="0" applyFill="0" applyBorder="0" applyAlignment="0" applyProtection="0"/>
    <xf numFmtId="0" fontId="6" fillId="0" borderId="0"/>
    <xf numFmtId="0" fontId="1" fillId="0" borderId="0"/>
    <xf numFmtId="9" fontId="6" fillId="0" borderId="0" applyFont="0" applyFill="0" applyBorder="0" applyAlignment="0" applyProtection="0"/>
    <xf numFmtId="9" fontId="6" fillId="0" borderId="0" applyFont="0" applyFill="0" applyBorder="0" applyAlignment="0" applyProtection="0"/>
    <xf numFmtId="0" fontId="6" fillId="0" borderId="0">
      <alignment horizontal="left" wrapText="1"/>
    </xf>
    <xf numFmtId="0" fontId="1" fillId="0" borderId="0"/>
  </cellStyleXfs>
  <cellXfs count="901">
    <xf numFmtId="0" fontId="0" fillId="0" borderId="0" xfId="0"/>
    <xf numFmtId="0" fontId="2" fillId="2" borderId="0" xfId="2" applyFill="1"/>
    <xf numFmtId="0" fontId="2" fillId="2" borderId="0" xfId="2" applyFill="1" applyBorder="1"/>
    <xf numFmtId="0" fontId="3" fillId="2" borderId="0" xfId="2" applyFont="1" applyFill="1"/>
    <xf numFmtId="0" fontId="2" fillId="0" borderId="0" xfId="2" applyFill="1" applyBorder="1"/>
    <xf numFmtId="0" fontId="7" fillId="0" borderId="0" xfId="2" applyFont="1" applyFill="1" applyBorder="1" applyAlignment="1"/>
    <xf numFmtId="0" fontId="8" fillId="0" borderId="0" xfId="2" applyFont="1" applyFill="1" applyBorder="1"/>
    <xf numFmtId="0" fontId="2" fillId="3" borderId="0" xfId="2" applyFill="1" applyBorder="1"/>
    <xf numFmtId="0" fontId="9" fillId="3" borderId="0" xfId="2" applyFont="1" applyFill="1" applyBorder="1" applyAlignment="1">
      <alignment horizontal="right"/>
    </xf>
    <xf numFmtId="0" fontId="2" fillId="3" borderId="0" xfId="2" applyFill="1"/>
    <xf numFmtId="0" fontId="9" fillId="3" borderId="0" xfId="3" applyFont="1" applyFill="1" applyBorder="1" applyAlignment="1">
      <alignment horizontal="right"/>
    </xf>
    <xf numFmtId="0" fontId="8" fillId="3" borderId="0" xfId="2" applyFont="1" applyFill="1" applyBorder="1"/>
    <xf numFmtId="0" fontId="2" fillId="0" borderId="0" xfId="2" applyFill="1"/>
    <xf numFmtId="0" fontId="10" fillId="0" borderId="0" xfId="2" applyFont="1" applyFill="1" applyBorder="1" applyAlignment="1">
      <alignment horizontal="right"/>
    </xf>
    <xf numFmtId="0" fontId="9" fillId="3" borderId="0" xfId="4" applyFont="1" applyFill="1" applyBorder="1" applyAlignment="1">
      <alignment horizontal="right"/>
    </xf>
    <xf numFmtId="0" fontId="9" fillId="0" borderId="0" xfId="2" applyFont="1" applyFill="1" applyBorder="1" applyAlignment="1">
      <alignment horizontal="right"/>
    </xf>
    <xf numFmtId="0" fontId="8" fillId="2" borderId="0" xfId="2" applyFont="1" applyFill="1" applyBorder="1"/>
    <xf numFmtId="0" fontId="9" fillId="2" borderId="0" xfId="2" applyFont="1" applyFill="1" applyBorder="1" applyAlignment="1">
      <alignment horizontal="right"/>
    </xf>
    <xf numFmtId="0" fontId="2" fillId="0" borderId="0" xfId="2" applyFill="1" applyBorder="1" applyAlignment="1"/>
    <xf numFmtId="0" fontId="2" fillId="3" borderId="0" xfId="2" applyFill="1" applyBorder="1" applyAlignment="1"/>
    <xf numFmtId="165" fontId="10" fillId="3" borderId="0" xfId="2" applyNumberFormat="1" applyFont="1" applyFill="1" applyBorder="1" applyAlignment="1"/>
    <xf numFmtId="0" fontId="11" fillId="0" borderId="0" xfId="4" applyFont="1" applyFill="1" applyBorder="1" applyAlignment="1" applyProtection="1">
      <alignment horizontal="right"/>
    </xf>
    <xf numFmtId="0" fontId="11" fillId="2" borderId="0" xfId="4" applyFont="1" applyFill="1" applyBorder="1" applyAlignment="1" applyProtection="1">
      <alignment horizontal="right"/>
    </xf>
    <xf numFmtId="0" fontId="2" fillId="0" borderId="5" xfId="2" applyFill="1" applyBorder="1"/>
    <xf numFmtId="0" fontId="2" fillId="0" borderId="6" xfId="2" applyFill="1" applyBorder="1"/>
    <xf numFmtId="0" fontId="10" fillId="0" borderId="0" xfId="2" applyFont="1" applyFill="1" applyBorder="1"/>
    <xf numFmtId="165" fontId="10" fillId="0" borderId="0" xfId="2" applyNumberFormat="1" applyFont="1" applyFill="1" applyBorder="1" applyAlignment="1">
      <alignment horizontal="right"/>
    </xf>
    <xf numFmtId="0" fontId="9" fillId="3" borderId="0" xfId="2" applyFont="1" applyFill="1" applyBorder="1" applyAlignment="1"/>
    <xf numFmtId="0" fontId="10" fillId="3" borderId="0" xfId="2" applyFont="1" applyFill="1" applyBorder="1" applyAlignment="1">
      <alignment horizontal="left"/>
    </xf>
    <xf numFmtId="0" fontId="10" fillId="0" borderId="0" xfId="2" applyFont="1" applyFill="1" applyBorder="1" applyAlignment="1">
      <alignment horizontal="left"/>
    </xf>
    <xf numFmtId="0" fontId="10" fillId="0" borderId="6" xfId="2" applyFont="1" applyFill="1" applyBorder="1" applyAlignment="1">
      <alignment horizontal="left"/>
    </xf>
    <xf numFmtId="0" fontId="8" fillId="0" borderId="4" xfId="2" applyFont="1" applyFill="1" applyBorder="1" applyAlignment="1"/>
    <xf numFmtId="0" fontId="10" fillId="2" borderId="0" xfId="2" applyFont="1" applyFill="1" applyBorder="1"/>
    <xf numFmtId="165" fontId="10" fillId="0" borderId="0" xfId="2" applyNumberFormat="1" applyFont="1" applyFill="1" applyBorder="1" applyAlignment="1">
      <alignment horizontal="left"/>
    </xf>
    <xf numFmtId="168" fontId="10" fillId="2" borderId="0" xfId="2" applyNumberFormat="1" applyFont="1" applyFill="1" applyBorder="1"/>
    <xf numFmtId="167" fontId="10" fillId="2" borderId="0" xfId="2" applyNumberFormat="1" applyFont="1" applyFill="1" applyBorder="1"/>
    <xf numFmtId="168" fontId="2" fillId="2" borderId="0" xfId="2" applyNumberFormat="1" applyFill="1" applyBorder="1"/>
    <xf numFmtId="167" fontId="2" fillId="2" borderId="0" xfId="2" applyNumberFormat="1" applyFill="1" applyBorder="1"/>
    <xf numFmtId="0" fontId="10" fillId="2" borderId="0" xfId="2" applyFont="1" applyFill="1" applyBorder="1" applyAlignment="1">
      <alignment wrapText="1"/>
    </xf>
    <xf numFmtId="0" fontId="2" fillId="0" borderId="0" xfId="2" applyFill="1" applyAlignment="1">
      <alignment horizontal="left"/>
    </xf>
    <xf numFmtId="165" fontId="10" fillId="0" borderId="0" xfId="2" quotePrefix="1" applyNumberFormat="1" applyFont="1" applyFill="1" applyBorder="1" applyAlignment="1">
      <alignment horizontal="right"/>
    </xf>
    <xf numFmtId="165" fontId="10" fillId="0" borderId="0" xfId="2" quotePrefix="1" applyNumberFormat="1" applyFont="1" applyFill="1" applyBorder="1" applyAlignment="1">
      <alignment horizontal="left"/>
    </xf>
    <xf numFmtId="0" fontId="10" fillId="3" borderId="0" xfId="2" quotePrefix="1" applyFont="1" applyFill="1" applyBorder="1" applyAlignment="1">
      <alignment horizontal="left"/>
    </xf>
    <xf numFmtId="165" fontId="10" fillId="0" borderId="0" xfId="2" applyNumberFormat="1" applyFont="1" applyFill="1" applyBorder="1" applyAlignment="1"/>
    <xf numFmtId="0" fontId="2" fillId="0" borderId="7" xfId="2" applyFill="1" applyBorder="1"/>
    <xf numFmtId="0" fontId="2" fillId="0" borderId="8" xfId="2" applyFill="1" applyBorder="1"/>
    <xf numFmtId="0" fontId="2" fillId="0" borderId="9" xfId="2" applyFill="1" applyBorder="1"/>
    <xf numFmtId="0" fontId="2" fillId="3" borderId="5" xfId="2" applyFill="1" applyBorder="1"/>
    <xf numFmtId="0" fontId="2" fillId="3" borderId="6" xfId="2" applyFill="1" applyBorder="1"/>
    <xf numFmtId="0" fontId="10" fillId="2" borderId="0" xfId="2" quotePrefix="1" applyFont="1" applyFill="1" applyBorder="1"/>
    <xf numFmtId="0" fontId="2" fillId="3" borderId="7" xfId="2" applyFill="1" applyBorder="1"/>
    <xf numFmtId="0" fontId="2" fillId="3" borderId="8" xfId="2" applyFill="1" applyBorder="1"/>
    <xf numFmtId="0" fontId="2" fillId="3" borderId="9" xfId="2" applyFill="1" applyBorder="1"/>
    <xf numFmtId="0" fontId="2" fillId="0" borderId="1" xfId="2" applyFill="1" applyBorder="1"/>
    <xf numFmtId="0" fontId="10" fillId="2" borderId="0" xfId="2" applyFont="1" applyFill="1" applyBorder="1" applyAlignment="1">
      <alignment horizontal="center"/>
    </xf>
    <xf numFmtId="40" fontId="10" fillId="2" borderId="0" xfId="2" applyNumberFormat="1" applyFont="1" applyFill="1" applyBorder="1" applyAlignment="1"/>
    <xf numFmtId="0" fontId="2" fillId="2" borderId="0" xfId="2" applyFill="1" applyBorder="1" applyAlignment="1"/>
    <xf numFmtId="0" fontId="8" fillId="3" borderId="0" xfId="2" applyFont="1" applyFill="1"/>
    <xf numFmtId="0" fontId="8" fillId="0" borderId="0" xfId="2" applyFont="1" applyFill="1" applyBorder="1" applyAlignment="1">
      <alignment vertical="top"/>
    </xf>
    <xf numFmtId="0" fontId="10" fillId="3" borderId="0" xfId="2" applyFont="1" applyFill="1"/>
    <xf numFmtId="0" fontId="8" fillId="3" borderId="0" xfId="2" applyFont="1" applyFill="1" applyBorder="1" applyAlignment="1"/>
    <xf numFmtId="0" fontId="10" fillId="3" borderId="0" xfId="2" applyFont="1" applyFill="1" applyBorder="1" applyAlignment="1"/>
    <xf numFmtId="0" fontId="8" fillId="3" borderId="0" xfId="2" applyFont="1" applyFill="1" applyBorder="1" applyAlignment="1">
      <alignment wrapText="1"/>
    </xf>
    <xf numFmtId="0" fontId="8" fillId="0" borderId="0" xfId="2" applyFont="1" applyFill="1" applyBorder="1" applyAlignment="1">
      <alignment wrapText="1"/>
    </xf>
    <xf numFmtId="0" fontId="10" fillId="0" borderId="8" xfId="2" applyFont="1" applyFill="1" applyBorder="1" applyAlignment="1"/>
    <xf numFmtId="0" fontId="10" fillId="0" borderId="10" xfId="2" applyFont="1" applyFill="1" applyBorder="1" applyAlignment="1"/>
    <xf numFmtId="0" fontId="10" fillId="0" borderId="10" xfId="2" applyFont="1" applyFill="1" applyBorder="1" applyAlignment="1">
      <alignment horizontal="center"/>
    </xf>
    <xf numFmtId="0" fontId="10" fillId="0" borderId="10" xfId="2" applyFont="1" applyFill="1" applyBorder="1"/>
    <xf numFmtId="14" fontId="10" fillId="0" borderId="10" xfId="2" applyNumberFormat="1" applyFont="1" applyFill="1" applyBorder="1" applyAlignment="1">
      <alignment horizontal="center"/>
    </xf>
    <xf numFmtId="14" fontId="10" fillId="0" borderId="10" xfId="2" applyNumberFormat="1" applyFont="1" applyFill="1" applyBorder="1" applyAlignment="1">
      <alignment horizontal="left"/>
    </xf>
    <xf numFmtId="0" fontId="10" fillId="0" borderId="10" xfId="2" applyFont="1" applyFill="1" applyBorder="1" applyAlignment="1">
      <alignment horizontal="left"/>
    </xf>
    <xf numFmtId="0" fontId="10" fillId="0" borderId="8" xfId="2" applyFont="1" applyFill="1" applyBorder="1" applyAlignment="1">
      <alignment horizontal="center"/>
    </xf>
    <xf numFmtId="10" fontId="10" fillId="0" borderId="3" xfId="2" applyNumberFormat="1" applyFont="1" applyFill="1" applyBorder="1"/>
    <xf numFmtId="10" fontId="10" fillId="0" borderId="10" xfId="2" applyNumberFormat="1" applyFont="1" applyFill="1" applyBorder="1"/>
    <xf numFmtId="0" fontId="10" fillId="0" borderId="3" xfId="2" applyFont="1" applyFill="1" applyBorder="1"/>
    <xf numFmtId="4" fontId="10" fillId="0" borderId="3" xfId="2" applyNumberFormat="1" applyFont="1" applyFill="1" applyBorder="1"/>
    <xf numFmtId="10" fontId="10" fillId="0" borderId="0" xfId="2" applyNumberFormat="1" applyFont="1" applyFill="1" applyBorder="1" applyAlignment="1">
      <alignment horizontal="right"/>
    </xf>
    <xf numFmtId="10" fontId="10" fillId="0" borderId="0" xfId="2" applyNumberFormat="1" applyFont="1" applyFill="1" applyBorder="1"/>
    <xf numFmtId="0" fontId="10" fillId="0" borderId="1" xfId="2" applyFont="1" applyFill="1" applyBorder="1" applyAlignment="1"/>
    <xf numFmtId="0" fontId="2" fillId="5" borderId="0" xfId="2" applyFill="1" applyBorder="1"/>
    <xf numFmtId="0" fontId="13" fillId="0" borderId="1" xfId="2" applyFont="1" applyFill="1" applyBorder="1"/>
    <xf numFmtId="0" fontId="10" fillId="0" borderId="0" xfId="2" applyFont="1" applyFill="1"/>
    <xf numFmtId="0" fontId="10" fillId="0" borderId="0" xfId="2" applyFont="1" applyFill="1" applyBorder="1" applyAlignment="1"/>
    <xf numFmtId="0" fontId="10" fillId="0" borderId="8" xfId="2" applyFont="1" applyFill="1" applyBorder="1"/>
    <xf numFmtId="0" fontId="10" fillId="0" borderId="0" xfId="2" applyFont="1" applyFill="1" applyBorder="1" applyAlignment="1">
      <alignment wrapText="1"/>
    </xf>
    <xf numFmtId="0" fontId="10" fillId="3" borderId="8" xfId="2" applyFont="1" applyFill="1" applyBorder="1"/>
    <xf numFmtId="0" fontId="10" fillId="0" borderId="8" xfId="2" applyFont="1" applyFill="1" applyBorder="1" applyAlignment="1">
      <alignment wrapText="1"/>
    </xf>
    <xf numFmtId="0" fontId="10" fillId="3" borderId="0" xfId="2" applyFont="1" applyFill="1" applyBorder="1"/>
    <xf numFmtId="0" fontId="10" fillId="3" borderId="0" xfId="2" applyFont="1" applyFill="1" applyBorder="1" applyAlignment="1">
      <alignment horizontal="center"/>
    </xf>
    <xf numFmtId="0" fontId="10" fillId="3" borderId="0" xfId="2" applyFont="1" applyFill="1" applyBorder="1" applyAlignment="1">
      <alignment horizontal="right"/>
    </xf>
    <xf numFmtId="0" fontId="10" fillId="3" borderId="0" xfId="2" applyFont="1" applyFill="1" applyAlignment="1">
      <alignment horizontal="left"/>
    </xf>
    <xf numFmtId="0" fontId="10" fillId="0" borderId="0" xfId="2" applyFont="1" applyFill="1" applyBorder="1" applyAlignment="1">
      <alignment horizontal="center"/>
    </xf>
    <xf numFmtId="38" fontId="10" fillId="0" borderId="0" xfId="2" applyNumberFormat="1" applyFont="1" applyFill="1" applyBorder="1" applyAlignment="1">
      <alignment horizontal="center"/>
    </xf>
    <xf numFmtId="0" fontId="14" fillId="3" borderId="0" xfId="6" applyFont="1" applyFill="1"/>
    <xf numFmtId="0" fontId="9" fillId="3" borderId="0" xfId="2" applyFont="1" applyFill="1" applyBorder="1"/>
    <xf numFmtId="0" fontId="10" fillId="0" borderId="0" xfId="2" applyFont="1" applyFill="1" applyBorder="1" applyAlignment="1">
      <alignment vertical="top" wrapText="1"/>
    </xf>
    <xf numFmtId="0" fontId="14" fillId="0" borderId="0" xfId="6" applyFont="1" applyFill="1"/>
    <xf numFmtId="40" fontId="10" fillId="0" borderId="0" xfId="2" applyNumberFormat="1" applyFont="1" applyFill="1" applyBorder="1"/>
    <xf numFmtId="0" fontId="10" fillId="0" borderId="0" xfId="2" applyFont="1" applyFill="1" applyAlignment="1"/>
    <xf numFmtId="0" fontId="9" fillId="0" borderId="0" xfId="8" applyFont="1" applyFill="1" applyAlignment="1">
      <alignment vertical="top" wrapText="1"/>
    </xf>
    <xf numFmtId="0" fontId="6" fillId="0" borderId="0" xfId="8" applyFill="1" applyAlignment="1">
      <alignment wrapText="1"/>
    </xf>
    <xf numFmtId="0" fontId="9" fillId="0" borderId="0" xfId="8" applyFont="1" applyFill="1" applyAlignment="1">
      <alignment horizontal="center" vertical="top" wrapText="1"/>
    </xf>
    <xf numFmtId="0" fontId="9" fillId="0" borderId="8" xfId="8" applyFont="1" applyFill="1" applyBorder="1" applyAlignment="1">
      <alignment vertical="top" wrapText="1"/>
    </xf>
    <xf numFmtId="0" fontId="9" fillId="0" borderId="0" xfId="8" applyFont="1" applyFill="1" applyBorder="1" applyAlignment="1">
      <alignment horizontal="center" vertical="top" wrapText="1"/>
    </xf>
    <xf numFmtId="0" fontId="10" fillId="0" borderId="3" xfId="2" applyFont="1" applyFill="1" applyBorder="1" applyAlignment="1">
      <alignment vertical="center"/>
    </xf>
    <xf numFmtId="0" fontId="10" fillId="0" borderId="3" xfId="2" applyFont="1" applyFill="1" applyBorder="1" applyAlignment="1">
      <alignment horizontal="center" vertical="center" wrapText="1"/>
    </xf>
    <xf numFmtId="171" fontId="10" fillId="0" borderId="3" xfId="9" applyNumberFormat="1" applyFont="1" applyFill="1" applyBorder="1" applyAlignment="1">
      <alignment horizontal="center" vertical="center"/>
    </xf>
    <xf numFmtId="0" fontId="6" fillId="0" borderId="3" xfId="8" applyFill="1" applyBorder="1" applyAlignment="1">
      <alignment horizontal="right" vertical="center"/>
    </xf>
    <xf numFmtId="173" fontId="10" fillId="0" borderId="0" xfId="9" applyNumberFormat="1" applyFont="1" applyFill="1" applyBorder="1" applyAlignment="1">
      <alignment horizontal="right"/>
    </xf>
    <xf numFmtId="0" fontId="10" fillId="0" borderId="8" xfId="2" applyFont="1" applyFill="1" applyBorder="1" applyAlignment="1">
      <alignment vertical="center"/>
    </xf>
    <xf numFmtId="0" fontId="10" fillId="0" borderId="8" xfId="2" applyFont="1" applyFill="1" applyBorder="1" applyAlignment="1">
      <alignment horizontal="center" vertical="center" wrapText="1"/>
    </xf>
    <xf numFmtId="174" fontId="10" fillId="0" borderId="8" xfId="9" applyNumberFormat="1" applyFont="1" applyFill="1" applyBorder="1" applyAlignment="1">
      <alignment horizontal="center" vertical="center"/>
    </xf>
    <xf numFmtId="0" fontId="6" fillId="0" borderId="8" xfId="8" applyFill="1" applyBorder="1" applyAlignment="1">
      <alignment horizontal="right" vertical="center"/>
    </xf>
    <xf numFmtId="175" fontId="10" fillId="0" borderId="0" xfId="9" applyNumberFormat="1" applyFont="1" applyFill="1" applyBorder="1" applyAlignment="1">
      <alignment horizontal="right"/>
    </xf>
    <xf numFmtId="176" fontId="10" fillId="0" borderId="0" xfId="9" applyNumberFormat="1" applyFont="1" applyFill="1" applyBorder="1" applyAlignment="1">
      <alignment horizontal="right"/>
    </xf>
    <xf numFmtId="0" fontId="10" fillId="0" borderId="0" xfId="2" applyFont="1" applyFill="1" applyBorder="1" applyAlignment="1">
      <alignment vertical="center"/>
    </xf>
    <xf numFmtId="0" fontId="10" fillId="0" borderId="0" xfId="2" applyFont="1" applyFill="1" applyBorder="1" applyAlignment="1">
      <alignment horizontal="center" vertical="center" wrapText="1"/>
    </xf>
    <xf numFmtId="0" fontId="10" fillId="0" borderId="0" xfId="2" applyFont="1" applyFill="1" applyBorder="1" applyAlignment="1">
      <alignment horizontal="center" wrapText="1"/>
    </xf>
    <xf numFmtId="177" fontId="10" fillId="0" borderId="0" xfId="9" applyNumberFormat="1" applyFont="1" applyFill="1" applyBorder="1" applyAlignment="1"/>
    <xf numFmtId="177" fontId="10" fillId="0" borderId="0" xfId="9" applyNumberFormat="1" applyFont="1" applyFill="1" applyBorder="1" applyAlignment="1">
      <alignment horizontal="center"/>
    </xf>
    <xf numFmtId="3" fontId="10" fillId="0" borderId="0" xfId="10" applyNumberFormat="1" applyFont="1" applyFill="1" applyBorder="1" applyAlignment="1"/>
    <xf numFmtId="40" fontId="10" fillId="0" borderId="0" xfId="9" applyNumberFormat="1" applyFont="1" applyFill="1" applyBorder="1" applyAlignment="1">
      <alignment horizontal="center"/>
    </xf>
    <xf numFmtId="40" fontId="10" fillId="0" borderId="0" xfId="9" applyNumberFormat="1" applyFont="1" applyFill="1" applyBorder="1" applyAlignment="1"/>
    <xf numFmtId="0" fontId="6" fillId="0" borderId="0" xfId="8" applyFill="1" applyBorder="1" applyAlignment="1">
      <alignment horizontal="center"/>
    </xf>
    <xf numFmtId="174" fontId="10" fillId="0" borderId="0" xfId="9" applyNumberFormat="1" applyFont="1" applyFill="1" applyBorder="1" applyAlignment="1">
      <alignment horizontal="center"/>
    </xf>
    <xf numFmtId="178" fontId="10" fillId="0" borderId="0" xfId="9" applyNumberFormat="1" applyFont="1" applyBorder="1" applyAlignment="1"/>
    <xf numFmtId="40" fontId="10" fillId="0" borderId="0" xfId="2" applyNumberFormat="1" applyFont="1" applyFill="1" applyBorder="1" applyAlignment="1">
      <alignment horizontal="center"/>
    </xf>
    <xf numFmtId="0" fontId="10" fillId="3" borderId="0" xfId="2" applyFont="1" applyFill="1" applyBorder="1" applyAlignment="1">
      <alignment wrapText="1"/>
    </xf>
    <xf numFmtId="4" fontId="10" fillId="3" borderId="0" xfId="9" applyNumberFormat="1" applyFont="1" applyFill="1" applyBorder="1" applyAlignment="1"/>
    <xf numFmtId="4" fontId="10" fillId="3" borderId="0" xfId="9" applyNumberFormat="1" applyFont="1" applyFill="1" applyBorder="1" applyAlignment="1">
      <alignment horizontal="right"/>
    </xf>
    <xf numFmtId="40" fontId="10" fillId="3" borderId="0" xfId="9" applyNumberFormat="1" applyFont="1" applyFill="1" applyBorder="1" applyAlignment="1">
      <alignment horizontal="right"/>
    </xf>
    <xf numFmtId="0" fontId="6" fillId="3" borderId="0" xfId="8" applyFill="1" applyBorder="1" applyAlignment="1">
      <alignment horizontal="right"/>
    </xf>
    <xf numFmtId="173" fontId="10" fillId="3" borderId="0" xfId="9" applyNumberFormat="1" applyFont="1" applyFill="1" applyBorder="1" applyAlignment="1"/>
    <xf numFmtId="4" fontId="2" fillId="3" borderId="0" xfId="2" applyNumberFormat="1" applyFill="1"/>
    <xf numFmtId="40" fontId="10" fillId="3" borderId="0" xfId="2" applyNumberFormat="1" applyFont="1" applyFill="1" applyBorder="1" applyAlignment="1">
      <alignment horizontal="right"/>
    </xf>
    <xf numFmtId="0" fontId="10" fillId="3" borderId="0" xfId="2" applyFont="1" applyFill="1" applyBorder="1" applyAlignment="1">
      <alignment vertical="center"/>
    </xf>
    <xf numFmtId="177" fontId="10" fillId="3" borderId="0" xfId="9" applyNumberFormat="1" applyFont="1" applyFill="1" applyBorder="1" applyAlignment="1"/>
    <xf numFmtId="174" fontId="10" fillId="3" borderId="0" xfId="9" applyNumberFormat="1" applyFont="1" applyFill="1" applyBorder="1" applyAlignment="1"/>
    <xf numFmtId="3" fontId="10" fillId="3" borderId="0" xfId="10" applyNumberFormat="1" applyFont="1" applyFill="1" applyBorder="1" applyAlignment="1"/>
    <xf numFmtId="174" fontId="10" fillId="3" borderId="0" xfId="9" applyNumberFormat="1" applyFont="1" applyFill="1" applyBorder="1" applyAlignment="1">
      <alignment horizontal="right"/>
    </xf>
    <xf numFmtId="40" fontId="10" fillId="3" borderId="0" xfId="9" applyNumberFormat="1" applyFont="1" applyFill="1" applyBorder="1" applyAlignment="1"/>
    <xf numFmtId="178" fontId="10" fillId="3" borderId="0" xfId="9" applyNumberFormat="1" applyFont="1" applyFill="1" applyBorder="1" applyAlignment="1"/>
    <xf numFmtId="0" fontId="10" fillId="3" borderId="0" xfId="2" applyFont="1" applyFill="1" applyBorder="1" applyAlignment="1">
      <alignment horizontal="center" wrapText="1"/>
    </xf>
    <xf numFmtId="173" fontId="10" fillId="0" borderId="0" xfId="9" applyNumberFormat="1" applyFont="1" applyFill="1" applyBorder="1" applyAlignment="1"/>
    <xf numFmtId="40" fontId="10" fillId="0" borderId="0" xfId="9" applyNumberFormat="1" applyFont="1" applyFill="1" applyBorder="1" applyAlignment="1">
      <alignment horizontal="right"/>
    </xf>
    <xf numFmtId="0" fontId="6" fillId="0" borderId="0" xfId="8" applyFill="1" applyBorder="1" applyAlignment="1">
      <alignment horizontal="right"/>
    </xf>
    <xf numFmtId="0" fontId="13" fillId="0" borderId="0" xfId="2" applyFont="1" applyFill="1" applyBorder="1" applyAlignment="1">
      <alignment vertical="center"/>
    </xf>
    <xf numFmtId="174" fontId="10" fillId="0" borderId="0" xfId="9" applyNumberFormat="1" applyFont="1" applyFill="1" applyBorder="1" applyAlignment="1">
      <alignment horizontal="right"/>
    </xf>
    <xf numFmtId="174" fontId="10" fillId="0" borderId="0" xfId="9" applyNumberFormat="1" applyFont="1" applyFill="1" applyBorder="1" applyAlignment="1"/>
    <xf numFmtId="40" fontId="10" fillId="0" borderId="0" xfId="2" applyNumberFormat="1" applyFont="1" applyFill="1" applyBorder="1" applyAlignment="1">
      <alignment horizontal="right"/>
    </xf>
    <xf numFmtId="0" fontId="13" fillId="0" borderId="0" xfId="2" applyFont="1" applyFill="1" applyBorder="1"/>
    <xf numFmtId="0" fontId="13" fillId="0" borderId="0" xfId="2" applyFont="1" applyFill="1" applyBorder="1" applyAlignment="1">
      <alignment horizontal="center" wrapText="1"/>
    </xf>
    <xf numFmtId="0" fontId="13" fillId="0" borderId="0" xfId="2" applyFont="1" applyFill="1" applyBorder="1" applyAlignment="1">
      <alignment wrapText="1"/>
    </xf>
    <xf numFmtId="40" fontId="13" fillId="0" borderId="0" xfId="9" applyNumberFormat="1" applyFont="1" applyFill="1" applyBorder="1" applyAlignment="1">
      <alignment horizontal="right"/>
    </xf>
    <xf numFmtId="173" fontId="13" fillId="0" borderId="0" xfId="9" applyNumberFormat="1" applyFont="1" applyFill="1" applyBorder="1" applyAlignment="1"/>
    <xf numFmtId="174" fontId="13" fillId="0" borderId="0" xfId="9" applyNumberFormat="1" applyFont="1" applyFill="1" applyBorder="1" applyAlignment="1">
      <alignment horizontal="right"/>
    </xf>
    <xf numFmtId="174" fontId="13" fillId="0" borderId="0" xfId="9" applyNumberFormat="1" applyFont="1" applyFill="1" applyBorder="1" applyAlignment="1"/>
    <xf numFmtId="0" fontId="13" fillId="0" borderId="0" xfId="2" applyFont="1" applyFill="1"/>
    <xf numFmtId="40" fontId="13" fillId="0" borderId="0" xfId="2" applyNumberFormat="1" applyFont="1" applyFill="1" applyBorder="1" applyAlignment="1"/>
    <xf numFmtId="40" fontId="10" fillId="0" borderId="0" xfId="2" applyNumberFormat="1" applyFont="1" applyFill="1" applyBorder="1" applyAlignment="1"/>
    <xf numFmtId="0" fontId="10" fillId="0" borderId="0" xfId="2" applyFont="1" applyFill="1" applyAlignment="1">
      <alignment wrapText="1"/>
    </xf>
    <xf numFmtId="0" fontId="2" fillId="0" borderId="0" xfId="2" applyFill="1" applyAlignment="1"/>
    <xf numFmtId="40" fontId="10" fillId="0" borderId="0" xfId="2" applyNumberFormat="1" applyFont="1" applyFill="1" applyBorder="1" applyAlignment="1">
      <alignment wrapText="1"/>
    </xf>
    <xf numFmtId="40" fontId="10" fillId="0" borderId="3" xfId="2" applyNumberFormat="1" applyFont="1" applyFill="1" applyBorder="1" applyAlignment="1">
      <alignment horizontal="center"/>
    </xf>
    <xf numFmtId="40" fontId="10" fillId="0" borderId="3" xfId="2" applyNumberFormat="1" applyFont="1" applyFill="1" applyBorder="1" applyAlignment="1">
      <alignment horizontal="center" vertical="center"/>
    </xf>
    <xf numFmtId="0" fontId="2" fillId="0" borderId="3" xfId="2" applyFill="1" applyBorder="1" applyAlignment="1">
      <alignment horizontal="center" vertical="center"/>
    </xf>
    <xf numFmtId="40" fontId="10" fillId="0" borderId="3" xfId="2" applyNumberFormat="1" applyFont="1" applyFill="1" applyBorder="1" applyAlignment="1">
      <alignment horizontal="right" vertical="center"/>
    </xf>
    <xf numFmtId="40" fontId="10" fillId="0" borderId="8" xfId="2" applyNumberFormat="1" applyFont="1" applyFill="1" applyBorder="1" applyAlignment="1">
      <alignment horizontal="center"/>
    </xf>
    <xf numFmtId="40" fontId="10" fillId="0" borderId="8" xfId="2" applyNumberFormat="1" applyFont="1" applyFill="1" applyBorder="1" applyAlignment="1">
      <alignment horizontal="center" vertical="center"/>
    </xf>
    <xf numFmtId="40" fontId="10" fillId="0" borderId="8" xfId="2" applyNumberFormat="1" applyFont="1" applyFill="1" applyBorder="1" applyAlignment="1">
      <alignment horizontal="right" vertical="center"/>
    </xf>
    <xf numFmtId="180" fontId="2" fillId="0" borderId="0" xfId="2" applyNumberFormat="1" applyFill="1" applyBorder="1" applyAlignment="1">
      <alignment horizontal="center"/>
    </xf>
    <xf numFmtId="180" fontId="10" fillId="0" borderId="0" xfId="2" applyNumberFormat="1" applyFont="1" applyFill="1" applyBorder="1" applyAlignment="1">
      <alignment horizontal="center"/>
    </xf>
    <xf numFmtId="4" fontId="10" fillId="0" borderId="0" xfId="2" applyNumberFormat="1" applyFont="1" applyFill="1" applyBorder="1" applyAlignment="1">
      <alignment horizontal="right"/>
    </xf>
    <xf numFmtId="180" fontId="10" fillId="0" borderId="0" xfId="2" applyNumberFormat="1" applyFont="1" applyFill="1" applyBorder="1" applyAlignment="1">
      <alignment horizontal="center" vertical="center"/>
    </xf>
    <xf numFmtId="38" fontId="10" fillId="0" borderId="0" xfId="2" applyNumberFormat="1" applyFont="1" applyFill="1" applyBorder="1" applyAlignment="1"/>
    <xf numFmtId="171" fontId="10" fillId="0" borderId="0" xfId="2" applyNumberFormat="1" applyFont="1" applyFill="1" applyBorder="1" applyAlignment="1"/>
    <xf numFmtId="171" fontId="2" fillId="0" borderId="0" xfId="2" applyNumberFormat="1" applyFill="1" applyBorder="1" applyAlignment="1"/>
    <xf numFmtId="166" fontId="10" fillId="0" borderId="0" xfId="5" applyNumberFormat="1" applyFont="1" applyFill="1" applyBorder="1" applyAlignment="1"/>
    <xf numFmtId="166" fontId="2" fillId="0" borderId="0" xfId="2" applyNumberFormat="1" applyFill="1" applyBorder="1" applyAlignment="1"/>
    <xf numFmtId="0" fontId="2" fillId="0" borderId="0" xfId="2" applyFill="1" applyBorder="1" applyAlignment="1">
      <alignment wrapText="1"/>
    </xf>
    <xf numFmtId="4" fontId="10" fillId="0" borderId="3" xfId="2" applyNumberFormat="1" applyFont="1" applyFill="1" applyBorder="1" applyAlignment="1">
      <alignment horizontal="center" vertical="center"/>
    </xf>
    <xf numFmtId="173" fontId="10" fillId="0" borderId="3" xfId="2" applyNumberFormat="1" applyFont="1" applyFill="1" applyBorder="1" applyAlignment="1">
      <alignment horizontal="center" vertical="center"/>
    </xf>
    <xf numFmtId="4" fontId="10" fillId="0" borderId="0" xfId="2" applyNumberFormat="1" applyFont="1" applyFill="1" applyBorder="1" applyAlignment="1">
      <alignment horizontal="center" vertical="center"/>
    </xf>
    <xf numFmtId="40" fontId="10" fillId="0" borderId="0" xfId="2" applyNumberFormat="1" applyFont="1" applyFill="1" applyBorder="1" applyAlignment="1">
      <alignment horizontal="center" vertical="center"/>
    </xf>
    <xf numFmtId="173" fontId="10" fillId="0" borderId="0" xfId="2" applyNumberFormat="1" applyFont="1" applyFill="1" applyBorder="1" applyAlignment="1">
      <alignment horizontal="center" vertical="center"/>
    </xf>
    <xf numFmtId="177" fontId="10" fillId="0" borderId="3" xfId="2" applyNumberFormat="1" applyFont="1" applyFill="1" applyBorder="1" applyAlignment="1">
      <alignment horizontal="center" vertical="center"/>
    </xf>
    <xf numFmtId="4" fontId="10" fillId="0" borderId="8" xfId="2" applyNumberFormat="1" applyFont="1" applyFill="1" applyBorder="1" applyAlignment="1">
      <alignment horizontal="center" vertical="center"/>
    </xf>
    <xf numFmtId="177" fontId="10" fillId="0" borderId="8" xfId="2" applyNumberFormat="1" applyFont="1" applyFill="1" applyBorder="1" applyAlignment="1">
      <alignment horizontal="center" vertical="center"/>
    </xf>
    <xf numFmtId="173" fontId="10" fillId="0" borderId="0" xfId="2" applyNumberFormat="1" applyFont="1" applyFill="1" applyBorder="1"/>
    <xf numFmtId="4" fontId="10" fillId="0" borderId="0" xfId="2" applyNumberFormat="1" applyFont="1" applyFill="1" applyBorder="1" applyAlignment="1"/>
    <xf numFmtId="173" fontId="10" fillId="0" borderId="0" xfId="2" applyNumberFormat="1" applyFont="1" applyFill="1" applyBorder="1" applyAlignment="1"/>
    <xf numFmtId="177" fontId="10" fillId="0" borderId="0" xfId="2" applyNumberFormat="1" applyFont="1" applyFill="1" applyBorder="1" applyAlignment="1"/>
    <xf numFmtId="40" fontId="10" fillId="0" borderId="1" xfId="2" applyNumberFormat="1" applyFont="1" applyFill="1" applyBorder="1"/>
    <xf numFmtId="0" fontId="2" fillId="0" borderId="1" xfId="2" applyFill="1" applyBorder="1" applyAlignment="1">
      <alignment wrapText="1"/>
    </xf>
    <xf numFmtId="0" fontId="10" fillId="0" borderId="0" xfId="2" applyFont="1" applyFill="1" applyAlignment="1">
      <alignment horizontal="center" wrapText="1"/>
    </xf>
    <xf numFmtId="0" fontId="6" fillId="0" borderId="0" xfId="8" applyFill="1" applyAlignment="1">
      <alignment horizontal="center"/>
    </xf>
    <xf numFmtId="0" fontId="6" fillId="0" borderId="0" xfId="8" applyFill="1" applyAlignment="1">
      <alignment horizontal="center" wrapText="1"/>
    </xf>
    <xf numFmtId="0" fontId="2" fillId="0" borderId="0" xfId="2" applyFill="1" applyAlignment="1">
      <alignment horizontal="center"/>
    </xf>
    <xf numFmtId="0" fontId="6" fillId="0" borderId="0" xfId="8" applyFill="1" applyAlignment="1"/>
    <xf numFmtId="0" fontId="6" fillId="0" borderId="8" xfId="8" applyFill="1" applyBorder="1" applyAlignment="1">
      <alignment horizontal="center"/>
    </xf>
    <xf numFmtId="0" fontId="6" fillId="0" borderId="8" xfId="8" applyFill="1" applyBorder="1" applyAlignment="1">
      <alignment horizontal="center" wrapText="1"/>
    </xf>
    <xf numFmtId="40" fontId="10" fillId="0" borderId="3" xfId="2" applyNumberFormat="1" applyFont="1" applyFill="1" applyBorder="1"/>
    <xf numFmtId="40" fontId="10" fillId="0" borderId="3" xfId="2" applyNumberFormat="1" applyFont="1" applyFill="1" applyBorder="1" applyAlignment="1"/>
    <xf numFmtId="0" fontId="2" fillId="0" borderId="3" xfId="2" applyFill="1" applyBorder="1" applyAlignment="1"/>
    <xf numFmtId="171" fontId="10" fillId="0" borderId="3" xfId="2" applyNumberFormat="1" applyFont="1" applyFill="1" applyBorder="1" applyAlignment="1">
      <alignment horizontal="center" vertical="center"/>
    </xf>
    <xf numFmtId="171" fontId="2" fillId="0" borderId="3" xfId="2" applyNumberFormat="1" applyFill="1" applyBorder="1" applyAlignment="1">
      <alignment horizontal="center" vertical="center"/>
    </xf>
    <xf numFmtId="4" fontId="2" fillId="0" borderId="3" xfId="2" applyNumberFormat="1" applyFill="1" applyBorder="1" applyAlignment="1">
      <alignment horizontal="center" vertical="center"/>
    </xf>
    <xf numFmtId="4" fontId="2" fillId="0" borderId="3" xfId="2" applyNumberFormat="1" applyFill="1" applyBorder="1" applyAlignment="1">
      <alignment horizontal="center" vertical="center" wrapText="1"/>
    </xf>
    <xf numFmtId="0" fontId="6" fillId="0" borderId="3" xfId="8" applyFill="1" applyBorder="1" applyAlignment="1">
      <alignment horizontal="center" vertical="center" wrapText="1"/>
    </xf>
    <xf numFmtId="10" fontId="10" fillId="0" borderId="3" xfId="5" applyNumberFormat="1" applyFont="1" applyFill="1" applyBorder="1" applyAlignment="1">
      <alignment horizontal="center" vertical="center"/>
    </xf>
    <xf numFmtId="40" fontId="10" fillId="0" borderId="8" xfId="2" applyNumberFormat="1" applyFont="1" applyFill="1" applyBorder="1"/>
    <xf numFmtId="0" fontId="2" fillId="0" borderId="8" xfId="2" applyFill="1" applyBorder="1" applyAlignment="1"/>
    <xf numFmtId="0" fontId="2" fillId="0" borderId="8" xfId="2" applyFill="1" applyBorder="1" applyAlignment="1">
      <alignment horizontal="center" vertical="center"/>
    </xf>
    <xf numFmtId="171" fontId="2" fillId="0" borderId="8" xfId="2" applyNumberFormat="1" applyFill="1" applyBorder="1" applyAlignment="1">
      <alignment horizontal="center" vertical="center"/>
    </xf>
    <xf numFmtId="4" fontId="2" fillId="0" borderId="8" xfId="2" applyNumberFormat="1" applyFill="1" applyBorder="1" applyAlignment="1">
      <alignment horizontal="center" vertical="center"/>
    </xf>
    <xf numFmtId="4" fontId="2" fillId="0" borderId="8" xfId="2" applyNumberFormat="1" applyFill="1" applyBorder="1" applyAlignment="1">
      <alignment horizontal="center" vertical="center" wrapText="1"/>
    </xf>
    <xf numFmtId="0" fontId="6" fillId="0" borderId="8" xfId="8" applyFill="1" applyBorder="1" applyAlignment="1">
      <alignment horizontal="center" vertical="center" wrapText="1"/>
    </xf>
    <xf numFmtId="10" fontId="2" fillId="0" borderId="8" xfId="5" applyNumberFormat="1" applyFont="1" applyFill="1" applyBorder="1" applyAlignment="1">
      <alignment horizontal="center" vertical="center"/>
    </xf>
    <xf numFmtId="0" fontId="6" fillId="0" borderId="0" xfId="8" applyFill="1" applyBorder="1" applyAlignment="1">
      <alignment wrapText="1"/>
    </xf>
    <xf numFmtId="10" fontId="10" fillId="0" borderId="0" xfId="5" applyNumberFormat="1" applyFont="1" applyFill="1" applyBorder="1" applyAlignment="1"/>
    <xf numFmtId="10" fontId="2" fillId="0" borderId="0" xfId="5" applyNumberFormat="1" applyFont="1" applyFill="1" applyBorder="1" applyAlignment="1"/>
    <xf numFmtId="10" fontId="10" fillId="0" borderId="0" xfId="5" applyNumberFormat="1" applyFont="1" applyFill="1" applyBorder="1"/>
    <xf numFmtId="10" fontId="2" fillId="0" borderId="0" xfId="5" applyNumberFormat="1" applyFont="1" applyFill="1" applyBorder="1"/>
    <xf numFmtId="171" fontId="8" fillId="0" borderId="0" xfId="2" applyNumberFormat="1" applyFont="1" applyFill="1" applyBorder="1" applyAlignment="1"/>
    <xf numFmtId="171" fontId="8" fillId="0" borderId="0" xfId="2" applyNumberFormat="1" applyFont="1" applyFill="1" applyBorder="1" applyAlignment="1">
      <alignment horizontal="right"/>
    </xf>
    <xf numFmtId="171" fontId="12" fillId="0" borderId="0" xfId="2" applyNumberFormat="1" applyFont="1" applyFill="1" applyBorder="1" applyAlignment="1">
      <alignment horizontal="right"/>
    </xf>
    <xf numFmtId="0" fontId="2" fillId="0" borderId="0" xfId="2" applyFill="1" applyBorder="1" applyAlignment="1">
      <alignment horizontal="right"/>
    </xf>
    <xf numFmtId="171" fontId="10" fillId="0" borderId="0" xfId="2" applyNumberFormat="1" applyFont="1" applyFill="1" applyBorder="1" applyAlignment="1">
      <alignment horizontal="right"/>
    </xf>
    <xf numFmtId="171" fontId="2" fillId="0" borderId="0" xfId="2" applyNumberFormat="1" applyFill="1" applyBorder="1" applyAlignment="1">
      <alignment horizontal="right"/>
    </xf>
    <xf numFmtId="4" fontId="2" fillId="0" borderId="0" xfId="2" applyNumberFormat="1" applyFill="1" applyBorder="1" applyAlignment="1">
      <alignment horizontal="right"/>
    </xf>
    <xf numFmtId="4" fontId="2" fillId="0" borderId="0" xfId="2" applyNumberFormat="1" applyFill="1" applyBorder="1" applyAlignment="1">
      <alignment horizontal="right" wrapText="1"/>
    </xf>
    <xf numFmtId="40" fontId="10" fillId="3" borderId="0" xfId="2" applyNumberFormat="1" applyFont="1" applyFill="1" applyBorder="1" applyAlignment="1"/>
    <xf numFmtId="40" fontId="10" fillId="3" borderId="8" xfId="2" applyNumberFormat="1" applyFont="1" applyFill="1" applyBorder="1" applyAlignment="1"/>
    <xf numFmtId="40" fontId="10" fillId="3" borderId="0" xfId="2" applyNumberFormat="1" applyFont="1" applyFill="1" applyBorder="1"/>
    <xf numFmtId="40" fontId="10" fillId="3" borderId="10" xfId="2" applyNumberFormat="1" applyFont="1" applyFill="1" applyBorder="1" applyAlignment="1"/>
    <xf numFmtId="0" fontId="2" fillId="3" borderId="10" xfId="2" applyFill="1" applyBorder="1"/>
    <xf numFmtId="40" fontId="10" fillId="3" borderId="3" xfId="2" applyNumberFormat="1" applyFont="1" applyFill="1" applyBorder="1" applyAlignment="1">
      <alignment vertical="center"/>
    </xf>
    <xf numFmtId="40" fontId="10" fillId="0" borderId="3" xfId="2" applyNumberFormat="1" applyFont="1" applyFill="1" applyBorder="1" applyAlignment="1">
      <alignment vertical="center"/>
    </xf>
    <xf numFmtId="40" fontId="10" fillId="3" borderId="3" xfId="2" applyNumberFormat="1" applyFont="1" applyFill="1" applyBorder="1" applyAlignment="1"/>
    <xf numFmtId="40" fontId="10" fillId="3" borderId="3" xfId="2" applyNumberFormat="1" applyFont="1" applyFill="1" applyBorder="1"/>
    <xf numFmtId="15" fontId="10" fillId="3" borderId="3" xfId="2" applyNumberFormat="1" applyFont="1" applyFill="1" applyBorder="1" applyAlignment="1"/>
    <xf numFmtId="0" fontId="2" fillId="0" borderId="0" xfId="2" applyFill="1" applyAlignment="1">
      <alignment horizontal="center" vertical="center"/>
    </xf>
    <xf numFmtId="15" fontId="10" fillId="3" borderId="0" xfId="2" applyNumberFormat="1" applyFont="1" applyFill="1" applyBorder="1" applyAlignment="1"/>
    <xf numFmtId="40" fontId="10" fillId="3" borderId="8" xfId="2" applyNumberFormat="1" applyFont="1" applyFill="1" applyBorder="1" applyAlignment="1">
      <alignment vertical="center"/>
    </xf>
    <xf numFmtId="40" fontId="10" fillId="0" borderId="8" xfId="2" applyNumberFormat="1" applyFont="1" applyFill="1" applyBorder="1" applyAlignment="1">
      <alignment vertical="center"/>
    </xf>
    <xf numFmtId="40" fontId="10" fillId="3" borderId="8" xfId="2" applyNumberFormat="1" applyFont="1" applyFill="1" applyBorder="1"/>
    <xf numFmtId="15" fontId="10" fillId="3" borderId="8" xfId="2" applyNumberFormat="1" applyFont="1" applyFill="1" applyBorder="1" applyAlignment="1"/>
    <xf numFmtId="15" fontId="10" fillId="0" borderId="0" xfId="2" applyNumberFormat="1" applyFont="1" applyFill="1" applyBorder="1" applyAlignment="1"/>
    <xf numFmtId="15" fontId="10" fillId="0" borderId="0" xfId="2" applyNumberFormat="1" applyFont="1" applyFill="1" applyBorder="1" applyAlignment="1">
      <alignment horizontal="center"/>
    </xf>
    <xf numFmtId="39" fontId="14" fillId="0" borderId="0" xfId="11" applyNumberFormat="1" applyFont="1" applyFill="1" applyBorder="1" applyAlignment="1"/>
    <xf numFmtId="39" fontId="9" fillId="0" borderId="0" xfId="11" applyNumberFormat="1" applyFont="1" applyFill="1" applyBorder="1" applyAlignment="1"/>
    <xf numFmtId="39" fontId="9" fillId="0" borderId="0" xfId="11" applyNumberFormat="1" applyFont="1" applyFill="1" applyBorder="1" applyAlignment="1">
      <alignment horizontal="right"/>
    </xf>
    <xf numFmtId="39" fontId="14" fillId="3" borderId="0" xfId="11" applyNumberFormat="1" applyFont="1" applyFill="1" applyBorder="1" applyAlignment="1"/>
    <xf numFmtId="39" fontId="9" fillId="3" borderId="0" xfId="11" applyNumberFormat="1" applyFont="1" applyFill="1" applyBorder="1" applyAlignment="1"/>
    <xf numFmtId="39" fontId="9" fillId="3" borderId="0" xfId="11" applyNumberFormat="1" applyFont="1" applyFill="1" applyBorder="1" applyAlignment="1">
      <alignment horizontal="right"/>
    </xf>
    <xf numFmtId="0" fontId="14" fillId="0" borderId="0" xfId="11" applyFont="1" applyFill="1" applyBorder="1" applyAlignment="1">
      <alignment horizontal="left"/>
    </xf>
    <xf numFmtId="0" fontId="9" fillId="0" borderId="0" xfId="11" applyFont="1" applyFill="1" applyBorder="1" applyAlignment="1">
      <alignment horizontal="left"/>
    </xf>
    <xf numFmtId="0" fontId="18" fillId="0" borderId="0" xfId="11" applyFont="1" applyFill="1" applyBorder="1" applyAlignment="1">
      <alignment horizontal="left"/>
    </xf>
    <xf numFmtId="4" fontId="10" fillId="0" borderId="0" xfId="2" applyNumberFormat="1" applyFont="1" applyFill="1"/>
    <xf numFmtId="4" fontId="9" fillId="3" borderId="0" xfId="10" applyNumberFormat="1" applyFont="1" applyFill="1" applyBorder="1" applyAlignment="1">
      <alignment horizontal="right"/>
    </xf>
    <xf numFmtId="39" fontId="9" fillId="0" borderId="0" xfId="11" applyNumberFormat="1" applyFont="1" applyFill="1" applyBorder="1" applyAlignment="1">
      <alignment horizontal="left"/>
    </xf>
    <xf numFmtId="4" fontId="9" fillId="0" borderId="0" xfId="11" applyNumberFormat="1" applyFont="1" applyFill="1" applyBorder="1" applyAlignment="1">
      <alignment horizontal="right"/>
    </xf>
    <xf numFmtId="4" fontId="9" fillId="0" borderId="0" xfId="10" applyNumberFormat="1" applyFont="1" applyFill="1" applyBorder="1" applyAlignment="1">
      <alignment horizontal="right"/>
    </xf>
    <xf numFmtId="0" fontId="19" fillId="3" borderId="0" xfId="2" applyFont="1" applyFill="1"/>
    <xf numFmtId="0" fontId="8" fillId="3" borderId="0" xfId="2" applyFont="1" applyFill="1" applyAlignment="1"/>
    <xf numFmtId="4" fontId="2" fillId="0" borderId="0" xfId="2" applyNumberFormat="1" applyFill="1"/>
    <xf numFmtId="0" fontId="8" fillId="3" borderId="0" xfId="2" applyFont="1" applyFill="1" applyAlignment="1">
      <alignment wrapText="1"/>
    </xf>
    <xf numFmtId="4" fontId="10" fillId="3" borderId="0" xfId="10" applyNumberFormat="1" applyFont="1" applyFill="1" applyBorder="1" applyAlignment="1">
      <alignment horizontal="right"/>
    </xf>
    <xf numFmtId="39" fontId="10" fillId="0" borderId="0" xfId="2" applyNumberFormat="1" applyFont="1" applyFill="1" applyBorder="1" applyAlignment="1"/>
    <xf numFmtId="39" fontId="2" fillId="0" borderId="0" xfId="10" applyNumberFormat="1" applyFont="1" applyFill="1"/>
    <xf numFmtId="4" fontId="2" fillId="0" borderId="0" xfId="10" applyNumberFormat="1" applyFont="1" applyFill="1"/>
    <xf numFmtId="0" fontId="9" fillId="3" borderId="0" xfId="11" applyFont="1" applyFill="1" applyBorder="1" applyAlignment="1">
      <alignment horizontal="left"/>
    </xf>
    <xf numFmtId="0" fontId="14" fillId="3" borderId="0" xfId="11" applyFont="1" applyFill="1" applyBorder="1" applyAlignment="1">
      <alignment horizontal="left"/>
    </xf>
    <xf numFmtId="40" fontId="8" fillId="0" borderId="0" xfId="2" applyNumberFormat="1" applyFont="1" applyFill="1" applyBorder="1"/>
    <xf numFmtId="40" fontId="8" fillId="3" borderId="0" xfId="2" applyNumberFormat="1" applyFont="1" applyFill="1" applyBorder="1"/>
    <xf numFmtId="39" fontId="9" fillId="3" borderId="0" xfId="11" applyNumberFormat="1" applyFont="1" applyFill="1" applyBorder="1" applyAlignment="1">
      <alignment wrapText="1"/>
    </xf>
    <xf numFmtId="0" fontId="2" fillId="3" borderId="0" xfId="2" applyFill="1" applyBorder="1" applyAlignment="1">
      <alignment horizontal="right"/>
    </xf>
    <xf numFmtId="0" fontId="13" fillId="3" borderId="0" xfId="2" applyFont="1" applyFill="1" applyBorder="1" applyAlignment="1"/>
    <xf numFmtId="39" fontId="9" fillId="3" borderId="0" xfId="10" applyNumberFormat="1" applyFont="1" applyFill="1" applyBorder="1" applyAlignment="1">
      <alignment horizontal="right"/>
    </xf>
    <xf numFmtId="39" fontId="2" fillId="3" borderId="0" xfId="2" applyNumberFormat="1" applyFill="1" applyAlignment="1"/>
    <xf numFmtId="0" fontId="13" fillId="0" borderId="1" xfId="2" applyFont="1" applyFill="1" applyBorder="1" applyAlignment="1"/>
    <xf numFmtId="0" fontId="2" fillId="0" borderId="1" xfId="2" applyFill="1" applyBorder="1" applyAlignment="1"/>
    <xf numFmtId="0" fontId="10" fillId="0" borderId="0" xfId="2" applyFont="1" applyFill="1" applyAlignment="1">
      <alignment horizontal="right"/>
    </xf>
    <xf numFmtId="40" fontId="8" fillId="0" borderId="0" xfId="2" applyNumberFormat="1" applyFont="1" applyFill="1" applyBorder="1" applyAlignment="1">
      <alignment horizontal="right"/>
    </xf>
    <xf numFmtId="170" fontId="10" fillId="0" borderId="0" xfId="2" applyNumberFormat="1" applyFont="1" applyFill="1" applyBorder="1" applyAlignment="1">
      <alignment horizontal="center"/>
    </xf>
    <xf numFmtId="170" fontId="2" fillId="0" borderId="0" xfId="2" applyNumberFormat="1" applyFill="1" applyBorder="1" applyAlignment="1">
      <alignment horizontal="center"/>
    </xf>
    <xf numFmtId="4" fontId="2" fillId="0" borderId="0" xfId="2" applyNumberFormat="1" applyFill="1" applyBorder="1" applyAlignment="1"/>
    <xf numFmtId="4" fontId="10" fillId="0" borderId="0" xfId="2" applyNumberFormat="1" applyFont="1" applyFill="1" applyBorder="1"/>
    <xf numFmtId="0" fontId="2" fillId="3" borderId="0" xfId="2" applyFill="1" applyAlignment="1">
      <alignment horizontal="right"/>
    </xf>
    <xf numFmtId="0" fontId="10" fillId="3" borderId="0" xfId="2" applyFont="1" applyFill="1" applyAlignment="1">
      <alignment horizontal="right"/>
    </xf>
    <xf numFmtId="40" fontId="8" fillId="3" borderId="0" xfId="2" applyNumberFormat="1" applyFont="1" applyFill="1" applyBorder="1" applyAlignment="1"/>
    <xf numFmtId="0" fontId="10" fillId="0" borderId="0" xfId="2" applyNumberFormat="1" applyFont="1" applyFill="1" applyBorder="1" applyAlignment="1"/>
    <xf numFmtId="40" fontId="10" fillId="0" borderId="0" xfId="3" applyNumberFormat="1" applyFont="1" applyFill="1" applyBorder="1" applyAlignment="1"/>
    <xf numFmtId="0" fontId="2" fillId="3" borderId="0" xfId="2" applyFill="1" applyBorder="1" applyAlignment="1">
      <alignment wrapText="1"/>
    </xf>
    <xf numFmtId="0" fontId="2" fillId="3" borderId="0" xfId="2" applyFill="1" applyBorder="1" applyAlignment="1">
      <alignment horizontal="right" wrapText="1"/>
    </xf>
    <xf numFmtId="0" fontId="2" fillId="0" borderId="0" xfId="2" applyFill="1" applyBorder="1" applyAlignment="1">
      <alignment horizontal="right" wrapText="1"/>
    </xf>
    <xf numFmtId="171" fontId="10" fillId="3" borderId="0" xfId="2" applyNumberFormat="1" applyFont="1" applyFill="1" applyBorder="1" applyAlignment="1">
      <alignment horizontal="right" wrapText="1"/>
    </xf>
    <xf numFmtId="171" fontId="10" fillId="0" borderId="0" xfId="2" applyNumberFormat="1" applyFont="1" applyFill="1" applyBorder="1" applyAlignment="1">
      <alignment horizontal="right" wrapText="1"/>
    </xf>
    <xf numFmtId="171" fontId="10" fillId="3" borderId="0" xfId="2" applyNumberFormat="1" applyFont="1" applyFill="1" applyBorder="1" applyAlignment="1">
      <alignment horizontal="left" wrapText="1"/>
    </xf>
    <xf numFmtId="4" fontId="2" fillId="3" borderId="0" xfId="2" applyNumberFormat="1" applyFill="1" applyBorder="1" applyAlignment="1">
      <alignment horizontal="left" wrapText="1"/>
    </xf>
    <xf numFmtId="4" fontId="2" fillId="3" borderId="0" xfId="2" applyNumberFormat="1" applyFill="1" applyBorder="1" applyAlignment="1">
      <alignment horizontal="right" wrapText="1"/>
    </xf>
    <xf numFmtId="0" fontId="6" fillId="3" borderId="0" xfId="8" applyFill="1" applyAlignment="1"/>
    <xf numFmtId="4" fontId="10" fillId="3" borderId="0" xfId="2" applyNumberFormat="1" applyFont="1" applyFill="1" applyBorder="1" applyAlignment="1">
      <alignment horizontal="right" wrapText="1"/>
    </xf>
    <xf numFmtId="4" fontId="10" fillId="3" borderId="0" xfId="2" applyNumberFormat="1" applyFont="1" applyFill="1" applyBorder="1" applyAlignment="1">
      <alignment horizontal="right"/>
    </xf>
    <xf numFmtId="4" fontId="2" fillId="3" borderId="0" xfId="2" applyNumberFormat="1" applyFill="1" applyBorder="1" applyAlignment="1">
      <alignment horizontal="right"/>
    </xf>
    <xf numFmtId="0" fontId="20" fillId="3" borderId="0" xfId="8" applyFont="1" applyFill="1" applyAlignment="1"/>
    <xf numFmtId="0" fontId="2" fillId="3" borderId="0" xfId="2" applyFill="1" applyAlignment="1"/>
    <xf numFmtId="40" fontId="21" fillId="0" borderId="0" xfId="2" applyNumberFormat="1" applyFont="1" applyFill="1" applyBorder="1" applyAlignment="1"/>
    <xf numFmtId="0" fontId="10" fillId="0" borderId="0" xfId="8" applyFont="1" applyAlignment="1">
      <alignment horizontal="left" vertical="center" indent="5"/>
    </xf>
    <xf numFmtId="40" fontId="10" fillId="0" borderId="1" xfId="2" applyNumberFormat="1" applyFont="1" applyFill="1" applyBorder="1" applyAlignment="1"/>
    <xf numFmtId="40" fontId="10" fillId="0" borderId="0" xfId="8" applyNumberFormat="1" applyFont="1" applyFill="1" applyBorder="1"/>
    <xf numFmtId="0" fontId="10" fillId="0" borderId="0" xfId="8" applyFont="1" applyFill="1"/>
    <xf numFmtId="0" fontId="6" fillId="0" borderId="0" xfId="8" applyFill="1"/>
    <xf numFmtId="0" fontId="10" fillId="3" borderId="0" xfId="8" applyFont="1" applyFill="1"/>
    <xf numFmtId="0" fontId="2" fillId="3" borderId="0" xfId="2" applyFill="1" applyAlignment="1">
      <alignment horizontal="center"/>
    </xf>
    <xf numFmtId="170" fontId="10" fillId="3" borderId="0" xfId="8" applyNumberFormat="1" applyFont="1" applyFill="1" applyAlignment="1">
      <alignment horizontal="center"/>
    </xf>
    <xf numFmtId="170" fontId="6" fillId="3" borderId="0" xfId="8" applyNumberFormat="1" applyFill="1" applyAlignment="1">
      <alignment horizontal="center"/>
    </xf>
    <xf numFmtId="0" fontId="10" fillId="0" borderId="0" xfId="8" applyFont="1" applyFill="1" applyAlignment="1"/>
    <xf numFmtId="0" fontId="10" fillId="0" borderId="0" xfId="8" applyFont="1" applyFill="1" applyBorder="1"/>
    <xf numFmtId="170" fontId="10" fillId="0" borderId="0" xfId="8" applyNumberFormat="1" applyFont="1" applyFill="1" applyBorder="1" applyAlignment="1">
      <alignment horizontal="center"/>
    </xf>
    <xf numFmtId="0" fontId="6" fillId="0" borderId="0" xfId="8" applyFill="1" applyBorder="1"/>
    <xf numFmtId="170" fontId="6" fillId="0" borderId="0" xfId="8" applyNumberFormat="1" applyFill="1" applyBorder="1" applyAlignment="1">
      <alignment horizontal="center"/>
    </xf>
    <xf numFmtId="0" fontId="14" fillId="0" borderId="0" xfId="8" applyFont="1" applyFill="1" applyAlignment="1"/>
    <xf numFmtId="170" fontId="9" fillId="0" borderId="0" xfId="8" applyNumberFormat="1" applyFont="1" applyFill="1" applyAlignment="1">
      <alignment horizontal="center"/>
    </xf>
    <xf numFmtId="170" fontId="6" fillId="0" borderId="0" xfId="8" applyNumberFormat="1" applyFill="1" applyAlignment="1">
      <alignment horizontal="right"/>
    </xf>
    <xf numFmtId="170" fontId="10" fillId="0" borderId="0" xfId="8" applyNumberFormat="1" applyFont="1" applyFill="1" applyAlignment="1">
      <alignment horizontal="right"/>
    </xf>
    <xf numFmtId="0" fontId="21" fillId="3" borderId="0" xfId="2" applyFont="1" applyFill="1"/>
    <xf numFmtId="4" fontId="6" fillId="0" borderId="0" xfId="8" applyNumberFormat="1" applyFill="1" applyAlignment="1">
      <alignment horizontal="right"/>
    </xf>
    <xf numFmtId="4" fontId="10" fillId="0" borderId="0" xfId="8" applyNumberFormat="1" applyFont="1" applyFill="1" applyAlignment="1">
      <alignment horizontal="right"/>
    </xf>
    <xf numFmtId="0" fontId="9" fillId="0" borderId="0" xfId="3" applyFont="1" applyFill="1" applyBorder="1" applyAlignment="1">
      <alignment horizontal="left"/>
    </xf>
    <xf numFmtId="4" fontId="10" fillId="0" borderId="0" xfId="8" applyNumberFormat="1" applyFont="1" applyFill="1"/>
    <xf numFmtId="170" fontId="6" fillId="0" borderId="0" xfId="8" applyNumberFormat="1" applyFill="1"/>
    <xf numFmtId="0" fontId="21" fillId="0" borderId="0" xfId="2" applyFont="1" applyFill="1"/>
    <xf numFmtId="39" fontId="10" fillId="0" borderId="0" xfId="2" applyNumberFormat="1" applyFont="1" applyFill="1"/>
    <xf numFmtId="170" fontId="10" fillId="0" borderId="0" xfId="2" applyNumberFormat="1" applyFont="1" applyFill="1"/>
    <xf numFmtId="39" fontId="10" fillId="0" borderId="0" xfId="2" applyNumberFormat="1" applyFont="1" applyFill="1" applyAlignment="1">
      <alignment horizontal="right"/>
    </xf>
    <xf numFmtId="170" fontId="10" fillId="0" borderId="0" xfId="2" applyNumberFormat="1" applyFont="1" applyFill="1" applyAlignment="1">
      <alignment horizontal="right"/>
    </xf>
    <xf numFmtId="0" fontId="1" fillId="0" borderId="0" xfId="12" applyFill="1" applyAlignment="1">
      <alignment horizontal="right"/>
    </xf>
    <xf numFmtId="0" fontId="1" fillId="0" borderId="0" xfId="12"/>
    <xf numFmtId="170" fontId="10" fillId="0" borderId="0" xfId="2" applyNumberFormat="1" applyFont="1" applyFill="1" applyBorder="1" applyAlignment="1">
      <alignment horizontal="right"/>
    </xf>
    <xf numFmtId="0" fontId="1" fillId="3" borderId="0" xfId="12" applyFill="1"/>
    <xf numFmtId="170" fontId="10" fillId="0" borderId="0" xfId="8" applyNumberFormat="1" applyFont="1" applyFill="1" applyBorder="1" applyAlignment="1">
      <alignment horizontal="right"/>
    </xf>
    <xf numFmtId="170" fontId="6" fillId="0" borderId="0" xfId="8" applyNumberFormat="1" applyFill="1" applyBorder="1" applyAlignment="1">
      <alignment horizontal="right"/>
    </xf>
    <xf numFmtId="170" fontId="2" fillId="0" borderId="0" xfId="2" applyNumberFormat="1" applyFill="1" applyAlignment="1">
      <alignment horizontal="right"/>
    </xf>
    <xf numFmtId="39" fontId="2" fillId="0" borderId="0" xfId="2" applyNumberFormat="1" applyFill="1" applyAlignment="1">
      <alignment horizontal="right"/>
    </xf>
    <xf numFmtId="39" fontId="2" fillId="3" borderId="0" xfId="2" applyNumberFormat="1" applyFill="1" applyAlignment="1">
      <alignment horizontal="right"/>
    </xf>
    <xf numFmtId="170" fontId="2" fillId="3" borderId="0" xfId="2" applyNumberFormat="1" applyFill="1" applyAlignment="1">
      <alignment horizontal="right"/>
    </xf>
    <xf numFmtId="0" fontId="6" fillId="0" borderId="0" xfId="8"/>
    <xf numFmtId="0" fontId="8" fillId="0" borderId="0" xfId="8" applyFont="1"/>
    <xf numFmtId="0" fontId="10" fillId="0" borderId="0" xfId="8" applyFont="1"/>
    <xf numFmtId="40" fontId="8" fillId="0" borderId="0" xfId="2" applyNumberFormat="1" applyFont="1" applyFill="1" applyBorder="1" applyAlignment="1"/>
    <xf numFmtId="170" fontId="10" fillId="3" borderId="0" xfId="2" applyNumberFormat="1" applyFont="1" applyFill="1" applyAlignment="1">
      <alignment horizontal="right"/>
    </xf>
    <xf numFmtId="0" fontId="23" fillId="3" borderId="0" xfId="12" applyFont="1" applyFill="1"/>
    <xf numFmtId="170" fontId="2" fillId="3" borderId="0" xfId="2" applyNumberFormat="1" applyFill="1"/>
    <xf numFmtId="170" fontId="2" fillId="0" borderId="0" xfId="2" applyNumberFormat="1" applyFill="1"/>
    <xf numFmtId="0" fontId="21" fillId="0" borderId="0" xfId="2" applyFont="1" applyFill="1" applyBorder="1" applyAlignment="1"/>
    <xf numFmtId="39" fontId="10" fillId="0" borderId="0" xfId="2" applyNumberFormat="1" applyFont="1" applyFill="1" applyBorder="1"/>
    <xf numFmtId="170" fontId="10" fillId="0" borderId="0" xfId="2" applyNumberFormat="1" applyFont="1" applyFill="1" applyBorder="1"/>
    <xf numFmtId="0" fontId="10" fillId="0" borderId="0" xfId="8" applyFont="1" applyAlignment="1">
      <alignment vertical="top"/>
    </xf>
    <xf numFmtId="39" fontId="2" fillId="3" borderId="0" xfId="2" applyNumberFormat="1" applyFill="1" applyBorder="1"/>
    <xf numFmtId="0" fontId="1" fillId="0" borderId="0" xfId="12" applyBorder="1"/>
    <xf numFmtId="0" fontId="1" fillId="3" borderId="0" xfId="12" applyFill="1" applyBorder="1"/>
    <xf numFmtId="170" fontId="2" fillId="3" borderId="0" xfId="2" applyNumberFormat="1" applyFill="1" applyBorder="1"/>
    <xf numFmtId="0" fontId="21" fillId="0" borderId="0" xfId="2" applyFont="1" applyFill="1" applyBorder="1"/>
    <xf numFmtId="170" fontId="10" fillId="0" borderId="0" xfId="2" applyNumberFormat="1" applyFont="1" applyFill="1" applyBorder="1" applyAlignment="1"/>
    <xf numFmtId="0" fontId="6" fillId="0" borderId="0" xfId="8" applyFill="1" applyBorder="1" applyAlignment="1"/>
    <xf numFmtId="39" fontId="10" fillId="0" borderId="0" xfId="2" applyNumberFormat="1" applyFont="1" applyFill="1" applyBorder="1" applyAlignment="1">
      <alignment horizontal="center"/>
    </xf>
    <xf numFmtId="0" fontId="8" fillId="0" borderId="0" xfId="2" applyFont="1" applyFill="1" applyBorder="1" applyAlignment="1"/>
    <xf numFmtId="170" fontId="10" fillId="0" borderId="0" xfId="8" applyNumberFormat="1" applyFont="1" applyFill="1" applyBorder="1" applyAlignment="1"/>
    <xf numFmtId="170" fontId="2" fillId="0" borderId="0" xfId="2" applyNumberFormat="1" applyFill="1" applyBorder="1"/>
    <xf numFmtId="0" fontId="14" fillId="3" borderId="0" xfId="8" applyFont="1" applyFill="1" applyBorder="1" applyAlignment="1"/>
    <xf numFmtId="170" fontId="10" fillId="3" borderId="0" xfId="8" applyNumberFormat="1" applyFont="1" applyFill="1" applyBorder="1" applyAlignment="1"/>
    <xf numFmtId="170" fontId="2" fillId="0" borderId="0" xfId="2" applyNumberFormat="1" applyFill="1" applyBorder="1" applyAlignment="1"/>
    <xf numFmtId="0" fontId="14" fillId="0" borderId="0" xfId="8" applyFont="1" applyFill="1" applyBorder="1" applyAlignment="1"/>
    <xf numFmtId="170" fontId="6" fillId="0" borderId="0" xfId="8" applyNumberFormat="1" applyFill="1" applyBorder="1" applyAlignment="1"/>
    <xf numFmtId="0" fontId="24" fillId="0" borderId="0" xfId="12" applyFont="1" applyBorder="1"/>
    <xf numFmtId="40" fontId="21" fillId="0" borderId="0" xfId="2" applyNumberFormat="1" applyFont="1" applyFill="1" applyBorder="1"/>
    <xf numFmtId="40" fontId="25" fillId="0" borderId="0" xfId="2" applyNumberFormat="1" applyFont="1" applyFill="1" applyBorder="1"/>
    <xf numFmtId="10" fontId="8" fillId="0" borderId="0" xfId="13" applyNumberFormat="1" applyFont="1" applyFill="1" applyBorder="1" applyAlignment="1"/>
    <xf numFmtId="4" fontId="10" fillId="0" borderId="0" xfId="10" applyNumberFormat="1" applyFont="1" applyFill="1" applyBorder="1" applyAlignment="1"/>
    <xf numFmtId="0" fontId="10" fillId="0" borderId="0" xfId="2" applyFont="1" applyFill="1" applyAlignment="1">
      <alignment vertical="top"/>
    </xf>
    <xf numFmtId="0" fontId="10" fillId="0" borderId="0" xfId="2" applyFont="1" applyFill="1" applyAlignment="1">
      <alignment vertical="justify"/>
    </xf>
    <xf numFmtId="10" fontId="10" fillId="3" borderId="0" xfId="13" applyNumberFormat="1" applyFont="1" applyFill="1" applyBorder="1" applyAlignment="1"/>
    <xf numFmtId="39" fontId="2" fillId="0" borderId="0" xfId="2" applyNumberFormat="1" applyFill="1" applyBorder="1"/>
    <xf numFmtId="10" fontId="10" fillId="0" borderId="0" xfId="13" applyNumberFormat="1" applyFont="1" applyFill="1" applyBorder="1" applyAlignment="1"/>
    <xf numFmtId="10" fontId="8" fillId="3" borderId="0" xfId="13" applyNumberFormat="1" applyFont="1" applyFill="1" applyBorder="1" applyAlignment="1"/>
    <xf numFmtId="40" fontId="25" fillId="0" borderId="0" xfId="2" applyNumberFormat="1" applyFont="1" applyFill="1" applyBorder="1" applyAlignment="1"/>
    <xf numFmtId="0" fontId="21" fillId="0" borderId="0" xfId="2" applyFont="1" applyFill="1" applyAlignment="1"/>
    <xf numFmtId="10" fontId="10" fillId="0" borderId="0" xfId="2" applyNumberFormat="1" applyFont="1" applyFill="1" applyBorder="1" applyAlignment="1"/>
    <xf numFmtId="4" fontId="8" fillId="0" borderId="0" xfId="10" applyNumberFormat="1" applyFont="1" applyFill="1" applyBorder="1" applyAlignment="1"/>
    <xf numFmtId="41" fontId="10" fillId="3" borderId="0" xfId="13" applyNumberFormat="1" applyFont="1" applyFill="1" applyBorder="1" applyAlignment="1"/>
    <xf numFmtId="0" fontId="8" fillId="0" borderId="0" xfId="2" applyFont="1" applyFill="1" applyAlignment="1">
      <alignment vertical="top"/>
    </xf>
    <xf numFmtId="41" fontId="8" fillId="3" borderId="0" xfId="13" applyNumberFormat="1" applyFont="1" applyFill="1" applyBorder="1" applyAlignment="1"/>
    <xf numFmtId="9" fontId="10" fillId="0" borderId="0" xfId="2" applyNumberFormat="1" applyFont="1" applyFill="1" applyBorder="1" applyAlignment="1"/>
    <xf numFmtId="39" fontId="2" fillId="0" borderId="0" xfId="2" applyNumberFormat="1" applyFill="1" applyBorder="1" applyAlignment="1"/>
    <xf numFmtId="171" fontId="10" fillId="0" borderId="0" xfId="2" applyNumberFormat="1" applyFont="1" applyFill="1" applyAlignment="1"/>
    <xf numFmtId="4" fontId="10" fillId="0" borderId="0" xfId="2" applyNumberFormat="1" applyFont="1" applyFill="1" applyAlignment="1"/>
    <xf numFmtId="9" fontId="10" fillId="0" borderId="0" xfId="13" applyNumberFormat="1" applyFont="1" applyFill="1" applyAlignment="1"/>
    <xf numFmtId="0" fontId="10" fillId="3" borderId="0" xfId="2" applyFont="1" applyFill="1" applyAlignment="1"/>
    <xf numFmtId="9" fontId="10" fillId="0" borderId="0" xfId="2" applyNumberFormat="1" applyFont="1" applyFill="1" applyAlignment="1"/>
    <xf numFmtId="0" fontId="8" fillId="0" borderId="0" xfId="2" applyFont="1" applyFill="1" applyAlignment="1"/>
    <xf numFmtId="40" fontId="10" fillId="0" borderId="0" xfId="7" applyNumberFormat="1" applyFont="1" applyBorder="1" applyAlignment="1"/>
    <xf numFmtId="182" fontId="10" fillId="0" borderId="0" xfId="7" applyNumberFormat="1" applyFont="1" applyBorder="1" applyAlignment="1"/>
    <xf numFmtId="40" fontId="10" fillId="0" borderId="0" xfId="7" applyNumberFormat="1" applyFont="1" applyBorder="1" applyAlignment="1">
      <alignment horizontal="center"/>
    </xf>
    <xf numFmtId="0" fontId="2" fillId="0" borderId="0" xfId="7" applyFont="1" applyAlignment="1"/>
    <xf numFmtId="40" fontId="10" fillId="0" borderId="3" xfId="7" applyNumberFormat="1" applyFont="1" applyBorder="1" applyAlignment="1"/>
    <xf numFmtId="0" fontId="8" fillId="0" borderId="0" xfId="7" applyFont="1" applyAlignment="1"/>
    <xf numFmtId="40" fontId="10" fillId="3" borderId="0" xfId="7" applyNumberFormat="1" applyFont="1" applyFill="1" applyBorder="1" applyAlignment="1">
      <alignment horizontal="right"/>
    </xf>
    <xf numFmtId="0" fontId="2" fillId="3" borderId="0" xfId="7" applyFont="1" applyFill="1" applyAlignment="1">
      <alignment horizontal="right"/>
    </xf>
    <xf numFmtId="10" fontId="10" fillId="0" borderId="0" xfId="5" applyNumberFormat="1" applyFont="1" applyFill="1" applyBorder="1" applyAlignment="1">
      <alignment horizontal="right"/>
    </xf>
    <xf numFmtId="40" fontId="8" fillId="0" borderId="0" xfId="7" applyNumberFormat="1" applyFont="1" applyBorder="1" applyAlignment="1"/>
    <xf numFmtId="0" fontId="12" fillId="0" borderId="0" xfId="7" applyFont="1" applyAlignment="1"/>
    <xf numFmtId="40" fontId="8" fillId="3" borderId="0" xfId="7" applyNumberFormat="1" applyFont="1" applyFill="1" applyBorder="1" applyAlignment="1">
      <alignment horizontal="right"/>
    </xf>
    <xf numFmtId="0" fontId="12" fillId="3" borderId="0" xfId="7" applyFont="1" applyFill="1" applyAlignment="1">
      <alignment horizontal="right"/>
    </xf>
    <xf numFmtId="10" fontId="8" fillId="0" borderId="0" xfId="5" applyNumberFormat="1" applyFont="1" applyFill="1" applyBorder="1" applyAlignment="1">
      <alignment horizontal="right"/>
    </xf>
    <xf numFmtId="9" fontId="10" fillId="3" borderId="0" xfId="1" applyFont="1" applyFill="1" applyBorder="1" applyAlignment="1">
      <alignment horizontal="right"/>
    </xf>
    <xf numFmtId="10" fontId="10" fillId="3" borderId="0" xfId="14" applyNumberFormat="1" applyFont="1" applyFill="1" applyBorder="1" applyAlignment="1">
      <alignment horizontal="right"/>
    </xf>
    <xf numFmtId="0" fontId="2" fillId="0" borderId="0" xfId="7" applyFont="1" applyBorder="1" applyAlignment="1"/>
    <xf numFmtId="0" fontId="13" fillId="0" borderId="1" xfId="7" applyFont="1" applyBorder="1" applyAlignment="1"/>
    <xf numFmtId="0" fontId="2" fillId="0" borderId="1" xfId="7" applyFont="1" applyBorder="1" applyAlignment="1"/>
    <xf numFmtId="0" fontId="10" fillId="0" borderId="1" xfId="7" applyFont="1" applyBorder="1" applyAlignment="1"/>
    <xf numFmtId="40" fontId="10" fillId="0" borderId="8" xfId="7" applyNumberFormat="1" applyFont="1" applyBorder="1" applyAlignment="1">
      <alignment horizontal="center"/>
    </xf>
    <xf numFmtId="0" fontId="2" fillId="3" borderId="0" xfId="7" applyFont="1" applyFill="1" applyBorder="1" applyAlignment="1"/>
    <xf numFmtId="0" fontId="8" fillId="0" borderId="0" xfId="7" applyFont="1" applyBorder="1" applyAlignment="1"/>
    <xf numFmtId="40" fontId="8" fillId="0" borderId="0" xfId="7" applyNumberFormat="1" applyFont="1" applyBorder="1" applyAlignment="1">
      <alignment horizontal="center"/>
    </xf>
    <xf numFmtId="10" fontId="10" fillId="0" borderId="0" xfId="14" applyNumberFormat="1" applyFont="1" applyBorder="1" applyAlignment="1">
      <alignment horizontal="right"/>
    </xf>
    <xf numFmtId="40" fontId="26" fillId="0" borderId="0" xfId="7" applyNumberFormat="1" applyFont="1" applyBorder="1" applyAlignment="1"/>
    <xf numFmtId="0" fontId="8" fillId="0" borderId="8" xfId="2" applyFont="1" applyFill="1" applyBorder="1" applyAlignment="1">
      <alignment horizontal="center"/>
    </xf>
    <xf numFmtId="40" fontId="10" fillId="2" borderId="0" xfId="2" applyNumberFormat="1" applyFont="1" applyFill="1" applyBorder="1"/>
    <xf numFmtId="39" fontId="10" fillId="0" borderId="0" xfId="2" applyNumberFormat="1" applyFont="1" applyFill="1" applyAlignment="1"/>
    <xf numFmtId="40" fontId="10" fillId="0" borderId="0" xfId="2" applyNumberFormat="1" applyFont="1" applyFill="1" applyAlignment="1"/>
    <xf numFmtId="183" fontId="10" fillId="3" borderId="0" xfId="10" applyNumberFormat="1" applyFont="1" applyFill="1" applyAlignment="1">
      <alignment horizontal="right"/>
    </xf>
    <xf numFmtId="1" fontId="10" fillId="0" borderId="0" xfId="2" applyNumberFormat="1" applyFont="1" applyFill="1" applyAlignment="1">
      <alignment horizontal="right"/>
    </xf>
    <xf numFmtId="40" fontId="13" fillId="0" borderId="1" xfId="2" applyNumberFormat="1" applyFont="1" applyFill="1" applyBorder="1"/>
    <xf numFmtId="0" fontId="8" fillId="0" borderId="0" xfId="2" applyFont="1" applyFill="1"/>
    <xf numFmtId="3" fontId="10" fillId="0" borderId="0" xfId="2" applyNumberFormat="1" applyFont="1" applyFill="1" applyAlignment="1"/>
    <xf numFmtId="3" fontId="10" fillId="0" borderId="0" xfId="2" applyNumberFormat="1" applyFont="1" applyFill="1" applyAlignment="1">
      <alignment horizontal="right"/>
    </xf>
    <xf numFmtId="3" fontId="10" fillId="3" borderId="0" xfId="2" applyNumberFormat="1" applyFont="1" applyFill="1" applyAlignment="1">
      <alignment horizontal="right"/>
    </xf>
    <xf numFmtId="3" fontId="10" fillId="0" borderId="0" xfId="2" applyNumberFormat="1" applyFont="1" applyFill="1" applyBorder="1" applyAlignment="1">
      <alignment horizontal="center"/>
    </xf>
    <xf numFmtId="10" fontId="10" fillId="0" borderId="0" xfId="2" applyNumberFormat="1" applyFont="1" applyFill="1" applyAlignment="1"/>
    <xf numFmtId="4" fontId="10" fillId="3" borderId="0" xfId="2" applyNumberFormat="1" applyFont="1" applyFill="1" applyAlignment="1">
      <alignment horizontal="right"/>
    </xf>
    <xf numFmtId="10" fontId="2" fillId="3" borderId="0" xfId="2" applyNumberFormat="1" applyFill="1" applyAlignment="1">
      <alignment horizontal="right"/>
    </xf>
    <xf numFmtId="10" fontId="2" fillId="0" borderId="0" xfId="2" applyNumberFormat="1" applyFill="1" applyAlignment="1">
      <alignment horizontal="right"/>
    </xf>
    <xf numFmtId="4" fontId="2" fillId="3" borderId="0" xfId="2" applyNumberFormat="1" applyFill="1" applyAlignment="1">
      <alignment horizontal="right"/>
    </xf>
    <xf numFmtId="0" fontId="21" fillId="0" borderId="0" xfId="2" applyFont="1" applyFill="1" applyAlignment="1">
      <alignment horizontal="center"/>
    </xf>
    <xf numFmtId="4" fontId="10" fillId="0" borderId="0" xfId="2" applyNumberFormat="1" applyFont="1" applyFill="1" applyAlignment="1">
      <alignment horizontal="right"/>
    </xf>
    <xf numFmtId="1" fontId="2" fillId="3" borderId="0" xfId="2" applyNumberFormat="1" applyFill="1" applyAlignment="1">
      <alignment horizontal="right"/>
    </xf>
    <xf numFmtId="40" fontId="10" fillId="0" borderId="0" xfId="2" applyNumberFormat="1" applyFont="1" applyFill="1" applyAlignment="1">
      <alignment horizontal="right"/>
    </xf>
    <xf numFmtId="10" fontId="10" fillId="0" borderId="0" xfId="2" applyNumberFormat="1" applyFont="1" applyFill="1" applyAlignment="1">
      <alignment horizontal="right"/>
    </xf>
    <xf numFmtId="0" fontId="10" fillId="0" borderId="0" xfId="7" applyFont="1" applyAlignment="1"/>
    <xf numFmtId="0" fontId="10" fillId="0" borderId="0" xfId="7" applyFont="1" applyBorder="1" applyAlignment="1"/>
    <xf numFmtId="10" fontId="10" fillId="0" borderId="0" xfId="14" applyNumberFormat="1" applyFont="1" applyAlignment="1">
      <alignment horizontal="center"/>
    </xf>
    <xf numFmtId="0" fontId="10" fillId="0" borderId="0" xfId="7" applyFont="1" applyAlignment="1">
      <alignment horizontal="center"/>
    </xf>
    <xf numFmtId="0" fontId="10" fillId="0" borderId="0" xfId="7" applyFont="1" applyAlignment="1">
      <alignment wrapText="1"/>
    </xf>
    <xf numFmtId="0" fontId="9" fillId="0" borderId="0" xfId="8" applyFont="1" applyAlignment="1"/>
    <xf numFmtId="0" fontId="6" fillId="0" borderId="0" xfId="8" applyAlignment="1">
      <alignment wrapText="1"/>
    </xf>
    <xf numFmtId="0" fontId="6" fillId="0" borderId="0" xfId="8" applyAlignment="1"/>
    <xf numFmtId="0" fontId="10" fillId="0" borderId="0" xfId="7" applyNumberFormat="1" applyFont="1" applyAlignment="1"/>
    <xf numFmtId="0" fontId="6" fillId="0" borderId="0" xfId="8" applyBorder="1" applyAlignment="1"/>
    <xf numFmtId="0" fontId="9" fillId="0" borderId="0" xfId="8" applyFont="1" applyBorder="1" applyAlignment="1"/>
    <xf numFmtId="0" fontId="10" fillId="0" borderId="0" xfId="7" applyFont="1" applyBorder="1" applyAlignment="1">
      <alignment vertical="center"/>
    </xf>
    <xf numFmtId="10" fontId="10" fillId="3" borderId="0" xfId="14" applyNumberFormat="1" applyFont="1" applyFill="1" applyBorder="1" applyAlignment="1">
      <alignment horizontal="center"/>
    </xf>
    <xf numFmtId="0" fontId="10" fillId="3" borderId="0" xfId="7" applyFont="1" applyFill="1" applyBorder="1" applyAlignment="1"/>
    <xf numFmtId="0" fontId="10" fillId="3" borderId="0" xfId="7" applyFont="1" applyFill="1" applyBorder="1" applyAlignment="1">
      <alignment horizontal="center"/>
    </xf>
    <xf numFmtId="10" fontId="10" fillId="3" borderId="0" xfId="14" applyNumberFormat="1" applyFont="1" applyFill="1" applyBorder="1" applyAlignment="1"/>
    <xf numFmtId="10" fontId="10" fillId="3" borderId="0" xfId="14" applyNumberFormat="1" applyFont="1" applyFill="1" applyBorder="1"/>
    <xf numFmtId="0" fontId="10" fillId="3" borderId="0" xfId="7" applyFont="1" applyFill="1" applyAlignment="1"/>
    <xf numFmtId="165" fontId="8" fillId="0" borderId="0" xfId="2" applyNumberFormat="1" applyFont="1" applyFill="1" applyBorder="1" applyAlignment="1">
      <alignment wrapText="1"/>
    </xf>
    <xf numFmtId="0" fontId="10" fillId="0" borderId="0" xfId="2" applyFont="1" applyFill="1" applyAlignment="1">
      <alignment horizontal="left"/>
    </xf>
    <xf numFmtId="0" fontId="10" fillId="0" borderId="0" xfId="2" applyFont="1" applyFill="1" applyAlignment="1">
      <alignment horizontal="center"/>
    </xf>
    <xf numFmtId="0" fontId="10" fillId="3" borderId="0" xfId="2" applyFont="1" applyFill="1" applyAlignment="1">
      <alignment horizontal="center"/>
    </xf>
    <xf numFmtId="4" fontId="10" fillId="0" borderId="0" xfId="2" applyNumberFormat="1" applyFont="1" applyFill="1" applyAlignment="1">
      <alignment wrapText="1"/>
    </xf>
    <xf numFmtId="0" fontId="2" fillId="3" borderId="1" xfId="2" applyFill="1" applyBorder="1" applyAlignment="1">
      <alignment wrapText="1"/>
    </xf>
    <xf numFmtId="0" fontId="2" fillId="3" borderId="1" xfId="2" applyFill="1" applyBorder="1" applyAlignment="1"/>
    <xf numFmtId="4" fontId="6" fillId="0" borderId="0" xfId="8" applyNumberFormat="1" applyFill="1" applyAlignment="1"/>
    <xf numFmtId="4" fontId="10" fillId="3" borderId="0" xfId="2" applyNumberFormat="1" applyFont="1" applyFill="1" applyAlignment="1"/>
    <xf numFmtId="4" fontId="6" fillId="3" borderId="0" xfId="8" applyNumberFormat="1" applyFill="1" applyAlignment="1"/>
    <xf numFmtId="4" fontId="6" fillId="3" borderId="0" xfId="8" applyNumberFormat="1" applyFill="1" applyAlignment="1">
      <alignment horizontal="right"/>
    </xf>
    <xf numFmtId="10" fontId="10" fillId="3" borderId="0" xfId="2" applyNumberFormat="1" applyFont="1" applyFill="1" applyAlignment="1">
      <alignment horizontal="right"/>
    </xf>
    <xf numFmtId="4" fontId="6" fillId="3" borderId="0" xfId="8" applyNumberFormat="1" applyFont="1" applyFill="1" applyAlignment="1"/>
    <xf numFmtId="4" fontId="2" fillId="0" borderId="0" xfId="2" applyNumberFormat="1" applyFill="1" applyAlignment="1">
      <alignment horizontal="right"/>
    </xf>
    <xf numFmtId="0" fontId="6" fillId="0" borderId="0" xfId="8" applyAlignment="1">
      <alignment horizontal="right"/>
    </xf>
    <xf numFmtId="0" fontId="8" fillId="0" borderId="12" xfId="2" applyFont="1" applyFill="1" applyBorder="1" applyAlignment="1"/>
    <xf numFmtId="0" fontId="8" fillId="0" borderId="12" xfId="2" applyFont="1" applyFill="1" applyBorder="1" applyAlignment="1">
      <alignment horizontal="center"/>
    </xf>
    <xf numFmtId="0" fontId="8" fillId="0" borderId="12" xfId="2" applyFont="1" applyFill="1" applyBorder="1" applyAlignment="1">
      <alignment wrapText="1"/>
    </xf>
    <xf numFmtId="0" fontId="20" fillId="0" borderId="12" xfId="8" applyFont="1" applyBorder="1"/>
    <xf numFmtId="0" fontId="14" fillId="0" borderId="12" xfId="8" applyFont="1" applyBorder="1" applyAlignment="1">
      <alignment horizontal="center"/>
    </xf>
    <xf numFmtId="0" fontId="14" fillId="0" borderId="12" xfId="8" applyFont="1" applyBorder="1"/>
    <xf numFmtId="0" fontId="9" fillId="3" borderId="13" xfId="15" applyFont="1" applyFill="1" applyBorder="1" applyAlignment="1">
      <alignment vertical="center"/>
    </xf>
    <xf numFmtId="43" fontId="10" fillId="0" borderId="13" xfId="16" applyNumberFormat="1" applyFont="1" applyBorder="1" applyAlignment="1">
      <alignment horizontal="left"/>
    </xf>
    <xf numFmtId="0" fontId="9" fillId="0" borderId="13" xfId="8" applyFont="1" applyBorder="1"/>
    <xf numFmtId="0" fontId="9" fillId="0" borderId="0" xfId="8" applyFont="1"/>
    <xf numFmtId="1" fontId="10" fillId="0" borderId="13" xfId="2" applyNumberFormat="1" applyFont="1" applyFill="1" applyBorder="1" applyAlignment="1">
      <alignment horizontal="right"/>
    </xf>
    <xf numFmtId="0" fontId="9" fillId="0" borderId="0" xfId="8" applyFont="1" applyAlignment="1">
      <alignment horizontal="right"/>
    </xf>
    <xf numFmtId="0" fontId="9" fillId="3" borderId="0" xfId="15" applyFont="1" applyFill="1" applyBorder="1" applyAlignment="1">
      <alignment vertical="center"/>
    </xf>
    <xf numFmtId="43" fontId="10" fillId="0" borderId="0" xfId="16" applyNumberFormat="1" applyFont="1" applyBorder="1" applyAlignment="1">
      <alignment horizontal="left"/>
    </xf>
    <xf numFmtId="0" fontId="9" fillId="0" borderId="0" xfId="8" applyFont="1" applyBorder="1"/>
    <xf numFmtId="1" fontId="10" fillId="0" borderId="0" xfId="2" applyNumberFormat="1" applyFont="1" applyFill="1" applyBorder="1" applyAlignment="1">
      <alignment horizontal="right"/>
    </xf>
    <xf numFmtId="0" fontId="9" fillId="0" borderId="0" xfId="8" applyFont="1" applyBorder="1" applyAlignment="1">
      <alignment horizontal="right"/>
    </xf>
    <xf numFmtId="0" fontId="6" fillId="0" borderId="0" xfId="8" applyBorder="1"/>
    <xf numFmtId="0" fontId="1" fillId="0" borderId="0" xfId="16"/>
    <xf numFmtId="0" fontId="1" fillId="0" borderId="0" xfId="16" applyBorder="1"/>
    <xf numFmtId="0" fontId="9" fillId="3" borderId="8" xfId="15" applyFont="1" applyFill="1" applyBorder="1" applyAlignment="1">
      <alignment vertical="center"/>
    </xf>
    <xf numFmtId="0" fontId="1" fillId="0" borderId="8" xfId="16" applyBorder="1"/>
    <xf numFmtId="0" fontId="14" fillId="0" borderId="3" xfId="8" applyFont="1" applyBorder="1"/>
    <xf numFmtId="0" fontId="6" fillId="0" borderId="3" xfId="8" applyBorder="1"/>
    <xf numFmtId="0" fontId="14" fillId="0" borderId="3" xfId="8" applyFont="1" applyBorder="1" applyAlignment="1">
      <alignment horizontal="right"/>
    </xf>
    <xf numFmtId="0" fontId="6" fillId="0" borderId="12" xfId="8" applyBorder="1"/>
    <xf numFmtId="0" fontId="9" fillId="3" borderId="4" xfId="15" applyFont="1" applyFill="1" applyBorder="1" applyAlignment="1">
      <alignment vertical="center"/>
    </xf>
    <xf numFmtId="0" fontId="9" fillId="3" borderId="6" xfId="15" applyFont="1" applyFill="1" applyBorder="1" applyAlignment="1">
      <alignment vertical="center"/>
    </xf>
    <xf numFmtId="0" fontId="9" fillId="0" borderId="0" xfId="15" applyFont="1" applyFill="1" applyBorder="1" applyAlignment="1">
      <alignment vertical="center"/>
    </xf>
    <xf numFmtId="0" fontId="27" fillId="0" borderId="0" xfId="16" applyFont="1" applyBorder="1"/>
    <xf numFmtId="0" fontId="1" fillId="3" borderId="0" xfId="16" applyFill="1"/>
    <xf numFmtId="170" fontId="10" fillId="0" borderId="0" xfId="10" applyFont="1" applyFill="1" applyBorder="1" applyAlignment="1">
      <alignment horizontal="right"/>
    </xf>
    <xf numFmtId="10" fontId="9" fillId="0" borderId="0" xfId="14" applyNumberFormat="1" applyFont="1" applyBorder="1" applyAlignment="1">
      <alignment horizontal="right"/>
    </xf>
    <xf numFmtId="0" fontId="14" fillId="0" borderId="12" xfId="8" applyFont="1" applyBorder="1" applyAlignment="1"/>
    <xf numFmtId="170" fontId="10" fillId="0" borderId="13" xfId="10" applyFont="1" applyFill="1" applyBorder="1" applyAlignment="1">
      <alignment horizontal="right"/>
    </xf>
    <xf numFmtId="0" fontId="6" fillId="0" borderId="0" xfId="8" applyFill="1" applyAlignment="1">
      <alignment horizontal="right"/>
    </xf>
    <xf numFmtId="0" fontId="9" fillId="0" borderId="0" xfId="8" applyFont="1" applyFill="1" applyAlignment="1">
      <alignment horizontal="right"/>
    </xf>
    <xf numFmtId="0" fontId="1" fillId="0" borderId="0" xfId="16" applyFill="1"/>
    <xf numFmtId="0" fontId="9" fillId="0" borderId="0" xfId="8" applyFont="1" applyFill="1" applyBorder="1" applyAlignment="1">
      <alignment horizontal="right"/>
    </xf>
    <xf numFmtId="0" fontId="14" fillId="0" borderId="0" xfId="8" applyFont="1" applyFill="1" applyBorder="1" applyAlignment="1">
      <alignment horizontal="right"/>
    </xf>
    <xf numFmtId="0" fontId="14" fillId="0" borderId="3" xfId="8" applyFont="1" applyFill="1" applyBorder="1" applyAlignment="1">
      <alignment horizontal="right"/>
    </xf>
    <xf numFmtId="0" fontId="14" fillId="0" borderId="0" xfId="8" applyFont="1" applyBorder="1"/>
    <xf numFmtId="170" fontId="10" fillId="0" borderId="0" xfId="10" applyFont="1" applyFill="1" applyBorder="1" applyAlignment="1">
      <alignment horizontal="center"/>
    </xf>
    <xf numFmtId="0" fontId="14" fillId="0" borderId="0" xfId="8" applyFont="1" applyBorder="1" applyAlignment="1"/>
    <xf numFmtId="10" fontId="9" fillId="0" borderId="0" xfId="14" applyNumberFormat="1" applyFont="1" applyBorder="1" applyAlignment="1">
      <alignment horizontal="center"/>
    </xf>
    <xf numFmtId="38" fontId="9" fillId="0" borderId="0" xfId="8" applyNumberFormat="1" applyFont="1" applyBorder="1" applyAlignment="1">
      <alignment horizontal="center"/>
    </xf>
    <xf numFmtId="0" fontId="9" fillId="3" borderId="13" xfId="15" applyFont="1" applyFill="1" applyBorder="1" applyAlignment="1">
      <alignment horizontal="left" vertical="center"/>
    </xf>
    <xf numFmtId="43" fontId="9" fillId="0" borderId="13" xfId="16" applyNumberFormat="1" applyFont="1" applyBorder="1" applyAlignment="1">
      <alignment horizontal="left"/>
    </xf>
    <xf numFmtId="0" fontId="9" fillId="3" borderId="0" xfId="15" applyFont="1" applyFill="1" applyBorder="1" applyAlignment="1">
      <alignment horizontal="left" vertical="center"/>
    </xf>
    <xf numFmtId="43" fontId="9" fillId="0" borderId="0" xfId="16" applyNumberFormat="1" applyFont="1" applyBorder="1" applyAlignment="1">
      <alignment horizontal="left"/>
    </xf>
    <xf numFmtId="0" fontId="9" fillId="0" borderId="0" xfId="16" applyFont="1" applyBorder="1"/>
    <xf numFmtId="0" fontId="9" fillId="3" borderId="8" xfId="15" applyFont="1" applyFill="1" applyBorder="1" applyAlignment="1">
      <alignment horizontal="left" vertical="center"/>
    </xf>
    <xf numFmtId="0" fontId="9" fillId="0" borderId="8" xfId="16" applyFont="1" applyBorder="1"/>
    <xf numFmtId="0" fontId="1" fillId="0" borderId="12" xfId="16" applyBorder="1"/>
    <xf numFmtId="0" fontId="28" fillId="3" borderId="13" xfId="15" applyFont="1" applyFill="1" applyBorder="1" applyAlignment="1">
      <alignment vertical="center"/>
    </xf>
    <xf numFmtId="0" fontId="28" fillId="3" borderId="0" xfId="15" applyFont="1" applyFill="1" applyBorder="1" applyAlignment="1">
      <alignment vertical="center"/>
    </xf>
    <xf numFmtId="0" fontId="6" fillId="0" borderId="0" xfId="8" applyFont="1" applyBorder="1"/>
    <xf numFmtId="0" fontId="10" fillId="0" borderId="0" xfId="16" applyFont="1" applyBorder="1"/>
    <xf numFmtId="0" fontId="1" fillId="0" borderId="0" xfId="16" applyAlignment="1">
      <alignment horizontal="right"/>
    </xf>
    <xf numFmtId="0" fontId="28" fillId="3" borderId="8" xfId="15" applyFont="1" applyFill="1" applyBorder="1" applyAlignment="1">
      <alignment vertical="center"/>
    </xf>
    <xf numFmtId="0" fontId="1" fillId="0" borderId="0" xfId="16" applyAlignment="1">
      <alignment horizontal="center"/>
    </xf>
    <xf numFmtId="0" fontId="9" fillId="0" borderId="3" xfId="8" applyFont="1" applyBorder="1" applyAlignment="1">
      <alignment horizontal="right"/>
    </xf>
    <xf numFmtId="0" fontId="10" fillId="0" borderId="0" xfId="16" applyFont="1"/>
    <xf numFmtId="4" fontId="14" fillId="0" borderId="3" xfId="8" applyNumberFormat="1" applyFont="1" applyBorder="1" applyAlignment="1">
      <alignment horizontal="right"/>
    </xf>
    <xf numFmtId="0" fontId="10" fillId="3" borderId="0" xfId="16" applyFont="1" applyFill="1" applyBorder="1" applyAlignment="1">
      <alignment horizontal="left" vertical="center"/>
    </xf>
    <xf numFmtId="0" fontId="1" fillId="0" borderId="0" xfId="16" applyBorder="1" applyAlignment="1"/>
    <xf numFmtId="0" fontId="9" fillId="0" borderId="0" xfId="4" applyFont="1"/>
    <xf numFmtId="0" fontId="30" fillId="0" borderId="0" xfId="8" applyFont="1" applyAlignment="1">
      <alignment horizontal="left"/>
    </xf>
    <xf numFmtId="0" fontId="4" fillId="0" borderId="0" xfId="2" applyFont="1" applyFill="1" applyBorder="1" applyAlignment="1">
      <alignment horizontal="center"/>
    </xf>
    <xf numFmtId="0" fontId="5" fillId="0" borderId="0" xfId="2" applyFont="1" applyFill="1" applyBorder="1" applyAlignment="1">
      <alignment horizontal="center"/>
    </xf>
    <xf numFmtId="164" fontId="6" fillId="0" borderId="1" xfId="3" applyNumberFormat="1" applyFill="1" applyBorder="1" applyAlignment="1">
      <alignment horizontal="right"/>
    </xf>
    <xf numFmtId="0" fontId="7" fillId="2" borderId="0" xfId="2" applyFont="1" applyFill="1" applyBorder="1" applyAlignment="1">
      <alignment horizontal="center"/>
    </xf>
    <xf numFmtId="0" fontId="10" fillId="2" borderId="0" xfId="2" applyFont="1" applyFill="1" applyBorder="1" applyAlignment="1">
      <alignment horizontal="center" wrapText="1"/>
    </xf>
    <xf numFmtId="0" fontId="10" fillId="2" borderId="0" xfId="2" applyFont="1" applyFill="1" applyBorder="1" applyAlignment="1">
      <alignment horizontal="right"/>
    </xf>
    <xf numFmtId="0" fontId="2" fillId="2" borderId="0" xfId="2" applyFill="1" applyBorder="1" applyAlignment="1">
      <alignment horizontal="right"/>
    </xf>
    <xf numFmtId="165" fontId="10" fillId="0" borderId="0" xfId="2" applyNumberFormat="1" applyFont="1" applyFill="1" applyBorder="1" applyAlignment="1">
      <alignment horizontal="left"/>
    </xf>
    <xf numFmtId="166" fontId="8" fillId="2" borderId="0" xfId="5" applyNumberFormat="1" applyFont="1" applyFill="1" applyBorder="1" applyAlignment="1"/>
    <xf numFmtId="166" fontId="12" fillId="2" borderId="0" xfId="5" applyNumberFormat="1" applyFont="1" applyFill="1" applyBorder="1" applyAlignment="1"/>
    <xf numFmtId="38" fontId="10" fillId="0" borderId="0" xfId="2" applyNumberFormat="1" applyFont="1" applyFill="1" applyBorder="1" applyAlignment="1">
      <alignment horizontal="left"/>
    </xf>
    <xf numFmtId="0" fontId="10" fillId="0" borderId="0" xfId="2" applyNumberFormat="1" applyFont="1" applyFill="1" applyBorder="1" applyAlignment="1">
      <alignment horizontal="left"/>
    </xf>
    <xf numFmtId="15" fontId="10" fillId="2" borderId="0" xfId="2" applyNumberFormat="1" applyFont="1" applyFill="1" applyBorder="1" applyAlignment="1"/>
    <xf numFmtId="15" fontId="2" fillId="2" borderId="0" xfId="2" applyNumberFormat="1" applyFill="1" applyBorder="1" applyAlignment="1"/>
    <xf numFmtId="0" fontId="10" fillId="2" borderId="0" xfId="2" applyFont="1" applyFill="1" applyBorder="1" applyAlignment="1">
      <alignment horizontal="center" vertical="center"/>
    </xf>
    <xf numFmtId="167" fontId="10" fillId="2" borderId="0" xfId="2" applyNumberFormat="1" applyFont="1" applyFill="1" applyBorder="1" applyAlignment="1"/>
    <xf numFmtId="167" fontId="2" fillId="2" borderId="0" xfId="2" applyNumberFormat="1" applyFill="1" applyBorder="1" applyAlignment="1"/>
    <xf numFmtId="165" fontId="10" fillId="3" borderId="0" xfId="2" applyNumberFormat="1" applyFont="1" applyFill="1" applyBorder="1" applyAlignment="1">
      <alignment horizontal="right"/>
    </xf>
    <xf numFmtId="0" fontId="8" fillId="0" borderId="2" xfId="2" applyFont="1" applyFill="1" applyBorder="1" applyAlignment="1">
      <alignment horizontal="center"/>
    </xf>
    <xf numFmtId="0" fontId="8" fillId="0" borderId="3" xfId="2" applyFont="1" applyFill="1" applyBorder="1" applyAlignment="1">
      <alignment horizontal="center"/>
    </xf>
    <xf numFmtId="0" fontId="8" fillId="0" borderId="4" xfId="2" applyFont="1" applyFill="1" applyBorder="1" applyAlignment="1">
      <alignment horizontal="center"/>
    </xf>
    <xf numFmtId="3" fontId="10" fillId="2" borderId="0" xfId="2" applyNumberFormat="1" applyFont="1" applyFill="1" applyBorder="1" applyAlignment="1"/>
    <xf numFmtId="3" fontId="2" fillId="2" borderId="0" xfId="2" applyNumberFormat="1" applyFill="1" applyBorder="1" applyAlignment="1"/>
    <xf numFmtId="40" fontId="10" fillId="2" borderId="0" xfId="2" applyNumberFormat="1" applyFont="1" applyFill="1" applyBorder="1" applyAlignment="1">
      <alignment horizontal="center" wrapText="1"/>
    </xf>
    <xf numFmtId="0" fontId="2" fillId="2" borderId="0" xfId="2" applyFill="1" applyBorder="1" applyAlignment="1">
      <alignment horizontal="center" wrapText="1"/>
    </xf>
    <xf numFmtId="166" fontId="10" fillId="2" borderId="0" xfId="5" applyNumberFormat="1" applyFont="1" applyFill="1" applyBorder="1" applyAlignment="1"/>
    <xf numFmtId="166" fontId="2" fillId="2" borderId="0" xfId="2" applyNumberFormat="1" applyFill="1" applyBorder="1" applyAlignment="1"/>
    <xf numFmtId="0" fontId="2" fillId="2" borderId="0" xfId="2" applyFill="1" applyBorder="1" applyAlignment="1"/>
    <xf numFmtId="40" fontId="10" fillId="2" borderId="0" xfId="2" applyNumberFormat="1" applyFont="1" applyFill="1" applyBorder="1" applyAlignment="1"/>
    <xf numFmtId="0" fontId="7" fillId="4" borderId="0" xfId="2" applyFont="1" applyFill="1" applyBorder="1" applyAlignment="1">
      <alignment horizontal="center"/>
    </xf>
    <xf numFmtId="0" fontId="8" fillId="3" borderId="0" xfId="2" applyFont="1" applyFill="1" applyBorder="1" applyAlignment="1">
      <alignment horizontal="right"/>
    </xf>
    <xf numFmtId="0" fontId="8" fillId="3" borderId="0" xfId="2" applyFont="1" applyFill="1" applyBorder="1" applyAlignment="1">
      <alignment horizontal="center" wrapText="1"/>
    </xf>
    <xf numFmtId="0" fontId="8" fillId="3" borderId="0" xfId="2" applyFont="1" applyFill="1" applyAlignment="1">
      <alignment horizontal="center"/>
    </xf>
    <xf numFmtId="0" fontId="8" fillId="0" borderId="0" xfId="2" applyFont="1" applyFill="1" applyBorder="1" applyAlignment="1">
      <alignment horizontal="center" wrapText="1"/>
    </xf>
    <xf numFmtId="0" fontId="10" fillId="2" borderId="0" xfId="2" applyFont="1" applyFill="1" applyBorder="1" applyAlignment="1">
      <alignment horizontal="center"/>
    </xf>
    <xf numFmtId="4" fontId="10" fillId="0" borderId="10" xfId="2" applyNumberFormat="1" applyFont="1" applyFill="1" applyBorder="1" applyAlignment="1"/>
    <xf numFmtId="10" fontId="10" fillId="0" borderId="10" xfId="2" applyNumberFormat="1" applyFont="1" applyFill="1" applyBorder="1" applyAlignment="1"/>
    <xf numFmtId="0" fontId="10" fillId="0" borderId="10" xfId="2" applyFont="1" applyFill="1" applyBorder="1" applyAlignment="1">
      <alignment horizontal="center"/>
    </xf>
    <xf numFmtId="169" fontId="10" fillId="0" borderId="10" xfId="2" applyNumberFormat="1" applyFont="1" applyFill="1" applyBorder="1" applyAlignment="1"/>
    <xf numFmtId="10" fontId="10" fillId="3" borderId="10" xfId="2" applyNumberFormat="1" applyFont="1" applyFill="1" applyBorder="1" applyAlignment="1"/>
    <xf numFmtId="10" fontId="10" fillId="0" borderId="10" xfId="2" applyNumberFormat="1" applyFont="1" applyFill="1" applyBorder="1" applyAlignment="1">
      <alignment horizontal="right"/>
    </xf>
    <xf numFmtId="10" fontId="10" fillId="3" borderId="10" xfId="2" applyNumberFormat="1" applyFont="1" applyFill="1" applyBorder="1" applyAlignment="1">
      <alignment horizontal="right"/>
    </xf>
    <xf numFmtId="4" fontId="10" fillId="0" borderId="10" xfId="2" applyNumberFormat="1" applyFont="1" applyFill="1" applyBorder="1" applyAlignment="1">
      <alignment horizontal="right"/>
    </xf>
    <xf numFmtId="0" fontId="8" fillId="0" borderId="0" xfId="2" applyFont="1" applyFill="1" applyBorder="1" applyAlignment="1">
      <alignment horizontal="center"/>
    </xf>
    <xf numFmtId="0" fontId="10" fillId="0" borderId="0" xfId="2" applyFont="1" applyFill="1" applyBorder="1" applyAlignment="1">
      <alignment horizontal="center"/>
    </xf>
    <xf numFmtId="4" fontId="10" fillId="0" borderId="0" xfId="2" applyNumberFormat="1" applyFont="1" applyFill="1" applyBorder="1" applyAlignment="1">
      <alignment horizontal="center"/>
    </xf>
    <xf numFmtId="0" fontId="10" fillId="0" borderId="8" xfId="2" applyFont="1" applyFill="1" applyBorder="1" applyAlignment="1">
      <alignment horizontal="center"/>
    </xf>
    <xf numFmtId="0" fontId="10" fillId="0" borderId="0" xfId="2" applyFont="1" applyFill="1" applyBorder="1" applyAlignment="1">
      <alignment horizontal="left" wrapText="1"/>
    </xf>
    <xf numFmtId="0" fontId="10" fillId="0" borderId="8" xfId="2" applyFont="1" applyFill="1" applyBorder="1" applyAlignment="1">
      <alignment horizontal="left" wrapText="1"/>
    </xf>
    <xf numFmtId="0" fontId="6" fillId="0" borderId="0" xfId="3" applyAlignment="1">
      <alignment horizontal="left" wrapText="1"/>
    </xf>
    <xf numFmtId="0" fontId="6" fillId="0" borderId="8" xfId="3" applyBorder="1" applyAlignment="1">
      <alignment horizontal="left" wrapText="1"/>
    </xf>
    <xf numFmtId="0" fontId="10" fillId="0" borderId="0" xfId="2" applyFont="1" applyFill="1" applyBorder="1" applyAlignment="1">
      <alignment horizontal="left" vertical="top" wrapText="1"/>
    </xf>
    <xf numFmtId="38" fontId="10" fillId="0" borderId="0" xfId="2" applyNumberFormat="1" applyFont="1" applyFill="1" applyBorder="1" applyAlignment="1">
      <alignment horizontal="center"/>
    </xf>
    <xf numFmtId="0" fontId="10" fillId="3" borderId="0" xfId="2" applyFont="1" applyFill="1" applyBorder="1" applyAlignment="1">
      <alignment horizontal="center"/>
    </xf>
    <xf numFmtId="165" fontId="10" fillId="0" borderId="3" xfId="2" quotePrefix="1" applyNumberFormat="1" applyFont="1" applyFill="1" applyBorder="1" applyAlignment="1">
      <alignment horizontal="left" wrapText="1"/>
    </xf>
    <xf numFmtId="4" fontId="10" fillId="0" borderId="3" xfId="9" applyNumberFormat="1" applyFont="1" applyBorder="1" applyAlignment="1">
      <alignment horizontal="center" vertical="center"/>
    </xf>
    <xf numFmtId="4" fontId="10" fillId="0" borderId="8" xfId="9" applyNumberFormat="1" applyFont="1" applyBorder="1" applyAlignment="1">
      <alignment horizontal="center" vertical="center"/>
    </xf>
    <xf numFmtId="4" fontId="10" fillId="0" borderId="3" xfId="9" applyNumberFormat="1" applyFont="1" applyFill="1" applyBorder="1" applyAlignment="1">
      <alignment horizontal="center" vertical="center"/>
    </xf>
    <xf numFmtId="4" fontId="10" fillId="0" borderId="8" xfId="9" applyNumberFormat="1" applyFont="1" applyFill="1" applyBorder="1" applyAlignment="1">
      <alignment horizontal="center" vertical="center"/>
    </xf>
    <xf numFmtId="0" fontId="10" fillId="0" borderId="3" xfId="2" applyFont="1" applyFill="1" applyBorder="1" applyAlignment="1">
      <alignment horizontal="center" vertical="center"/>
    </xf>
    <xf numFmtId="0" fontId="10" fillId="0" borderId="8" xfId="2" applyFont="1" applyFill="1" applyBorder="1" applyAlignment="1">
      <alignment horizontal="center" vertical="center"/>
    </xf>
    <xf numFmtId="0" fontId="10" fillId="3" borderId="3" xfId="2" applyFont="1" applyFill="1" applyBorder="1" applyAlignment="1">
      <alignment horizontal="center" vertical="center" wrapText="1"/>
    </xf>
    <xf numFmtId="0" fontId="10" fillId="3" borderId="8" xfId="2" applyFont="1" applyFill="1" applyBorder="1" applyAlignment="1">
      <alignment horizontal="center" vertical="center" wrapText="1"/>
    </xf>
    <xf numFmtId="3" fontId="10" fillId="0" borderId="3" xfId="10" applyNumberFormat="1" applyFont="1" applyFill="1" applyBorder="1" applyAlignment="1">
      <alignment horizontal="center" vertical="center"/>
    </xf>
    <xf numFmtId="3" fontId="10" fillId="0" borderId="8" xfId="10" applyNumberFormat="1" applyFont="1" applyFill="1" applyBorder="1" applyAlignment="1">
      <alignment horizontal="center" vertical="center"/>
    </xf>
    <xf numFmtId="172" fontId="10" fillId="0" borderId="3" xfId="9" applyNumberFormat="1" applyFont="1" applyBorder="1" applyAlignment="1">
      <alignment horizontal="center" vertical="center"/>
    </xf>
    <xf numFmtId="172" fontId="10" fillId="0" borderId="8" xfId="9" applyNumberFormat="1" applyFont="1" applyBorder="1" applyAlignment="1">
      <alignment horizontal="center" vertical="center"/>
    </xf>
    <xf numFmtId="0" fontId="10" fillId="0" borderId="10" xfId="2" applyFont="1" applyFill="1" applyBorder="1" applyAlignment="1">
      <alignment horizontal="center" vertical="center"/>
    </xf>
    <xf numFmtId="15" fontId="10" fillId="0" borderId="0" xfId="7" applyNumberFormat="1" applyFont="1" applyFill="1" applyBorder="1" applyAlignment="1">
      <alignment horizontal="left"/>
    </xf>
    <xf numFmtId="0" fontId="10" fillId="0" borderId="0" xfId="2" applyFont="1" applyFill="1" applyBorder="1" applyAlignment="1">
      <alignment horizontal="center" wrapText="1"/>
    </xf>
    <xf numFmtId="0" fontId="10" fillId="0" borderId="8" xfId="2" applyFont="1" applyFill="1" applyBorder="1" applyAlignment="1">
      <alignment horizontal="center" wrapText="1"/>
    </xf>
    <xf numFmtId="0" fontId="10" fillId="0" borderId="0" xfId="2" applyFont="1" applyFill="1" applyAlignment="1">
      <alignment horizontal="center" wrapText="1"/>
    </xf>
    <xf numFmtId="0" fontId="9" fillId="0" borderId="0" xfId="8" applyFont="1" applyFill="1" applyAlignment="1">
      <alignment horizontal="center" vertical="center" wrapText="1"/>
    </xf>
    <xf numFmtId="0" fontId="9" fillId="0" borderId="8" xfId="8" applyFont="1" applyFill="1" applyBorder="1" applyAlignment="1">
      <alignment horizontal="center" vertical="center" wrapText="1"/>
    </xf>
    <xf numFmtId="0" fontId="9" fillId="0" borderId="0" xfId="8" applyFont="1" applyFill="1" applyAlignment="1">
      <alignment horizontal="right"/>
    </xf>
    <xf numFmtId="0" fontId="9" fillId="0" borderId="8" xfId="8" applyFont="1" applyFill="1" applyBorder="1" applyAlignment="1">
      <alignment horizontal="right"/>
    </xf>
    <xf numFmtId="0" fontId="9" fillId="0" borderId="0" xfId="8" applyFont="1" applyFill="1" applyAlignment="1">
      <alignment horizontal="center" wrapText="1"/>
    </xf>
    <xf numFmtId="0" fontId="9" fillId="0" borderId="8" xfId="8" applyFont="1" applyFill="1" applyBorder="1" applyAlignment="1">
      <alignment horizontal="center" wrapText="1"/>
    </xf>
    <xf numFmtId="0" fontId="9" fillId="0" borderId="0" xfId="8" applyFont="1" applyFill="1" applyAlignment="1">
      <alignment horizontal="center" vertical="top" wrapText="1"/>
    </xf>
    <xf numFmtId="0" fontId="9" fillId="0" borderId="8" xfId="8" applyFont="1" applyFill="1" applyBorder="1" applyAlignment="1">
      <alignment horizontal="center" vertical="top" wrapText="1"/>
    </xf>
    <xf numFmtId="173" fontId="10" fillId="3" borderId="0" xfId="9" applyNumberFormat="1" applyFont="1" applyFill="1" applyBorder="1" applyAlignment="1">
      <alignment horizontal="right"/>
    </xf>
    <xf numFmtId="4" fontId="10" fillId="3" borderId="0" xfId="9" applyNumberFormat="1" applyFont="1" applyFill="1" applyBorder="1" applyAlignment="1">
      <alignment horizontal="center" vertical="center"/>
    </xf>
    <xf numFmtId="4" fontId="10" fillId="3" borderId="0" xfId="9" applyNumberFormat="1" applyFont="1" applyFill="1" applyBorder="1" applyAlignment="1">
      <alignment horizontal="right"/>
    </xf>
    <xf numFmtId="4" fontId="10" fillId="0" borderId="0" xfId="9" applyNumberFormat="1" applyFont="1" applyBorder="1" applyAlignment="1">
      <alignment horizontal="center" vertical="center"/>
    </xf>
    <xf numFmtId="4" fontId="10" fillId="3" borderId="0" xfId="9" applyNumberFormat="1" applyFont="1" applyFill="1" applyBorder="1" applyAlignment="1">
      <alignment horizontal="center"/>
    </xf>
    <xf numFmtId="4" fontId="10" fillId="3" borderId="0" xfId="10" applyNumberFormat="1" applyFont="1" applyFill="1" applyBorder="1" applyAlignment="1">
      <alignment horizontal="center"/>
    </xf>
    <xf numFmtId="4" fontId="10" fillId="0" borderId="3" xfId="2" applyNumberFormat="1" applyFont="1" applyFill="1" applyBorder="1" applyAlignment="1">
      <alignment horizontal="center" vertical="center"/>
    </xf>
    <xf numFmtId="4" fontId="10" fillId="0" borderId="8" xfId="2" applyNumberFormat="1" applyFont="1" applyFill="1" applyBorder="1" applyAlignment="1">
      <alignment horizontal="center" vertical="center"/>
    </xf>
    <xf numFmtId="40" fontId="10" fillId="0" borderId="3" xfId="2" applyNumberFormat="1" applyFont="1" applyFill="1" applyBorder="1" applyAlignment="1">
      <alignment horizontal="center" vertical="center"/>
    </xf>
    <xf numFmtId="40" fontId="10" fillId="0" borderId="8" xfId="2" applyNumberFormat="1" applyFont="1" applyFill="1" applyBorder="1" applyAlignment="1">
      <alignment horizontal="center" vertical="center"/>
    </xf>
    <xf numFmtId="4" fontId="2" fillId="0" borderId="3" xfId="2" applyNumberFormat="1" applyFill="1" applyBorder="1" applyAlignment="1">
      <alignment horizontal="center" vertical="center"/>
    </xf>
    <xf numFmtId="4" fontId="2" fillId="0" borderId="8" xfId="2" applyNumberFormat="1" applyFill="1" applyBorder="1" applyAlignment="1">
      <alignment horizontal="center" vertical="center"/>
    </xf>
    <xf numFmtId="0" fontId="10" fillId="0" borderId="3" xfId="2" applyFont="1" applyFill="1" applyBorder="1" applyAlignment="1">
      <alignment horizontal="center" vertical="center" wrapText="1"/>
    </xf>
    <xf numFmtId="0" fontId="10" fillId="0" borderId="8" xfId="2" applyFont="1" applyFill="1" applyBorder="1" applyAlignment="1">
      <alignment horizontal="center" vertical="center" wrapText="1"/>
    </xf>
    <xf numFmtId="40" fontId="10" fillId="0" borderId="3" xfId="2" applyNumberFormat="1" applyFont="1" applyFill="1" applyBorder="1" applyAlignment="1">
      <alignment horizontal="center" vertical="center" wrapText="1"/>
    </xf>
    <xf numFmtId="40" fontId="10" fillId="0" borderId="8" xfId="2" applyNumberFormat="1" applyFont="1" applyFill="1" applyBorder="1" applyAlignment="1">
      <alignment horizontal="center" vertical="center" wrapText="1"/>
    </xf>
    <xf numFmtId="38" fontId="10" fillId="0" borderId="3" xfId="2" applyNumberFormat="1" applyFont="1" applyFill="1" applyBorder="1" applyAlignment="1">
      <alignment horizontal="center" vertical="center"/>
    </xf>
    <xf numFmtId="38" fontId="10" fillId="0" borderId="8" xfId="2" applyNumberFormat="1" applyFont="1" applyFill="1" applyBorder="1" applyAlignment="1">
      <alignment horizontal="center" vertical="center"/>
    </xf>
    <xf numFmtId="179" fontId="10" fillId="0" borderId="3" xfId="5" applyNumberFormat="1" applyFont="1" applyFill="1" applyBorder="1" applyAlignment="1">
      <alignment horizontal="center" vertical="center"/>
    </xf>
    <xf numFmtId="179" fontId="2" fillId="0" borderId="3" xfId="2" applyNumberFormat="1" applyFill="1" applyBorder="1" applyAlignment="1">
      <alignment horizontal="center" vertical="center"/>
    </xf>
    <xf numFmtId="179" fontId="2" fillId="0" borderId="8" xfId="2" applyNumberFormat="1" applyFill="1" applyBorder="1" applyAlignment="1">
      <alignment horizontal="center" vertical="center"/>
    </xf>
    <xf numFmtId="40" fontId="10" fillId="0" borderId="0" xfId="2" applyNumberFormat="1" applyFont="1" applyFill="1" applyBorder="1" applyAlignment="1">
      <alignment horizontal="center"/>
    </xf>
    <xf numFmtId="40" fontId="10" fillId="0" borderId="8" xfId="2" applyNumberFormat="1" applyFont="1" applyFill="1" applyBorder="1" applyAlignment="1">
      <alignment horizontal="center"/>
    </xf>
    <xf numFmtId="40" fontId="10" fillId="0" borderId="0" xfId="2" applyNumberFormat="1" applyFont="1" applyFill="1" applyBorder="1" applyAlignment="1">
      <alignment horizontal="center" wrapText="1"/>
    </xf>
    <xf numFmtId="40" fontId="10" fillId="0" borderId="8" xfId="2" applyNumberFormat="1" applyFont="1" applyFill="1" applyBorder="1" applyAlignment="1">
      <alignment horizontal="center" wrapText="1"/>
    </xf>
    <xf numFmtId="0" fontId="10" fillId="0" borderId="0" xfId="2" applyFont="1" applyFill="1" applyBorder="1" applyAlignment="1">
      <alignment horizontal="center" vertical="center"/>
    </xf>
    <xf numFmtId="180" fontId="10" fillId="0" borderId="0" xfId="5" applyNumberFormat="1" applyFont="1" applyFill="1" applyBorder="1" applyAlignment="1">
      <alignment horizontal="center"/>
    </xf>
    <xf numFmtId="180" fontId="2" fillId="0" borderId="0" xfId="2" applyNumberFormat="1" applyFill="1" applyBorder="1" applyAlignment="1">
      <alignment horizontal="center"/>
    </xf>
    <xf numFmtId="4" fontId="10" fillId="0" borderId="0" xfId="2" applyNumberFormat="1" applyFont="1" applyFill="1" applyBorder="1" applyAlignment="1">
      <alignment horizontal="center" vertical="center"/>
    </xf>
    <xf numFmtId="171" fontId="10" fillId="0" borderId="0" xfId="2" applyNumberFormat="1" applyFont="1" applyFill="1" applyBorder="1" applyAlignment="1"/>
    <xf numFmtId="171" fontId="2" fillId="0" borderId="0" xfId="2" applyNumberFormat="1" applyFill="1" applyBorder="1" applyAlignment="1"/>
    <xf numFmtId="166" fontId="10" fillId="0" borderId="0" xfId="5" applyNumberFormat="1" applyFont="1" applyFill="1" applyBorder="1" applyAlignment="1"/>
    <xf numFmtId="166" fontId="2" fillId="0" borderId="0" xfId="2" applyNumberFormat="1" applyFill="1" applyBorder="1" applyAlignment="1"/>
    <xf numFmtId="0" fontId="2" fillId="0" borderId="0" xfId="2" applyFill="1" applyBorder="1" applyAlignment="1"/>
    <xf numFmtId="40" fontId="10" fillId="0" borderId="0" xfId="2" applyNumberFormat="1" applyFont="1" applyFill="1" applyBorder="1" applyAlignment="1"/>
    <xf numFmtId="177" fontId="10" fillId="0" borderId="0" xfId="2" applyNumberFormat="1" applyFont="1" applyFill="1" applyBorder="1" applyAlignment="1"/>
    <xf numFmtId="0" fontId="8" fillId="0" borderId="0" xfId="2" applyFont="1" applyFill="1" applyBorder="1" applyAlignment="1">
      <alignment horizontal="right" wrapText="1"/>
    </xf>
    <xf numFmtId="179" fontId="10" fillId="0" borderId="0" xfId="2" applyNumberFormat="1" applyFont="1" applyFill="1" applyBorder="1" applyAlignment="1">
      <alignment horizontal="center"/>
    </xf>
    <xf numFmtId="0" fontId="6" fillId="0" borderId="0" xfId="8" applyFill="1" applyAlignment="1">
      <alignment horizontal="center"/>
    </xf>
    <xf numFmtId="0" fontId="6" fillId="0" borderId="0" xfId="8" applyFill="1" applyAlignment="1">
      <alignment horizontal="center" wrapText="1"/>
    </xf>
    <xf numFmtId="0" fontId="10" fillId="0" borderId="0" xfId="2" quotePrefix="1" applyFont="1" applyFill="1" applyAlignment="1">
      <alignment horizontal="center"/>
    </xf>
    <xf numFmtId="0" fontId="10" fillId="0" borderId="0" xfId="2" applyFont="1" applyFill="1" applyAlignment="1">
      <alignment horizontal="center"/>
    </xf>
    <xf numFmtId="0" fontId="8" fillId="0" borderId="0" xfId="2" applyFont="1" applyFill="1" applyBorder="1" applyAlignment="1">
      <alignment horizontal="center" vertical="center" wrapText="1"/>
    </xf>
    <xf numFmtId="10" fontId="10" fillId="0" borderId="3" xfId="5" applyNumberFormat="1" applyFont="1" applyFill="1" applyBorder="1" applyAlignment="1">
      <alignment horizontal="center" vertical="center"/>
    </xf>
    <xf numFmtId="10" fontId="2" fillId="0" borderId="3" xfId="5" applyNumberFormat="1" applyFont="1" applyFill="1" applyBorder="1" applyAlignment="1">
      <alignment horizontal="center" vertical="center"/>
    </xf>
    <xf numFmtId="10" fontId="2" fillId="0" borderId="8" xfId="5" applyNumberFormat="1" applyFont="1" applyFill="1" applyBorder="1" applyAlignment="1">
      <alignment horizontal="center" vertical="center"/>
    </xf>
    <xf numFmtId="10" fontId="10" fillId="3" borderId="3" xfId="5" applyNumberFormat="1" applyFont="1" applyFill="1" applyBorder="1" applyAlignment="1">
      <alignment horizontal="center" vertical="center"/>
    </xf>
    <xf numFmtId="10" fontId="2" fillId="3" borderId="3" xfId="5" applyNumberFormat="1" applyFont="1" applyFill="1" applyBorder="1" applyAlignment="1">
      <alignment horizontal="center" vertical="center"/>
    </xf>
    <xf numFmtId="10" fontId="2" fillId="3" borderId="8" xfId="5" applyNumberFormat="1" applyFont="1" applyFill="1" applyBorder="1" applyAlignment="1">
      <alignment horizontal="center" vertical="center"/>
    </xf>
    <xf numFmtId="177" fontId="2" fillId="0" borderId="0" xfId="2" applyNumberFormat="1" applyFill="1" applyBorder="1" applyAlignment="1"/>
    <xf numFmtId="10" fontId="10" fillId="0" borderId="0" xfId="5" applyNumberFormat="1" applyFont="1" applyFill="1" applyBorder="1" applyAlignment="1"/>
    <xf numFmtId="10" fontId="2" fillId="0" borderId="0" xfId="5" applyNumberFormat="1" applyFont="1" applyFill="1" applyBorder="1" applyAlignment="1"/>
    <xf numFmtId="10" fontId="10" fillId="0" borderId="0" xfId="5" applyNumberFormat="1" applyFont="1" applyFill="1" applyBorder="1" applyAlignment="1">
      <alignment horizontal="right"/>
    </xf>
    <xf numFmtId="10" fontId="2" fillId="0" borderId="0" xfId="5" applyNumberFormat="1" applyFont="1" applyFill="1" applyBorder="1" applyAlignment="1">
      <alignment horizontal="right"/>
    </xf>
    <xf numFmtId="4" fontId="2" fillId="0" borderId="0" xfId="2" applyNumberFormat="1" applyFill="1" applyBorder="1" applyAlignment="1">
      <alignment horizontal="center"/>
    </xf>
    <xf numFmtId="40" fontId="10" fillId="0" borderId="0" xfId="2" applyNumberFormat="1" applyFont="1" applyFill="1" applyBorder="1" applyAlignment="1">
      <alignment wrapText="1"/>
    </xf>
    <xf numFmtId="0" fontId="2" fillId="0" borderId="0" xfId="2" applyFill="1" applyBorder="1" applyAlignment="1">
      <alignment wrapText="1"/>
    </xf>
    <xf numFmtId="40" fontId="10" fillId="3" borderId="8" xfId="2" applyNumberFormat="1" applyFont="1" applyFill="1" applyBorder="1" applyAlignment="1">
      <alignment horizontal="center"/>
    </xf>
    <xf numFmtId="15" fontId="10" fillId="0" borderId="3" xfId="2" applyNumberFormat="1" applyFont="1" applyFill="1" applyBorder="1" applyAlignment="1">
      <alignment horizontal="center"/>
    </xf>
    <xf numFmtId="15" fontId="10" fillId="0" borderId="8" xfId="2" applyNumberFormat="1" applyFont="1" applyFill="1" applyBorder="1" applyAlignment="1">
      <alignment horizontal="center"/>
    </xf>
    <xf numFmtId="40" fontId="10" fillId="3" borderId="3" xfId="2" applyNumberFormat="1" applyFont="1" applyFill="1" applyBorder="1" applyAlignment="1">
      <alignment horizontal="center" vertical="center"/>
    </xf>
    <xf numFmtId="40" fontId="10" fillId="3" borderId="8" xfId="2" applyNumberFormat="1" applyFont="1" applyFill="1" applyBorder="1" applyAlignment="1">
      <alignment horizontal="center" vertical="center"/>
    </xf>
    <xf numFmtId="40" fontId="10" fillId="0" borderId="0" xfId="2" quotePrefix="1" applyNumberFormat="1" applyFont="1" applyFill="1" applyBorder="1" applyAlignment="1">
      <alignment horizontal="center"/>
    </xf>
    <xf numFmtId="40" fontId="10" fillId="3" borderId="0" xfId="2" quotePrefix="1" applyNumberFormat="1" applyFont="1" applyFill="1" applyBorder="1" applyAlignment="1">
      <alignment horizontal="center"/>
    </xf>
    <xf numFmtId="14" fontId="10" fillId="0" borderId="3" xfId="2" applyNumberFormat="1" applyFont="1" applyFill="1" applyBorder="1" applyAlignment="1">
      <alignment horizontal="center" vertical="center"/>
    </xf>
    <xf numFmtId="14" fontId="10" fillId="0" borderId="8" xfId="2" applyNumberFormat="1" applyFont="1" applyFill="1" applyBorder="1" applyAlignment="1">
      <alignment horizontal="center" vertical="center"/>
    </xf>
    <xf numFmtId="15" fontId="10" fillId="0" borderId="0" xfId="2" applyNumberFormat="1" applyFont="1" applyFill="1" applyBorder="1" applyAlignment="1">
      <alignment horizontal="center"/>
    </xf>
    <xf numFmtId="4" fontId="9" fillId="0" borderId="0" xfId="11" applyNumberFormat="1" applyFont="1" applyFill="1" applyBorder="1" applyAlignment="1">
      <alignment horizontal="right"/>
    </xf>
    <xf numFmtId="4" fontId="9" fillId="3" borderId="0" xfId="10" applyNumberFormat="1" applyFont="1" applyFill="1" applyBorder="1" applyAlignment="1">
      <alignment horizontal="right"/>
    </xf>
    <xf numFmtId="39" fontId="18" fillId="3" borderId="0" xfId="11" applyNumberFormat="1" applyFont="1" applyFill="1" applyBorder="1" applyAlignment="1">
      <alignment horizontal="left"/>
    </xf>
    <xf numFmtId="0" fontId="9" fillId="0" borderId="0" xfId="11" applyNumberFormat="1" applyFont="1" applyFill="1" applyBorder="1" applyAlignment="1">
      <alignment horizontal="left" wrapText="1"/>
    </xf>
    <xf numFmtId="0" fontId="2" fillId="0" borderId="0" xfId="2" applyFill="1" applyAlignment="1">
      <alignment wrapText="1"/>
    </xf>
    <xf numFmtId="0" fontId="2" fillId="0" borderId="1" xfId="2" applyFill="1" applyBorder="1" applyAlignment="1">
      <alignment wrapText="1"/>
    </xf>
    <xf numFmtId="4" fontId="9" fillId="3" borderId="3" xfId="10" applyNumberFormat="1" applyFont="1" applyFill="1" applyBorder="1" applyAlignment="1">
      <alignment horizontal="right"/>
    </xf>
    <xf numFmtId="4" fontId="9" fillId="0" borderId="8" xfId="11" applyNumberFormat="1" applyFont="1" applyFill="1" applyBorder="1" applyAlignment="1">
      <alignment horizontal="right"/>
    </xf>
    <xf numFmtId="4" fontId="9" fillId="0" borderId="3" xfId="11" applyNumberFormat="1" applyFont="1" applyFill="1" applyBorder="1" applyAlignment="1">
      <alignment horizontal="right"/>
    </xf>
    <xf numFmtId="170" fontId="9" fillId="3" borderId="0" xfId="11" applyNumberFormat="1" applyFont="1" applyFill="1" applyBorder="1" applyAlignment="1">
      <alignment horizontal="right"/>
    </xf>
    <xf numFmtId="4" fontId="9" fillId="3" borderId="11" xfId="10" applyNumberFormat="1" applyFont="1" applyFill="1" applyBorder="1" applyAlignment="1">
      <alignment horizontal="right"/>
    </xf>
    <xf numFmtId="4" fontId="10" fillId="0" borderId="0" xfId="2" applyNumberFormat="1" applyFont="1" applyFill="1" applyBorder="1" applyAlignment="1">
      <alignment horizontal="right"/>
    </xf>
    <xf numFmtId="170" fontId="10" fillId="0" borderId="0" xfId="2" applyNumberFormat="1" applyFont="1" applyFill="1" applyBorder="1" applyAlignment="1">
      <alignment horizontal="center"/>
    </xf>
    <xf numFmtId="170" fontId="2" fillId="0" borderId="0" xfId="2" applyNumberFormat="1" applyFill="1" applyBorder="1" applyAlignment="1">
      <alignment horizontal="center"/>
    </xf>
    <xf numFmtId="40" fontId="10" fillId="0" borderId="0" xfId="2" applyNumberFormat="1" applyFont="1" applyFill="1" applyBorder="1" applyAlignment="1">
      <alignment horizontal="right" wrapText="1"/>
    </xf>
    <xf numFmtId="4" fontId="10" fillId="0" borderId="3" xfId="2" applyNumberFormat="1" applyFont="1" applyFill="1" applyBorder="1" applyAlignment="1">
      <alignment horizontal="right"/>
    </xf>
    <xf numFmtId="0" fontId="9" fillId="3" borderId="0" xfId="8" applyFont="1" applyFill="1" applyAlignment="1">
      <alignment horizontal="left" wrapText="1"/>
    </xf>
    <xf numFmtId="4" fontId="10" fillId="3" borderId="0" xfId="2" applyNumberFormat="1" applyFont="1" applyFill="1" applyBorder="1" applyAlignment="1">
      <alignment horizontal="right"/>
    </xf>
    <xf numFmtId="39" fontId="14" fillId="0" borderId="0" xfId="11" applyNumberFormat="1" applyFont="1" applyFill="1" applyBorder="1" applyAlignment="1">
      <alignment wrapText="1"/>
    </xf>
    <xf numFmtId="0" fontId="6" fillId="0" borderId="0" xfId="8" applyFill="1" applyAlignment="1">
      <alignment wrapText="1"/>
    </xf>
    <xf numFmtId="4" fontId="10" fillId="0" borderId="11" xfId="2" applyNumberFormat="1" applyFont="1" applyFill="1" applyBorder="1" applyAlignment="1">
      <alignment horizontal="right"/>
    </xf>
    <xf numFmtId="170" fontId="10" fillId="0" borderId="0" xfId="2" applyNumberFormat="1" applyFont="1" applyFill="1" applyBorder="1" applyAlignment="1">
      <alignment horizontal="right"/>
    </xf>
    <xf numFmtId="170" fontId="10" fillId="3" borderId="0" xfId="2" applyNumberFormat="1" applyFont="1" applyFill="1" applyBorder="1" applyAlignment="1">
      <alignment horizontal="right"/>
    </xf>
    <xf numFmtId="0" fontId="6" fillId="3" borderId="0" xfId="8" applyFill="1" applyAlignment="1">
      <alignment horizontal="left" wrapText="1"/>
    </xf>
    <xf numFmtId="0" fontId="13" fillId="0" borderId="1" xfId="2" applyFont="1" applyFill="1" applyBorder="1" applyAlignment="1">
      <alignment horizontal="left" wrapText="1"/>
    </xf>
    <xf numFmtId="4" fontId="10" fillId="3" borderId="11" xfId="2" applyNumberFormat="1" applyFont="1" applyFill="1" applyBorder="1" applyAlignment="1">
      <alignment horizontal="right"/>
    </xf>
    <xf numFmtId="40" fontId="10" fillId="3" borderId="0" xfId="2" applyNumberFormat="1" applyFont="1" applyFill="1" applyBorder="1" applyAlignment="1">
      <alignment wrapText="1"/>
    </xf>
    <xf numFmtId="0" fontId="6" fillId="3" borderId="0" xfId="8" applyFill="1" applyAlignment="1">
      <alignment wrapText="1"/>
    </xf>
    <xf numFmtId="4" fontId="10" fillId="3" borderId="0" xfId="2" applyNumberFormat="1" applyFont="1" applyFill="1" applyBorder="1" applyAlignment="1">
      <alignment horizontal="right" wrapText="1"/>
    </xf>
    <xf numFmtId="4" fontId="10" fillId="0" borderId="0" xfId="2" applyNumberFormat="1" applyFont="1" applyFill="1" applyBorder="1" applyAlignment="1">
      <alignment horizontal="right" wrapText="1"/>
    </xf>
    <xf numFmtId="40" fontId="8" fillId="0" borderId="0" xfId="2" applyNumberFormat="1" applyFont="1" applyFill="1" applyBorder="1" applyAlignment="1">
      <alignment wrapText="1"/>
    </xf>
    <xf numFmtId="0" fontId="20" fillId="0" borderId="0" xfId="8" applyFont="1" applyFill="1" applyAlignment="1">
      <alignment wrapText="1"/>
    </xf>
    <xf numFmtId="4" fontId="10" fillId="3" borderId="11" xfId="2" applyNumberFormat="1" applyFont="1" applyFill="1" applyBorder="1" applyAlignment="1">
      <alignment horizontal="right" wrapText="1"/>
    </xf>
    <xf numFmtId="4" fontId="10" fillId="0" borderId="11" xfId="2" applyNumberFormat="1" applyFont="1" applyFill="1" applyBorder="1" applyAlignment="1">
      <alignment horizontal="right" wrapText="1"/>
    </xf>
    <xf numFmtId="4" fontId="10" fillId="0" borderId="0" xfId="2" applyNumberFormat="1" applyFont="1" applyFill="1" applyBorder="1" applyAlignment="1">
      <alignment horizontal="center" wrapText="1"/>
    </xf>
    <xf numFmtId="0" fontId="8" fillId="0" borderId="0" xfId="8" applyFont="1" applyFill="1" applyAlignment="1">
      <alignment wrapText="1"/>
    </xf>
    <xf numFmtId="0" fontId="12" fillId="0" borderId="0" xfId="2" applyFont="1" applyFill="1" applyAlignment="1">
      <alignment wrapText="1"/>
    </xf>
    <xf numFmtId="170" fontId="8" fillId="0" borderId="0" xfId="8" applyNumberFormat="1" applyFont="1" applyFill="1" applyAlignment="1">
      <alignment wrapText="1"/>
    </xf>
    <xf numFmtId="0" fontId="10" fillId="0" borderId="0" xfId="8" applyFont="1" applyFill="1" applyBorder="1" applyAlignment="1">
      <alignment horizontal="center" wrapText="1"/>
    </xf>
    <xf numFmtId="0" fontId="10" fillId="0" borderId="8" xfId="8" applyFont="1" applyFill="1" applyBorder="1" applyAlignment="1">
      <alignment horizontal="center" wrapText="1"/>
    </xf>
    <xf numFmtId="4" fontId="10" fillId="0" borderId="11" xfId="2" applyNumberFormat="1" applyFont="1" applyFill="1" applyBorder="1" applyAlignment="1">
      <alignment horizontal="center" wrapText="1"/>
    </xf>
    <xf numFmtId="0" fontId="10" fillId="0" borderId="0" xfId="2" applyFont="1" applyFill="1" applyAlignment="1">
      <alignment wrapText="1"/>
    </xf>
    <xf numFmtId="0" fontId="6" fillId="0" borderId="0" xfId="8" applyFill="1" applyAlignment="1"/>
    <xf numFmtId="170" fontId="10" fillId="0" borderId="0" xfId="2" applyNumberFormat="1" applyFont="1" applyFill="1" applyAlignment="1">
      <alignment horizontal="right"/>
    </xf>
    <xf numFmtId="170" fontId="10" fillId="0" borderId="0" xfId="2" applyNumberFormat="1" applyFont="1" applyFill="1" applyBorder="1" applyAlignment="1"/>
    <xf numFmtId="39" fontId="10" fillId="0" borderId="0" xfId="2" applyNumberFormat="1" applyFont="1" applyFill="1" applyAlignment="1"/>
    <xf numFmtId="0" fontId="10" fillId="0" borderId="0" xfId="2" applyFont="1" applyFill="1" applyAlignment="1"/>
    <xf numFmtId="170" fontId="10" fillId="3" borderId="0" xfId="2" applyNumberFormat="1" applyFont="1" applyFill="1" applyAlignment="1">
      <alignment horizontal="right"/>
    </xf>
    <xf numFmtId="0" fontId="8" fillId="3" borderId="0" xfId="2" applyFont="1" applyFill="1" applyAlignment="1"/>
    <xf numFmtId="4" fontId="10" fillId="0" borderId="11" xfId="2" applyNumberFormat="1" applyFont="1" applyFill="1" applyBorder="1" applyAlignment="1">
      <alignment horizontal="right" vertical="center" wrapText="1"/>
    </xf>
    <xf numFmtId="0" fontId="24" fillId="3" borderId="0" xfId="2" applyFont="1" applyFill="1" applyAlignment="1">
      <alignment horizontal="left" wrapText="1"/>
    </xf>
    <xf numFmtId="170" fontId="10" fillId="3" borderId="0" xfId="2" applyNumberFormat="1" applyFont="1" applyFill="1" applyBorder="1" applyAlignment="1">
      <alignment horizontal="center"/>
    </xf>
    <xf numFmtId="0" fontId="22" fillId="0" borderId="0" xfId="8" applyFont="1" applyAlignment="1">
      <alignment horizontal="left" vertical="center" wrapText="1"/>
    </xf>
    <xf numFmtId="0" fontId="10" fillId="0" borderId="0" xfId="8" applyFont="1" applyAlignment="1">
      <alignment horizontal="center"/>
    </xf>
    <xf numFmtId="0" fontId="8" fillId="0" borderId="0" xfId="8" applyFont="1" applyAlignment="1">
      <alignment horizontal="center"/>
    </xf>
    <xf numFmtId="0" fontId="6" fillId="0" borderId="0" xfId="8" applyAlignment="1">
      <alignment horizontal="center"/>
    </xf>
    <xf numFmtId="0" fontId="9" fillId="0" borderId="0" xfId="8" applyFont="1" applyAlignment="1">
      <alignment horizontal="center"/>
    </xf>
    <xf numFmtId="0" fontId="10" fillId="0" borderId="0" xfId="8" applyFont="1" applyAlignment="1">
      <alignment horizontal="left" vertical="top" wrapText="1"/>
    </xf>
    <xf numFmtId="0" fontId="9" fillId="0" borderId="0" xfId="8" applyFont="1" applyFill="1" applyAlignment="1">
      <alignment horizontal="center" vertical="top"/>
    </xf>
    <xf numFmtId="4" fontId="9" fillId="0" borderId="0" xfId="8" applyNumberFormat="1" applyFont="1" applyAlignment="1">
      <alignment horizontal="center"/>
    </xf>
    <xf numFmtId="0" fontId="21" fillId="0" borderId="0" xfId="2" applyFont="1" applyFill="1" applyBorder="1" applyAlignment="1">
      <alignment horizontal="left"/>
    </xf>
    <xf numFmtId="0" fontId="10" fillId="0" borderId="0" xfId="2" applyFont="1" applyFill="1" applyBorder="1" applyAlignment="1">
      <alignment horizontal="left"/>
    </xf>
    <xf numFmtId="165" fontId="10" fillId="0" borderId="0" xfId="2" applyNumberFormat="1" applyFont="1" applyFill="1" applyBorder="1" applyAlignment="1">
      <alignment horizontal="right" wrapText="1"/>
    </xf>
    <xf numFmtId="181" fontId="10" fillId="0" borderId="0" xfId="2" applyNumberFormat="1" applyFont="1" applyFill="1" applyBorder="1" applyAlignment="1">
      <alignment horizontal="right" wrapText="1"/>
    </xf>
    <xf numFmtId="0" fontId="8" fillId="0" borderId="0" xfId="2" applyFont="1" applyFill="1" applyBorder="1" applyAlignment="1">
      <alignment horizontal="left"/>
    </xf>
    <xf numFmtId="39" fontId="10" fillId="0" borderId="0" xfId="2" applyNumberFormat="1" applyFont="1" applyFill="1" applyBorder="1" applyAlignment="1">
      <alignment horizontal="right"/>
    </xf>
    <xf numFmtId="179" fontId="10" fillId="0" borderId="0" xfId="2" applyNumberFormat="1" applyFont="1" applyFill="1" applyBorder="1" applyAlignment="1">
      <alignment horizontal="right" wrapText="1"/>
    </xf>
    <xf numFmtId="179" fontId="9" fillId="0" borderId="0" xfId="1" applyNumberFormat="1" applyFont="1" applyFill="1" applyBorder="1" applyAlignment="1">
      <alignment horizontal="right"/>
    </xf>
    <xf numFmtId="4" fontId="8" fillId="0" borderId="0" xfId="10" applyNumberFormat="1" applyFont="1" applyFill="1" applyBorder="1" applyAlignment="1">
      <alignment horizontal="center"/>
    </xf>
    <xf numFmtId="0" fontId="10" fillId="0" borderId="0" xfId="2" applyFont="1" applyFill="1" applyAlignment="1">
      <alignment horizontal="justify" vertical="top" wrapText="1"/>
    </xf>
    <xf numFmtId="10" fontId="10" fillId="3" borderId="0" xfId="13" applyNumberFormat="1" applyFont="1" applyFill="1" applyBorder="1" applyAlignment="1">
      <alignment horizontal="center"/>
    </xf>
    <xf numFmtId="40" fontId="25" fillId="0" borderId="0" xfId="2" applyNumberFormat="1" applyFont="1" applyFill="1" applyBorder="1" applyAlignment="1">
      <alignment horizontal="center"/>
    </xf>
    <xf numFmtId="10" fontId="10" fillId="0" borderId="0" xfId="2" applyNumberFormat="1" applyFont="1" applyFill="1" applyBorder="1" applyAlignment="1">
      <alignment horizontal="center"/>
    </xf>
    <xf numFmtId="10" fontId="8" fillId="0" borderId="0" xfId="13" applyNumberFormat="1" applyFont="1" applyFill="1" applyBorder="1" applyAlignment="1">
      <alignment horizontal="center"/>
    </xf>
    <xf numFmtId="0" fontId="10" fillId="0" borderId="0" xfId="2" applyFont="1" applyFill="1" applyAlignment="1">
      <alignment horizontal="justify" vertical="top"/>
    </xf>
    <xf numFmtId="9" fontId="10" fillId="0" borderId="0" xfId="2" applyNumberFormat="1" applyFont="1" applyFill="1" applyBorder="1" applyAlignment="1">
      <alignment horizontal="center"/>
    </xf>
    <xf numFmtId="171" fontId="10" fillId="0" borderId="0" xfId="2" applyNumberFormat="1" applyFont="1" applyFill="1" applyAlignment="1">
      <alignment horizontal="center"/>
    </xf>
    <xf numFmtId="4" fontId="10" fillId="0" borderId="0" xfId="2" applyNumberFormat="1" applyFont="1" applyFill="1" applyAlignment="1">
      <alignment horizontal="right"/>
    </xf>
    <xf numFmtId="0" fontId="10" fillId="0" borderId="0" xfId="7" applyNumberFormat="1" applyFont="1" applyBorder="1" applyAlignment="1" applyProtection="1">
      <alignment horizontal="left"/>
    </xf>
    <xf numFmtId="4" fontId="10" fillId="0" borderId="0" xfId="2" applyNumberFormat="1" applyFont="1" applyFill="1" applyAlignment="1">
      <alignment horizontal="left" vertical="top"/>
    </xf>
    <xf numFmtId="9" fontId="10" fillId="0" borderId="0" xfId="13" applyNumberFormat="1" applyFont="1" applyFill="1" applyAlignment="1">
      <alignment horizontal="right"/>
    </xf>
    <xf numFmtId="9" fontId="10" fillId="0" borderId="0" xfId="2" applyNumberFormat="1" applyFont="1" applyFill="1" applyAlignment="1">
      <alignment horizontal="right"/>
    </xf>
    <xf numFmtId="0" fontId="10" fillId="0" borderId="0" xfId="2" applyFont="1" applyFill="1" applyAlignment="1">
      <alignment horizontal="right"/>
    </xf>
    <xf numFmtId="0" fontId="8" fillId="0" borderId="0" xfId="2" applyFont="1" applyFill="1" applyAlignment="1">
      <alignment horizontal="center"/>
    </xf>
    <xf numFmtId="40" fontId="10" fillId="0" borderId="10" xfId="7" applyNumberFormat="1" applyFont="1" applyBorder="1" applyAlignment="1">
      <alignment horizontal="center" wrapText="1"/>
    </xf>
    <xf numFmtId="3" fontId="10" fillId="3" borderId="0" xfId="7" applyNumberFormat="1" applyFont="1" applyFill="1" applyBorder="1" applyAlignment="1">
      <alignment horizontal="right"/>
    </xf>
    <xf numFmtId="0" fontId="10" fillId="3" borderId="0" xfId="7" applyNumberFormat="1" applyFont="1" applyFill="1" applyBorder="1" applyAlignment="1">
      <alignment horizontal="right"/>
    </xf>
    <xf numFmtId="40" fontId="10" fillId="3" borderId="0" xfId="7" applyNumberFormat="1" applyFont="1" applyFill="1" applyBorder="1" applyAlignment="1">
      <alignment horizontal="right"/>
    </xf>
    <xf numFmtId="10" fontId="10" fillId="3" borderId="0" xfId="1" applyNumberFormat="1" applyFont="1" applyFill="1" applyBorder="1" applyAlignment="1">
      <alignment horizontal="right"/>
    </xf>
    <xf numFmtId="10" fontId="10" fillId="3" borderId="0" xfId="14" applyNumberFormat="1" applyFont="1" applyFill="1" applyBorder="1" applyAlignment="1">
      <alignment horizontal="right"/>
    </xf>
    <xf numFmtId="164" fontId="14" fillId="0" borderId="8" xfId="3" applyNumberFormat="1" applyFont="1" applyFill="1" applyBorder="1" applyAlignment="1">
      <alignment horizontal="center"/>
    </xf>
    <xf numFmtId="164" fontId="14" fillId="0" borderId="8" xfId="3" applyNumberFormat="1" applyFont="1" applyFill="1" applyBorder="1" applyAlignment="1" applyProtection="1">
      <alignment horizontal="center"/>
    </xf>
    <xf numFmtId="14" fontId="10" fillId="0" borderId="0" xfId="7" applyNumberFormat="1" applyFont="1" applyBorder="1" applyAlignment="1">
      <alignment horizontal="left"/>
    </xf>
    <xf numFmtId="8" fontId="10" fillId="3" borderId="0" xfId="14" applyNumberFormat="1" applyFont="1" applyFill="1" applyBorder="1" applyAlignment="1">
      <alignment horizontal="right"/>
    </xf>
    <xf numFmtId="0" fontId="10" fillId="0" borderId="0" xfId="7" applyNumberFormat="1" applyFont="1" applyBorder="1" applyAlignment="1">
      <alignment horizontal="right"/>
    </xf>
    <xf numFmtId="40" fontId="10" fillId="0" borderId="0" xfId="7" applyNumberFormat="1" applyFont="1" applyBorder="1" applyAlignment="1">
      <alignment horizontal="center"/>
    </xf>
    <xf numFmtId="10" fontId="10" fillId="0" borderId="0" xfId="14" applyNumberFormat="1" applyFont="1" applyBorder="1" applyAlignment="1">
      <alignment horizontal="center"/>
    </xf>
    <xf numFmtId="0" fontId="10" fillId="0" borderId="0" xfId="7" applyNumberFormat="1" applyFont="1" applyBorder="1" applyAlignment="1">
      <alignment horizontal="center"/>
    </xf>
    <xf numFmtId="10" fontId="8" fillId="0" borderId="0" xfId="14" applyNumberFormat="1" applyFont="1" applyBorder="1" applyAlignment="1">
      <alignment horizontal="center"/>
    </xf>
    <xf numFmtId="10" fontId="10" fillId="0" borderId="0" xfId="14" applyNumberFormat="1" applyFont="1" applyBorder="1" applyAlignment="1">
      <alignment horizontal="right"/>
    </xf>
    <xf numFmtId="164" fontId="8" fillId="0" borderId="8" xfId="7" applyNumberFormat="1" applyFont="1" applyBorder="1" applyAlignment="1">
      <alignment horizontal="center"/>
    </xf>
    <xf numFmtId="0" fontId="8" fillId="0" borderId="8" xfId="7" applyFont="1" applyBorder="1" applyAlignment="1">
      <alignment horizontal="center"/>
    </xf>
    <xf numFmtId="40" fontId="10" fillId="3" borderId="0" xfId="2" applyNumberFormat="1" applyFont="1" applyFill="1" applyAlignment="1">
      <alignment horizontal="right"/>
    </xf>
    <xf numFmtId="38" fontId="10" fillId="0" borderId="0" xfId="2" applyNumberFormat="1" applyFont="1" applyFill="1" applyAlignment="1">
      <alignment horizontal="right"/>
    </xf>
    <xf numFmtId="1" fontId="10" fillId="0" borderId="0" xfId="2" applyNumberFormat="1" applyFont="1" applyFill="1" applyAlignment="1">
      <alignment horizontal="right"/>
    </xf>
    <xf numFmtId="40" fontId="10" fillId="0" borderId="0" xfId="2" applyNumberFormat="1" applyFont="1" applyFill="1" applyAlignment="1">
      <alignment horizontal="right"/>
    </xf>
    <xf numFmtId="38" fontId="10" fillId="3" borderId="0" xfId="2" applyNumberFormat="1" applyFont="1" applyFill="1" applyAlignment="1">
      <alignment horizontal="right"/>
    </xf>
    <xf numFmtId="3" fontId="10" fillId="3" borderId="0" xfId="10" applyNumberFormat="1" applyFont="1" applyFill="1" applyAlignment="1">
      <alignment horizontal="right"/>
    </xf>
    <xf numFmtId="164" fontId="8" fillId="0" borderId="8" xfId="2" applyNumberFormat="1" applyFont="1" applyFill="1" applyBorder="1" applyAlignment="1">
      <alignment horizontal="center"/>
    </xf>
    <xf numFmtId="0" fontId="8" fillId="0" borderId="8" xfId="2" applyFont="1" applyFill="1" applyBorder="1" applyAlignment="1">
      <alignment horizontal="center"/>
    </xf>
    <xf numFmtId="40" fontId="10" fillId="0" borderId="0" xfId="7" applyNumberFormat="1" applyFont="1" applyFill="1" applyBorder="1" applyAlignment="1">
      <alignment horizontal="right"/>
    </xf>
    <xf numFmtId="38" fontId="10" fillId="0" borderId="0" xfId="7" applyNumberFormat="1" applyFont="1" applyFill="1" applyBorder="1" applyAlignment="1">
      <alignment horizontal="right"/>
    </xf>
    <xf numFmtId="10" fontId="10" fillId="0" borderId="0" xfId="2" applyNumberFormat="1" applyFont="1" applyFill="1" applyAlignment="1">
      <alignment horizontal="right"/>
    </xf>
    <xf numFmtId="10" fontId="10" fillId="0" borderId="0" xfId="1" applyNumberFormat="1" applyFont="1" applyFill="1" applyAlignment="1">
      <alignment horizontal="right"/>
    </xf>
    <xf numFmtId="37" fontId="10" fillId="3" borderId="0" xfId="10" applyNumberFormat="1" applyFont="1" applyFill="1" applyAlignment="1">
      <alignment horizontal="right"/>
    </xf>
    <xf numFmtId="4" fontId="10" fillId="3" borderId="0" xfId="10" applyNumberFormat="1" applyFont="1" applyFill="1" applyAlignment="1">
      <alignment horizontal="right"/>
    </xf>
    <xf numFmtId="3" fontId="10" fillId="0" borderId="0" xfId="2" applyNumberFormat="1" applyFont="1" applyFill="1" applyBorder="1" applyAlignment="1">
      <alignment horizontal="center"/>
    </xf>
    <xf numFmtId="0" fontId="10" fillId="0" borderId="0" xfId="2" applyFont="1" applyFill="1" applyBorder="1" applyAlignment="1"/>
    <xf numFmtId="0" fontId="21" fillId="0" borderId="0" xfId="2" applyFont="1" applyFill="1" applyAlignment="1">
      <alignment horizontal="center"/>
    </xf>
    <xf numFmtId="3" fontId="10" fillId="0" borderId="8" xfId="2" applyNumberFormat="1" applyFont="1" applyFill="1" applyBorder="1" applyAlignment="1">
      <alignment horizontal="center"/>
    </xf>
    <xf numFmtId="10" fontId="10" fillId="3" borderId="0" xfId="1" applyNumberFormat="1" applyFont="1" applyFill="1" applyAlignment="1">
      <alignment horizontal="right"/>
    </xf>
    <xf numFmtId="10" fontId="10" fillId="0" borderId="0" xfId="2" applyNumberFormat="1" applyFont="1" applyFill="1" applyAlignment="1"/>
    <xf numFmtId="184" fontId="10" fillId="0" borderId="0" xfId="2" applyNumberFormat="1" applyFont="1" applyFill="1" applyBorder="1" applyAlignment="1"/>
    <xf numFmtId="40" fontId="10" fillId="0" borderId="0" xfId="2" applyNumberFormat="1" applyFont="1" applyFill="1" applyAlignment="1"/>
    <xf numFmtId="1" fontId="10" fillId="0" borderId="3" xfId="2" applyNumberFormat="1" applyFont="1" applyFill="1" applyBorder="1" applyAlignment="1">
      <alignment horizontal="right"/>
    </xf>
    <xf numFmtId="10" fontId="10" fillId="3" borderId="0" xfId="1" applyNumberFormat="1" applyFont="1" applyFill="1" applyAlignment="1" applyProtection="1">
      <alignment horizontal="right"/>
    </xf>
    <xf numFmtId="4" fontId="10" fillId="0" borderId="0" xfId="2" applyNumberFormat="1" applyFont="1" applyFill="1" applyAlignment="1" applyProtection="1">
      <alignment horizontal="right"/>
    </xf>
    <xf numFmtId="0" fontId="10" fillId="0" borderId="0" xfId="7" applyFont="1" applyBorder="1" applyAlignment="1">
      <alignment horizontal="center"/>
    </xf>
    <xf numFmtId="165" fontId="8" fillId="0" borderId="0" xfId="2" applyNumberFormat="1" applyFont="1" applyFill="1" applyBorder="1" applyAlignment="1">
      <alignment horizontal="center" wrapText="1"/>
    </xf>
    <xf numFmtId="0" fontId="10" fillId="0" borderId="0" xfId="7" applyFont="1" applyAlignment="1">
      <alignment horizontal="left" vertical="top" wrapText="1"/>
    </xf>
    <xf numFmtId="10" fontId="10" fillId="3" borderId="0" xfId="7" applyNumberFormat="1" applyFont="1" applyFill="1" applyBorder="1" applyAlignment="1">
      <alignment horizontal="center"/>
    </xf>
    <xf numFmtId="0" fontId="10" fillId="3" borderId="0" xfId="7" applyFont="1" applyFill="1" applyBorder="1" applyAlignment="1">
      <alignment horizontal="center"/>
    </xf>
    <xf numFmtId="10" fontId="10" fillId="3" borderId="0" xfId="14" applyNumberFormat="1" applyFont="1" applyFill="1" applyBorder="1" applyAlignment="1">
      <alignment horizontal="center"/>
    </xf>
    <xf numFmtId="164" fontId="8" fillId="0" borderId="8" xfId="14" applyNumberFormat="1" applyFont="1" applyBorder="1" applyAlignment="1">
      <alignment horizontal="center"/>
    </xf>
    <xf numFmtId="10" fontId="8" fillId="0" borderId="8" xfId="14" applyNumberFormat="1" applyFont="1" applyBorder="1" applyAlignment="1">
      <alignment horizontal="center"/>
    </xf>
    <xf numFmtId="164" fontId="8" fillId="0" borderId="8" xfId="14" applyNumberFormat="1" applyFont="1" applyBorder="1" applyAlignment="1" applyProtection="1">
      <alignment horizontal="center"/>
    </xf>
    <xf numFmtId="10" fontId="8" fillId="0" borderId="8" xfId="14" applyNumberFormat="1" applyFont="1" applyBorder="1" applyAlignment="1" applyProtection="1">
      <alignment horizontal="center"/>
    </xf>
    <xf numFmtId="0" fontId="10" fillId="0" borderId="0" xfId="7" applyFont="1" applyAlignment="1">
      <alignment horizontal="left" wrapText="1"/>
    </xf>
    <xf numFmtId="10" fontId="10" fillId="0" borderId="0" xfId="7" applyNumberFormat="1" applyFont="1" applyAlignment="1">
      <alignment horizontal="center"/>
    </xf>
    <xf numFmtId="0" fontId="10" fillId="0" borderId="0" xfId="7" applyFont="1" applyAlignment="1">
      <alignment horizontal="center"/>
    </xf>
    <xf numFmtId="4" fontId="10" fillId="0" borderId="0" xfId="2" applyNumberFormat="1" applyFont="1" applyFill="1" applyAlignment="1">
      <alignment horizontal="right" wrapText="1"/>
    </xf>
    <xf numFmtId="0" fontId="10" fillId="3" borderId="0" xfId="2" applyFont="1" applyFill="1" applyAlignment="1">
      <alignment horizontal="center"/>
    </xf>
    <xf numFmtId="4" fontId="10" fillId="3" borderId="0" xfId="2" applyNumberFormat="1" applyFont="1" applyFill="1" applyAlignment="1">
      <alignment horizontal="right"/>
    </xf>
    <xf numFmtId="10" fontId="10" fillId="0" borderId="0" xfId="2" applyNumberFormat="1" applyFont="1" applyFill="1" applyAlignment="1">
      <alignment horizontal="right" wrapText="1"/>
    </xf>
    <xf numFmtId="0" fontId="8" fillId="0" borderId="0" xfId="2" applyFont="1" applyFill="1" applyAlignment="1">
      <alignment wrapText="1"/>
    </xf>
    <xf numFmtId="0" fontId="10" fillId="0" borderId="0" xfId="2" applyFont="1" applyFill="1" applyAlignment="1">
      <alignment horizontal="left" wrapText="1"/>
    </xf>
    <xf numFmtId="4" fontId="6" fillId="0" borderId="0" xfId="8" applyNumberFormat="1" applyFont="1" applyFill="1" applyAlignment="1">
      <alignment horizontal="right"/>
    </xf>
    <xf numFmtId="4" fontId="6" fillId="3" borderId="0" xfId="8" applyNumberFormat="1" applyFill="1" applyAlignment="1">
      <alignment horizontal="right"/>
    </xf>
    <xf numFmtId="0" fontId="14" fillId="0" borderId="12" xfId="8" applyFont="1" applyBorder="1" applyAlignment="1">
      <alignment horizontal="right"/>
    </xf>
    <xf numFmtId="4" fontId="10" fillId="0" borderId="13" xfId="10" applyNumberFormat="1" applyFont="1" applyFill="1" applyBorder="1" applyAlignment="1">
      <alignment horizontal="right"/>
    </xf>
    <xf numFmtId="10" fontId="9" fillId="0" borderId="13" xfId="14" applyNumberFormat="1" applyFont="1" applyBorder="1" applyAlignment="1">
      <alignment horizontal="right"/>
    </xf>
    <xf numFmtId="38" fontId="9" fillId="0" borderId="13" xfId="8" applyNumberFormat="1" applyFont="1" applyBorder="1" applyAlignment="1">
      <alignment horizontal="right"/>
    </xf>
    <xf numFmtId="0" fontId="9" fillId="0" borderId="13" xfId="8" applyFont="1" applyBorder="1" applyAlignment="1">
      <alignment horizontal="right"/>
    </xf>
    <xf numFmtId="10" fontId="6" fillId="0" borderId="0" xfId="8" applyNumberFormat="1" applyFont="1" applyFill="1" applyAlignment="1">
      <alignment horizontal="right"/>
    </xf>
    <xf numFmtId="4" fontId="10" fillId="0" borderId="0" xfId="10" applyNumberFormat="1" applyFont="1" applyFill="1" applyBorder="1" applyAlignment="1">
      <alignment horizontal="right"/>
    </xf>
    <xf numFmtId="10" fontId="9" fillId="0" borderId="0" xfId="14" applyNumberFormat="1" applyFont="1" applyBorder="1" applyAlignment="1">
      <alignment horizontal="right"/>
    </xf>
    <xf numFmtId="38" fontId="9" fillId="0" borderId="0" xfId="8" applyNumberFormat="1" applyFont="1" applyBorder="1" applyAlignment="1">
      <alignment horizontal="right"/>
    </xf>
    <xf numFmtId="0" fontId="9" fillId="0" borderId="0" xfId="8" applyFont="1" applyBorder="1" applyAlignment="1">
      <alignment horizontal="right"/>
    </xf>
    <xf numFmtId="165" fontId="8" fillId="0" borderId="0" xfId="2" applyNumberFormat="1" applyFont="1" applyFill="1" applyBorder="1" applyAlignment="1">
      <alignment horizontal="right" wrapText="1"/>
    </xf>
    <xf numFmtId="4" fontId="8" fillId="0" borderId="3" xfId="10" applyNumberFormat="1" applyFont="1" applyFill="1" applyBorder="1" applyAlignment="1">
      <alignment horizontal="right"/>
    </xf>
    <xf numFmtId="10" fontId="14" fillId="0" borderId="3" xfId="14" applyNumberFormat="1" applyFont="1" applyBorder="1" applyAlignment="1">
      <alignment horizontal="right"/>
    </xf>
    <xf numFmtId="38" fontId="14" fillId="0" borderId="3" xfId="8" applyNumberFormat="1" applyFont="1" applyBorder="1" applyAlignment="1">
      <alignment horizontal="right"/>
    </xf>
    <xf numFmtId="0" fontId="14" fillId="0" borderId="3" xfId="8" applyFont="1" applyBorder="1" applyAlignment="1">
      <alignment horizontal="right"/>
    </xf>
    <xf numFmtId="10" fontId="8" fillId="0" borderId="3" xfId="2" applyNumberFormat="1" applyFont="1" applyFill="1" applyBorder="1" applyAlignment="1">
      <alignment horizontal="right"/>
    </xf>
    <xf numFmtId="10" fontId="20" fillId="0" borderId="3" xfId="8" applyNumberFormat="1" applyFont="1" applyFill="1" applyBorder="1" applyAlignment="1">
      <alignment horizontal="right"/>
    </xf>
    <xf numFmtId="4" fontId="10" fillId="0" borderId="0" xfId="2" applyNumberFormat="1" applyFont="1" applyFill="1" applyAlignment="1"/>
    <xf numFmtId="4" fontId="10" fillId="0" borderId="0" xfId="10" applyNumberFormat="1" applyFont="1" applyFill="1" applyBorder="1" applyAlignment="1" applyProtection="1">
      <alignment horizontal="right"/>
    </xf>
    <xf numFmtId="38" fontId="14" fillId="0" borderId="0" xfId="8" applyNumberFormat="1" applyFont="1" applyBorder="1" applyAlignment="1">
      <alignment horizontal="right"/>
    </xf>
    <xf numFmtId="0" fontId="14" fillId="0" borderId="0" xfId="8" applyFont="1" applyBorder="1" applyAlignment="1">
      <alignment horizontal="right"/>
    </xf>
    <xf numFmtId="38" fontId="9" fillId="0" borderId="8" xfId="8" applyNumberFormat="1" applyFont="1" applyBorder="1" applyAlignment="1">
      <alignment horizontal="right"/>
    </xf>
    <xf numFmtId="0" fontId="9" fillId="0" borderId="8" xfId="8" applyFont="1" applyBorder="1" applyAlignment="1">
      <alignment horizontal="right"/>
    </xf>
    <xf numFmtId="0" fontId="9" fillId="3" borderId="13" xfId="15" applyFont="1" applyFill="1" applyBorder="1" applyAlignment="1">
      <alignment horizontal="left" vertical="center"/>
    </xf>
    <xf numFmtId="10" fontId="9" fillId="0" borderId="0" xfId="14" applyNumberFormat="1" applyFont="1" applyFill="1" applyBorder="1" applyAlignment="1">
      <alignment horizontal="right"/>
    </xf>
    <xf numFmtId="38" fontId="9" fillId="0" borderId="13" xfId="8" applyNumberFormat="1" applyFont="1" applyFill="1" applyBorder="1" applyAlignment="1">
      <alignment horizontal="right"/>
    </xf>
    <xf numFmtId="10" fontId="9" fillId="0" borderId="13" xfId="14" applyNumberFormat="1" applyFont="1" applyFill="1" applyBorder="1" applyAlignment="1">
      <alignment horizontal="right"/>
    </xf>
    <xf numFmtId="0" fontId="9" fillId="3" borderId="0" xfId="15" applyFont="1" applyFill="1" applyBorder="1" applyAlignment="1">
      <alignment horizontal="left" vertical="center"/>
    </xf>
    <xf numFmtId="38" fontId="9" fillId="0" borderId="0" xfId="8" applyNumberFormat="1" applyFont="1" applyFill="1" applyBorder="1" applyAlignment="1">
      <alignment horizontal="right"/>
    </xf>
    <xf numFmtId="0" fontId="8" fillId="0" borderId="12" xfId="2" applyFont="1" applyFill="1" applyBorder="1" applyAlignment="1">
      <alignment horizontal="right"/>
    </xf>
    <xf numFmtId="10" fontId="14" fillId="0" borderId="3" xfId="14" applyNumberFormat="1" applyFont="1" applyFill="1" applyBorder="1" applyAlignment="1">
      <alignment horizontal="right"/>
    </xf>
    <xf numFmtId="38" fontId="14" fillId="0" borderId="3" xfId="8" applyNumberFormat="1" applyFont="1" applyFill="1" applyBorder="1" applyAlignment="1">
      <alignment horizontal="right"/>
    </xf>
    <xf numFmtId="0" fontId="14" fillId="0" borderId="3" xfId="8" applyFont="1" applyFill="1" applyBorder="1" applyAlignment="1">
      <alignment horizontal="right"/>
    </xf>
    <xf numFmtId="0" fontId="6" fillId="0" borderId="12" xfId="8" applyBorder="1" applyAlignment="1">
      <alignment horizontal="right"/>
    </xf>
    <xf numFmtId="0" fontId="8" fillId="0" borderId="12" xfId="2" applyFont="1" applyFill="1" applyBorder="1" applyAlignment="1">
      <alignment wrapText="1"/>
    </xf>
    <xf numFmtId="0" fontId="1" fillId="0" borderId="12" xfId="16" applyBorder="1" applyAlignment="1"/>
    <xf numFmtId="0" fontId="10" fillId="0" borderId="0" xfId="16" applyFont="1" applyAlignment="1">
      <alignment wrapText="1"/>
    </xf>
    <xf numFmtId="10" fontId="9" fillId="0" borderId="0" xfId="14" applyNumberFormat="1" applyFont="1" applyAlignment="1">
      <alignment horizontal="right"/>
    </xf>
    <xf numFmtId="38" fontId="9" fillId="0" borderId="0" xfId="8" applyNumberFormat="1" applyFont="1" applyAlignment="1">
      <alignment horizontal="right"/>
    </xf>
    <xf numFmtId="0" fontId="9" fillId="0" borderId="0" xfId="8" applyFont="1" applyAlignment="1">
      <alignment horizontal="right"/>
    </xf>
    <xf numFmtId="10" fontId="14" fillId="0" borderId="3" xfId="8" applyNumberFormat="1" applyFont="1" applyBorder="1" applyAlignment="1">
      <alignment horizontal="right"/>
    </xf>
    <xf numFmtId="14" fontId="10" fillId="0" borderId="0" xfId="7" applyNumberFormat="1" applyFont="1" applyBorder="1" applyAlignment="1" applyProtection="1">
      <alignment horizontal="left"/>
    </xf>
    <xf numFmtId="15" fontId="10" fillId="0" borderId="0" xfId="7" applyNumberFormat="1" applyFont="1" applyBorder="1" applyAlignment="1">
      <alignment horizontal="right"/>
    </xf>
    <xf numFmtId="40" fontId="9" fillId="0" borderId="0" xfId="8" applyNumberFormat="1" applyFont="1" applyBorder="1" applyAlignment="1">
      <alignment horizontal="right"/>
    </xf>
    <xf numFmtId="185" fontId="9" fillId="0" borderId="0" xfId="10" applyNumberFormat="1" applyFont="1" applyBorder="1" applyAlignment="1">
      <alignment horizontal="right"/>
    </xf>
    <xf numFmtId="10" fontId="14" fillId="0" borderId="3" xfId="1" applyNumberFormat="1" applyFont="1" applyBorder="1" applyAlignment="1">
      <alignment horizontal="right"/>
    </xf>
    <xf numFmtId="3" fontId="14" fillId="0" borderId="3" xfId="8" applyNumberFormat="1" applyFont="1" applyBorder="1" applyAlignment="1">
      <alignment horizontal="right"/>
    </xf>
    <xf numFmtId="10" fontId="9" fillId="0" borderId="0" xfId="8" applyNumberFormat="1" applyFont="1" applyBorder="1" applyAlignment="1">
      <alignment horizontal="right"/>
    </xf>
    <xf numFmtId="186" fontId="9" fillId="0" borderId="0" xfId="8" applyNumberFormat="1" applyFont="1" applyBorder="1" applyAlignment="1">
      <alignment horizontal="center"/>
    </xf>
    <xf numFmtId="0" fontId="10" fillId="3" borderId="0" xfId="16" applyFont="1" applyFill="1" applyBorder="1" applyAlignment="1">
      <alignment horizontal="left" vertical="center"/>
    </xf>
    <xf numFmtId="0" fontId="1" fillId="0" borderId="0" xfId="16" applyBorder="1" applyAlignment="1"/>
    <xf numFmtId="0" fontId="31" fillId="0" borderId="0" xfId="0" applyFont="1" applyFill="1" applyBorder="1" applyAlignment="1">
      <alignment horizontal="left"/>
    </xf>
    <xf numFmtId="0" fontId="32" fillId="0" borderId="0" xfId="0" applyFont="1" applyFill="1" applyBorder="1"/>
    <xf numFmtId="0" fontId="0" fillId="0" borderId="0" xfId="0" applyFont="1" applyFill="1" applyBorder="1" applyAlignment="1">
      <alignment horizontal="left"/>
    </xf>
    <xf numFmtId="0" fontId="35" fillId="0" borderId="0" xfId="0" applyFont="1" applyFill="1" applyBorder="1" applyAlignment="1">
      <alignment horizontal="left"/>
    </xf>
    <xf numFmtId="0" fontId="32" fillId="0" borderId="0" xfId="0" applyFont="1" applyFill="1" applyBorder="1" applyAlignment="1">
      <alignment horizontal="left"/>
    </xf>
  </cellXfs>
  <cellStyles count="17">
    <cellStyle name="Comma 2 10" xfId="10"/>
    <cellStyle name="Comma 5 3" xfId="9"/>
    <cellStyle name="Hyperlink" xfId="4" builtinId="8"/>
    <cellStyle name="Normal" xfId="0" builtinId="0"/>
    <cellStyle name="Normal 101 3" xfId="16"/>
    <cellStyle name="Normal 102 3" xfId="12"/>
    <cellStyle name="Normal 11 2" xfId="15"/>
    <cellStyle name="Normal 15" xfId="8"/>
    <cellStyle name="Normal 3" xfId="6"/>
    <cellStyle name="Normal 37" xfId="3"/>
    <cellStyle name="Normal 6 10" xfId="7"/>
    <cellStyle name="Normal 6 17" xfId="2"/>
    <cellStyle name="Normal_STMT_Page" xfId="11"/>
    <cellStyle name="Percent" xfId="1" builtinId="5"/>
    <cellStyle name="Percent 2 2" xfId="14"/>
    <cellStyle name="Percent 2 4" xfId="5"/>
    <cellStyle name="Percent 3 3" xfId="1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1.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2.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sz="1400">
                <a:latin typeface="Arial" panose="020B0604020202020204" pitchFamily="34" charset="0"/>
                <a:cs typeface="Arial" panose="020B0604020202020204" pitchFamily="34" charset="0"/>
              </a:rPr>
              <a:t>Mortgage Margin &amp; Excess Spread</a:t>
            </a:r>
          </a:p>
        </c:rich>
      </c:tx>
      <c:overlay val="0"/>
    </c:title>
    <c:autoTitleDeleted val="0"/>
    <c:plotArea>
      <c:layout/>
      <c:lineChart>
        <c:grouping val="standard"/>
        <c:varyColors val="0"/>
        <c:ser>
          <c:idx val="0"/>
          <c:order val="0"/>
          <c:tx>
            <c:strRef>
              <c:f>[1]GraphData!$C$1</c:f>
              <c:strCache>
                <c:ptCount val="1"/>
                <c:pt idx="0">
                  <c:v>Mortgage Margin</c:v>
                </c:pt>
              </c:strCache>
            </c:strRef>
          </c:tx>
          <c:spPr>
            <a:ln w="12700"/>
          </c:spPr>
          <c:cat>
            <c:strRef>
              <c:f>[2]!SeriesRange</c:f>
              <c:strCache>
                <c:ptCount val="1315"/>
                <c:pt idx="0">
                  <c:v>Closing</c:v>
                </c:pt>
                <c:pt idx="1">
                  <c:v>Q1</c:v>
                </c:pt>
                <c:pt idx="2">
                  <c:v>Q2</c:v>
                </c:pt>
                <c:pt idx="3">
                  <c:v>Q3</c:v>
                </c:pt>
                <c:pt idx="4">
                  <c:v>Q4</c:v>
                </c:pt>
                <c:pt idx="5">
                  <c:v>Q5</c:v>
                </c:pt>
                <c:pt idx="6">
                  <c:v>Q6</c:v>
                </c:pt>
                <c:pt idx="7">
                  <c:v>Q7</c:v>
                </c:pt>
                <c:pt idx="8">
                  <c:v>Q8</c:v>
                </c:pt>
                <c:pt idx="9">
                  <c:v>Q9</c:v>
                </c:pt>
                <c:pt idx="10">
                  <c:v>Q10</c:v>
                </c:pt>
                <c:pt idx="11">
                  <c:v>Q11</c:v>
                </c:pt>
                <c:pt idx="12">
                  <c:v>Q12</c:v>
                </c:pt>
                <c:pt idx="13">
                  <c:v>Q13</c:v>
                </c:pt>
                <c:pt idx="14">
                  <c:v>Q14</c:v>
                </c:pt>
                <c:pt idx="15">
                  <c:v>Q15</c:v>
                </c:pt>
                <c:pt idx="16">
                  <c:v>Q16</c:v>
                </c:pt>
                <c:pt idx="17">
                  <c:v>Q17</c:v>
                </c:pt>
                <c:pt idx="18">
                  <c:v>Q18</c:v>
                </c:pt>
                <c:pt idx="19">
                  <c:v>Q19</c:v>
                </c:pt>
                <c:pt idx="20">
                  <c:v>Q20</c:v>
                </c:pt>
                <c:pt idx="21">
                  <c:v>Q21</c:v>
                </c:pt>
                <c:pt idx="22">
                  <c:v>Q22</c:v>
                </c:pt>
                <c:pt idx="23">
                  <c:v>Q23</c:v>
                </c:pt>
                <c:pt idx="24">
                  <c:v>Q24</c:v>
                </c:pt>
                <c:pt idx="25">
                  <c:v>Q25</c:v>
                </c:pt>
                <c:pt idx="26">
                  <c:v>Q26</c:v>
                </c:pt>
                <c:pt idx="27">
                  <c:v>Q27</c:v>
                </c:pt>
                <c:pt idx="28">
                  <c:v>Q28</c:v>
                </c:pt>
                <c:pt idx="29">
                  <c:v>Q29</c:v>
                </c:pt>
                <c:pt idx="30">
                  <c:v>Q30</c:v>
                </c:pt>
                <c:pt idx="31">
                  <c:v>Q31</c:v>
                </c:pt>
                <c:pt idx="32">
                  <c:v>Q32</c:v>
                </c:pt>
                <c:pt idx="33">
                  <c:v>Q33</c:v>
                </c:pt>
                <c:pt idx="34">
                  <c:v>Q34</c:v>
                </c:pt>
                <c:pt idx="35">
                  <c:v>Q35</c:v>
                </c:pt>
                <c:pt idx="36">
                  <c:v>Q36</c:v>
                </c:pt>
                <c:pt idx="37">
                  <c:v>Q37</c:v>
                </c:pt>
                <c:pt idx="38">
                  <c:v>Q38</c:v>
                </c:pt>
                <c:pt idx="39">
                  <c:v>Q39</c:v>
                </c:pt>
                <c:pt idx="40">
                  <c:v>Q40</c:v>
                </c:pt>
                <c:pt idx="41">
                  <c:v>Q41</c:v>
                </c:pt>
                <c:pt idx="42">
                  <c:v>Q42</c:v>
                </c:pt>
                <c:pt idx="43">
                  <c:v>Q43</c:v>
                </c:pt>
                <c:pt idx="44">
                  <c:v>Q44</c:v>
                </c:pt>
                <c:pt idx="45">
                  <c:v>Q45</c:v>
                </c:pt>
                <c:pt idx="46">
                  <c:v>Q46</c:v>
                </c:pt>
                <c:pt idx="47">
                  <c:v>Q47</c:v>
                </c:pt>
                <c:pt idx="48">
                  <c:v>Q48</c:v>
                </c:pt>
                <c:pt idx="49">
                  <c:v>Q49</c:v>
                </c:pt>
                <c:pt idx="50">
                  <c:v>Q50</c:v>
                </c:pt>
                <c:pt idx="51">
                  <c:v>Q51</c:v>
                </c:pt>
                <c:pt idx="52">
                  <c:v>Q52</c:v>
                </c:pt>
                <c:pt idx="53">
                  <c:v>Q53</c:v>
                </c:pt>
                <c:pt idx="54">
                  <c:v>Q54</c:v>
                </c:pt>
                <c:pt idx="55">
                  <c:v>Q55</c:v>
                </c:pt>
                <c:pt idx="56">
                  <c:v>Q56</c:v>
                </c:pt>
                <c:pt idx="57">
                  <c:v>Q57</c:v>
                </c:pt>
                <c:pt idx="58">
                  <c:v>Q58</c:v>
                </c:pt>
                <c:pt idx="59">
                  <c:v>Q59</c:v>
                </c:pt>
                <c:pt idx="60">
                  <c:v>Q60</c:v>
                </c:pt>
                <c:pt idx="61">
                  <c:v>Q61</c:v>
                </c:pt>
                <c:pt idx="62">
                  <c:v>Q62</c:v>
                </c:pt>
                <c:pt idx="63">
                  <c:v>Q63</c:v>
                </c:pt>
                <c:pt idx="64">
                  <c:v>Q64</c:v>
                </c:pt>
                <c:pt idx="65">
                  <c:v>Q65</c:v>
                </c:pt>
                <c:pt idx="66">
                  <c:v>Q66</c:v>
                </c:pt>
                <c:pt idx="67">
                  <c:v>Q67</c:v>
                </c:pt>
                <c:pt idx="68">
                  <c:v>Q68</c:v>
                </c:pt>
                <c:pt idx="69">
                  <c:v>Q69</c:v>
                </c:pt>
                <c:pt idx="70">
                  <c:v>Q70</c:v>
                </c:pt>
                <c:pt idx="71">
                  <c:v>Q71</c:v>
                </c:pt>
                <c:pt idx="72">
                  <c:v>Q72</c:v>
                </c:pt>
                <c:pt idx="73">
                  <c:v>Q73</c:v>
                </c:pt>
                <c:pt idx="74">
                  <c:v>Q74</c:v>
                </c:pt>
                <c:pt idx="75">
                  <c:v>Q75</c:v>
                </c:pt>
                <c:pt idx="76">
                  <c:v>Q76</c:v>
                </c:pt>
                <c:pt idx="77">
                  <c:v>Q77</c:v>
                </c:pt>
                <c:pt idx="78">
                  <c:v>Q78</c:v>
                </c:pt>
                <c:pt idx="79">
                  <c:v>Q79</c:v>
                </c:pt>
                <c:pt idx="80">
                  <c:v>Q80</c:v>
                </c:pt>
                <c:pt idx="81">
                  <c:v>Q81</c:v>
                </c:pt>
                <c:pt idx="82">
                  <c:v>Q82</c:v>
                </c:pt>
                <c:pt idx="83">
                  <c:v>Q83</c:v>
                </c:pt>
                <c:pt idx="84">
                  <c:v>Q84</c:v>
                </c:pt>
                <c:pt idx="85">
                  <c:v>Q85</c:v>
                </c:pt>
                <c:pt idx="86">
                  <c:v>Q86</c:v>
                </c:pt>
                <c:pt idx="87">
                  <c:v>Q87</c:v>
                </c:pt>
                <c:pt idx="88">
                  <c:v>Q88</c:v>
                </c:pt>
                <c:pt idx="89">
                  <c:v>Q89</c:v>
                </c:pt>
                <c:pt idx="90">
                  <c:v>Q90</c:v>
                </c:pt>
                <c:pt idx="91">
                  <c:v>Q91</c:v>
                </c:pt>
                <c:pt idx="92">
                  <c:v>Q92</c:v>
                </c:pt>
                <c:pt idx="93">
                  <c:v>Q93</c:v>
                </c:pt>
                <c:pt idx="94">
                  <c:v>Q94</c:v>
                </c:pt>
                <c:pt idx="95">
                  <c:v>Q95</c:v>
                </c:pt>
                <c:pt idx="96">
                  <c:v>Q96</c:v>
                </c:pt>
                <c:pt idx="97">
                  <c:v>Q97</c:v>
                </c:pt>
                <c:pt idx="98">
                  <c:v>Q98</c:v>
                </c:pt>
                <c:pt idx="99">
                  <c:v>Q99</c:v>
                </c:pt>
                <c:pt idx="100">
                  <c:v>Q100</c:v>
                </c:pt>
                <c:pt idx="101">
                  <c:v>Q101</c:v>
                </c:pt>
                <c:pt idx="102">
                  <c:v>Q102</c:v>
                </c:pt>
                <c:pt idx="103">
                  <c:v>Q103</c:v>
                </c:pt>
                <c:pt idx="104">
                  <c:v>Q104</c:v>
                </c:pt>
                <c:pt idx="105">
                  <c:v>Q105</c:v>
                </c:pt>
                <c:pt idx="106">
                  <c:v>Q106</c:v>
                </c:pt>
                <c:pt idx="107">
                  <c:v>Q107</c:v>
                </c:pt>
                <c:pt idx="108">
                  <c:v>Q108</c:v>
                </c:pt>
                <c:pt idx="109">
                  <c:v>Q109</c:v>
                </c:pt>
                <c:pt idx="110">
                  <c:v>Q110</c:v>
                </c:pt>
                <c:pt idx="111">
                  <c:v>Q111</c:v>
                </c:pt>
                <c:pt idx="112">
                  <c:v>Q112</c:v>
                </c:pt>
                <c:pt idx="113">
                  <c:v>Q113</c:v>
                </c:pt>
                <c:pt idx="114">
                  <c:v>Q114</c:v>
                </c:pt>
                <c:pt idx="115">
                  <c:v>Q115</c:v>
                </c:pt>
                <c:pt idx="116">
                  <c:v>Q116</c:v>
                </c:pt>
                <c:pt idx="117">
                  <c:v>Q117</c:v>
                </c:pt>
                <c:pt idx="118">
                  <c:v>Q118</c:v>
                </c:pt>
                <c:pt idx="119">
                  <c:v>Q119</c:v>
                </c:pt>
                <c:pt idx="120">
                  <c:v>Q120</c:v>
                </c:pt>
                <c:pt idx="121">
                  <c:v>Q121</c:v>
                </c:pt>
                <c:pt idx="122">
                  <c:v>Q122</c:v>
                </c:pt>
                <c:pt idx="123">
                  <c:v>Q123</c:v>
                </c:pt>
                <c:pt idx="124">
                  <c:v>Q124</c:v>
                </c:pt>
                <c:pt idx="125">
                  <c:v>Q125</c:v>
                </c:pt>
                <c:pt idx="126">
                  <c:v>Q126</c:v>
                </c:pt>
                <c:pt idx="127">
                  <c:v>Q127</c:v>
                </c:pt>
                <c:pt idx="128">
                  <c:v>Q128</c:v>
                </c:pt>
                <c:pt idx="129">
                  <c:v>Q129</c:v>
                </c:pt>
                <c:pt idx="130">
                  <c:v>Q130</c:v>
                </c:pt>
                <c:pt idx="131">
                  <c:v>Q131</c:v>
                </c:pt>
                <c:pt idx="132">
                  <c:v>Q132</c:v>
                </c:pt>
                <c:pt idx="133">
                  <c:v>Q133</c:v>
                </c:pt>
                <c:pt idx="134">
                  <c:v>Q134</c:v>
                </c:pt>
                <c:pt idx="135">
                  <c:v>Q135</c:v>
                </c:pt>
                <c:pt idx="136">
                  <c:v>Q136</c:v>
                </c:pt>
                <c:pt idx="137">
                  <c:v>Q137</c:v>
                </c:pt>
                <c:pt idx="138">
                  <c:v>Q138</c:v>
                </c:pt>
                <c:pt idx="139">
                  <c:v>Q139</c:v>
                </c:pt>
                <c:pt idx="140">
                  <c:v>Q140</c:v>
                </c:pt>
                <c:pt idx="141">
                  <c:v>Q141</c:v>
                </c:pt>
                <c:pt idx="142">
                  <c:v>Q142</c:v>
                </c:pt>
                <c:pt idx="143">
                  <c:v>Q143</c:v>
                </c:pt>
                <c:pt idx="144">
                  <c:v>Q144</c:v>
                </c:pt>
                <c:pt idx="145">
                  <c:v>Q145</c:v>
                </c:pt>
                <c:pt idx="146">
                  <c:v>Q146</c:v>
                </c:pt>
                <c:pt idx="147">
                  <c:v>Q147</c:v>
                </c:pt>
                <c:pt idx="148">
                  <c:v>Q148</c:v>
                </c:pt>
                <c:pt idx="149">
                  <c:v>Q149</c:v>
                </c:pt>
                <c:pt idx="150">
                  <c:v>Q150</c:v>
                </c:pt>
                <c:pt idx="151">
                  <c:v>Q151</c:v>
                </c:pt>
                <c:pt idx="152">
                  <c:v>Q152</c:v>
                </c:pt>
                <c:pt idx="153">
                  <c:v>Q153</c:v>
                </c:pt>
                <c:pt idx="154">
                  <c:v>Q154</c:v>
                </c:pt>
                <c:pt idx="155">
                  <c:v>Q155</c:v>
                </c:pt>
                <c:pt idx="156">
                  <c:v>Q156</c:v>
                </c:pt>
                <c:pt idx="157">
                  <c:v>Q157</c:v>
                </c:pt>
                <c:pt idx="158">
                  <c:v>Q158</c:v>
                </c:pt>
                <c:pt idx="159">
                  <c:v>Q159</c:v>
                </c:pt>
                <c:pt idx="160">
                  <c:v>Q160</c:v>
                </c:pt>
                <c:pt idx="161">
                  <c:v>Q161</c:v>
                </c:pt>
                <c:pt idx="162">
                  <c:v>Q162</c:v>
                </c:pt>
                <c:pt idx="163">
                  <c:v>Q163</c:v>
                </c:pt>
                <c:pt idx="164">
                  <c:v>Q164</c:v>
                </c:pt>
                <c:pt idx="165">
                  <c:v>Q165</c:v>
                </c:pt>
                <c:pt idx="166">
                  <c:v>Q166</c:v>
                </c:pt>
                <c:pt idx="167">
                  <c:v>Q167</c:v>
                </c:pt>
                <c:pt idx="168">
                  <c:v>Q168</c:v>
                </c:pt>
                <c:pt idx="169">
                  <c:v>Q169</c:v>
                </c:pt>
                <c:pt idx="170">
                  <c:v>Q170</c:v>
                </c:pt>
                <c:pt idx="171">
                  <c:v>Q171</c:v>
                </c:pt>
                <c:pt idx="172">
                  <c:v>Q172</c:v>
                </c:pt>
                <c:pt idx="173">
                  <c:v>Q173</c:v>
                </c:pt>
                <c:pt idx="174">
                  <c:v>Q174</c:v>
                </c:pt>
                <c:pt idx="175">
                  <c:v>Q175</c:v>
                </c:pt>
                <c:pt idx="176">
                  <c:v>Q176</c:v>
                </c:pt>
                <c:pt idx="177">
                  <c:v>Q177</c:v>
                </c:pt>
                <c:pt idx="178">
                  <c:v>Q178</c:v>
                </c:pt>
                <c:pt idx="179">
                  <c:v>Q179</c:v>
                </c:pt>
                <c:pt idx="180">
                  <c:v>Q180</c:v>
                </c:pt>
                <c:pt idx="181">
                  <c:v>Q181</c:v>
                </c:pt>
                <c:pt idx="182">
                  <c:v>Q182</c:v>
                </c:pt>
                <c:pt idx="183">
                  <c:v>Q183</c:v>
                </c:pt>
                <c:pt idx="184">
                  <c:v>Q184</c:v>
                </c:pt>
                <c:pt idx="185">
                  <c:v>Q185</c:v>
                </c:pt>
                <c:pt idx="186">
                  <c:v>Q186</c:v>
                </c:pt>
                <c:pt idx="187">
                  <c:v>Q187</c:v>
                </c:pt>
                <c:pt idx="188">
                  <c:v>Q188</c:v>
                </c:pt>
                <c:pt idx="189">
                  <c:v>Q189</c:v>
                </c:pt>
                <c:pt idx="190">
                  <c:v>Q190</c:v>
                </c:pt>
                <c:pt idx="191">
                  <c:v>Q191</c:v>
                </c:pt>
                <c:pt idx="192">
                  <c:v>Q192</c:v>
                </c:pt>
                <c:pt idx="193">
                  <c:v>Q193</c:v>
                </c:pt>
                <c:pt idx="194">
                  <c:v>Q194</c:v>
                </c:pt>
                <c:pt idx="195">
                  <c:v>Q195</c:v>
                </c:pt>
                <c:pt idx="196">
                  <c:v>Q196</c:v>
                </c:pt>
                <c:pt idx="197">
                  <c:v>Q197</c:v>
                </c:pt>
                <c:pt idx="198">
                  <c:v>Q198</c:v>
                </c:pt>
                <c:pt idx="199">
                  <c:v>Q199</c:v>
                </c:pt>
                <c:pt idx="200">
                  <c:v>Q200</c:v>
                </c:pt>
                <c:pt idx="201">
                  <c:v>Q201</c:v>
                </c:pt>
                <c:pt idx="202">
                  <c:v>Q202</c:v>
                </c:pt>
                <c:pt idx="203">
                  <c:v>Q203</c:v>
                </c:pt>
                <c:pt idx="204">
                  <c:v>Q204</c:v>
                </c:pt>
                <c:pt idx="205">
                  <c:v>Q205</c:v>
                </c:pt>
                <c:pt idx="206">
                  <c:v>Q206</c:v>
                </c:pt>
                <c:pt idx="207">
                  <c:v>Q207</c:v>
                </c:pt>
                <c:pt idx="208">
                  <c:v>Q208</c:v>
                </c:pt>
                <c:pt idx="209">
                  <c:v>Q209</c:v>
                </c:pt>
                <c:pt idx="210">
                  <c:v>Q210</c:v>
                </c:pt>
                <c:pt idx="211">
                  <c:v>Q211</c:v>
                </c:pt>
                <c:pt idx="212">
                  <c:v>Q212</c:v>
                </c:pt>
                <c:pt idx="213">
                  <c:v>Q213</c:v>
                </c:pt>
                <c:pt idx="214">
                  <c:v>Q214</c:v>
                </c:pt>
                <c:pt idx="215">
                  <c:v>Q215</c:v>
                </c:pt>
                <c:pt idx="216">
                  <c:v>Q216</c:v>
                </c:pt>
                <c:pt idx="217">
                  <c:v>Q217</c:v>
                </c:pt>
                <c:pt idx="218">
                  <c:v>Q218</c:v>
                </c:pt>
                <c:pt idx="219">
                  <c:v>Q219</c:v>
                </c:pt>
                <c:pt idx="220">
                  <c:v>Q220</c:v>
                </c:pt>
                <c:pt idx="221">
                  <c:v>Q221</c:v>
                </c:pt>
                <c:pt idx="222">
                  <c:v>Q222</c:v>
                </c:pt>
                <c:pt idx="223">
                  <c:v>Q223</c:v>
                </c:pt>
                <c:pt idx="224">
                  <c:v>Q224</c:v>
                </c:pt>
                <c:pt idx="225">
                  <c:v>Q225</c:v>
                </c:pt>
                <c:pt idx="226">
                  <c:v>Q226</c:v>
                </c:pt>
                <c:pt idx="227">
                  <c:v>Q227</c:v>
                </c:pt>
                <c:pt idx="228">
                  <c:v>Q228</c:v>
                </c:pt>
                <c:pt idx="229">
                  <c:v>Q229</c:v>
                </c:pt>
                <c:pt idx="230">
                  <c:v>Q230</c:v>
                </c:pt>
                <c:pt idx="231">
                  <c:v>Q231</c:v>
                </c:pt>
                <c:pt idx="232">
                  <c:v>Q232</c:v>
                </c:pt>
                <c:pt idx="233">
                  <c:v>Q233</c:v>
                </c:pt>
                <c:pt idx="234">
                  <c:v>Q234</c:v>
                </c:pt>
                <c:pt idx="235">
                  <c:v>Q235</c:v>
                </c:pt>
                <c:pt idx="236">
                  <c:v>Q236</c:v>
                </c:pt>
                <c:pt idx="237">
                  <c:v>Q237</c:v>
                </c:pt>
                <c:pt idx="238">
                  <c:v>Q238</c:v>
                </c:pt>
                <c:pt idx="239">
                  <c:v>Q239</c:v>
                </c:pt>
                <c:pt idx="240">
                  <c:v>Q240</c:v>
                </c:pt>
                <c:pt idx="241">
                  <c:v>Q241</c:v>
                </c:pt>
                <c:pt idx="242">
                  <c:v>Q242</c:v>
                </c:pt>
                <c:pt idx="243">
                  <c:v>Q243</c:v>
                </c:pt>
                <c:pt idx="244">
                  <c:v>Q244</c:v>
                </c:pt>
                <c:pt idx="245">
                  <c:v>Q245</c:v>
                </c:pt>
                <c:pt idx="246">
                  <c:v>Q246</c:v>
                </c:pt>
                <c:pt idx="247">
                  <c:v>Q247</c:v>
                </c:pt>
                <c:pt idx="248">
                  <c:v>Q248</c:v>
                </c:pt>
                <c:pt idx="249">
                  <c:v>Q249</c:v>
                </c:pt>
                <c:pt idx="250">
                  <c:v>Q250</c:v>
                </c:pt>
                <c:pt idx="251">
                  <c:v>Q251</c:v>
                </c:pt>
                <c:pt idx="252">
                  <c:v>Q252</c:v>
                </c:pt>
                <c:pt idx="253">
                  <c:v>Q253</c:v>
                </c:pt>
                <c:pt idx="254">
                  <c:v>Q254</c:v>
                </c:pt>
                <c:pt idx="255">
                  <c:v>Q255</c:v>
                </c:pt>
                <c:pt idx="256">
                  <c:v>Q256</c:v>
                </c:pt>
                <c:pt idx="257">
                  <c:v>Q257</c:v>
                </c:pt>
                <c:pt idx="258">
                  <c:v>Q258</c:v>
                </c:pt>
                <c:pt idx="259">
                  <c:v>Q259</c:v>
                </c:pt>
                <c:pt idx="260">
                  <c:v>Q260</c:v>
                </c:pt>
                <c:pt idx="261">
                  <c:v>Q261</c:v>
                </c:pt>
                <c:pt idx="262">
                  <c:v>Q262</c:v>
                </c:pt>
                <c:pt idx="263">
                  <c:v>Q263</c:v>
                </c:pt>
                <c:pt idx="264">
                  <c:v>Q264</c:v>
                </c:pt>
                <c:pt idx="265">
                  <c:v>Q265</c:v>
                </c:pt>
                <c:pt idx="266">
                  <c:v>Q266</c:v>
                </c:pt>
                <c:pt idx="267">
                  <c:v>Q267</c:v>
                </c:pt>
                <c:pt idx="268">
                  <c:v>Q268</c:v>
                </c:pt>
                <c:pt idx="269">
                  <c:v>Q269</c:v>
                </c:pt>
                <c:pt idx="270">
                  <c:v>Q270</c:v>
                </c:pt>
                <c:pt idx="271">
                  <c:v>Q271</c:v>
                </c:pt>
                <c:pt idx="272">
                  <c:v>Q272</c:v>
                </c:pt>
                <c:pt idx="273">
                  <c:v>Q273</c:v>
                </c:pt>
                <c:pt idx="274">
                  <c:v>Q274</c:v>
                </c:pt>
                <c:pt idx="275">
                  <c:v>Q275</c:v>
                </c:pt>
                <c:pt idx="276">
                  <c:v>Q276</c:v>
                </c:pt>
                <c:pt idx="277">
                  <c:v>Q277</c:v>
                </c:pt>
                <c:pt idx="278">
                  <c:v>Q278</c:v>
                </c:pt>
                <c:pt idx="279">
                  <c:v>Q279</c:v>
                </c:pt>
                <c:pt idx="280">
                  <c:v>Q280</c:v>
                </c:pt>
                <c:pt idx="281">
                  <c:v>Q281</c:v>
                </c:pt>
                <c:pt idx="282">
                  <c:v>Q282</c:v>
                </c:pt>
                <c:pt idx="283">
                  <c:v>Q283</c:v>
                </c:pt>
                <c:pt idx="284">
                  <c:v>Q284</c:v>
                </c:pt>
                <c:pt idx="285">
                  <c:v>Q285</c:v>
                </c:pt>
                <c:pt idx="286">
                  <c:v>Q286</c:v>
                </c:pt>
                <c:pt idx="287">
                  <c:v>Q287</c:v>
                </c:pt>
                <c:pt idx="288">
                  <c:v>Q288</c:v>
                </c:pt>
                <c:pt idx="289">
                  <c:v>Q289</c:v>
                </c:pt>
                <c:pt idx="290">
                  <c:v>Q290</c:v>
                </c:pt>
                <c:pt idx="291">
                  <c:v>Q291</c:v>
                </c:pt>
                <c:pt idx="292">
                  <c:v>Q292</c:v>
                </c:pt>
                <c:pt idx="293">
                  <c:v>Q293</c:v>
                </c:pt>
                <c:pt idx="294">
                  <c:v>Q294</c:v>
                </c:pt>
                <c:pt idx="295">
                  <c:v>Q295</c:v>
                </c:pt>
                <c:pt idx="296">
                  <c:v>Q296</c:v>
                </c:pt>
                <c:pt idx="297">
                  <c:v>Q297</c:v>
                </c:pt>
                <c:pt idx="298">
                  <c:v>Q298</c:v>
                </c:pt>
                <c:pt idx="299">
                  <c:v>Q299</c:v>
                </c:pt>
                <c:pt idx="300">
                  <c:v>Q300</c:v>
                </c:pt>
                <c:pt idx="301">
                  <c:v>Q301</c:v>
                </c:pt>
                <c:pt idx="302">
                  <c:v>Q302</c:v>
                </c:pt>
                <c:pt idx="303">
                  <c:v>Q303</c:v>
                </c:pt>
                <c:pt idx="304">
                  <c:v>Q304</c:v>
                </c:pt>
                <c:pt idx="305">
                  <c:v>Q305</c:v>
                </c:pt>
                <c:pt idx="306">
                  <c:v>Q306</c:v>
                </c:pt>
                <c:pt idx="307">
                  <c:v>Q307</c:v>
                </c:pt>
                <c:pt idx="308">
                  <c:v>Q308</c:v>
                </c:pt>
                <c:pt idx="309">
                  <c:v>Q309</c:v>
                </c:pt>
                <c:pt idx="310">
                  <c:v>Q310</c:v>
                </c:pt>
                <c:pt idx="311">
                  <c:v>Q311</c:v>
                </c:pt>
                <c:pt idx="312">
                  <c:v>Q312</c:v>
                </c:pt>
                <c:pt idx="313">
                  <c:v>Q313</c:v>
                </c:pt>
                <c:pt idx="314">
                  <c:v>Q314</c:v>
                </c:pt>
                <c:pt idx="315">
                  <c:v>Q315</c:v>
                </c:pt>
                <c:pt idx="316">
                  <c:v>Q316</c:v>
                </c:pt>
                <c:pt idx="317">
                  <c:v>Q317</c:v>
                </c:pt>
                <c:pt idx="318">
                  <c:v>Q318</c:v>
                </c:pt>
                <c:pt idx="319">
                  <c:v>Q319</c:v>
                </c:pt>
                <c:pt idx="320">
                  <c:v>Q320</c:v>
                </c:pt>
                <c:pt idx="321">
                  <c:v>Q321</c:v>
                </c:pt>
                <c:pt idx="322">
                  <c:v>Q322</c:v>
                </c:pt>
                <c:pt idx="323">
                  <c:v>Q323</c:v>
                </c:pt>
                <c:pt idx="324">
                  <c:v>Q324</c:v>
                </c:pt>
                <c:pt idx="325">
                  <c:v>Q325</c:v>
                </c:pt>
                <c:pt idx="326">
                  <c:v>Q326</c:v>
                </c:pt>
                <c:pt idx="327">
                  <c:v>Q327</c:v>
                </c:pt>
                <c:pt idx="328">
                  <c:v>Q328</c:v>
                </c:pt>
                <c:pt idx="329">
                  <c:v>Q329</c:v>
                </c:pt>
                <c:pt idx="330">
                  <c:v>Q330</c:v>
                </c:pt>
                <c:pt idx="331">
                  <c:v>Q331</c:v>
                </c:pt>
                <c:pt idx="332">
                  <c:v>Q332</c:v>
                </c:pt>
                <c:pt idx="333">
                  <c:v>Q333</c:v>
                </c:pt>
                <c:pt idx="334">
                  <c:v>Q334</c:v>
                </c:pt>
                <c:pt idx="335">
                  <c:v>Q335</c:v>
                </c:pt>
                <c:pt idx="336">
                  <c:v>Q336</c:v>
                </c:pt>
                <c:pt idx="337">
                  <c:v>Q337</c:v>
                </c:pt>
                <c:pt idx="338">
                  <c:v>Q338</c:v>
                </c:pt>
                <c:pt idx="339">
                  <c:v>Q339</c:v>
                </c:pt>
                <c:pt idx="340">
                  <c:v>Q340</c:v>
                </c:pt>
                <c:pt idx="341">
                  <c:v>Q341</c:v>
                </c:pt>
                <c:pt idx="342">
                  <c:v>Q342</c:v>
                </c:pt>
                <c:pt idx="343">
                  <c:v>Q343</c:v>
                </c:pt>
                <c:pt idx="344">
                  <c:v>Q344</c:v>
                </c:pt>
                <c:pt idx="345">
                  <c:v>Q345</c:v>
                </c:pt>
                <c:pt idx="346">
                  <c:v>Q346</c:v>
                </c:pt>
                <c:pt idx="347">
                  <c:v>Q347</c:v>
                </c:pt>
                <c:pt idx="348">
                  <c:v>Q348</c:v>
                </c:pt>
                <c:pt idx="349">
                  <c:v>Q349</c:v>
                </c:pt>
                <c:pt idx="350">
                  <c:v>Q350</c:v>
                </c:pt>
                <c:pt idx="351">
                  <c:v>Q351</c:v>
                </c:pt>
                <c:pt idx="352">
                  <c:v>Q352</c:v>
                </c:pt>
                <c:pt idx="353">
                  <c:v>Q353</c:v>
                </c:pt>
                <c:pt idx="354">
                  <c:v>Q354</c:v>
                </c:pt>
                <c:pt idx="355">
                  <c:v>Q355</c:v>
                </c:pt>
                <c:pt idx="356">
                  <c:v>Q356</c:v>
                </c:pt>
                <c:pt idx="357">
                  <c:v>Q357</c:v>
                </c:pt>
                <c:pt idx="358">
                  <c:v>Q358</c:v>
                </c:pt>
                <c:pt idx="359">
                  <c:v>Q359</c:v>
                </c:pt>
                <c:pt idx="360">
                  <c:v>Q360</c:v>
                </c:pt>
                <c:pt idx="361">
                  <c:v>Q361</c:v>
                </c:pt>
                <c:pt idx="362">
                  <c:v>Q362</c:v>
                </c:pt>
                <c:pt idx="363">
                  <c:v>Q363</c:v>
                </c:pt>
                <c:pt idx="364">
                  <c:v>Q364</c:v>
                </c:pt>
                <c:pt idx="365">
                  <c:v>Q365</c:v>
                </c:pt>
                <c:pt idx="366">
                  <c:v>Q366</c:v>
                </c:pt>
                <c:pt idx="367">
                  <c:v>Q367</c:v>
                </c:pt>
                <c:pt idx="368">
                  <c:v>Q368</c:v>
                </c:pt>
                <c:pt idx="369">
                  <c:v>Q369</c:v>
                </c:pt>
                <c:pt idx="370">
                  <c:v>Q370</c:v>
                </c:pt>
                <c:pt idx="371">
                  <c:v>Q371</c:v>
                </c:pt>
                <c:pt idx="372">
                  <c:v>Q372</c:v>
                </c:pt>
                <c:pt idx="373">
                  <c:v>Q373</c:v>
                </c:pt>
                <c:pt idx="374">
                  <c:v>Q374</c:v>
                </c:pt>
                <c:pt idx="375">
                  <c:v>Q375</c:v>
                </c:pt>
                <c:pt idx="376">
                  <c:v>Q376</c:v>
                </c:pt>
                <c:pt idx="377">
                  <c:v>Q377</c:v>
                </c:pt>
                <c:pt idx="378">
                  <c:v>Q378</c:v>
                </c:pt>
                <c:pt idx="379">
                  <c:v>Q379</c:v>
                </c:pt>
                <c:pt idx="380">
                  <c:v>Q380</c:v>
                </c:pt>
                <c:pt idx="381">
                  <c:v>Q381</c:v>
                </c:pt>
                <c:pt idx="382">
                  <c:v>Q382</c:v>
                </c:pt>
                <c:pt idx="383">
                  <c:v>Q383</c:v>
                </c:pt>
                <c:pt idx="384">
                  <c:v>Q384</c:v>
                </c:pt>
                <c:pt idx="385">
                  <c:v>Q385</c:v>
                </c:pt>
                <c:pt idx="386">
                  <c:v>Q386</c:v>
                </c:pt>
                <c:pt idx="387">
                  <c:v>Q387</c:v>
                </c:pt>
                <c:pt idx="388">
                  <c:v>Q388</c:v>
                </c:pt>
                <c:pt idx="389">
                  <c:v>Q389</c:v>
                </c:pt>
                <c:pt idx="390">
                  <c:v>Q390</c:v>
                </c:pt>
                <c:pt idx="391">
                  <c:v>Q391</c:v>
                </c:pt>
                <c:pt idx="392">
                  <c:v>Q392</c:v>
                </c:pt>
                <c:pt idx="393">
                  <c:v>Q393</c:v>
                </c:pt>
                <c:pt idx="394">
                  <c:v>Q394</c:v>
                </c:pt>
                <c:pt idx="395">
                  <c:v>Q395</c:v>
                </c:pt>
                <c:pt idx="396">
                  <c:v>Q396</c:v>
                </c:pt>
                <c:pt idx="397">
                  <c:v>Q397</c:v>
                </c:pt>
                <c:pt idx="398">
                  <c:v>Q398</c:v>
                </c:pt>
                <c:pt idx="399">
                  <c:v>Q399</c:v>
                </c:pt>
                <c:pt idx="400">
                  <c:v>Q400</c:v>
                </c:pt>
                <c:pt idx="401">
                  <c:v>Q401</c:v>
                </c:pt>
                <c:pt idx="402">
                  <c:v>Q402</c:v>
                </c:pt>
                <c:pt idx="403">
                  <c:v>Q403</c:v>
                </c:pt>
                <c:pt idx="404">
                  <c:v>Q404</c:v>
                </c:pt>
                <c:pt idx="405">
                  <c:v>Q405</c:v>
                </c:pt>
                <c:pt idx="406">
                  <c:v>Q406</c:v>
                </c:pt>
                <c:pt idx="407">
                  <c:v>Q407</c:v>
                </c:pt>
                <c:pt idx="408">
                  <c:v>Q408</c:v>
                </c:pt>
                <c:pt idx="409">
                  <c:v>Q409</c:v>
                </c:pt>
                <c:pt idx="410">
                  <c:v>Q410</c:v>
                </c:pt>
                <c:pt idx="411">
                  <c:v>Q411</c:v>
                </c:pt>
                <c:pt idx="412">
                  <c:v>Q412</c:v>
                </c:pt>
                <c:pt idx="413">
                  <c:v>Q413</c:v>
                </c:pt>
                <c:pt idx="414">
                  <c:v>Q414</c:v>
                </c:pt>
                <c:pt idx="415">
                  <c:v>Q415</c:v>
                </c:pt>
                <c:pt idx="416">
                  <c:v>Q416</c:v>
                </c:pt>
                <c:pt idx="417">
                  <c:v>Q417</c:v>
                </c:pt>
                <c:pt idx="418">
                  <c:v>Q418</c:v>
                </c:pt>
                <c:pt idx="419">
                  <c:v>Q419</c:v>
                </c:pt>
                <c:pt idx="420">
                  <c:v>Q420</c:v>
                </c:pt>
                <c:pt idx="421">
                  <c:v>Q421</c:v>
                </c:pt>
                <c:pt idx="422">
                  <c:v>Q422</c:v>
                </c:pt>
                <c:pt idx="423">
                  <c:v>Q423</c:v>
                </c:pt>
                <c:pt idx="424">
                  <c:v>Q424</c:v>
                </c:pt>
                <c:pt idx="425">
                  <c:v>Q425</c:v>
                </c:pt>
                <c:pt idx="426">
                  <c:v>Q426</c:v>
                </c:pt>
                <c:pt idx="427">
                  <c:v>Q427</c:v>
                </c:pt>
                <c:pt idx="428">
                  <c:v>Q428</c:v>
                </c:pt>
                <c:pt idx="429">
                  <c:v>Q429</c:v>
                </c:pt>
                <c:pt idx="430">
                  <c:v>Q430</c:v>
                </c:pt>
                <c:pt idx="431">
                  <c:v>Q431</c:v>
                </c:pt>
                <c:pt idx="432">
                  <c:v>Q432</c:v>
                </c:pt>
                <c:pt idx="433">
                  <c:v>Q433</c:v>
                </c:pt>
                <c:pt idx="434">
                  <c:v>Q434</c:v>
                </c:pt>
                <c:pt idx="435">
                  <c:v>Q435</c:v>
                </c:pt>
                <c:pt idx="436">
                  <c:v>Q436</c:v>
                </c:pt>
                <c:pt idx="437">
                  <c:v>Q437</c:v>
                </c:pt>
                <c:pt idx="438">
                  <c:v>Q438</c:v>
                </c:pt>
                <c:pt idx="439">
                  <c:v>Q439</c:v>
                </c:pt>
                <c:pt idx="440">
                  <c:v>Q440</c:v>
                </c:pt>
                <c:pt idx="441">
                  <c:v>Q441</c:v>
                </c:pt>
                <c:pt idx="442">
                  <c:v>Q442</c:v>
                </c:pt>
                <c:pt idx="443">
                  <c:v>Q443</c:v>
                </c:pt>
                <c:pt idx="444">
                  <c:v>Q444</c:v>
                </c:pt>
                <c:pt idx="445">
                  <c:v>Q445</c:v>
                </c:pt>
                <c:pt idx="446">
                  <c:v>Q446</c:v>
                </c:pt>
                <c:pt idx="447">
                  <c:v>Q447</c:v>
                </c:pt>
                <c:pt idx="448">
                  <c:v>Q448</c:v>
                </c:pt>
                <c:pt idx="449">
                  <c:v>Q449</c:v>
                </c:pt>
                <c:pt idx="450">
                  <c:v>Q450</c:v>
                </c:pt>
                <c:pt idx="451">
                  <c:v>Q451</c:v>
                </c:pt>
                <c:pt idx="452">
                  <c:v>Q452</c:v>
                </c:pt>
                <c:pt idx="453">
                  <c:v>Q453</c:v>
                </c:pt>
                <c:pt idx="454">
                  <c:v>Q454</c:v>
                </c:pt>
                <c:pt idx="455">
                  <c:v>Q455</c:v>
                </c:pt>
                <c:pt idx="456">
                  <c:v>Q456</c:v>
                </c:pt>
                <c:pt idx="457">
                  <c:v>Q457</c:v>
                </c:pt>
                <c:pt idx="458">
                  <c:v>Q458</c:v>
                </c:pt>
                <c:pt idx="459">
                  <c:v>Q459</c:v>
                </c:pt>
                <c:pt idx="460">
                  <c:v>Q460</c:v>
                </c:pt>
                <c:pt idx="461">
                  <c:v>Q461</c:v>
                </c:pt>
                <c:pt idx="462">
                  <c:v>Q462</c:v>
                </c:pt>
                <c:pt idx="463">
                  <c:v>Q463</c:v>
                </c:pt>
                <c:pt idx="464">
                  <c:v>Q464</c:v>
                </c:pt>
                <c:pt idx="465">
                  <c:v>Q465</c:v>
                </c:pt>
                <c:pt idx="466">
                  <c:v>Q466</c:v>
                </c:pt>
                <c:pt idx="467">
                  <c:v>Q467</c:v>
                </c:pt>
                <c:pt idx="468">
                  <c:v>Q468</c:v>
                </c:pt>
                <c:pt idx="469">
                  <c:v>Q469</c:v>
                </c:pt>
                <c:pt idx="470">
                  <c:v>Q470</c:v>
                </c:pt>
                <c:pt idx="471">
                  <c:v>Q471</c:v>
                </c:pt>
                <c:pt idx="472">
                  <c:v>Q472</c:v>
                </c:pt>
                <c:pt idx="473">
                  <c:v>Q473</c:v>
                </c:pt>
                <c:pt idx="474">
                  <c:v>Q474</c:v>
                </c:pt>
                <c:pt idx="475">
                  <c:v>Q475</c:v>
                </c:pt>
                <c:pt idx="476">
                  <c:v>Q476</c:v>
                </c:pt>
                <c:pt idx="477">
                  <c:v>Q477</c:v>
                </c:pt>
                <c:pt idx="478">
                  <c:v>Q478</c:v>
                </c:pt>
                <c:pt idx="479">
                  <c:v>Q479</c:v>
                </c:pt>
                <c:pt idx="480">
                  <c:v>Q480</c:v>
                </c:pt>
                <c:pt idx="481">
                  <c:v>Q481</c:v>
                </c:pt>
                <c:pt idx="482">
                  <c:v>Q482</c:v>
                </c:pt>
                <c:pt idx="483">
                  <c:v>Q483</c:v>
                </c:pt>
                <c:pt idx="484">
                  <c:v>Q484</c:v>
                </c:pt>
                <c:pt idx="485">
                  <c:v>Q485</c:v>
                </c:pt>
                <c:pt idx="486">
                  <c:v>Q486</c:v>
                </c:pt>
                <c:pt idx="487">
                  <c:v>Q487</c:v>
                </c:pt>
                <c:pt idx="488">
                  <c:v>Q488</c:v>
                </c:pt>
                <c:pt idx="489">
                  <c:v>Q489</c:v>
                </c:pt>
                <c:pt idx="490">
                  <c:v>Q490</c:v>
                </c:pt>
                <c:pt idx="491">
                  <c:v>Q491</c:v>
                </c:pt>
                <c:pt idx="492">
                  <c:v>Q492</c:v>
                </c:pt>
                <c:pt idx="493">
                  <c:v>Q493</c:v>
                </c:pt>
                <c:pt idx="494">
                  <c:v>Q494</c:v>
                </c:pt>
                <c:pt idx="495">
                  <c:v>Q495</c:v>
                </c:pt>
                <c:pt idx="496">
                  <c:v>Q496</c:v>
                </c:pt>
                <c:pt idx="497">
                  <c:v>Q497</c:v>
                </c:pt>
                <c:pt idx="498">
                  <c:v>Q498</c:v>
                </c:pt>
                <c:pt idx="499">
                  <c:v>Q499</c:v>
                </c:pt>
                <c:pt idx="500">
                  <c:v>Q500</c:v>
                </c:pt>
                <c:pt idx="501">
                  <c:v>Q501</c:v>
                </c:pt>
                <c:pt idx="502">
                  <c:v>Q502</c:v>
                </c:pt>
                <c:pt idx="503">
                  <c:v>Q503</c:v>
                </c:pt>
                <c:pt idx="504">
                  <c:v>Q504</c:v>
                </c:pt>
                <c:pt idx="505">
                  <c:v>Q505</c:v>
                </c:pt>
                <c:pt idx="506">
                  <c:v>Q506</c:v>
                </c:pt>
                <c:pt idx="507">
                  <c:v>Q507</c:v>
                </c:pt>
                <c:pt idx="508">
                  <c:v>Q508</c:v>
                </c:pt>
                <c:pt idx="509">
                  <c:v>Q509</c:v>
                </c:pt>
                <c:pt idx="510">
                  <c:v>Q510</c:v>
                </c:pt>
                <c:pt idx="511">
                  <c:v>Q511</c:v>
                </c:pt>
                <c:pt idx="512">
                  <c:v>Q512</c:v>
                </c:pt>
                <c:pt idx="513">
                  <c:v>Q513</c:v>
                </c:pt>
                <c:pt idx="514">
                  <c:v>Q514</c:v>
                </c:pt>
                <c:pt idx="515">
                  <c:v>Q515</c:v>
                </c:pt>
                <c:pt idx="516">
                  <c:v>Q516</c:v>
                </c:pt>
                <c:pt idx="517">
                  <c:v>Q517</c:v>
                </c:pt>
                <c:pt idx="518">
                  <c:v>Q518</c:v>
                </c:pt>
                <c:pt idx="519">
                  <c:v>Q519</c:v>
                </c:pt>
                <c:pt idx="520">
                  <c:v>Q520</c:v>
                </c:pt>
                <c:pt idx="521">
                  <c:v>Q521</c:v>
                </c:pt>
                <c:pt idx="522">
                  <c:v>Q522</c:v>
                </c:pt>
                <c:pt idx="523">
                  <c:v>Q523</c:v>
                </c:pt>
                <c:pt idx="524">
                  <c:v>Q524</c:v>
                </c:pt>
                <c:pt idx="525">
                  <c:v>Q525</c:v>
                </c:pt>
                <c:pt idx="526">
                  <c:v>Q526</c:v>
                </c:pt>
                <c:pt idx="527">
                  <c:v>Q527</c:v>
                </c:pt>
                <c:pt idx="528">
                  <c:v>Q528</c:v>
                </c:pt>
                <c:pt idx="529">
                  <c:v>Q529</c:v>
                </c:pt>
                <c:pt idx="530">
                  <c:v>Q530</c:v>
                </c:pt>
                <c:pt idx="531">
                  <c:v>Q531</c:v>
                </c:pt>
                <c:pt idx="532">
                  <c:v>Q532</c:v>
                </c:pt>
                <c:pt idx="533">
                  <c:v>Q533</c:v>
                </c:pt>
                <c:pt idx="534">
                  <c:v>Q534</c:v>
                </c:pt>
                <c:pt idx="535">
                  <c:v>Q535</c:v>
                </c:pt>
                <c:pt idx="536">
                  <c:v>Q536</c:v>
                </c:pt>
                <c:pt idx="537">
                  <c:v>Q537</c:v>
                </c:pt>
                <c:pt idx="538">
                  <c:v>Q538</c:v>
                </c:pt>
                <c:pt idx="539">
                  <c:v>Q539</c:v>
                </c:pt>
                <c:pt idx="540">
                  <c:v>Q540</c:v>
                </c:pt>
                <c:pt idx="541">
                  <c:v>Q541</c:v>
                </c:pt>
                <c:pt idx="542">
                  <c:v>Q542</c:v>
                </c:pt>
                <c:pt idx="543">
                  <c:v>Q543</c:v>
                </c:pt>
                <c:pt idx="544">
                  <c:v>Q544</c:v>
                </c:pt>
                <c:pt idx="545">
                  <c:v>Q545</c:v>
                </c:pt>
                <c:pt idx="546">
                  <c:v>Q546</c:v>
                </c:pt>
                <c:pt idx="547">
                  <c:v>Q547</c:v>
                </c:pt>
                <c:pt idx="548">
                  <c:v>Q548</c:v>
                </c:pt>
                <c:pt idx="549">
                  <c:v>Q549</c:v>
                </c:pt>
                <c:pt idx="550">
                  <c:v>Q550</c:v>
                </c:pt>
                <c:pt idx="551">
                  <c:v>Q551</c:v>
                </c:pt>
                <c:pt idx="552">
                  <c:v>Q552</c:v>
                </c:pt>
                <c:pt idx="553">
                  <c:v>Q553</c:v>
                </c:pt>
                <c:pt idx="554">
                  <c:v>Q554</c:v>
                </c:pt>
                <c:pt idx="555">
                  <c:v>Q555</c:v>
                </c:pt>
                <c:pt idx="556">
                  <c:v>Q556</c:v>
                </c:pt>
                <c:pt idx="557">
                  <c:v>Q557</c:v>
                </c:pt>
                <c:pt idx="558">
                  <c:v>Q558</c:v>
                </c:pt>
                <c:pt idx="559">
                  <c:v>Q559</c:v>
                </c:pt>
                <c:pt idx="560">
                  <c:v>Q560</c:v>
                </c:pt>
                <c:pt idx="561">
                  <c:v>Q561</c:v>
                </c:pt>
                <c:pt idx="562">
                  <c:v>Q562</c:v>
                </c:pt>
                <c:pt idx="563">
                  <c:v>Q563</c:v>
                </c:pt>
                <c:pt idx="564">
                  <c:v>Q564</c:v>
                </c:pt>
                <c:pt idx="565">
                  <c:v>Q565</c:v>
                </c:pt>
                <c:pt idx="566">
                  <c:v>Q566</c:v>
                </c:pt>
                <c:pt idx="567">
                  <c:v>Q567</c:v>
                </c:pt>
                <c:pt idx="568">
                  <c:v>Q568</c:v>
                </c:pt>
                <c:pt idx="569">
                  <c:v>Q569</c:v>
                </c:pt>
                <c:pt idx="570">
                  <c:v>Q570</c:v>
                </c:pt>
                <c:pt idx="571">
                  <c:v>Q571</c:v>
                </c:pt>
                <c:pt idx="572">
                  <c:v>Q572</c:v>
                </c:pt>
                <c:pt idx="573">
                  <c:v>Q573</c:v>
                </c:pt>
                <c:pt idx="574">
                  <c:v>Q574</c:v>
                </c:pt>
                <c:pt idx="575">
                  <c:v>Q575</c:v>
                </c:pt>
                <c:pt idx="576">
                  <c:v>Q576</c:v>
                </c:pt>
                <c:pt idx="577">
                  <c:v>Q577</c:v>
                </c:pt>
                <c:pt idx="578">
                  <c:v>Q578</c:v>
                </c:pt>
                <c:pt idx="579">
                  <c:v>Q579</c:v>
                </c:pt>
                <c:pt idx="580">
                  <c:v>Q580</c:v>
                </c:pt>
                <c:pt idx="581">
                  <c:v>Q581</c:v>
                </c:pt>
                <c:pt idx="582">
                  <c:v>Q582</c:v>
                </c:pt>
                <c:pt idx="583">
                  <c:v>Q583</c:v>
                </c:pt>
                <c:pt idx="584">
                  <c:v>Q584</c:v>
                </c:pt>
                <c:pt idx="585">
                  <c:v>Q585</c:v>
                </c:pt>
                <c:pt idx="586">
                  <c:v>Q586</c:v>
                </c:pt>
                <c:pt idx="587">
                  <c:v>Q587</c:v>
                </c:pt>
                <c:pt idx="588">
                  <c:v>Q588</c:v>
                </c:pt>
                <c:pt idx="589">
                  <c:v>Q589</c:v>
                </c:pt>
                <c:pt idx="590">
                  <c:v>Q590</c:v>
                </c:pt>
                <c:pt idx="591">
                  <c:v>Q591</c:v>
                </c:pt>
                <c:pt idx="592">
                  <c:v>Q592</c:v>
                </c:pt>
                <c:pt idx="593">
                  <c:v>Q593</c:v>
                </c:pt>
                <c:pt idx="594">
                  <c:v>Q594</c:v>
                </c:pt>
                <c:pt idx="595">
                  <c:v>Q595</c:v>
                </c:pt>
                <c:pt idx="596">
                  <c:v>Q596</c:v>
                </c:pt>
                <c:pt idx="597">
                  <c:v>Q597</c:v>
                </c:pt>
                <c:pt idx="598">
                  <c:v>Q598</c:v>
                </c:pt>
                <c:pt idx="599">
                  <c:v>Q599</c:v>
                </c:pt>
                <c:pt idx="600">
                  <c:v>Q600</c:v>
                </c:pt>
                <c:pt idx="601">
                  <c:v>Q601</c:v>
                </c:pt>
                <c:pt idx="602">
                  <c:v>Q602</c:v>
                </c:pt>
                <c:pt idx="603">
                  <c:v>Q603</c:v>
                </c:pt>
                <c:pt idx="604">
                  <c:v>Q604</c:v>
                </c:pt>
                <c:pt idx="605">
                  <c:v>Q605</c:v>
                </c:pt>
                <c:pt idx="606">
                  <c:v>Q606</c:v>
                </c:pt>
                <c:pt idx="607">
                  <c:v>Q607</c:v>
                </c:pt>
                <c:pt idx="608">
                  <c:v>Q608</c:v>
                </c:pt>
                <c:pt idx="609">
                  <c:v>Q609</c:v>
                </c:pt>
                <c:pt idx="610">
                  <c:v>Q610</c:v>
                </c:pt>
                <c:pt idx="611">
                  <c:v>Q611</c:v>
                </c:pt>
                <c:pt idx="612">
                  <c:v>Q612</c:v>
                </c:pt>
                <c:pt idx="613">
                  <c:v>Q613</c:v>
                </c:pt>
                <c:pt idx="614">
                  <c:v>Q614</c:v>
                </c:pt>
                <c:pt idx="615">
                  <c:v>Q615</c:v>
                </c:pt>
                <c:pt idx="616">
                  <c:v>Q616</c:v>
                </c:pt>
                <c:pt idx="617">
                  <c:v>Q617</c:v>
                </c:pt>
                <c:pt idx="618">
                  <c:v>Q618</c:v>
                </c:pt>
                <c:pt idx="619">
                  <c:v>Q619</c:v>
                </c:pt>
                <c:pt idx="620">
                  <c:v>Q620</c:v>
                </c:pt>
                <c:pt idx="621">
                  <c:v>Q621</c:v>
                </c:pt>
                <c:pt idx="622">
                  <c:v>Q622</c:v>
                </c:pt>
                <c:pt idx="623">
                  <c:v>Q623</c:v>
                </c:pt>
                <c:pt idx="624">
                  <c:v>Q624</c:v>
                </c:pt>
                <c:pt idx="625">
                  <c:v>Q625</c:v>
                </c:pt>
                <c:pt idx="626">
                  <c:v>Q626</c:v>
                </c:pt>
                <c:pt idx="627">
                  <c:v>Q627</c:v>
                </c:pt>
                <c:pt idx="628">
                  <c:v>Q628</c:v>
                </c:pt>
                <c:pt idx="629">
                  <c:v>Q629</c:v>
                </c:pt>
                <c:pt idx="630">
                  <c:v>Q630</c:v>
                </c:pt>
                <c:pt idx="631">
                  <c:v>Q631</c:v>
                </c:pt>
                <c:pt idx="632">
                  <c:v>Q632</c:v>
                </c:pt>
                <c:pt idx="633">
                  <c:v>Q633</c:v>
                </c:pt>
                <c:pt idx="634">
                  <c:v>Q634</c:v>
                </c:pt>
                <c:pt idx="635">
                  <c:v>Q635</c:v>
                </c:pt>
                <c:pt idx="636">
                  <c:v>Q636</c:v>
                </c:pt>
                <c:pt idx="637">
                  <c:v>Q637</c:v>
                </c:pt>
                <c:pt idx="638">
                  <c:v>Q638</c:v>
                </c:pt>
                <c:pt idx="639">
                  <c:v>Q639</c:v>
                </c:pt>
                <c:pt idx="640">
                  <c:v>Q640</c:v>
                </c:pt>
                <c:pt idx="641">
                  <c:v>Q641</c:v>
                </c:pt>
                <c:pt idx="642">
                  <c:v>Q642</c:v>
                </c:pt>
                <c:pt idx="643">
                  <c:v>Q643</c:v>
                </c:pt>
                <c:pt idx="644">
                  <c:v>Q644</c:v>
                </c:pt>
                <c:pt idx="645">
                  <c:v>Q645</c:v>
                </c:pt>
                <c:pt idx="646">
                  <c:v>Q646</c:v>
                </c:pt>
                <c:pt idx="647">
                  <c:v>Q647</c:v>
                </c:pt>
                <c:pt idx="648">
                  <c:v>Q648</c:v>
                </c:pt>
                <c:pt idx="649">
                  <c:v>Q649</c:v>
                </c:pt>
                <c:pt idx="650">
                  <c:v>Q650</c:v>
                </c:pt>
                <c:pt idx="651">
                  <c:v>Q651</c:v>
                </c:pt>
                <c:pt idx="652">
                  <c:v>Q652</c:v>
                </c:pt>
                <c:pt idx="653">
                  <c:v>Q653</c:v>
                </c:pt>
                <c:pt idx="654">
                  <c:v>Q654</c:v>
                </c:pt>
                <c:pt idx="655">
                  <c:v>Q655</c:v>
                </c:pt>
                <c:pt idx="656">
                  <c:v>Q656</c:v>
                </c:pt>
                <c:pt idx="657">
                  <c:v>Q657</c:v>
                </c:pt>
                <c:pt idx="658">
                  <c:v>Q658</c:v>
                </c:pt>
                <c:pt idx="659">
                  <c:v>Q659</c:v>
                </c:pt>
                <c:pt idx="660">
                  <c:v>Q660</c:v>
                </c:pt>
                <c:pt idx="661">
                  <c:v>Q661</c:v>
                </c:pt>
                <c:pt idx="662">
                  <c:v>Q662</c:v>
                </c:pt>
                <c:pt idx="663">
                  <c:v>Q663</c:v>
                </c:pt>
                <c:pt idx="664">
                  <c:v>Q664</c:v>
                </c:pt>
                <c:pt idx="665">
                  <c:v>Q665</c:v>
                </c:pt>
                <c:pt idx="666">
                  <c:v>Q666</c:v>
                </c:pt>
                <c:pt idx="667">
                  <c:v>Q667</c:v>
                </c:pt>
                <c:pt idx="668">
                  <c:v>Q668</c:v>
                </c:pt>
                <c:pt idx="669">
                  <c:v>Q669</c:v>
                </c:pt>
                <c:pt idx="670">
                  <c:v>Q670</c:v>
                </c:pt>
                <c:pt idx="671">
                  <c:v>Q671</c:v>
                </c:pt>
                <c:pt idx="672">
                  <c:v>Q672</c:v>
                </c:pt>
                <c:pt idx="673">
                  <c:v>Q673</c:v>
                </c:pt>
                <c:pt idx="674">
                  <c:v>Q674</c:v>
                </c:pt>
                <c:pt idx="675">
                  <c:v>Q675</c:v>
                </c:pt>
                <c:pt idx="676">
                  <c:v>Q676</c:v>
                </c:pt>
                <c:pt idx="677">
                  <c:v>Q677</c:v>
                </c:pt>
                <c:pt idx="678">
                  <c:v>Q678</c:v>
                </c:pt>
                <c:pt idx="679">
                  <c:v>Q679</c:v>
                </c:pt>
                <c:pt idx="680">
                  <c:v>Q680</c:v>
                </c:pt>
                <c:pt idx="681">
                  <c:v>Q681</c:v>
                </c:pt>
                <c:pt idx="682">
                  <c:v>Q682</c:v>
                </c:pt>
                <c:pt idx="683">
                  <c:v>Q683</c:v>
                </c:pt>
                <c:pt idx="684">
                  <c:v>Q684</c:v>
                </c:pt>
                <c:pt idx="685">
                  <c:v>Q685</c:v>
                </c:pt>
                <c:pt idx="686">
                  <c:v>Q686</c:v>
                </c:pt>
                <c:pt idx="687">
                  <c:v>Q687</c:v>
                </c:pt>
                <c:pt idx="688">
                  <c:v>Q688</c:v>
                </c:pt>
                <c:pt idx="689">
                  <c:v>Q689</c:v>
                </c:pt>
                <c:pt idx="690">
                  <c:v>Q690</c:v>
                </c:pt>
                <c:pt idx="691">
                  <c:v>Q691</c:v>
                </c:pt>
                <c:pt idx="692">
                  <c:v>Q692</c:v>
                </c:pt>
                <c:pt idx="693">
                  <c:v>Q693</c:v>
                </c:pt>
                <c:pt idx="694">
                  <c:v>Q694</c:v>
                </c:pt>
                <c:pt idx="695">
                  <c:v>Q695</c:v>
                </c:pt>
                <c:pt idx="696">
                  <c:v>Q696</c:v>
                </c:pt>
                <c:pt idx="697">
                  <c:v>Q697</c:v>
                </c:pt>
                <c:pt idx="698">
                  <c:v>Q698</c:v>
                </c:pt>
                <c:pt idx="699">
                  <c:v>Q699</c:v>
                </c:pt>
                <c:pt idx="700">
                  <c:v>Q700</c:v>
                </c:pt>
                <c:pt idx="701">
                  <c:v>Q701</c:v>
                </c:pt>
                <c:pt idx="702">
                  <c:v>Q702</c:v>
                </c:pt>
                <c:pt idx="703">
                  <c:v>Q703</c:v>
                </c:pt>
                <c:pt idx="704">
                  <c:v>Q704</c:v>
                </c:pt>
                <c:pt idx="705">
                  <c:v>Q705</c:v>
                </c:pt>
                <c:pt idx="706">
                  <c:v>Q706</c:v>
                </c:pt>
                <c:pt idx="707">
                  <c:v>Q707</c:v>
                </c:pt>
                <c:pt idx="708">
                  <c:v>Q708</c:v>
                </c:pt>
                <c:pt idx="709">
                  <c:v>Q709</c:v>
                </c:pt>
                <c:pt idx="710">
                  <c:v>Q710</c:v>
                </c:pt>
                <c:pt idx="711">
                  <c:v>Q711</c:v>
                </c:pt>
                <c:pt idx="712">
                  <c:v>Q712</c:v>
                </c:pt>
                <c:pt idx="713">
                  <c:v>Q713</c:v>
                </c:pt>
                <c:pt idx="714">
                  <c:v>Q714</c:v>
                </c:pt>
                <c:pt idx="715">
                  <c:v>Q715</c:v>
                </c:pt>
                <c:pt idx="716">
                  <c:v>Q716</c:v>
                </c:pt>
                <c:pt idx="717">
                  <c:v>Q717</c:v>
                </c:pt>
                <c:pt idx="718">
                  <c:v>Q718</c:v>
                </c:pt>
                <c:pt idx="719">
                  <c:v>Q719</c:v>
                </c:pt>
                <c:pt idx="720">
                  <c:v>Q720</c:v>
                </c:pt>
                <c:pt idx="721">
                  <c:v>Q721</c:v>
                </c:pt>
                <c:pt idx="722">
                  <c:v>Q722</c:v>
                </c:pt>
                <c:pt idx="723">
                  <c:v>Q723</c:v>
                </c:pt>
                <c:pt idx="724">
                  <c:v>Q724</c:v>
                </c:pt>
                <c:pt idx="725">
                  <c:v>Q725</c:v>
                </c:pt>
                <c:pt idx="726">
                  <c:v>Q726</c:v>
                </c:pt>
                <c:pt idx="727">
                  <c:v>Q727</c:v>
                </c:pt>
                <c:pt idx="728">
                  <c:v>Q728</c:v>
                </c:pt>
                <c:pt idx="729">
                  <c:v>Q729</c:v>
                </c:pt>
                <c:pt idx="730">
                  <c:v>Q730</c:v>
                </c:pt>
                <c:pt idx="731">
                  <c:v>Q731</c:v>
                </c:pt>
                <c:pt idx="732">
                  <c:v>Q732</c:v>
                </c:pt>
                <c:pt idx="733">
                  <c:v>Q733</c:v>
                </c:pt>
                <c:pt idx="734">
                  <c:v>Q734</c:v>
                </c:pt>
                <c:pt idx="735">
                  <c:v>Q735</c:v>
                </c:pt>
                <c:pt idx="736">
                  <c:v>Q736</c:v>
                </c:pt>
                <c:pt idx="737">
                  <c:v>Q737</c:v>
                </c:pt>
                <c:pt idx="738">
                  <c:v>Q738</c:v>
                </c:pt>
                <c:pt idx="739">
                  <c:v>Q739</c:v>
                </c:pt>
                <c:pt idx="740">
                  <c:v>Q740</c:v>
                </c:pt>
                <c:pt idx="741">
                  <c:v>Q741</c:v>
                </c:pt>
                <c:pt idx="742">
                  <c:v>Q742</c:v>
                </c:pt>
                <c:pt idx="743">
                  <c:v>Q743</c:v>
                </c:pt>
                <c:pt idx="744">
                  <c:v>Q744</c:v>
                </c:pt>
                <c:pt idx="745">
                  <c:v>Q745</c:v>
                </c:pt>
                <c:pt idx="746">
                  <c:v>Q746</c:v>
                </c:pt>
                <c:pt idx="747">
                  <c:v>Q747</c:v>
                </c:pt>
                <c:pt idx="748">
                  <c:v>Q748</c:v>
                </c:pt>
                <c:pt idx="749">
                  <c:v>Q749</c:v>
                </c:pt>
                <c:pt idx="750">
                  <c:v>Q750</c:v>
                </c:pt>
                <c:pt idx="751">
                  <c:v>Q751</c:v>
                </c:pt>
                <c:pt idx="752">
                  <c:v>Q752</c:v>
                </c:pt>
                <c:pt idx="753">
                  <c:v>Q753</c:v>
                </c:pt>
                <c:pt idx="754">
                  <c:v>Q754</c:v>
                </c:pt>
                <c:pt idx="755">
                  <c:v>Q755</c:v>
                </c:pt>
                <c:pt idx="756">
                  <c:v>Q756</c:v>
                </c:pt>
                <c:pt idx="757">
                  <c:v>Q757</c:v>
                </c:pt>
                <c:pt idx="758">
                  <c:v>Q758</c:v>
                </c:pt>
                <c:pt idx="759">
                  <c:v>Q759</c:v>
                </c:pt>
                <c:pt idx="760">
                  <c:v>Q760</c:v>
                </c:pt>
                <c:pt idx="761">
                  <c:v>Q761</c:v>
                </c:pt>
                <c:pt idx="762">
                  <c:v>Q762</c:v>
                </c:pt>
                <c:pt idx="763">
                  <c:v>Q763</c:v>
                </c:pt>
                <c:pt idx="764">
                  <c:v>Q764</c:v>
                </c:pt>
                <c:pt idx="765">
                  <c:v>Q765</c:v>
                </c:pt>
                <c:pt idx="766">
                  <c:v>Q766</c:v>
                </c:pt>
                <c:pt idx="767">
                  <c:v>Q767</c:v>
                </c:pt>
                <c:pt idx="768">
                  <c:v>Q768</c:v>
                </c:pt>
                <c:pt idx="769">
                  <c:v>Q769</c:v>
                </c:pt>
                <c:pt idx="770">
                  <c:v>Q770</c:v>
                </c:pt>
                <c:pt idx="771">
                  <c:v>Q771</c:v>
                </c:pt>
                <c:pt idx="772">
                  <c:v>Q772</c:v>
                </c:pt>
                <c:pt idx="773">
                  <c:v>Q773</c:v>
                </c:pt>
                <c:pt idx="774">
                  <c:v>Q774</c:v>
                </c:pt>
                <c:pt idx="775">
                  <c:v>Q775</c:v>
                </c:pt>
                <c:pt idx="776">
                  <c:v>Q776</c:v>
                </c:pt>
                <c:pt idx="777">
                  <c:v>Q777</c:v>
                </c:pt>
                <c:pt idx="778">
                  <c:v>Q778</c:v>
                </c:pt>
                <c:pt idx="779">
                  <c:v>Q779</c:v>
                </c:pt>
                <c:pt idx="780">
                  <c:v>Q780</c:v>
                </c:pt>
                <c:pt idx="781">
                  <c:v>Q781</c:v>
                </c:pt>
                <c:pt idx="782">
                  <c:v>Q782</c:v>
                </c:pt>
                <c:pt idx="783">
                  <c:v>Q783</c:v>
                </c:pt>
                <c:pt idx="784">
                  <c:v>Q784</c:v>
                </c:pt>
                <c:pt idx="785">
                  <c:v>Q785</c:v>
                </c:pt>
                <c:pt idx="786">
                  <c:v>Q786</c:v>
                </c:pt>
                <c:pt idx="787">
                  <c:v>Q787</c:v>
                </c:pt>
                <c:pt idx="788">
                  <c:v>Q788</c:v>
                </c:pt>
                <c:pt idx="789">
                  <c:v>Q789</c:v>
                </c:pt>
                <c:pt idx="790">
                  <c:v>Q790</c:v>
                </c:pt>
                <c:pt idx="791">
                  <c:v>Q791</c:v>
                </c:pt>
                <c:pt idx="792">
                  <c:v>Q792</c:v>
                </c:pt>
                <c:pt idx="793">
                  <c:v>Q793</c:v>
                </c:pt>
                <c:pt idx="794">
                  <c:v>Q794</c:v>
                </c:pt>
                <c:pt idx="795">
                  <c:v>Q795</c:v>
                </c:pt>
                <c:pt idx="796">
                  <c:v>Q796</c:v>
                </c:pt>
                <c:pt idx="797">
                  <c:v>Q797</c:v>
                </c:pt>
                <c:pt idx="798">
                  <c:v>Q798</c:v>
                </c:pt>
                <c:pt idx="799">
                  <c:v>Q799</c:v>
                </c:pt>
                <c:pt idx="800">
                  <c:v>Q800</c:v>
                </c:pt>
                <c:pt idx="801">
                  <c:v>Q801</c:v>
                </c:pt>
                <c:pt idx="802">
                  <c:v>Q802</c:v>
                </c:pt>
                <c:pt idx="803">
                  <c:v>Q803</c:v>
                </c:pt>
                <c:pt idx="804">
                  <c:v>Q804</c:v>
                </c:pt>
                <c:pt idx="805">
                  <c:v>Q805</c:v>
                </c:pt>
                <c:pt idx="806">
                  <c:v>Q806</c:v>
                </c:pt>
                <c:pt idx="807">
                  <c:v>Q807</c:v>
                </c:pt>
                <c:pt idx="808">
                  <c:v>Q808</c:v>
                </c:pt>
                <c:pt idx="809">
                  <c:v>Q809</c:v>
                </c:pt>
                <c:pt idx="810">
                  <c:v>Q810</c:v>
                </c:pt>
                <c:pt idx="811">
                  <c:v>Q811</c:v>
                </c:pt>
                <c:pt idx="812">
                  <c:v>Q812</c:v>
                </c:pt>
                <c:pt idx="813">
                  <c:v>Q813</c:v>
                </c:pt>
                <c:pt idx="814">
                  <c:v>Q814</c:v>
                </c:pt>
                <c:pt idx="815">
                  <c:v>Q815</c:v>
                </c:pt>
                <c:pt idx="816">
                  <c:v>Q816</c:v>
                </c:pt>
                <c:pt idx="817">
                  <c:v>Q817</c:v>
                </c:pt>
                <c:pt idx="818">
                  <c:v>Q818</c:v>
                </c:pt>
                <c:pt idx="819">
                  <c:v>Q819</c:v>
                </c:pt>
                <c:pt idx="820">
                  <c:v>Q820</c:v>
                </c:pt>
                <c:pt idx="821">
                  <c:v>Q821</c:v>
                </c:pt>
                <c:pt idx="822">
                  <c:v>Q822</c:v>
                </c:pt>
                <c:pt idx="823">
                  <c:v>Q823</c:v>
                </c:pt>
                <c:pt idx="824">
                  <c:v>Q824</c:v>
                </c:pt>
                <c:pt idx="825">
                  <c:v>Q825</c:v>
                </c:pt>
                <c:pt idx="826">
                  <c:v>Q826</c:v>
                </c:pt>
                <c:pt idx="827">
                  <c:v>Q827</c:v>
                </c:pt>
                <c:pt idx="828">
                  <c:v>Q828</c:v>
                </c:pt>
                <c:pt idx="829">
                  <c:v>Q829</c:v>
                </c:pt>
                <c:pt idx="830">
                  <c:v>Q830</c:v>
                </c:pt>
                <c:pt idx="831">
                  <c:v>Q831</c:v>
                </c:pt>
                <c:pt idx="832">
                  <c:v>Q832</c:v>
                </c:pt>
                <c:pt idx="833">
                  <c:v>Q833</c:v>
                </c:pt>
                <c:pt idx="834">
                  <c:v>Q834</c:v>
                </c:pt>
                <c:pt idx="835">
                  <c:v>Q835</c:v>
                </c:pt>
                <c:pt idx="836">
                  <c:v>Q836</c:v>
                </c:pt>
                <c:pt idx="837">
                  <c:v>Q837</c:v>
                </c:pt>
                <c:pt idx="838">
                  <c:v>Q838</c:v>
                </c:pt>
                <c:pt idx="839">
                  <c:v>Q839</c:v>
                </c:pt>
                <c:pt idx="840">
                  <c:v>Q840</c:v>
                </c:pt>
                <c:pt idx="841">
                  <c:v>Q841</c:v>
                </c:pt>
                <c:pt idx="842">
                  <c:v>Q842</c:v>
                </c:pt>
                <c:pt idx="843">
                  <c:v>Q843</c:v>
                </c:pt>
                <c:pt idx="844">
                  <c:v>Q844</c:v>
                </c:pt>
                <c:pt idx="845">
                  <c:v>Q845</c:v>
                </c:pt>
                <c:pt idx="846">
                  <c:v>Q846</c:v>
                </c:pt>
                <c:pt idx="847">
                  <c:v>Q847</c:v>
                </c:pt>
                <c:pt idx="848">
                  <c:v>Q848</c:v>
                </c:pt>
                <c:pt idx="849">
                  <c:v>Q849</c:v>
                </c:pt>
                <c:pt idx="850">
                  <c:v>Q850</c:v>
                </c:pt>
                <c:pt idx="851">
                  <c:v>Q851</c:v>
                </c:pt>
                <c:pt idx="852">
                  <c:v>Q852</c:v>
                </c:pt>
                <c:pt idx="853">
                  <c:v>Q853</c:v>
                </c:pt>
                <c:pt idx="854">
                  <c:v>Q854</c:v>
                </c:pt>
                <c:pt idx="855">
                  <c:v>Q855</c:v>
                </c:pt>
                <c:pt idx="856">
                  <c:v>Q856</c:v>
                </c:pt>
                <c:pt idx="857">
                  <c:v>Q857</c:v>
                </c:pt>
                <c:pt idx="858">
                  <c:v>Q858</c:v>
                </c:pt>
                <c:pt idx="859">
                  <c:v>Q859</c:v>
                </c:pt>
                <c:pt idx="860">
                  <c:v>Q860</c:v>
                </c:pt>
                <c:pt idx="861">
                  <c:v>Q861</c:v>
                </c:pt>
                <c:pt idx="862">
                  <c:v>Q862</c:v>
                </c:pt>
                <c:pt idx="863">
                  <c:v>Q863</c:v>
                </c:pt>
                <c:pt idx="864">
                  <c:v>Q864</c:v>
                </c:pt>
                <c:pt idx="865">
                  <c:v>Q865</c:v>
                </c:pt>
                <c:pt idx="866">
                  <c:v>Q866</c:v>
                </c:pt>
                <c:pt idx="867">
                  <c:v>Q867</c:v>
                </c:pt>
                <c:pt idx="868">
                  <c:v>Q868</c:v>
                </c:pt>
                <c:pt idx="869">
                  <c:v>Q869</c:v>
                </c:pt>
                <c:pt idx="870">
                  <c:v>Q870</c:v>
                </c:pt>
                <c:pt idx="871">
                  <c:v>Q871</c:v>
                </c:pt>
                <c:pt idx="872">
                  <c:v>Q872</c:v>
                </c:pt>
                <c:pt idx="873">
                  <c:v>Q873</c:v>
                </c:pt>
                <c:pt idx="874">
                  <c:v>Q874</c:v>
                </c:pt>
                <c:pt idx="875">
                  <c:v>Q875</c:v>
                </c:pt>
                <c:pt idx="876">
                  <c:v>Q876</c:v>
                </c:pt>
                <c:pt idx="877">
                  <c:v>Q877</c:v>
                </c:pt>
                <c:pt idx="878">
                  <c:v>Q878</c:v>
                </c:pt>
                <c:pt idx="879">
                  <c:v>Q879</c:v>
                </c:pt>
                <c:pt idx="880">
                  <c:v>Q880</c:v>
                </c:pt>
                <c:pt idx="881">
                  <c:v>Q881</c:v>
                </c:pt>
                <c:pt idx="882">
                  <c:v>Q882</c:v>
                </c:pt>
                <c:pt idx="883">
                  <c:v>Q883</c:v>
                </c:pt>
                <c:pt idx="884">
                  <c:v>Q884</c:v>
                </c:pt>
                <c:pt idx="885">
                  <c:v>Q885</c:v>
                </c:pt>
                <c:pt idx="886">
                  <c:v>Q886</c:v>
                </c:pt>
                <c:pt idx="887">
                  <c:v>Q887</c:v>
                </c:pt>
                <c:pt idx="888">
                  <c:v>Q888</c:v>
                </c:pt>
                <c:pt idx="889">
                  <c:v>Q889</c:v>
                </c:pt>
                <c:pt idx="890">
                  <c:v>Q890</c:v>
                </c:pt>
                <c:pt idx="891">
                  <c:v>Q891</c:v>
                </c:pt>
                <c:pt idx="892">
                  <c:v>Q892</c:v>
                </c:pt>
                <c:pt idx="893">
                  <c:v>Q893</c:v>
                </c:pt>
                <c:pt idx="894">
                  <c:v>Q894</c:v>
                </c:pt>
                <c:pt idx="895">
                  <c:v>Q895</c:v>
                </c:pt>
                <c:pt idx="896">
                  <c:v>Q896</c:v>
                </c:pt>
                <c:pt idx="897">
                  <c:v>Q897</c:v>
                </c:pt>
                <c:pt idx="898">
                  <c:v>Q898</c:v>
                </c:pt>
                <c:pt idx="899">
                  <c:v>Q899</c:v>
                </c:pt>
                <c:pt idx="900">
                  <c:v>Q900</c:v>
                </c:pt>
                <c:pt idx="901">
                  <c:v>Q901</c:v>
                </c:pt>
                <c:pt idx="902">
                  <c:v>Q902</c:v>
                </c:pt>
                <c:pt idx="903">
                  <c:v>Q903</c:v>
                </c:pt>
                <c:pt idx="904">
                  <c:v>Q904</c:v>
                </c:pt>
                <c:pt idx="905">
                  <c:v>Q905</c:v>
                </c:pt>
                <c:pt idx="906">
                  <c:v>Q906</c:v>
                </c:pt>
                <c:pt idx="907">
                  <c:v>Q907</c:v>
                </c:pt>
                <c:pt idx="908">
                  <c:v>Q908</c:v>
                </c:pt>
                <c:pt idx="909">
                  <c:v>Q909</c:v>
                </c:pt>
                <c:pt idx="910">
                  <c:v>Q910</c:v>
                </c:pt>
                <c:pt idx="911">
                  <c:v>Q911</c:v>
                </c:pt>
                <c:pt idx="912">
                  <c:v>Q912</c:v>
                </c:pt>
                <c:pt idx="913">
                  <c:v>Q913</c:v>
                </c:pt>
                <c:pt idx="914">
                  <c:v>Q914</c:v>
                </c:pt>
                <c:pt idx="915">
                  <c:v>Q915</c:v>
                </c:pt>
                <c:pt idx="916">
                  <c:v>Q916</c:v>
                </c:pt>
                <c:pt idx="917">
                  <c:v>Q917</c:v>
                </c:pt>
                <c:pt idx="918">
                  <c:v>Q918</c:v>
                </c:pt>
                <c:pt idx="919">
                  <c:v>Q919</c:v>
                </c:pt>
                <c:pt idx="920">
                  <c:v>Q920</c:v>
                </c:pt>
                <c:pt idx="921">
                  <c:v>Q921</c:v>
                </c:pt>
                <c:pt idx="922">
                  <c:v>Q922</c:v>
                </c:pt>
                <c:pt idx="923">
                  <c:v>Q923</c:v>
                </c:pt>
                <c:pt idx="924">
                  <c:v>Q924</c:v>
                </c:pt>
                <c:pt idx="925">
                  <c:v>Q925</c:v>
                </c:pt>
                <c:pt idx="926">
                  <c:v>Q926</c:v>
                </c:pt>
                <c:pt idx="927">
                  <c:v>Q927</c:v>
                </c:pt>
                <c:pt idx="928">
                  <c:v>Q928</c:v>
                </c:pt>
                <c:pt idx="929">
                  <c:v>Q929</c:v>
                </c:pt>
                <c:pt idx="930">
                  <c:v>Q930</c:v>
                </c:pt>
                <c:pt idx="931">
                  <c:v>Q931</c:v>
                </c:pt>
                <c:pt idx="932">
                  <c:v>Q932</c:v>
                </c:pt>
                <c:pt idx="933">
                  <c:v>Q933</c:v>
                </c:pt>
                <c:pt idx="934">
                  <c:v>Q934</c:v>
                </c:pt>
                <c:pt idx="935">
                  <c:v>Q935</c:v>
                </c:pt>
                <c:pt idx="936">
                  <c:v>Q936</c:v>
                </c:pt>
                <c:pt idx="937">
                  <c:v>Q937</c:v>
                </c:pt>
                <c:pt idx="938">
                  <c:v>Q938</c:v>
                </c:pt>
                <c:pt idx="939">
                  <c:v>Q939</c:v>
                </c:pt>
                <c:pt idx="940">
                  <c:v>Q940</c:v>
                </c:pt>
                <c:pt idx="941">
                  <c:v>Q941</c:v>
                </c:pt>
                <c:pt idx="942">
                  <c:v>Q942</c:v>
                </c:pt>
                <c:pt idx="943">
                  <c:v>Q943</c:v>
                </c:pt>
                <c:pt idx="944">
                  <c:v>Q944</c:v>
                </c:pt>
                <c:pt idx="945">
                  <c:v>Q945</c:v>
                </c:pt>
                <c:pt idx="946">
                  <c:v>Q946</c:v>
                </c:pt>
                <c:pt idx="947">
                  <c:v>Q947</c:v>
                </c:pt>
                <c:pt idx="948">
                  <c:v>Q948</c:v>
                </c:pt>
                <c:pt idx="949">
                  <c:v>Q949</c:v>
                </c:pt>
                <c:pt idx="950">
                  <c:v>Q950</c:v>
                </c:pt>
                <c:pt idx="951">
                  <c:v>Q951</c:v>
                </c:pt>
                <c:pt idx="952">
                  <c:v>Q952</c:v>
                </c:pt>
                <c:pt idx="953">
                  <c:v>Q953</c:v>
                </c:pt>
                <c:pt idx="954">
                  <c:v>Q954</c:v>
                </c:pt>
                <c:pt idx="955">
                  <c:v>Q955</c:v>
                </c:pt>
                <c:pt idx="956">
                  <c:v>Q956</c:v>
                </c:pt>
                <c:pt idx="957">
                  <c:v>Q957</c:v>
                </c:pt>
                <c:pt idx="958">
                  <c:v>Q958</c:v>
                </c:pt>
                <c:pt idx="959">
                  <c:v>Q959</c:v>
                </c:pt>
                <c:pt idx="960">
                  <c:v>Q960</c:v>
                </c:pt>
                <c:pt idx="961">
                  <c:v>Q961</c:v>
                </c:pt>
                <c:pt idx="962">
                  <c:v>Q962</c:v>
                </c:pt>
                <c:pt idx="963">
                  <c:v>Q963</c:v>
                </c:pt>
                <c:pt idx="964">
                  <c:v>Q964</c:v>
                </c:pt>
                <c:pt idx="965">
                  <c:v>Q965</c:v>
                </c:pt>
                <c:pt idx="966">
                  <c:v>Q966</c:v>
                </c:pt>
                <c:pt idx="967">
                  <c:v>Q967</c:v>
                </c:pt>
                <c:pt idx="968">
                  <c:v>Q968</c:v>
                </c:pt>
                <c:pt idx="969">
                  <c:v>Q969</c:v>
                </c:pt>
                <c:pt idx="970">
                  <c:v>Q970</c:v>
                </c:pt>
                <c:pt idx="971">
                  <c:v>Q971</c:v>
                </c:pt>
                <c:pt idx="972">
                  <c:v>Q972</c:v>
                </c:pt>
                <c:pt idx="973">
                  <c:v>Q973</c:v>
                </c:pt>
                <c:pt idx="974">
                  <c:v>Q974</c:v>
                </c:pt>
                <c:pt idx="975">
                  <c:v>Q975</c:v>
                </c:pt>
                <c:pt idx="976">
                  <c:v>Q976</c:v>
                </c:pt>
                <c:pt idx="977">
                  <c:v>Q977</c:v>
                </c:pt>
                <c:pt idx="978">
                  <c:v>Q978</c:v>
                </c:pt>
                <c:pt idx="979">
                  <c:v>Q979</c:v>
                </c:pt>
                <c:pt idx="980">
                  <c:v>Q980</c:v>
                </c:pt>
                <c:pt idx="981">
                  <c:v>Q981</c:v>
                </c:pt>
                <c:pt idx="982">
                  <c:v>Q982</c:v>
                </c:pt>
                <c:pt idx="983">
                  <c:v>Q983</c:v>
                </c:pt>
                <c:pt idx="984">
                  <c:v>Q984</c:v>
                </c:pt>
                <c:pt idx="985">
                  <c:v>Q985</c:v>
                </c:pt>
                <c:pt idx="986">
                  <c:v>Q986</c:v>
                </c:pt>
                <c:pt idx="987">
                  <c:v>Q987</c:v>
                </c:pt>
                <c:pt idx="988">
                  <c:v>Q988</c:v>
                </c:pt>
                <c:pt idx="989">
                  <c:v>Q989</c:v>
                </c:pt>
                <c:pt idx="990">
                  <c:v>Q990</c:v>
                </c:pt>
                <c:pt idx="991">
                  <c:v>Q991</c:v>
                </c:pt>
                <c:pt idx="992">
                  <c:v>Q992</c:v>
                </c:pt>
                <c:pt idx="993">
                  <c:v>Q993</c:v>
                </c:pt>
                <c:pt idx="994">
                  <c:v>Q994</c:v>
                </c:pt>
                <c:pt idx="995">
                  <c:v>Q995</c:v>
                </c:pt>
                <c:pt idx="996">
                  <c:v>Q996</c:v>
                </c:pt>
                <c:pt idx="997">
                  <c:v>Q997</c:v>
                </c:pt>
                <c:pt idx="998">
                  <c:v>Q998</c:v>
                </c:pt>
                <c:pt idx="999">
                  <c:v>Q999</c:v>
                </c:pt>
                <c:pt idx="1000">
                  <c:v>Q1000</c:v>
                </c:pt>
                <c:pt idx="1001">
                  <c:v>Q1001</c:v>
                </c:pt>
                <c:pt idx="1002">
                  <c:v>Q1002</c:v>
                </c:pt>
                <c:pt idx="1003">
                  <c:v>Q1003</c:v>
                </c:pt>
                <c:pt idx="1004">
                  <c:v>Q1004</c:v>
                </c:pt>
                <c:pt idx="1005">
                  <c:v>Q1005</c:v>
                </c:pt>
                <c:pt idx="1006">
                  <c:v>Q1006</c:v>
                </c:pt>
                <c:pt idx="1007">
                  <c:v>Q1007</c:v>
                </c:pt>
                <c:pt idx="1008">
                  <c:v>Q1008</c:v>
                </c:pt>
                <c:pt idx="1009">
                  <c:v>Q1009</c:v>
                </c:pt>
                <c:pt idx="1010">
                  <c:v>Q1010</c:v>
                </c:pt>
                <c:pt idx="1011">
                  <c:v>Q1011</c:v>
                </c:pt>
                <c:pt idx="1012">
                  <c:v>Q1012</c:v>
                </c:pt>
                <c:pt idx="1013">
                  <c:v>Q1013</c:v>
                </c:pt>
                <c:pt idx="1014">
                  <c:v>Q1014</c:v>
                </c:pt>
                <c:pt idx="1015">
                  <c:v>Q1015</c:v>
                </c:pt>
                <c:pt idx="1016">
                  <c:v>Q1016</c:v>
                </c:pt>
                <c:pt idx="1017">
                  <c:v>Q1017</c:v>
                </c:pt>
                <c:pt idx="1018">
                  <c:v>Q1018</c:v>
                </c:pt>
                <c:pt idx="1019">
                  <c:v>Q1019</c:v>
                </c:pt>
                <c:pt idx="1020">
                  <c:v>Q1020</c:v>
                </c:pt>
                <c:pt idx="1021">
                  <c:v>Q1021</c:v>
                </c:pt>
                <c:pt idx="1022">
                  <c:v>Q1022</c:v>
                </c:pt>
                <c:pt idx="1023">
                  <c:v>Q1023</c:v>
                </c:pt>
                <c:pt idx="1024">
                  <c:v>Q1024</c:v>
                </c:pt>
                <c:pt idx="1025">
                  <c:v>Q1025</c:v>
                </c:pt>
                <c:pt idx="1026">
                  <c:v>Q1026</c:v>
                </c:pt>
                <c:pt idx="1027">
                  <c:v>Q1027</c:v>
                </c:pt>
                <c:pt idx="1028">
                  <c:v>Q1028</c:v>
                </c:pt>
                <c:pt idx="1029">
                  <c:v>Q1029</c:v>
                </c:pt>
                <c:pt idx="1030">
                  <c:v>Q1030</c:v>
                </c:pt>
                <c:pt idx="1031">
                  <c:v>Q1031</c:v>
                </c:pt>
                <c:pt idx="1032">
                  <c:v>Q1032</c:v>
                </c:pt>
                <c:pt idx="1033">
                  <c:v>Q1033</c:v>
                </c:pt>
                <c:pt idx="1034">
                  <c:v>Q1034</c:v>
                </c:pt>
                <c:pt idx="1035">
                  <c:v>Q1035</c:v>
                </c:pt>
                <c:pt idx="1036">
                  <c:v>Q1036</c:v>
                </c:pt>
                <c:pt idx="1037">
                  <c:v>Q1037</c:v>
                </c:pt>
                <c:pt idx="1038">
                  <c:v>Q1038</c:v>
                </c:pt>
                <c:pt idx="1039">
                  <c:v>Q1039</c:v>
                </c:pt>
                <c:pt idx="1040">
                  <c:v>Q1040</c:v>
                </c:pt>
                <c:pt idx="1041">
                  <c:v>Q1041</c:v>
                </c:pt>
                <c:pt idx="1042">
                  <c:v>Q1042</c:v>
                </c:pt>
                <c:pt idx="1043">
                  <c:v>Q1043</c:v>
                </c:pt>
                <c:pt idx="1044">
                  <c:v>Q1044</c:v>
                </c:pt>
                <c:pt idx="1045">
                  <c:v>Q1045</c:v>
                </c:pt>
                <c:pt idx="1046">
                  <c:v>Q1046</c:v>
                </c:pt>
                <c:pt idx="1047">
                  <c:v>Q1047</c:v>
                </c:pt>
                <c:pt idx="1048">
                  <c:v>Q1048</c:v>
                </c:pt>
                <c:pt idx="1049">
                  <c:v>Q1049</c:v>
                </c:pt>
                <c:pt idx="1050">
                  <c:v>Q1050</c:v>
                </c:pt>
                <c:pt idx="1051">
                  <c:v>Q1051</c:v>
                </c:pt>
                <c:pt idx="1052">
                  <c:v>Q1052</c:v>
                </c:pt>
                <c:pt idx="1053">
                  <c:v>Q1053</c:v>
                </c:pt>
                <c:pt idx="1054">
                  <c:v>Q1054</c:v>
                </c:pt>
                <c:pt idx="1055">
                  <c:v>Q1055</c:v>
                </c:pt>
                <c:pt idx="1056">
                  <c:v>Q1056</c:v>
                </c:pt>
                <c:pt idx="1057">
                  <c:v>Q1057</c:v>
                </c:pt>
                <c:pt idx="1058">
                  <c:v>Q1058</c:v>
                </c:pt>
                <c:pt idx="1059">
                  <c:v>Q1059</c:v>
                </c:pt>
                <c:pt idx="1060">
                  <c:v>Q1060</c:v>
                </c:pt>
                <c:pt idx="1061">
                  <c:v>Q1061</c:v>
                </c:pt>
                <c:pt idx="1062">
                  <c:v>Q1062</c:v>
                </c:pt>
                <c:pt idx="1063">
                  <c:v>Q1063</c:v>
                </c:pt>
                <c:pt idx="1064">
                  <c:v>Q1064</c:v>
                </c:pt>
                <c:pt idx="1065">
                  <c:v>Q1065</c:v>
                </c:pt>
                <c:pt idx="1066">
                  <c:v>Q1066</c:v>
                </c:pt>
                <c:pt idx="1067">
                  <c:v>Q1067</c:v>
                </c:pt>
                <c:pt idx="1068">
                  <c:v>Q1068</c:v>
                </c:pt>
                <c:pt idx="1069">
                  <c:v>Q1069</c:v>
                </c:pt>
                <c:pt idx="1070">
                  <c:v>Q1070</c:v>
                </c:pt>
                <c:pt idx="1071">
                  <c:v>Q1071</c:v>
                </c:pt>
                <c:pt idx="1072">
                  <c:v>Q1072</c:v>
                </c:pt>
                <c:pt idx="1073">
                  <c:v>Q1073</c:v>
                </c:pt>
                <c:pt idx="1074">
                  <c:v>Q1074</c:v>
                </c:pt>
                <c:pt idx="1075">
                  <c:v>Q1075</c:v>
                </c:pt>
                <c:pt idx="1076">
                  <c:v>Q1076</c:v>
                </c:pt>
                <c:pt idx="1077">
                  <c:v>Q1077</c:v>
                </c:pt>
                <c:pt idx="1078">
                  <c:v>Q1078</c:v>
                </c:pt>
                <c:pt idx="1079">
                  <c:v>Q1079</c:v>
                </c:pt>
                <c:pt idx="1080">
                  <c:v>Q1080</c:v>
                </c:pt>
                <c:pt idx="1081">
                  <c:v>Q1081</c:v>
                </c:pt>
                <c:pt idx="1082">
                  <c:v>Q1082</c:v>
                </c:pt>
                <c:pt idx="1083">
                  <c:v>Q1083</c:v>
                </c:pt>
                <c:pt idx="1084">
                  <c:v>Q1084</c:v>
                </c:pt>
                <c:pt idx="1085">
                  <c:v>Q1085</c:v>
                </c:pt>
                <c:pt idx="1086">
                  <c:v>Q1086</c:v>
                </c:pt>
                <c:pt idx="1087">
                  <c:v>Q1087</c:v>
                </c:pt>
                <c:pt idx="1088">
                  <c:v>Q1088</c:v>
                </c:pt>
                <c:pt idx="1089">
                  <c:v>Q1089</c:v>
                </c:pt>
                <c:pt idx="1090">
                  <c:v>Q1090</c:v>
                </c:pt>
                <c:pt idx="1091">
                  <c:v>Q1091</c:v>
                </c:pt>
                <c:pt idx="1092">
                  <c:v>Q1092</c:v>
                </c:pt>
                <c:pt idx="1093">
                  <c:v>Q1093</c:v>
                </c:pt>
                <c:pt idx="1094">
                  <c:v>Q1094</c:v>
                </c:pt>
                <c:pt idx="1095">
                  <c:v>Q1095</c:v>
                </c:pt>
                <c:pt idx="1096">
                  <c:v>Q1096</c:v>
                </c:pt>
                <c:pt idx="1097">
                  <c:v>Q1097</c:v>
                </c:pt>
                <c:pt idx="1098">
                  <c:v>Q1098</c:v>
                </c:pt>
                <c:pt idx="1099">
                  <c:v>Q1099</c:v>
                </c:pt>
                <c:pt idx="1100">
                  <c:v>Q1100</c:v>
                </c:pt>
                <c:pt idx="1101">
                  <c:v>Q1101</c:v>
                </c:pt>
                <c:pt idx="1102">
                  <c:v>Q1102</c:v>
                </c:pt>
                <c:pt idx="1103">
                  <c:v>Q1103</c:v>
                </c:pt>
                <c:pt idx="1104">
                  <c:v>Q1104</c:v>
                </c:pt>
                <c:pt idx="1105">
                  <c:v>Q1105</c:v>
                </c:pt>
                <c:pt idx="1106">
                  <c:v>Q1106</c:v>
                </c:pt>
                <c:pt idx="1107">
                  <c:v>Q1107</c:v>
                </c:pt>
                <c:pt idx="1108">
                  <c:v>Q1108</c:v>
                </c:pt>
                <c:pt idx="1109">
                  <c:v>Q1109</c:v>
                </c:pt>
                <c:pt idx="1110">
                  <c:v>Q1110</c:v>
                </c:pt>
                <c:pt idx="1111">
                  <c:v>Q1111</c:v>
                </c:pt>
                <c:pt idx="1112">
                  <c:v>Q1112</c:v>
                </c:pt>
                <c:pt idx="1113">
                  <c:v>Q1113</c:v>
                </c:pt>
                <c:pt idx="1114">
                  <c:v>Q1114</c:v>
                </c:pt>
                <c:pt idx="1115">
                  <c:v>Q1115</c:v>
                </c:pt>
                <c:pt idx="1116">
                  <c:v>Q1116</c:v>
                </c:pt>
                <c:pt idx="1117">
                  <c:v>Q1117</c:v>
                </c:pt>
                <c:pt idx="1118">
                  <c:v>Q1118</c:v>
                </c:pt>
                <c:pt idx="1119">
                  <c:v>Q1119</c:v>
                </c:pt>
                <c:pt idx="1120">
                  <c:v>Q1120</c:v>
                </c:pt>
                <c:pt idx="1121">
                  <c:v>Q1121</c:v>
                </c:pt>
                <c:pt idx="1122">
                  <c:v>Q1122</c:v>
                </c:pt>
                <c:pt idx="1123">
                  <c:v>Q1123</c:v>
                </c:pt>
                <c:pt idx="1124">
                  <c:v>Q1124</c:v>
                </c:pt>
                <c:pt idx="1125">
                  <c:v>Q1125</c:v>
                </c:pt>
                <c:pt idx="1126">
                  <c:v>Q1126</c:v>
                </c:pt>
                <c:pt idx="1127">
                  <c:v>Q1127</c:v>
                </c:pt>
                <c:pt idx="1128">
                  <c:v>Q1128</c:v>
                </c:pt>
                <c:pt idx="1129">
                  <c:v>Q1129</c:v>
                </c:pt>
                <c:pt idx="1130">
                  <c:v>Q1130</c:v>
                </c:pt>
                <c:pt idx="1131">
                  <c:v>Q1131</c:v>
                </c:pt>
                <c:pt idx="1132">
                  <c:v>Q1132</c:v>
                </c:pt>
                <c:pt idx="1133">
                  <c:v>Q1133</c:v>
                </c:pt>
                <c:pt idx="1134">
                  <c:v>Q1134</c:v>
                </c:pt>
                <c:pt idx="1135">
                  <c:v>Q1135</c:v>
                </c:pt>
                <c:pt idx="1136">
                  <c:v>Q1136</c:v>
                </c:pt>
                <c:pt idx="1137">
                  <c:v>Q1137</c:v>
                </c:pt>
                <c:pt idx="1138">
                  <c:v>Q1138</c:v>
                </c:pt>
                <c:pt idx="1139">
                  <c:v>Q1139</c:v>
                </c:pt>
                <c:pt idx="1140">
                  <c:v>Q1140</c:v>
                </c:pt>
                <c:pt idx="1141">
                  <c:v>Q1141</c:v>
                </c:pt>
                <c:pt idx="1142">
                  <c:v>Q1142</c:v>
                </c:pt>
                <c:pt idx="1143">
                  <c:v>Q1143</c:v>
                </c:pt>
                <c:pt idx="1144">
                  <c:v>Q1144</c:v>
                </c:pt>
                <c:pt idx="1145">
                  <c:v>Q1145</c:v>
                </c:pt>
                <c:pt idx="1146">
                  <c:v>Q1146</c:v>
                </c:pt>
                <c:pt idx="1147">
                  <c:v>Q1147</c:v>
                </c:pt>
                <c:pt idx="1148">
                  <c:v>Q1148</c:v>
                </c:pt>
                <c:pt idx="1149">
                  <c:v>Q1149</c:v>
                </c:pt>
                <c:pt idx="1150">
                  <c:v>Q1150</c:v>
                </c:pt>
                <c:pt idx="1151">
                  <c:v>Q1151</c:v>
                </c:pt>
                <c:pt idx="1152">
                  <c:v>Q1152</c:v>
                </c:pt>
                <c:pt idx="1153">
                  <c:v>Q1153</c:v>
                </c:pt>
                <c:pt idx="1154">
                  <c:v>Q1154</c:v>
                </c:pt>
                <c:pt idx="1155">
                  <c:v>Q1155</c:v>
                </c:pt>
                <c:pt idx="1156">
                  <c:v>Q1156</c:v>
                </c:pt>
                <c:pt idx="1157">
                  <c:v>Q1157</c:v>
                </c:pt>
                <c:pt idx="1158">
                  <c:v>Q1158</c:v>
                </c:pt>
                <c:pt idx="1159">
                  <c:v>Q1159</c:v>
                </c:pt>
                <c:pt idx="1160">
                  <c:v>Q1160</c:v>
                </c:pt>
                <c:pt idx="1161">
                  <c:v>Q1161</c:v>
                </c:pt>
                <c:pt idx="1162">
                  <c:v>Q1162</c:v>
                </c:pt>
                <c:pt idx="1163">
                  <c:v>Q1163</c:v>
                </c:pt>
                <c:pt idx="1164">
                  <c:v>Q1164</c:v>
                </c:pt>
                <c:pt idx="1165">
                  <c:v>Q1165</c:v>
                </c:pt>
                <c:pt idx="1166">
                  <c:v>Q1166</c:v>
                </c:pt>
                <c:pt idx="1167">
                  <c:v>Q1167</c:v>
                </c:pt>
                <c:pt idx="1168">
                  <c:v>Q1168</c:v>
                </c:pt>
                <c:pt idx="1169">
                  <c:v>Q1169</c:v>
                </c:pt>
                <c:pt idx="1170">
                  <c:v>Q1170</c:v>
                </c:pt>
                <c:pt idx="1171">
                  <c:v>Q1171</c:v>
                </c:pt>
                <c:pt idx="1172">
                  <c:v>Q1172</c:v>
                </c:pt>
                <c:pt idx="1173">
                  <c:v>Q1173</c:v>
                </c:pt>
                <c:pt idx="1174">
                  <c:v>Q1174</c:v>
                </c:pt>
                <c:pt idx="1175">
                  <c:v>Q1175</c:v>
                </c:pt>
                <c:pt idx="1176">
                  <c:v>Q1176</c:v>
                </c:pt>
                <c:pt idx="1177">
                  <c:v>Q1177</c:v>
                </c:pt>
                <c:pt idx="1178">
                  <c:v>Q1178</c:v>
                </c:pt>
                <c:pt idx="1179">
                  <c:v>Q1179</c:v>
                </c:pt>
                <c:pt idx="1180">
                  <c:v>Q1180</c:v>
                </c:pt>
                <c:pt idx="1181">
                  <c:v>Q1181</c:v>
                </c:pt>
                <c:pt idx="1182">
                  <c:v>Q1182</c:v>
                </c:pt>
                <c:pt idx="1183">
                  <c:v>Q1183</c:v>
                </c:pt>
                <c:pt idx="1184">
                  <c:v>Q1184</c:v>
                </c:pt>
                <c:pt idx="1185">
                  <c:v>Q1185</c:v>
                </c:pt>
                <c:pt idx="1186">
                  <c:v>Q1186</c:v>
                </c:pt>
                <c:pt idx="1187">
                  <c:v>Q1187</c:v>
                </c:pt>
                <c:pt idx="1188">
                  <c:v>Q1188</c:v>
                </c:pt>
                <c:pt idx="1189">
                  <c:v>Q1189</c:v>
                </c:pt>
                <c:pt idx="1190">
                  <c:v>Q1190</c:v>
                </c:pt>
                <c:pt idx="1191">
                  <c:v>Q1191</c:v>
                </c:pt>
                <c:pt idx="1192">
                  <c:v>Q1192</c:v>
                </c:pt>
                <c:pt idx="1193">
                  <c:v>Q1193</c:v>
                </c:pt>
                <c:pt idx="1194">
                  <c:v>Q1194</c:v>
                </c:pt>
                <c:pt idx="1195">
                  <c:v>Q1195</c:v>
                </c:pt>
                <c:pt idx="1196">
                  <c:v>Q1196</c:v>
                </c:pt>
                <c:pt idx="1197">
                  <c:v>Q1197</c:v>
                </c:pt>
                <c:pt idx="1198">
                  <c:v>Q1198</c:v>
                </c:pt>
                <c:pt idx="1199">
                  <c:v>Q1199</c:v>
                </c:pt>
                <c:pt idx="1200">
                  <c:v>Q1200</c:v>
                </c:pt>
                <c:pt idx="1201">
                  <c:v>Q1201</c:v>
                </c:pt>
                <c:pt idx="1202">
                  <c:v>Q1202</c:v>
                </c:pt>
                <c:pt idx="1203">
                  <c:v>Q1203</c:v>
                </c:pt>
                <c:pt idx="1204">
                  <c:v>Q1204</c:v>
                </c:pt>
                <c:pt idx="1205">
                  <c:v>Q1205</c:v>
                </c:pt>
                <c:pt idx="1206">
                  <c:v>Q1206</c:v>
                </c:pt>
                <c:pt idx="1207">
                  <c:v>Q1207</c:v>
                </c:pt>
                <c:pt idx="1208">
                  <c:v>Q1208</c:v>
                </c:pt>
                <c:pt idx="1209">
                  <c:v>Q1209</c:v>
                </c:pt>
                <c:pt idx="1210">
                  <c:v>Q1210</c:v>
                </c:pt>
                <c:pt idx="1211">
                  <c:v>Q1211</c:v>
                </c:pt>
                <c:pt idx="1212">
                  <c:v>Q1212</c:v>
                </c:pt>
                <c:pt idx="1213">
                  <c:v>Q1213</c:v>
                </c:pt>
                <c:pt idx="1214">
                  <c:v>Q1214</c:v>
                </c:pt>
                <c:pt idx="1215">
                  <c:v>Q1215</c:v>
                </c:pt>
                <c:pt idx="1216">
                  <c:v>Q1216</c:v>
                </c:pt>
                <c:pt idx="1217">
                  <c:v>Q1217</c:v>
                </c:pt>
                <c:pt idx="1218">
                  <c:v>Q1218</c:v>
                </c:pt>
                <c:pt idx="1219">
                  <c:v>Q1219</c:v>
                </c:pt>
                <c:pt idx="1220">
                  <c:v>Q1220</c:v>
                </c:pt>
                <c:pt idx="1221">
                  <c:v>Q1221</c:v>
                </c:pt>
                <c:pt idx="1222">
                  <c:v>Q1222</c:v>
                </c:pt>
                <c:pt idx="1223">
                  <c:v>Q1223</c:v>
                </c:pt>
                <c:pt idx="1224">
                  <c:v>Q1224</c:v>
                </c:pt>
                <c:pt idx="1225">
                  <c:v>Q1225</c:v>
                </c:pt>
                <c:pt idx="1226">
                  <c:v>Q1226</c:v>
                </c:pt>
                <c:pt idx="1227">
                  <c:v>Q1227</c:v>
                </c:pt>
                <c:pt idx="1228">
                  <c:v>Q1228</c:v>
                </c:pt>
                <c:pt idx="1229">
                  <c:v>Q1229</c:v>
                </c:pt>
                <c:pt idx="1230">
                  <c:v>Q1230</c:v>
                </c:pt>
                <c:pt idx="1231">
                  <c:v>Q1231</c:v>
                </c:pt>
                <c:pt idx="1232">
                  <c:v>Q1232</c:v>
                </c:pt>
                <c:pt idx="1233">
                  <c:v>Q1233</c:v>
                </c:pt>
                <c:pt idx="1234">
                  <c:v>Q1234</c:v>
                </c:pt>
                <c:pt idx="1235">
                  <c:v>Q1235</c:v>
                </c:pt>
                <c:pt idx="1236">
                  <c:v>Q1236</c:v>
                </c:pt>
                <c:pt idx="1237">
                  <c:v>Q1237</c:v>
                </c:pt>
                <c:pt idx="1238">
                  <c:v>Q1238</c:v>
                </c:pt>
                <c:pt idx="1239">
                  <c:v>Q1239</c:v>
                </c:pt>
                <c:pt idx="1240">
                  <c:v>Q1240</c:v>
                </c:pt>
                <c:pt idx="1241">
                  <c:v>Q1241</c:v>
                </c:pt>
                <c:pt idx="1242">
                  <c:v>Q1242</c:v>
                </c:pt>
                <c:pt idx="1243">
                  <c:v>Q1243</c:v>
                </c:pt>
                <c:pt idx="1244">
                  <c:v>Q1244</c:v>
                </c:pt>
                <c:pt idx="1245">
                  <c:v>Q1245</c:v>
                </c:pt>
                <c:pt idx="1246">
                  <c:v>Q1246</c:v>
                </c:pt>
                <c:pt idx="1247">
                  <c:v>Q1247</c:v>
                </c:pt>
                <c:pt idx="1248">
                  <c:v>Q1248</c:v>
                </c:pt>
                <c:pt idx="1249">
                  <c:v>Q1249</c:v>
                </c:pt>
                <c:pt idx="1250">
                  <c:v>Q1250</c:v>
                </c:pt>
                <c:pt idx="1251">
                  <c:v>Q1251</c:v>
                </c:pt>
                <c:pt idx="1252">
                  <c:v>Q1252</c:v>
                </c:pt>
                <c:pt idx="1253">
                  <c:v>Q1253</c:v>
                </c:pt>
                <c:pt idx="1254">
                  <c:v>Q1254</c:v>
                </c:pt>
                <c:pt idx="1255">
                  <c:v>Q1255</c:v>
                </c:pt>
                <c:pt idx="1256">
                  <c:v>Q1256</c:v>
                </c:pt>
                <c:pt idx="1257">
                  <c:v>Q1257</c:v>
                </c:pt>
                <c:pt idx="1258">
                  <c:v>Q1258</c:v>
                </c:pt>
                <c:pt idx="1259">
                  <c:v>Q1259</c:v>
                </c:pt>
                <c:pt idx="1260">
                  <c:v>Q1260</c:v>
                </c:pt>
                <c:pt idx="1261">
                  <c:v>Q1261</c:v>
                </c:pt>
                <c:pt idx="1262">
                  <c:v>Q1262</c:v>
                </c:pt>
                <c:pt idx="1263">
                  <c:v>Q1263</c:v>
                </c:pt>
                <c:pt idx="1264">
                  <c:v>Q1264</c:v>
                </c:pt>
                <c:pt idx="1265">
                  <c:v>Q1265</c:v>
                </c:pt>
                <c:pt idx="1266">
                  <c:v>Q1266</c:v>
                </c:pt>
                <c:pt idx="1267">
                  <c:v>Q1267</c:v>
                </c:pt>
                <c:pt idx="1268">
                  <c:v>Q1268</c:v>
                </c:pt>
                <c:pt idx="1269">
                  <c:v>Q1269</c:v>
                </c:pt>
                <c:pt idx="1270">
                  <c:v>Q1270</c:v>
                </c:pt>
                <c:pt idx="1271">
                  <c:v>Q1271</c:v>
                </c:pt>
                <c:pt idx="1272">
                  <c:v>Q1272</c:v>
                </c:pt>
                <c:pt idx="1273">
                  <c:v>Q1273</c:v>
                </c:pt>
                <c:pt idx="1274">
                  <c:v>Q1274</c:v>
                </c:pt>
                <c:pt idx="1275">
                  <c:v>Q1275</c:v>
                </c:pt>
                <c:pt idx="1276">
                  <c:v>Q1276</c:v>
                </c:pt>
                <c:pt idx="1277">
                  <c:v>Q1277</c:v>
                </c:pt>
                <c:pt idx="1278">
                  <c:v>Q1278</c:v>
                </c:pt>
                <c:pt idx="1279">
                  <c:v>Q1279</c:v>
                </c:pt>
                <c:pt idx="1280">
                  <c:v>Q1280</c:v>
                </c:pt>
                <c:pt idx="1281">
                  <c:v>Q1281</c:v>
                </c:pt>
                <c:pt idx="1282">
                  <c:v>Q1282</c:v>
                </c:pt>
                <c:pt idx="1283">
                  <c:v>Q1283</c:v>
                </c:pt>
                <c:pt idx="1284">
                  <c:v>Q1284</c:v>
                </c:pt>
                <c:pt idx="1285">
                  <c:v>Q1285</c:v>
                </c:pt>
                <c:pt idx="1286">
                  <c:v>Q1286</c:v>
                </c:pt>
                <c:pt idx="1287">
                  <c:v>Q1287</c:v>
                </c:pt>
                <c:pt idx="1288">
                  <c:v>Q1288</c:v>
                </c:pt>
                <c:pt idx="1289">
                  <c:v>Q1289</c:v>
                </c:pt>
                <c:pt idx="1290">
                  <c:v>Q1290</c:v>
                </c:pt>
                <c:pt idx="1291">
                  <c:v>Q1291</c:v>
                </c:pt>
                <c:pt idx="1292">
                  <c:v>Q1292</c:v>
                </c:pt>
                <c:pt idx="1293">
                  <c:v>Q1293</c:v>
                </c:pt>
                <c:pt idx="1294">
                  <c:v>Q1294</c:v>
                </c:pt>
                <c:pt idx="1295">
                  <c:v>Q1295</c:v>
                </c:pt>
                <c:pt idx="1296">
                  <c:v>Q1296</c:v>
                </c:pt>
                <c:pt idx="1297">
                  <c:v>Q1297</c:v>
                </c:pt>
                <c:pt idx="1298">
                  <c:v>Q1298</c:v>
                </c:pt>
                <c:pt idx="1299">
                  <c:v>Q1299</c:v>
                </c:pt>
                <c:pt idx="1300">
                  <c:v>Q1300</c:v>
                </c:pt>
                <c:pt idx="1301">
                  <c:v>Q1301</c:v>
                </c:pt>
                <c:pt idx="1302">
                  <c:v>Q1302</c:v>
                </c:pt>
                <c:pt idx="1303">
                  <c:v>Q1303</c:v>
                </c:pt>
                <c:pt idx="1304">
                  <c:v>Q1304</c:v>
                </c:pt>
                <c:pt idx="1305">
                  <c:v>Q1305</c:v>
                </c:pt>
                <c:pt idx="1306">
                  <c:v>Q1306</c:v>
                </c:pt>
                <c:pt idx="1307">
                  <c:v>Q1307</c:v>
                </c:pt>
                <c:pt idx="1308">
                  <c:v>Q1308</c:v>
                </c:pt>
                <c:pt idx="1309">
                  <c:v>Q1309</c:v>
                </c:pt>
                <c:pt idx="1310">
                  <c:v>Q1310</c:v>
                </c:pt>
                <c:pt idx="1311">
                  <c:v>Q1311</c:v>
                </c:pt>
                <c:pt idx="1312">
                  <c:v>Q1312</c:v>
                </c:pt>
                <c:pt idx="1313">
                  <c:v>Q1313</c:v>
                </c:pt>
                <c:pt idx="1314">
                  <c:v>Q1314</c:v>
                </c:pt>
              </c:strCache>
              <c:extLst xmlns:c15="http://schemas.microsoft.com/office/drawing/2012/chart"/>
            </c:strRef>
          </c:cat>
          <c:val>
            <c:numRef>
              <c:f>[2]!SeriesMM</c:f>
              <c:numCache>
                <c:formatCode>0.00%</c:formatCode>
                <c:ptCount val="1"/>
                <c:pt idx="0">
                  <c:v>3.531618616133371E-2</c:v>
                </c:pt>
              </c:numCache>
            </c:numRef>
          </c:val>
          <c:smooth val="0"/>
          <c:extLst/>
        </c:ser>
        <c:ser>
          <c:idx val="1"/>
          <c:order val="1"/>
          <c:tx>
            <c:strRef>
              <c:f>[1]GraphData!$D$1</c:f>
              <c:strCache>
                <c:ptCount val="1"/>
                <c:pt idx="0">
                  <c:v>Excess Spread</c:v>
                </c:pt>
              </c:strCache>
            </c:strRef>
          </c:tx>
          <c:spPr>
            <a:ln w="12700"/>
          </c:spPr>
          <c:val>
            <c:numRef>
              <c:f>[2]!SeriesES</c:f>
              <c:numCache>
                <c:formatCode>0.00%</c:formatCode>
                <c:ptCount val="1"/>
                <c:pt idx="0">
                  <c:v>0</c:v>
                </c:pt>
              </c:numCache>
            </c:numRef>
          </c:val>
          <c:smooth val="0"/>
        </c:ser>
        <c:dLbls>
          <c:showLegendKey val="0"/>
          <c:showVal val="0"/>
          <c:showCatName val="0"/>
          <c:showSerName val="0"/>
          <c:showPercent val="0"/>
          <c:showBubbleSize val="0"/>
        </c:dLbls>
        <c:marker val="1"/>
        <c:smooth val="0"/>
        <c:axId val="1393345904"/>
        <c:axId val="1393346464"/>
      </c:lineChart>
      <c:catAx>
        <c:axId val="1393345904"/>
        <c:scaling>
          <c:orientation val="minMax"/>
        </c:scaling>
        <c:delete val="0"/>
        <c:axPos val="b"/>
        <c:title>
          <c:tx>
            <c:rich>
              <a:bodyPr/>
              <a:lstStyle/>
              <a:p>
                <a:pPr>
                  <a:defRPr/>
                </a:pPr>
                <a:r>
                  <a:rPr lang="en-US"/>
                  <a:t>Quarter</a:t>
                </a:r>
              </a:p>
            </c:rich>
          </c:tx>
          <c:overlay val="0"/>
        </c:title>
        <c:numFmt formatCode="General" sourceLinked="1"/>
        <c:majorTickMark val="out"/>
        <c:minorTickMark val="none"/>
        <c:tickLblPos val="nextTo"/>
        <c:crossAx val="1393346464"/>
        <c:crosses val="autoZero"/>
        <c:auto val="1"/>
        <c:lblAlgn val="ctr"/>
        <c:lblOffset val="100"/>
        <c:noMultiLvlLbl val="0"/>
      </c:catAx>
      <c:valAx>
        <c:axId val="1393346464"/>
        <c:scaling>
          <c:orientation val="minMax"/>
          <c:max val="4.0000000000000008E-2"/>
          <c:min val="0"/>
        </c:scaling>
        <c:delete val="0"/>
        <c:axPos val="l"/>
        <c:majorGridlines/>
        <c:numFmt formatCode="0.00%" sourceLinked="1"/>
        <c:majorTickMark val="out"/>
        <c:minorTickMark val="none"/>
        <c:tickLblPos val="nextTo"/>
        <c:crossAx val="1393345904"/>
        <c:crosses val="autoZero"/>
        <c:crossBetween val="between"/>
        <c:majorUnit val="1.0000000000000002E-2"/>
        <c:minorUnit val="4.000000000000001E-3"/>
      </c:valAx>
    </c:plotArea>
    <c:legend>
      <c:legendPos val="b"/>
      <c:legendEntry>
        <c:idx val="0"/>
        <c:txPr>
          <a:bodyPr/>
          <a:lstStyle/>
          <a:p>
            <a:pPr>
              <a:defRPr sz="800">
                <a:latin typeface="Arial" panose="020B0604020202020204" pitchFamily="34" charset="0"/>
                <a:cs typeface="Arial" panose="020B0604020202020204" pitchFamily="34" charset="0"/>
              </a:defRPr>
            </a:pPr>
            <a:endParaRPr lang="en-US"/>
          </a:p>
        </c:txPr>
      </c:legendEntry>
      <c:legendEntry>
        <c:idx val="1"/>
        <c:txPr>
          <a:bodyPr/>
          <a:lstStyle/>
          <a:p>
            <a:pPr>
              <a:defRPr sz="800">
                <a:latin typeface="Arial" panose="020B0604020202020204" pitchFamily="34" charset="0"/>
                <a:cs typeface="Arial" panose="020B0604020202020204" pitchFamily="34" charset="0"/>
              </a:defRPr>
            </a:pPr>
            <a:endParaRPr lang="en-US"/>
          </a:p>
        </c:txPr>
      </c:legendEntry>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sz="1400">
                <a:latin typeface="Arial" panose="020B0604020202020204" pitchFamily="34" charset="0"/>
                <a:cs typeface="Arial" panose="020B0604020202020204" pitchFamily="34" charset="0"/>
              </a:rPr>
              <a:t>Credit Enhancement</a:t>
            </a:r>
          </a:p>
        </c:rich>
      </c:tx>
      <c:overlay val="0"/>
    </c:title>
    <c:autoTitleDeleted val="0"/>
    <c:plotArea>
      <c:layout>
        <c:manualLayout>
          <c:layoutTarget val="inner"/>
          <c:xMode val="edge"/>
          <c:yMode val="edge"/>
          <c:x val="0.1204766404199475"/>
          <c:y val="0.185653947102766"/>
          <c:w val="0.84693076698745995"/>
          <c:h val="0.4814100545124167"/>
        </c:manualLayout>
      </c:layout>
      <c:lineChart>
        <c:grouping val="standard"/>
        <c:varyColors val="0"/>
        <c:ser>
          <c:idx val="0"/>
          <c:order val="0"/>
          <c:tx>
            <c:v>Class A</c:v>
          </c:tx>
          <c:spPr>
            <a:ln w="12700"/>
          </c:spPr>
          <c:cat>
            <c:strRef>
              <c:f>[2]!SeriesRange</c:f>
              <c:strCache>
                <c:ptCount val="1315"/>
                <c:pt idx="0">
                  <c:v>Closing</c:v>
                </c:pt>
                <c:pt idx="1">
                  <c:v>Q1</c:v>
                </c:pt>
                <c:pt idx="2">
                  <c:v>Q2</c:v>
                </c:pt>
                <c:pt idx="3">
                  <c:v>Q3</c:v>
                </c:pt>
                <c:pt idx="4">
                  <c:v>Q4</c:v>
                </c:pt>
                <c:pt idx="5">
                  <c:v>Q5</c:v>
                </c:pt>
                <c:pt idx="6">
                  <c:v>Q6</c:v>
                </c:pt>
                <c:pt idx="7">
                  <c:v>Q7</c:v>
                </c:pt>
                <c:pt idx="8">
                  <c:v>Q8</c:v>
                </c:pt>
                <c:pt idx="9">
                  <c:v>Q9</c:v>
                </c:pt>
                <c:pt idx="10">
                  <c:v>Q10</c:v>
                </c:pt>
                <c:pt idx="11">
                  <c:v>Q11</c:v>
                </c:pt>
                <c:pt idx="12">
                  <c:v>Q12</c:v>
                </c:pt>
                <c:pt idx="13">
                  <c:v>Q13</c:v>
                </c:pt>
                <c:pt idx="14">
                  <c:v>Q14</c:v>
                </c:pt>
                <c:pt idx="15">
                  <c:v>Q15</c:v>
                </c:pt>
                <c:pt idx="16">
                  <c:v>Q16</c:v>
                </c:pt>
                <c:pt idx="17">
                  <c:v>Q17</c:v>
                </c:pt>
                <c:pt idx="18">
                  <c:v>Q18</c:v>
                </c:pt>
                <c:pt idx="19">
                  <c:v>Q19</c:v>
                </c:pt>
                <c:pt idx="20">
                  <c:v>Q20</c:v>
                </c:pt>
                <c:pt idx="21">
                  <c:v>Q21</c:v>
                </c:pt>
                <c:pt idx="22">
                  <c:v>Q22</c:v>
                </c:pt>
                <c:pt idx="23">
                  <c:v>Q23</c:v>
                </c:pt>
                <c:pt idx="24">
                  <c:v>Q24</c:v>
                </c:pt>
                <c:pt idx="25">
                  <c:v>Q25</c:v>
                </c:pt>
                <c:pt idx="26">
                  <c:v>Q26</c:v>
                </c:pt>
                <c:pt idx="27">
                  <c:v>Q27</c:v>
                </c:pt>
                <c:pt idx="28">
                  <c:v>Q28</c:v>
                </c:pt>
                <c:pt idx="29">
                  <c:v>Q29</c:v>
                </c:pt>
                <c:pt idx="30">
                  <c:v>Q30</c:v>
                </c:pt>
                <c:pt idx="31">
                  <c:v>Q31</c:v>
                </c:pt>
                <c:pt idx="32">
                  <c:v>Q32</c:v>
                </c:pt>
                <c:pt idx="33">
                  <c:v>Q33</c:v>
                </c:pt>
                <c:pt idx="34">
                  <c:v>Q34</c:v>
                </c:pt>
                <c:pt idx="35">
                  <c:v>Q35</c:v>
                </c:pt>
                <c:pt idx="36">
                  <c:v>Q36</c:v>
                </c:pt>
                <c:pt idx="37">
                  <c:v>Q37</c:v>
                </c:pt>
                <c:pt idx="38">
                  <c:v>Q38</c:v>
                </c:pt>
                <c:pt idx="39">
                  <c:v>Q39</c:v>
                </c:pt>
                <c:pt idx="40">
                  <c:v>Q40</c:v>
                </c:pt>
                <c:pt idx="41">
                  <c:v>Q41</c:v>
                </c:pt>
                <c:pt idx="42">
                  <c:v>Q42</c:v>
                </c:pt>
                <c:pt idx="43">
                  <c:v>Q43</c:v>
                </c:pt>
                <c:pt idx="44">
                  <c:v>Q44</c:v>
                </c:pt>
                <c:pt idx="45">
                  <c:v>Q45</c:v>
                </c:pt>
                <c:pt idx="46">
                  <c:v>Q46</c:v>
                </c:pt>
                <c:pt idx="47">
                  <c:v>Q47</c:v>
                </c:pt>
                <c:pt idx="48">
                  <c:v>Q48</c:v>
                </c:pt>
                <c:pt idx="49">
                  <c:v>Q49</c:v>
                </c:pt>
                <c:pt idx="50">
                  <c:v>Q50</c:v>
                </c:pt>
                <c:pt idx="51">
                  <c:v>Q51</c:v>
                </c:pt>
                <c:pt idx="52">
                  <c:v>Q52</c:v>
                </c:pt>
                <c:pt idx="53">
                  <c:v>Q53</c:v>
                </c:pt>
                <c:pt idx="54">
                  <c:v>Q54</c:v>
                </c:pt>
                <c:pt idx="55">
                  <c:v>Q55</c:v>
                </c:pt>
                <c:pt idx="56">
                  <c:v>Q56</c:v>
                </c:pt>
                <c:pt idx="57">
                  <c:v>Q57</c:v>
                </c:pt>
                <c:pt idx="58">
                  <c:v>Q58</c:v>
                </c:pt>
                <c:pt idx="59">
                  <c:v>Q59</c:v>
                </c:pt>
                <c:pt idx="60">
                  <c:v>Q60</c:v>
                </c:pt>
                <c:pt idx="61">
                  <c:v>Q61</c:v>
                </c:pt>
                <c:pt idx="62">
                  <c:v>Q62</c:v>
                </c:pt>
                <c:pt idx="63">
                  <c:v>Q63</c:v>
                </c:pt>
                <c:pt idx="64">
                  <c:v>Q64</c:v>
                </c:pt>
                <c:pt idx="65">
                  <c:v>Q65</c:v>
                </c:pt>
                <c:pt idx="66">
                  <c:v>Q66</c:v>
                </c:pt>
                <c:pt idx="67">
                  <c:v>Q67</c:v>
                </c:pt>
                <c:pt idx="68">
                  <c:v>Q68</c:v>
                </c:pt>
                <c:pt idx="69">
                  <c:v>Q69</c:v>
                </c:pt>
                <c:pt idx="70">
                  <c:v>Q70</c:v>
                </c:pt>
                <c:pt idx="71">
                  <c:v>Q71</c:v>
                </c:pt>
                <c:pt idx="72">
                  <c:v>Q72</c:v>
                </c:pt>
                <c:pt idx="73">
                  <c:v>Q73</c:v>
                </c:pt>
                <c:pt idx="74">
                  <c:v>Q74</c:v>
                </c:pt>
                <c:pt idx="75">
                  <c:v>Q75</c:v>
                </c:pt>
                <c:pt idx="76">
                  <c:v>Q76</c:v>
                </c:pt>
                <c:pt idx="77">
                  <c:v>Q77</c:v>
                </c:pt>
                <c:pt idx="78">
                  <c:v>Q78</c:v>
                </c:pt>
                <c:pt idx="79">
                  <c:v>Q79</c:v>
                </c:pt>
                <c:pt idx="80">
                  <c:v>Q80</c:v>
                </c:pt>
                <c:pt idx="81">
                  <c:v>Q81</c:v>
                </c:pt>
                <c:pt idx="82">
                  <c:v>Q82</c:v>
                </c:pt>
                <c:pt idx="83">
                  <c:v>Q83</c:v>
                </c:pt>
                <c:pt idx="84">
                  <c:v>Q84</c:v>
                </c:pt>
                <c:pt idx="85">
                  <c:v>Q85</c:v>
                </c:pt>
                <c:pt idx="86">
                  <c:v>Q86</c:v>
                </c:pt>
                <c:pt idx="87">
                  <c:v>Q87</c:v>
                </c:pt>
                <c:pt idx="88">
                  <c:v>Q88</c:v>
                </c:pt>
                <c:pt idx="89">
                  <c:v>Q89</c:v>
                </c:pt>
                <c:pt idx="90">
                  <c:v>Q90</c:v>
                </c:pt>
                <c:pt idx="91">
                  <c:v>Q91</c:v>
                </c:pt>
                <c:pt idx="92">
                  <c:v>Q92</c:v>
                </c:pt>
                <c:pt idx="93">
                  <c:v>Q93</c:v>
                </c:pt>
                <c:pt idx="94">
                  <c:v>Q94</c:v>
                </c:pt>
                <c:pt idx="95">
                  <c:v>Q95</c:v>
                </c:pt>
                <c:pt idx="96">
                  <c:v>Q96</c:v>
                </c:pt>
                <c:pt idx="97">
                  <c:v>Q97</c:v>
                </c:pt>
                <c:pt idx="98">
                  <c:v>Q98</c:v>
                </c:pt>
                <c:pt idx="99">
                  <c:v>Q99</c:v>
                </c:pt>
                <c:pt idx="100">
                  <c:v>Q100</c:v>
                </c:pt>
                <c:pt idx="101">
                  <c:v>Q101</c:v>
                </c:pt>
                <c:pt idx="102">
                  <c:v>Q102</c:v>
                </c:pt>
                <c:pt idx="103">
                  <c:v>Q103</c:v>
                </c:pt>
                <c:pt idx="104">
                  <c:v>Q104</c:v>
                </c:pt>
                <c:pt idx="105">
                  <c:v>Q105</c:v>
                </c:pt>
                <c:pt idx="106">
                  <c:v>Q106</c:v>
                </c:pt>
                <c:pt idx="107">
                  <c:v>Q107</c:v>
                </c:pt>
                <c:pt idx="108">
                  <c:v>Q108</c:v>
                </c:pt>
                <c:pt idx="109">
                  <c:v>Q109</c:v>
                </c:pt>
                <c:pt idx="110">
                  <c:v>Q110</c:v>
                </c:pt>
                <c:pt idx="111">
                  <c:v>Q111</c:v>
                </c:pt>
                <c:pt idx="112">
                  <c:v>Q112</c:v>
                </c:pt>
                <c:pt idx="113">
                  <c:v>Q113</c:v>
                </c:pt>
                <c:pt idx="114">
                  <c:v>Q114</c:v>
                </c:pt>
                <c:pt idx="115">
                  <c:v>Q115</c:v>
                </c:pt>
                <c:pt idx="116">
                  <c:v>Q116</c:v>
                </c:pt>
                <c:pt idx="117">
                  <c:v>Q117</c:v>
                </c:pt>
                <c:pt idx="118">
                  <c:v>Q118</c:v>
                </c:pt>
                <c:pt idx="119">
                  <c:v>Q119</c:v>
                </c:pt>
                <c:pt idx="120">
                  <c:v>Q120</c:v>
                </c:pt>
                <c:pt idx="121">
                  <c:v>Q121</c:v>
                </c:pt>
                <c:pt idx="122">
                  <c:v>Q122</c:v>
                </c:pt>
                <c:pt idx="123">
                  <c:v>Q123</c:v>
                </c:pt>
                <c:pt idx="124">
                  <c:v>Q124</c:v>
                </c:pt>
                <c:pt idx="125">
                  <c:v>Q125</c:v>
                </c:pt>
                <c:pt idx="126">
                  <c:v>Q126</c:v>
                </c:pt>
                <c:pt idx="127">
                  <c:v>Q127</c:v>
                </c:pt>
                <c:pt idx="128">
                  <c:v>Q128</c:v>
                </c:pt>
                <c:pt idx="129">
                  <c:v>Q129</c:v>
                </c:pt>
                <c:pt idx="130">
                  <c:v>Q130</c:v>
                </c:pt>
                <c:pt idx="131">
                  <c:v>Q131</c:v>
                </c:pt>
                <c:pt idx="132">
                  <c:v>Q132</c:v>
                </c:pt>
                <c:pt idx="133">
                  <c:v>Q133</c:v>
                </c:pt>
                <c:pt idx="134">
                  <c:v>Q134</c:v>
                </c:pt>
                <c:pt idx="135">
                  <c:v>Q135</c:v>
                </c:pt>
                <c:pt idx="136">
                  <c:v>Q136</c:v>
                </c:pt>
                <c:pt idx="137">
                  <c:v>Q137</c:v>
                </c:pt>
                <c:pt idx="138">
                  <c:v>Q138</c:v>
                </c:pt>
                <c:pt idx="139">
                  <c:v>Q139</c:v>
                </c:pt>
                <c:pt idx="140">
                  <c:v>Q140</c:v>
                </c:pt>
                <c:pt idx="141">
                  <c:v>Q141</c:v>
                </c:pt>
                <c:pt idx="142">
                  <c:v>Q142</c:v>
                </c:pt>
                <c:pt idx="143">
                  <c:v>Q143</c:v>
                </c:pt>
                <c:pt idx="144">
                  <c:v>Q144</c:v>
                </c:pt>
                <c:pt idx="145">
                  <c:v>Q145</c:v>
                </c:pt>
                <c:pt idx="146">
                  <c:v>Q146</c:v>
                </c:pt>
                <c:pt idx="147">
                  <c:v>Q147</c:v>
                </c:pt>
                <c:pt idx="148">
                  <c:v>Q148</c:v>
                </c:pt>
                <c:pt idx="149">
                  <c:v>Q149</c:v>
                </c:pt>
                <c:pt idx="150">
                  <c:v>Q150</c:v>
                </c:pt>
                <c:pt idx="151">
                  <c:v>Q151</c:v>
                </c:pt>
                <c:pt idx="152">
                  <c:v>Q152</c:v>
                </c:pt>
                <c:pt idx="153">
                  <c:v>Q153</c:v>
                </c:pt>
                <c:pt idx="154">
                  <c:v>Q154</c:v>
                </c:pt>
                <c:pt idx="155">
                  <c:v>Q155</c:v>
                </c:pt>
                <c:pt idx="156">
                  <c:v>Q156</c:v>
                </c:pt>
                <c:pt idx="157">
                  <c:v>Q157</c:v>
                </c:pt>
                <c:pt idx="158">
                  <c:v>Q158</c:v>
                </c:pt>
                <c:pt idx="159">
                  <c:v>Q159</c:v>
                </c:pt>
                <c:pt idx="160">
                  <c:v>Q160</c:v>
                </c:pt>
                <c:pt idx="161">
                  <c:v>Q161</c:v>
                </c:pt>
                <c:pt idx="162">
                  <c:v>Q162</c:v>
                </c:pt>
                <c:pt idx="163">
                  <c:v>Q163</c:v>
                </c:pt>
                <c:pt idx="164">
                  <c:v>Q164</c:v>
                </c:pt>
                <c:pt idx="165">
                  <c:v>Q165</c:v>
                </c:pt>
                <c:pt idx="166">
                  <c:v>Q166</c:v>
                </c:pt>
                <c:pt idx="167">
                  <c:v>Q167</c:v>
                </c:pt>
                <c:pt idx="168">
                  <c:v>Q168</c:v>
                </c:pt>
                <c:pt idx="169">
                  <c:v>Q169</c:v>
                </c:pt>
                <c:pt idx="170">
                  <c:v>Q170</c:v>
                </c:pt>
                <c:pt idx="171">
                  <c:v>Q171</c:v>
                </c:pt>
                <c:pt idx="172">
                  <c:v>Q172</c:v>
                </c:pt>
                <c:pt idx="173">
                  <c:v>Q173</c:v>
                </c:pt>
                <c:pt idx="174">
                  <c:v>Q174</c:v>
                </c:pt>
                <c:pt idx="175">
                  <c:v>Q175</c:v>
                </c:pt>
                <c:pt idx="176">
                  <c:v>Q176</c:v>
                </c:pt>
                <c:pt idx="177">
                  <c:v>Q177</c:v>
                </c:pt>
                <c:pt idx="178">
                  <c:v>Q178</c:v>
                </c:pt>
                <c:pt idx="179">
                  <c:v>Q179</c:v>
                </c:pt>
                <c:pt idx="180">
                  <c:v>Q180</c:v>
                </c:pt>
                <c:pt idx="181">
                  <c:v>Q181</c:v>
                </c:pt>
                <c:pt idx="182">
                  <c:v>Q182</c:v>
                </c:pt>
                <c:pt idx="183">
                  <c:v>Q183</c:v>
                </c:pt>
                <c:pt idx="184">
                  <c:v>Q184</c:v>
                </c:pt>
                <c:pt idx="185">
                  <c:v>Q185</c:v>
                </c:pt>
                <c:pt idx="186">
                  <c:v>Q186</c:v>
                </c:pt>
                <c:pt idx="187">
                  <c:v>Q187</c:v>
                </c:pt>
                <c:pt idx="188">
                  <c:v>Q188</c:v>
                </c:pt>
                <c:pt idx="189">
                  <c:v>Q189</c:v>
                </c:pt>
                <c:pt idx="190">
                  <c:v>Q190</c:v>
                </c:pt>
                <c:pt idx="191">
                  <c:v>Q191</c:v>
                </c:pt>
                <c:pt idx="192">
                  <c:v>Q192</c:v>
                </c:pt>
                <c:pt idx="193">
                  <c:v>Q193</c:v>
                </c:pt>
                <c:pt idx="194">
                  <c:v>Q194</c:v>
                </c:pt>
                <c:pt idx="195">
                  <c:v>Q195</c:v>
                </c:pt>
                <c:pt idx="196">
                  <c:v>Q196</c:v>
                </c:pt>
                <c:pt idx="197">
                  <c:v>Q197</c:v>
                </c:pt>
                <c:pt idx="198">
                  <c:v>Q198</c:v>
                </c:pt>
                <c:pt idx="199">
                  <c:v>Q199</c:v>
                </c:pt>
                <c:pt idx="200">
                  <c:v>Q200</c:v>
                </c:pt>
                <c:pt idx="201">
                  <c:v>Q201</c:v>
                </c:pt>
                <c:pt idx="202">
                  <c:v>Q202</c:v>
                </c:pt>
                <c:pt idx="203">
                  <c:v>Q203</c:v>
                </c:pt>
                <c:pt idx="204">
                  <c:v>Q204</c:v>
                </c:pt>
                <c:pt idx="205">
                  <c:v>Q205</c:v>
                </c:pt>
                <c:pt idx="206">
                  <c:v>Q206</c:v>
                </c:pt>
                <c:pt idx="207">
                  <c:v>Q207</c:v>
                </c:pt>
                <c:pt idx="208">
                  <c:v>Q208</c:v>
                </c:pt>
                <c:pt idx="209">
                  <c:v>Q209</c:v>
                </c:pt>
                <c:pt idx="210">
                  <c:v>Q210</c:v>
                </c:pt>
                <c:pt idx="211">
                  <c:v>Q211</c:v>
                </c:pt>
                <c:pt idx="212">
                  <c:v>Q212</c:v>
                </c:pt>
                <c:pt idx="213">
                  <c:v>Q213</c:v>
                </c:pt>
                <c:pt idx="214">
                  <c:v>Q214</c:v>
                </c:pt>
                <c:pt idx="215">
                  <c:v>Q215</c:v>
                </c:pt>
                <c:pt idx="216">
                  <c:v>Q216</c:v>
                </c:pt>
                <c:pt idx="217">
                  <c:v>Q217</c:v>
                </c:pt>
                <c:pt idx="218">
                  <c:v>Q218</c:v>
                </c:pt>
                <c:pt idx="219">
                  <c:v>Q219</c:v>
                </c:pt>
                <c:pt idx="220">
                  <c:v>Q220</c:v>
                </c:pt>
                <c:pt idx="221">
                  <c:v>Q221</c:v>
                </c:pt>
                <c:pt idx="222">
                  <c:v>Q222</c:v>
                </c:pt>
                <c:pt idx="223">
                  <c:v>Q223</c:v>
                </c:pt>
                <c:pt idx="224">
                  <c:v>Q224</c:v>
                </c:pt>
                <c:pt idx="225">
                  <c:v>Q225</c:v>
                </c:pt>
                <c:pt idx="226">
                  <c:v>Q226</c:v>
                </c:pt>
                <c:pt idx="227">
                  <c:v>Q227</c:v>
                </c:pt>
                <c:pt idx="228">
                  <c:v>Q228</c:v>
                </c:pt>
                <c:pt idx="229">
                  <c:v>Q229</c:v>
                </c:pt>
                <c:pt idx="230">
                  <c:v>Q230</c:v>
                </c:pt>
                <c:pt idx="231">
                  <c:v>Q231</c:v>
                </c:pt>
                <c:pt idx="232">
                  <c:v>Q232</c:v>
                </c:pt>
                <c:pt idx="233">
                  <c:v>Q233</c:v>
                </c:pt>
                <c:pt idx="234">
                  <c:v>Q234</c:v>
                </c:pt>
                <c:pt idx="235">
                  <c:v>Q235</c:v>
                </c:pt>
                <c:pt idx="236">
                  <c:v>Q236</c:v>
                </c:pt>
                <c:pt idx="237">
                  <c:v>Q237</c:v>
                </c:pt>
                <c:pt idx="238">
                  <c:v>Q238</c:v>
                </c:pt>
                <c:pt idx="239">
                  <c:v>Q239</c:v>
                </c:pt>
                <c:pt idx="240">
                  <c:v>Q240</c:v>
                </c:pt>
                <c:pt idx="241">
                  <c:v>Q241</c:v>
                </c:pt>
                <c:pt idx="242">
                  <c:v>Q242</c:v>
                </c:pt>
                <c:pt idx="243">
                  <c:v>Q243</c:v>
                </c:pt>
                <c:pt idx="244">
                  <c:v>Q244</c:v>
                </c:pt>
                <c:pt idx="245">
                  <c:v>Q245</c:v>
                </c:pt>
                <c:pt idx="246">
                  <c:v>Q246</c:v>
                </c:pt>
                <c:pt idx="247">
                  <c:v>Q247</c:v>
                </c:pt>
                <c:pt idx="248">
                  <c:v>Q248</c:v>
                </c:pt>
                <c:pt idx="249">
                  <c:v>Q249</c:v>
                </c:pt>
                <c:pt idx="250">
                  <c:v>Q250</c:v>
                </c:pt>
                <c:pt idx="251">
                  <c:v>Q251</c:v>
                </c:pt>
                <c:pt idx="252">
                  <c:v>Q252</c:v>
                </c:pt>
                <c:pt idx="253">
                  <c:v>Q253</c:v>
                </c:pt>
                <c:pt idx="254">
                  <c:v>Q254</c:v>
                </c:pt>
                <c:pt idx="255">
                  <c:v>Q255</c:v>
                </c:pt>
                <c:pt idx="256">
                  <c:v>Q256</c:v>
                </c:pt>
                <c:pt idx="257">
                  <c:v>Q257</c:v>
                </c:pt>
                <c:pt idx="258">
                  <c:v>Q258</c:v>
                </c:pt>
                <c:pt idx="259">
                  <c:v>Q259</c:v>
                </c:pt>
                <c:pt idx="260">
                  <c:v>Q260</c:v>
                </c:pt>
                <c:pt idx="261">
                  <c:v>Q261</c:v>
                </c:pt>
                <c:pt idx="262">
                  <c:v>Q262</c:v>
                </c:pt>
                <c:pt idx="263">
                  <c:v>Q263</c:v>
                </c:pt>
                <c:pt idx="264">
                  <c:v>Q264</c:v>
                </c:pt>
                <c:pt idx="265">
                  <c:v>Q265</c:v>
                </c:pt>
                <c:pt idx="266">
                  <c:v>Q266</c:v>
                </c:pt>
                <c:pt idx="267">
                  <c:v>Q267</c:v>
                </c:pt>
                <c:pt idx="268">
                  <c:v>Q268</c:v>
                </c:pt>
                <c:pt idx="269">
                  <c:v>Q269</c:v>
                </c:pt>
                <c:pt idx="270">
                  <c:v>Q270</c:v>
                </c:pt>
                <c:pt idx="271">
                  <c:v>Q271</c:v>
                </c:pt>
                <c:pt idx="272">
                  <c:v>Q272</c:v>
                </c:pt>
                <c:pt idx="273">
                  <c:v>Q273</c:v>
                </c:pt>
                <c:pt idx="274">
                  <c:v>Q274</c:v>
                </c:pt>
                <c:pt idx="275">
                  <c:v>Q275</c:v>
                </c:pt>
                <c:pt idx="276">
                  <c:v>Q276</c:v>
                </c:pt>
                <c:pt idx="277">
                  <c:v>Q277</c:v>
                </c:pt>
                <c:pt idx="278">
                  <c:v>Q278</c:v>
                </c:pt>
                <c:pt idx="279">
                  <c:v>Q279</c:v>
                </c:pt>
                <c:pt idx="280">
                  <c:v>Q280</c:v>
                </c:pt>
                <c:pt idx="281">
                  <c:v>Q281</c:v>
                </c:pt>
                <c:pt idx="282">
                  <c:v>Q282</c:v>
                </c:pt>
                <c:pt idx="283">
                  <c:v>Q283</c:v>
                </c:pt>
                <c:pt idx="284">
                  <c:v>Q284</c:v>
                </c:pt>
                <c:pt idx="285">
                  <c:v>Q285</c:v>
                </c:pt>
                <c:pt idx="286">
                  <c:v>Q286</c:v>
                </c:pt>
                <c:pt idx="287">
                  <c:v>Q287</c:v>
                </c:pt>
                <c:pt idx="288">
                  <c:v>Q288</c:v>
                </c:pt>
                <c:pt idx="289">
                  <c:v>Q289</c:v>
                </c:pt>
                <c:pt idx="290">
                  <c:v>Q290</c:v>
                </c:pt>
                <c:pt idx="291">
                  <c:v>Q291</c:v>
                </c:pt>
                <c:pt idx="292">
                  <c:v>Q292</c:v>
                </c:pt>
                <c:pt idx="293">
                  <c:v>Q293</c:v>
                </c:pt>
                <c:pt idx="294">
                  <c:v>Q294</c:v>
                </c:pt>
                <c:pt idx="295">
                  <c:v>Q295</c:v>
                </c:pt>
                <c:pt idx="296">
                  <c:v>Q296</c:v>
                </c:pt>
                <c:pt idx="297">
                  <c:v>Q297</c:v>
                </c:pt>
                <c:pt idx="298">
                  <c:v>Q298</c:v>
                </c:pt>
                <c:pt idx="299">
                  <c:v>Q299</c:v>
                </c:pt>
                <c:pt idx="300">
                  <c:v>Q300</c:v>
                </c:pt>
                <c:pt idx="301">
                  <c:v>Q301</c:v>
                </c:pt>
                <c:pt idx="302">
                  <c:v>Q302</c:v>
                </c:pt>
                <c:pt idx="303">
                  <c:v>Q303</c:v>
                </c:pt>
                <c:pt idx="304">
                  <c:v>Q304</c:v>
                </c:pt>
                <c:pt idx="305">
                  <c:v>Q305</c:v>
                </c:pt>
                <c:pt idx="306">
                  <c:v>Q306</c:v>
                </c:pt>
                <c:pt idx="307">
                  <c:v>Q307</c:v>
                </c:pt>
                <c:pt idx="308">
                  <c:v>Q308</c:v>
                </c:pt>
                <c:pt idx="309">
                  <c:v>Q309</c:v>
                </c:pt>
                <c:pt idx="310">
                  <c:v>Q310</c:v>
                </c:pt>
                <c:pt idx="311">
                  <c:v>Q311</c:v>
                </c:pt>
                <c:pt idx="312">
                  <c:v>Q312</c:v>
                </c:pt>
                <c:pt idx="313">
                  <c:v>Q313</c:v>
                </c:pt>
                <c:pt idx="314">
                  <c:v>Q314</c:v>
                </c:pt>
                <c:pt idx="315">
                  <c:v>Q315</c:v>
                </c:pt>
                <c:pt idx="316">
                  <c:v>Q316</c:v>
                </c:pt>
                <c:pt idx="317">
                  <c:v>Q317</c:v>
                </c:pt>
                <c:pt idx="318">
                  <c:v>Q318</c:v>
                </c:pt>
                <c:pt idx="319">
                  <c:v>Q319</c:v>
                </c:pt>
                <c:pt idx="320">
                  <c:v>Q320</c:v>
                </c:pt>
                <c:pt idx="321">
                  <c:v>Q321</c:v>
                </c:pt>
                <c:pt idx="322">
                  <c:v>Q322</c:v>
                </c:pt>
                <c:pt idx="323">
                  <c:v>Q323</c:v>
                </c:pt>
                <c:pt idx="324">
                  <c:v>Q324</c:v>
                </c:pt>
                <c:pt idx="325">
                  <c:v>Q325</c:v>
                </c:pt>
                <c:pt idx="326">
                  <c:v>Q326</c:v>
                </c:pt>
                <c:pt idx="327">
                  <c:v>Q327</c:v>
                </c:pt>
                <c:pt idx="328">
                  <c:v>Q328</c:v>
                </c:pt>
                <c:pt idx="329">
                  <c:v>Q329</c:v>
                </c:pt>
                <c:pt idx="330">
                  <c:v>Q330</c:v>
                </c:pt>
                <c:pt idx="331">
                  <c:v>Q331</c:v>
                </c:pt>
                <c:pt idx="332">
                  <c:v>Q332</c:v>
                </c:pt>
                <c:pt idx="333">
                  <c:v>Q333</c:v>
                </c:pt>
                <c:pt idx="334">
                  <c:v>Q334</c:v>
                </c:pt>
                <c:pt idx="335">
                  <c:v>Q335</c:v>
                </c:pt>
                <c:pt idx="336">
                  <c:v>Q336</c:v>
                </c:pt>
                <c:pt idx="337">
                  <c:v>Q337</c:v>
                </c:pt>
                <c:pt idx="338">
                  <c:v>Q338</c:v>
                </c:pt>
                <c:pt idx="339">
                  <c:v>Q339</c:v>
                </c:pt>
                <c:pt idx="340">
                  <c:v>Q340</c:v>
                </c:pt>
                <c:pt idx="341">
                  <c:v>Q341</c:v>
                </c:pt>
                <c:pt idx="342">
                  <c:v>Q342</c:v>
                </c:pt>
                <c:pt idx="343">
                  <c:v>Q343</c:v>
                </c:pt>
                <c:pt idx="344">
                  <c:v>Q344</c:v>
                </c:pt>
                <c:pt idx="345">
                  <c:v>Q345</c:v>
                </c:pt>
                <c:pt idx="346">
                  <c:v>Q346</c:v>
                </c:pt>
                <c:pt idx="347">
                  <c:v>Q347</c:v>
                </c:pt>
                <c:pt idx="348">
                  <c:v>Q348</c:v>
                </c:pt>
                <c:pt idx="349">
                  <c:v>Q349</c:v>
                </c:pt>
                <c:pt idx="350">
                  <c:v>Q350</c:v>
                </c:pt>
                <c:pt idx="351">
                  <c:v>Q351</c:v>
                </c:pt>
                <c:pt idx="352">
                  <c:v>Q352</c:v>
                </c:pt>
                <c:pt idx="353">
                  <c:v>Q353</c:v>
                </c:pt>
                <c:pt idx="354">
                  <c:v>Q354</c:v>
                </c:pt>
                <c:pt idx="355">
                  <c:v>Q355</c:v>
                </c:pt>
                <c:pt idx="356">
                  <c:v>Q356</c:v>
                </c:pt>
                <c:pt idx="357">
                  <c:v>Q357</c:v>
                </c:pt>
                <c:pt idx="358">
                  <c:v>Q358</c:v>
                </c:pt>
                <c:pt idx="359">
                  <c:v>Q359</c:v>
                </c:pt>
                <c:pt idx="360">
                  <c:v>Q360</c:v>
                </c:pt>
                <c:pt idx="361">
                  <c:v>Q361</c:v>
                </c:pt>
                <c:pt idx="362">
                  <c:v>Q362</c:v>
                </c:pt>
                <c:pt idx="363">
                  <c:v>Q363</c:v>
                </c:pt>
                <c:pt idx="364">
                  <c:v>Q364</c:v>
                </c:pt>
                <c:pt idx="365">
                  <c:v>Q365</c:v>
                </c:pt>
                <c:pt idx="366">
                  <c:v>Q366</c:v>
                </c:pt>
                <c:pt idx="367">
                  <c:v>Q367</c:v>
                </c:pt>
                <c:pt idx="368">
                  <c:v>Q368</c:v>
                </c:pt>
                <c:pt idx="369">
                  <c:v>Q369</c:v>
                </c:pt>
                <c:pt idx="370">
                  <c:v>Q370</c:v>
                </c:pt>
                <c:pt idx="371">
                  <c:v>Q371</c:v>
                </c:pt>
                <c:pt idx="372">
                  <c:v>Q372</c:v>
                </c:pt>
                <c:pt idx="373">
                  <c:v>Q373</c:v>
                </c:pt>
                <c:pt idx="374">
                  <c:v>Q374</c:v>
                </c:pt>
                <c:pt idx="375">
                  <c:v>Q375</c:v>
                </c:pt>
                <c:pt idx="376">
                  <c:v>Q376</c:v>
                </c:pt>
                <c:pt idx="377">
                  <c:v>Q377</c:v>
                </c:pt>
                <c:pt idx="378">
                  <c:v>Q378</c:v>
                </c:pt>
                <c:pt idx="379">
                  <c:v>Q379</c:v>
                </c:pt>
                <c:pt idx="380">
                  <c:v>Q380</c:v>
                </c:pt>
                <c:pt idx="381">
                  <c:v>Q381</c:v>
                </c:pt>
                <c:pt idx="382">
                  <c:v>Q382</c:v>
                </c:pt>
                <c:pt idx="383">
                  <c:v>Q383</c:v>
                </c:pt>
                <c:pt idx="384">
                  <c:v>Q384</c:v>
                </c:pt>
                <c:pt idx="385">
                  <c:v>Q385</c:v>
                </c:pt>
                <c:pt idx="386">
                  <c:v>Q386</c:v>
                </c:pt>
                <c:pt idx="387">
                  <c:v>Q387</c:v>
                </c:pt>
                <c:pt idx="388">
                  <c:v>Q388</c:v>
                </c:pt>
                <c:pt idx="389">
                  <c:v>Q389</c:v>
                </c:pt>
                <c:pt idx="390">
                  <c:v>Q390</c:v>
                </c:pt>
                <c:pt idx="391">
                  <c:v>Q391</c:v>
                </c:pt>
                <c:pt idx="392">
                  <c:v>Q392</c:v>
                </c:pt>
                <c:pt idx="393">
                  <c:v>Q393</c:v>
                </c:pt>
                <c:pt idx="394">
                  <c:v>Q394</c:v>
                </c:pt>
                <c:pt idx="395">
                  <c:v>Q395</c:v>
                </c:pt>
                <c:pt idx="396">
                  <c:v>Q396</c:v>
                </c:pt>
                <c:pt idx="397">
                  <c:v>Q397</c:v>
                </c:pt>
                <c:pt idx="398">
                  <c:v>Q398</c:v>
                </c:pt>
                <c:pt idx="399">
                  <c:v>Q399</c:v>
                </c:pt>
                <c:pt idx="400">
                  <c:v>Q400</c:v>
                </c:pt>
                <c:pt idx="401">
                  <c:v>Q401</c:v>
                </c:pt>
                <c:pt idx="402">
                  <c:v>Q402</c:v>
                </c:pt>
                <c:pt idx="403">
                  <c:v>Q403</c:v>
                </c:pt>
                <c:pt idx="404">
                  <c:v>Q404</c:v>
                </c:pt>
                <c:pt idx="405">
                  <c:v>Q405</c:v>
                </c:pt>
                <c:pt idx="406">
                  <c:v>Q406</c:v>
                </c:pt>
                <c:pt idx="407">
                  <c:v>Q407</c:v>
                </c:pt>
                <c:pt idx="408">
                  <c:v>Q408</c:v>
                </c:pt>
                <c:pt idx="409">
                  <c:v>Q409</c:v>
                </c:pt>
                <c:pt idx="410">
                  <c:v>Q410</c:v>
                </c:pt>
                <c:pt idx="411">
                  <c:v>Q411</c:v>
                </c:pt>
                <c:pt idx="412">
                  <c:v>Q412</c:v>
                </c:pt>
                <c:pt idx="413">
                  <c:v>Q413</c:v>
                </c:pt>
                <c:pt idx="414">
                  <c:v>Q414</c:v>
                </c:pt>
                <c:pt idx="415">
                  <c:v>Q415</c:v>
                </c:pt>
                <c:pt idx="416">
                  <c:v>Q416</c:v>
                </c:pt>
                <c:pt idx="417">
                  <c:v>Q417</c:v>
                </c:pt>
                <c:pt idx="418">
                  <c:v>Q418</c:v>
                </c:pt>
                <c:pt idx="419">
                  <c:v>Q419</c:v>
                </c:pt>
                <c:pt idx="420">
                  <c:v>Q420</c:v>
                </c:pt>
                <c:pt idx="421">
                  <c:v>Q421</c:v>
                </c:pt>
                <c:pt idx="422">
                  <c:v>Q422</c:v>
                </c:pt>
                <c:pt idx="423">
                  <c:v>Q423</c:v>
                </c:pt>
                <c:pt idx="424">
                  <c:v>Q424</c:v>
                </c:pt>
                <c:pt idx="425">
                  <c:v>Q425</c:v>
                </c:pt>
                <c:pt idx="426">
                  <c:v>Q426</c:v>
                </c:pt>
                <c:pt idx="427">
                  <c:v>Q427</c:v>
                </c:pt>
                <c:pt idx="428">
                  <c:v>Q428</c:v>
                </c:pt>
                <c:pt idx="429">
                  <c:v>Q429</c:v>
                </c:pt>
                <c:pt idx="430">
                  <c:v>Q430</c:v>
                </c:pt>
                <c:pt idx="431">
                  <c:v>Q431</c:v>
                </c:pt>
                <c:pt idx="432">
                  <c:v>Q432</c:v>
                </c:pt>
                <c:pt idx="433">
                  <c:v>Q433</c:v>
                </c:pt>
                <c:pt idx="434">
                  <c:v>Q434</c:v>
                </c:pt>
                <c:pt idx="435">
                  <c:v>Q435</c:v>
                </c:pt>
                <c:pt idx="436">
                  <c:v>Q436</c:v>
                </c:pt>
                <c:pt idx="437">
                  <c:v>Q437</c:v>
                </c:pt>
                <c:pt idx="438">
                  <c:v>Q438</c:v>
                </c:pt>
                <c:pt idx="439">
                  <c:v>Q439</c:v>
                </c:pt>
                <c:pt idx="440">
                  <c:v>Q440</c:v>
                </c:pt>
                <c:pt idx="441">
                  <c:v>Q441</c:v>
                </c:pt>
                <c:pt idx="442">
                  <c:v>Q442</c:v>
                </c:pt>
                <c:pt idx="443">
                  <c:v>Q443</c:v>
                </c:pt>
                <c:pt idx="444">
                  <c:v>Q444</c:v>
                </c:pt>
                <c:pt idx="445">
                  <c:v>Q445</c:v>
                </c:pt>
                <c:pt idx="446">
                  <c:v>Q446</c:v>
                </c:pt>
                <c:pt idx="447">
                  <c:v>Q447</c:v>
                </c:pt>
                <c:pt idx="448">
                  <c:v>Q448</c:v>
                </c:pt>
                <c:pt idx="449">
                  <c:v>Q449</c:v>
                </c:pt>
                <c:pt idx="450">
                  <c:v>Q450</c:v>
                </c:pt>
                <c:pt idx="451">
                  <c:v>Q451</c:v>
                </c:pt>
                <c:pt idx="452">
                  <c:v>Q452</c:v>
                </c:pt>
                <c:pt idx="453">
                  <c:v>Q453</c:v>
                </c:pt>
                <c:pt idx="454">
                  <c:v>Q454</c:v>
                </c:pt>
                <c:pt idx="455">
                  <c:v>Q455</c:v>
                </c:pt>
                <c:pt idx="456">
                  <c:v>Q456</c:v>
                </c:pt>
                <c:pt idx="457">
                  <c:v>Q457</c:v>
                </c:pt>
                <c:pt idx="458">
                  <c:v>Q458</c:v>
                </c:pt>
                <c:pt idx="459">
                  <c:v>Q459</c:v>
                </c:pt>
                <c:pt idx="460">
                  <c:v>Q460</c:v>
                </c:pt>
                <c:pt idx="461">
                  <c:v>Q461</c:v>
                </c:pt>
                <c:pt idx="462">
                  <c:v>Q462</c:v>
                </c:pt>
                <c:pt idx="463">
                  <c:v>Q463</c:v>
                </c:pt>
                <c:pt idx="464">
                  <c:v>Q464</c:v>
                </c:pt>
                <c:pt idx="465">
                  <c:v>Q465</c:v>
                </c:pt>
                <c:pt idx="466">
                  <c:v>Q466</c:v>
                </c:pt>
                <c:pt idx="467">
                  <c:v>Q467</c:v>
                </c:pt>
                <c:pt idx="468">
                  <c:v>Q468</c:v>
                </c:pt>
                <c:pt idx="469">
                  <c:v>Q469</c:v>
                </c:pt>
                <c:pt idx="470">
                  <c:v>Q470</c:v>
                </c:pt>
                <c:pt idx="471">
                  <c:v>Q471</c:v>
                </c:pt>
                <c:pt idx="472">
                  <c:v>Q472</c:v>
                </c:pt>
                <c:pt idx="473">
                  <c:v>Q473</c:v>
                </c:pt>
                <c:pt idx="474">
                  <c:v>Q474</c:v>
                </c:pt>
                <c:pt idx="475">
                  <c:v>Q475</c:v>
                </c:pt>
                <c:pt idx="476">
                  <c:v>Q476</c:v>
                </c:pt>
                <c:pt idx="477">
                  <c:v>Q477</c:v>
                </c:pt>
                <c:pt idx="478">
                  <c:v>Q478</c:v>
                </c:pt>
                <c:pt idx="479">
                  <c:v>Q479</c:v>
                </c:pt>
                <c:pt idx="480">
                  <c:v>Q480</c:v>
                </c:pt>
                <c:pt idx="481">
                  <c:v>Q481</c:v>
                </c:pt>
                <c:pt idx="482">
                  <c:v>Q482</c:v>
                </c:pt>
                <c:pt idx="483">
                  <c:v>Q483</c:v>
                </c:pt>
                <c:pt idx="484">
                  <c:v>Q484</c:v>
                </c:pt>
                <c:pt idx="485">
                  <c:v>Q485</c:v>
                </c:pt>
                <c:pt idx="486">
                  <c:v>Q486</c:v>
                </c:pt>
                <c:pt idx="487">
                  <c:v>Q487</c:v>
                </c:pt>
                <c:pt idx="488">
                  <c:v>Q488</c:v>
                </c:pt>
                <c:pt idx="489">
                  <c:v>Q489</c:v>
                </c:pt>
                <c:pt idx="490">
                  <c:v>Q490</c:v>
                </c:pt>
                <c:pt idx="491">
                  <c:v>Q491</c:v>
                </c:pt>
                <c:pt idx="492">
                  <c:v>Q492</c:v>
                </c:pt>
                <c:pt idx="493">
                  <c:v>Q493</c:v>
                </c:pt>
                <c:pt idx="494">
                  <c:v>Q494</c:v>
                </c:pt>
                <c:pt idx="495">
                  <c:v>Q495</c:v>
                </c:pt>
                <c:pt idx="496">
                  <c:v>Q496</c:v>
                </c:pt>
                <c:pt idx="497">
                  <c:v>Q497</c:v>
                </c:pt>
                <c:pt idx="498">
                  <c:v>Q498</c:v>
                </c:pt>
                <c:pt idx="499">
                  <c:v>Q499</c:v>
                </c:pt>
                <c:pt idx="500">
                  <c:v>Q500</c:v>
                </c:pt>
                <c:pt idx="501">
                  <c:v>Q501</c:v>
                </c:pt>
                <c:pt idx="502">
                  <c:v>Q502</c:v>
                </c:pt>
                <c:pt idx="503">
                  <c:v>Q503</c:v>
                </c:pt>
                <c:pt idx="504">
                  <c:v>Q504</c:v>
                </c:pt>
                <c:pt idx="505">
                  <c:v>Q505</c:v>
                </c:pt>
                <c:pt idx="506">
                  <c:v>Q506</c:v>
                </c:pt>
                <c:pt idx="507">
                  <c:v>Q507</c:v>
                </c:pt>
                <c:pt idx="508">
                  <c:v>Q508</c:v>
                </c:pt>
                <c:pt idx="509">
                  <c:v>Q509</c:v>
                </c:pt>
                <c:pt idx="510">
                  <c:v>Q510</c:v>
                </c:pt>
                <c:pt idx="511">
                  <c:v>Q511</c:v>
                </c:pt>
                <c:pt idx="512">
                  <c:v>Q512</c:v>
                </c:pt>
                <c:pt idx="513">
                  <c:v>Q513</c:v>
                </c:pt>
                <c:pt idx="514">
                  <c:v>Q514</c:v>
                </c:pt>
                <c:pt idx="515">
                  <c:v>Q515</c:v>
                </c:pt>
                <c:pt idx="516">
                  <c:v>Q516</c:v>
                </c:pt>
                <c:pt idx="517">
                  <c:v>Q517</c:v>
                </c:pt>
                <c:pt idx="518">
                  <c:v>Q518</c:v>
                </c:pt>
                <c:pt idx="519">
                  <c:v>Q519</c:v>
                </c:pt>
                <c:pt idx="520">
                  <c:v>Q520</c:v>
                </c:pt>
                <c:pt idx="521">
                  <c:v>Q521</c:v>
                </c:pt>
                <c:pt idx="522">
                  <c:v>Q522</c:v>
                </c:pt>
                <c:pt idx="523">
                  <c:v>Q523</c:v>
                </c:pt>
                <c:pt idx="524">
                  <c:v>Q524</c:v>
                </c:pt>
                <c:pt idx="525">
                  <c:v>Q525</c:v>
                </c:pt>
                <c:pt idx="526">
                  <c:v>Q526</c:v>
                </c:pt>
                <c:pt idx="527">
                  <c:v>Q527</c:v>
                </c:pt>
                <c:pt idx="528">
                  <c:v>Q528</c:v>
                </c:pt>
                <c:pt idx="529">
                  <c:v>Q529</c:v>
                </c:pt>
                <c:pt idx="530">
                  <c:v>Q530</c:v>
                </c:pt>
                <c:pt idx="531">
                  <c:v>Q531</c:v>
                </c:pt>
                <c:pt idx="532">
                  <c:v>Q532</c:v>
                </c:pt>
                <c:pt idx="533">
                  <c:v>Q533</c:v>
                </c:pt>
                <c:pt idx="534">
                  <c:v>Q534</c:v>
                </c:pt>
                <c:pt idx="535">
                  <c:v>Q535</c:v>
                </c:pt>
                <c:pt idx="536">
                  <c:v>Q536</c:v>
                </c:pt>
                <c:pt idx="537">
                  <c:v>Q537</c:v>
                </c:pt>
                <c:pt idx="538">
                  <c:v>Q538</c:v>
                </c:pt>
                <c:pt idx="539">
                  <c:v>Q539</c:v>
                </c:pt>
                <c:pt idx="540">
                  <c:v>Q540</c:v>
                </c:pt>
                <c:pt idx="541">
                  <c:v>Q541</c:v>
                </c:pt>
                <c:pt idx="542">
                  <c:v>Q542</c:v>
                </c:pt>
                <c:pt idx="543">
                  <c:v>Q543</c:v>
                </c:pt>
                <c:pt idx="544">
                  <c:v>Q544</c:v>
                </c:pt>
                <c:pt idx="545">
                  <c:v>Q545</c:v>
                </c:pt>
                <c:pt idx="546">
                  <c:v>Q546</c:v>
                </c:pt>
                <c:pt idx="547">
                  <c:v>Q547</c:v>
                </c:pt>
                <c:pt idx="548">
                  <c:v>Q548</c:v>
                </c:pt>
                <c:pt idx="549">
                  <c:v>Q549</c:v>
                </c:pt>
                <c:pt idx="550">
                  <c:v>Q550</c:v>
                </c:pt>
                <c:pt idx="551">
                  <c:v>Q551</c:v>
                </c:pt>
                <c:pt idx="552">
                  <c:v>Q552</c:v>
                </c:pt>
                <c:pt idx="553">
                  <c:v>Q553</c:v>
                </c:pt>
                <c:pt idx="554">
                  <c:v>Q554</c:v>
                </c:pt>
                <c:pt idx="555">
                  <c:v>Q555</c:v>
                </c:pt>
                <c:pt idx="556">
                  <c:v>Q556</c:v>
                </c:pt>
                <c:pt idx="557">
                  <c:v>Q557</c:v>
                </c:pt>
                <c:pt idx="558">
                  <c:v>Q558</c:v>
                </c:pt>
                <c:pt idx="559">
                  <c:v>Q559</c:v>
                </c:pt>
                <c:pt idx="560">
                  <c:v>Q560</c:v>
                </c:pt>
                <c:pt idx="561">
                  <c:v>Q561</c:v>
                </c:pt>
                <c:pt idx="562">
                  <c:v>Q562</c:v>
                </c:pt>
                <c:pt idx="563">
                  <c:v>Q563</c:v>
                </c:pt>
                <c:pt idx="564">
                  <c:v>Q564</c:v>
                </c:pt>
                <c:pt idx="565">
                  <c:v>Q565</c:v>
                </c:pt>
                <c:pt idx="566">
                  <c:v>Q566</c:v>
                </c:pt>
                <c:pt idx="567">
                  <c:v>Q567</c:v>
                </c:pt>
                <c:pt idx="568">
                  <c:v>Q568</c:v>
                </c:pt>
                <c:pt idx="569">
                  <c:v>Q569</c:v>
                </c:pt>
                <c:pt idx="570">
                  <c:v>Q570</c:v>
                </c:pt>
                <c:pt idx="571">
                  <c:v>Q571</c:v>
                </c:pt>
                <c:pt idx="572">
                  <c:v>Q572</c:v>
                </c:pt>
                <c:pt idx="573">
                  <c:v>Q573</c:v>
                </c:pt>
                <c:pt idx="574">
                  <c:v>Q574</c:v>
                </c:pt>
                <c:pt idx="575">
                  <c:v>Q575</c:v>
                </c:pt>
                <c:pt idx="576">
                  <c:v>Q576</c:v>
                </c:pt>
                <c:pt idx="577">
                  <c:v>Q577</c:v>
                </c:pt>
                <c:pt idx="578">
                  <c:v>Q578</c:v>
                </c:pt>
                <c:pt idx="579">
                  <c:v>Q579</c:v>
                </c:pt>
                <c:pt idx="580">
                  <c:v>Q580</c:v>
                </c:pt>
                <c:pt idx="581">
                  <c:v>Q581</c:v>
                </c:pt>
                <c:pt idx="582">
                  <c:v>Q582</c:v>
                </c:pt>
                <c:pt idx="583">
                  <c:v>Q583</c:v>
                </c:pt>
                <c:pt idx="584">
                  <c:v>Q584</c:v>
                </c:pt>
                <c:pt idx="585">
                  <c:v>Q585</c:v>
                </c:pt>
                <c:pt idx="586">
                  <c:v>Q586</c:v>
                </c:pt>
                <c:pt idx="587">
                  <c:v>Q587</c:v>
                </c:pt>
                <c:pt idx="588">
                  <c:v>Q588</c:v>
                </c:pt>
                <c:pt idx="589">
                  <c:v>Q589</c:v>
                </c:pt>
                <c:pt idx="590">
                  <c:v>Q590</c:v>
                </c:pt>
                <c:pt idx="591">
                  <c:v>Q591</c:v>
                </c:pt>
                <c:pt idx="592">
                  <c:v>Q592</c:v>
                </c:pt>
                <c:pt idx="593">
                  <c:v>Q593</c:v>
                </c:pt>
                <c:pt idx="594">
                  <c:v>Q594</c:v>
                </c:pt>
                <c:pt idx="595">
                  <c:v>Q595</c:v>
                </c:pt>
                <c:pt idx="596">
                  <c:v>Q596</c:v>
                </c:pt>
                <c:pt idx="597">
                  <c:v>Q597</c:v>
                </c:pt>
                <c:pt idx="598">
                  <c:v>Q598</c:v>
                </c:pt>
                <c:pt idx="599">
                  <c:v>Q599</c:v>
                </c:pt>
                <c:pt idx="600">
                  <c:v>Q600</c:v>
                </c:pt>
                <c:pt idx="601">
                  <c:v>Q601</c:v>
                </c:pt>
                <c:pt idx="602">
                  <c:v>Q602</c:v>
                </c:pt>
                <c:pt idx="603">
                  <c:v>Q603</c:v>
                </c:pt>
                <c:pt idx="604">
                  <c:v>Q604</c:v>
                </c:pt>
                <c:pt idx="605">
                  <c:v>Q605</c:v>
                </c:pt>
                <c:pt idx="606">
                  <c:v>Q606</c:v>
                </c:pt>
                <c:pt idx="607">
                  <c:v>Q607</c:v>
                </c:pt>
                <c:pt idx="608">
                  <c:v>Q608</c:v>
                </c:pt>
                <c:pt idx="609">
                  <c:v>Q609</c:v>
                </c:pt>
                <c:pt idx="610">
                  <c:v>Q610</c:v>
                </c:pt>
                <c:pt idx="611">
                  <c:v>Q611</c:v>
                </c:pt>
                <c:pt idx="612">
                  <c:v>Q612</c:v>
                </c:pt>
                <c:pt idx="613">
                  <c:v>Q613</c:v>
                </c:pt>
                <c:pt idx="614">
                  <c:v>Q614</c:v>
                </c:pt>
                <c:pt idx="615">
                  <c:v>Q615</c:v>
                </c:pt>
                <c:pt idx="616">
                  <c:v>Q616</c:v>
                </c:pt>
                <c:pt idx="617">
                  <c:v>Q617</c:v>
                </c:pt>
                <c:pt idx="618">
                  <c:v>Q618</c:v>
                </c:pt>
                <c:pt idx="619">
                  <c:v>Q619</c:v>
                </c:pt>
                <c:pt idx="620">
                  <c:v>Q620</c:v>
                </c:pt>
                <c:pt idx="621">
                  <c:v>Q621</c:v>
                </c:pt>
                <c:pt idx="622">
                  <c:v>Q622</c:v>
                </c:pt>
                <c:pt idx="623">
                  <c:v>Q623</c:v>
                </c:pt>
                <c:pt idx="624">
                  <c:v>Q624</c:v>
                </c:pt>
                <c:pt idx="625">
                  <c:v>Q625</c:v>
                </c:pt>
                <c:pt idx="626">
                  <c:v>Q626</c:v>
                </c:pt>
                <c:pt idx="627">
                  <c:v>Q627</c:v>
                </c:pt>
                <c:pt idx="628">
                  <c:v>Q628</c:v>
                </c:pt>
                <c:pt idx="629">
                  <c:v>Q629</c:v>
                </c:pt>
                <c:pt idx="630">
                  <c:v>Q630</c:v>
                </c:pt>
                <c:pt idx="631">
                  <c:v>Q631</c:v>
                </c:pt>
                <c:pt idx="632">
                  <c:v>Q632</c:v>
                </c:pt>
                <c:pt idx="633">
                  <c:v>Q633</c:v>
                </c:pt>
                <c:pt idx="634">
                  <c:v>Q634</c:v>
                </c:pt>
                <c:pt idx="635">
                  <c:v>Q635</c:v>
                </c:pt>
                <c:pt idx="636">
                  <c:v>Q636</c:v>
                </c:pt>
                <c:pt idx="637">
                  <c:v>Q637</c:v>
                </c:pt>
                <c:pt idx="638">
                  <c:v>Q638</c:v>
                </c:pt>
                <c:pt idx="639">
                  <c:v>Q639</c:v>
                </c:pt>
                <c:pt idx="640">
                  <c:v>Q640</c:v>
                </c:pt>
                <c:pt idx="641">
                  <c:v>Q641</c:v>
                </c:pt>
                <c:pt idx="642">
                  <c:v>Q642</c:v>
                </c:pt>
                <c:pt idx="643">
                  <c:v>Q643</c:v>
                </c:pt>
                <c:pt idx="644">
                  <c:v>Q644</c:v>
                </c:pt>
                <c:pt idx="645">
                  <c:v>Q645</c:v>
                </c:pt>
                <c:pt idx="646">
                  <c:v>Q646</c:v>
                </c:pt>
                <c:pt idx="647">
                  <c:v>Q647</c:v>
                </c:pt>
                <c:pt idx="648">
                  <c:v>Q648</c:v>
                </c:pt>
                <c:pt idx="649">
                  <c:v>Q649</c:v>
                </c:pt>
                <c:pt idx="650">
                  <c:v>Q650</c:v>
                </c:pt>
                <c:pt idx="651">
                  <c:v>Q651</c:v>
                </c:pt>
                <c:pt idx="652">
                  <c:v>Q652</c:v>
                </c:pt>
                <c:pt idx="653">
                  <c:v>Q653</c:v>
                </c:pt>
                <c:pt idx="654">
                  <c:v>Q654</c:v>
                </c:pt>
                <c:pt idx="655">
                  <c:v>Q655</c:v>
                </c:pt>
                <c:pt idx="656">
                  <c:v>Q656</c:v>
                </c:pt>
                <c:pt idx="657">
                  <c:v>Q657</c:v>
                </c:pt>
                <c:pt idx="658">
                  <c:v>Q658</c:v>
                </c:pt>
                <c:pt idx="659">
                  <c:v>Q659</c:v>
                </c:pt>
                <c:pt idx="660">
                  <c:v>Q660</c:v>
                </c:pt>
                <c:pt idx="661">
                  <c:v>Q661</c:v>
                </c:pt>
                <c:pt idx="662">
                  <c:v>Q662</c:v>
                </c:pt>
                <c:pt idx="663">
                  <c:v>Q663</c:v>
                </c:pt>
                <c:pt idx="664">
                  <c:v>Q664</c:v>
                </c:pt>
                <c:pt idx="665">
                  <c:v>Q665</c:v>
                </c:pt>
                <c:pt idx="666">
                  <c:v>Q666</c:v>
                </c:pt>
                <c:pt idx="667">
                  <c:v>Q667</c:v>
                </c:pt>
                <c:pt idx="668">
                  <c:v>Q668</c:v>
                </c:pt>
                <c:pt idx="669">
                  <c:v>Q669</c:v>
                </c:pt>
                <c:pt idx="670">
                  <c:v>Q670</c:v>
                </c:pt>
                <c:pt idx="671">
                  <c:v>Q671</c:v>
                </c:pt>
                <c:pt idx="672">
                  <c:v>Q672</c:v>
                </c:pt>
                <c:pt idx="673">
                  <c:v>Q673</c:v>
                </c:pt>
                <c:pt idx="674">
                  <c:v>Q674</c:v>
                </c:pt>
                <c:pt idx="675">
                  <c:v>Q675</c:v>
                </c:pt>
                <c:pt idx="676">
                  <c:v>Q676</c:v>
                </c:pt>
                <c:pt idx="677">
                  <c:v>Q677</c:v>
                </c:pt>
                <c:pt idx="678">
                  <c:v>Q678</c:v>
                </c:pt>
                <c:pt idx="679">
                  <c:v>Q679</c:v>
                </c:pt>
                <c:pt idx="680">
                  <c:v>Q680</c:v>
                </c:pt>
                <c:pt idx="681">
                  <c:v>Q681</c:v>
                </c:pt>
                <c:pt idx="682">
                  <c:v>Q682</c:v>
                </c:pt>
                <c:pt idx="683">
                  <c:v>Q683</c:v>
                </c:pt>
                <c:pt idx="684">
                  <c:v>Q684</c:v>
                </c:pt>
                <c:pt idx="685">
                  <c:v>Q685</c:v>
                </c:pt>
                <c:pt idx="686">
                  <c:v>Q686</c:v>
                </c:pt>
                <c:pt idx="687">
                  <c:v>Q687</c:v>
                </c:pt>
                <c:pt idx="688">
                  <c:v>Q688</c:v>
                </c:pt>
                <c:pt idx="689">
                  <c:v>Q689</c:v>
                </c:pt>
                <c:pt idx="690">
                  <c:v>Q690</c:v>
                </c:pt>
                <c:pt idx="691">
                  <c:v>Q691</c:v>
                </c:pt>
                <c:pt idx="692">
                  <c:v>Q692</c:v>
                </c:pt>
                <c:pt idx="693">
                  <c:v>Q693</c:v>
                </c:pt>
                <c:pt idx="694">
                  <c:v>Q694</c:v>
                </c:pt>
                <c:pt idx="695">
                  <c:v>Q695</c:v>
                </c:pt>
                <c:pt idx="696">
                  <c:v>Q696</c:v>
                </c:pt>
                <c:pt idx="697">
                  <c:v>Q697</c:v>
                </c:pt>
                <c:pt idx="698">
                  <c:v>Q698</c:v>
                </c:pt>
                <c:pt idx="699">
                  <c:v>Q699</c:v>
                </c:pt>
                <c:pt idx="700">
                  <c:v>Q700</c:v>
                </c:pt>
                <c:pt idx="701">
                  <c:v>Q701</c:v>
                </c:pt>
                <c:pt idx="702">
                  <c:v>Q702</c:v>
                </c:pt>
                <c:pt idx="703">
                  <c:v>Q703</c:v>
                </c:pt>
                <c:pt idx="704">
                  <c:v>Q704</c:v>
                </c:pt>
                <c:pt idx="705">
                  <c:v>Q705</c:v>
                </c:pt>
                <c:pt idx="706">
                  <c:v>Q706</c:v>
                </c:pt>
                <c:pt idx="707">
                  <c:v>Q707</c:v>
                </c:pt>
                <c:pt idx="708">
                  <c:v>Q708</c:v>
                </c:pt>
                <c:pt idx="709">
                  <c:v>Q709</c:v>
                </c:pt>
                <c:pt idx="710">
                  <c:v>Q710</c:v>
                </c:pt>
                <c:pt idx="711">
                  <c:v>Q711</c:v>
                </c:pt>
                <c:pt idx="712">
                  <c:v>Q712</c:v>
                </c:pt>
                <c:pt idx="713">
                  <c:v>Q713</c:v>
                </c:pt>
                <c:pt idx="714">
                  <c:v>Q714</c:v>
                </c:pt>
                <c:pt idx="715">
                  <c:v>Q715</c:v>
                </c:pt>
                <c:pt idx="716">
                  <c:v>Q716</c:v>
                </c:pt>
                <c:pt idx="717">
                  <c:v>Q717</c:v>
                </c:pt>
                <c:pt idx="718">
                  <c:v>Q718</c:v>
                </c:pt>
                <c:pt idx="719">
                  <c:v>Q719</c:v>
                </c:pt>
                <c:pt idx="720">
                  <c:v>Q720</c:v>
                </c:pt>
                <c:pt idx="721">
                  <c:v>Q721</c:v>
                </c:pt>
                <c:pt idx="722">
                  <c:v>Q722</c:v>
                </c:pt>
                <c:pt idx="723">
                  <c:v>Q723</c:v>
                </c:pt>
                <c:pt idx="724">
                  <c:v>Q724</c:v>
                </c:pt>
                <c:pt idx="725">
                  <c:v>Q725</c:v>
                </c:pt>
                <c:pt idx="726">
                  <c:v>Q726</c:v>
                </c:pt>
                <c:pt idx="727">
                  <c:v>Q727</c:v>
                </c:pt>
                <c:pt idx="728">
                  <c:v>Q728</c:v>
                </c:pt>
                <c:pt idx="729">
                  <c:v>Q729</c:v>
                </c:pt>
                <c:pt idx="730">
                  <c:v>Q730</c:v>
                </c:pt>
                <c:pt idx="731">
                  <c:v>Q731</c:v>
                </c:pt>
                <c:pt idx="732">
                  <c:v>Q732</c:v>
                </c:pt>
                <c:pt idx="733">
                  <c:v>Q733</c:v>
                </c:pt>
                <c:pt idx="734">
                  <c:v>Q734</c:v>
                </c:pt>
                <c:pt idx="735">
                  <c:v>Q735</c:v>
                </c:pt>
                <c:pt idx="736">
                  <c:v>Q736</c:v>
                </c:pt>
                <c:pt idx="737">
                  <c:v>Q737</c:v>
                </c:pt>
                <c:pt idx="738">
                  <c:v>Q738</c:v>
                </c:pt>
                <c:pt idx="739">
                  <c:v>Q739</c:v>
                </c:pt>
                <c:pt idx="740">
                  <c:v>Q740</c:v>
                </c:pt>
                <c:pt idx="741">
                  <c:v>Q741</c:v>
                </c:pt>
                <c:pt idx="742">
                  <c:v>Q742</c:v>
                </c:pt>
                <c:pt idx="743">
                  <c:v>Q743</c:v>
                </c:pt>
                <c:pt idx="744">
                  <c:v>Q744</c:v>
                </c:pt>
                <c:pt idx="745">
                  <c:v>Q745</c:v>
                </c:pt>
                <c:pt idx="746">
                  <c:v>Q746</c:v>
                </c:pt>
                <c:pt idx="747">
                  <c:v>Q747</c:v>
                </c:pt>
                <c:pt idx="748">
                  <c:v>Q748</c:v>
                </c:pt>
                <c:pt idx="749">
                  <c:v>Q749</c:v>
                </c:pt>
                <c:pt idx="750">
                  <c:v>Q750</c:v>
                </c:pt>
                <c:pt idx="751">
                  <c:v>Q751</c:v>
                </c:pt>
                <c:pt idx="752">
                  <c:v>Q752</c:v>
                </c:pt>
                <c:pt idx="753">
                  <c:v>Q753</c:v>
                </c:pt>
                <c:pt idx="754">
                  <c:v>Q754</c:v>
                </c:pt>
                <c:pt idx="755">
                  <c:v>Q755</c:v>
                </c:pt>
                <c:pt idx="756">
                  <c:v>Q756</c:v>
                </c:pt>
                <c:pt idx="757">
                  <c:v>Q757</c:v>
                </c:pt>
                <c:pt idx="758">
                  <c:v>Q758</c:v>
                </c:pt>
                <c:pt idx="759">
                  <c:v>Q759</c:v>
                </c:pt>
                <c:pt idx="760">
                  <c:v>Q760</c:v>
                </c:pt>
                <c:pt idx="761">
                  <c:v>Q761</c:v>
                </c:pt>
                <c:pt idx="762">
                  <c:v>Q762</c:v>
                </c:pt>
                <c:pt idx="763">
                  <c:v>Q763</c:v>
                </c:pt>
                <c:pt idx="764">
                  <c:v>Q764</c:v>
                </c:pt>
                <c:pt idx="765">
                  <c:v>Q765</c:v>
                </c:pt>
                <c:pt idx="766">
                  <c:v>Q766</c:v>
                </c:pt>
                <c:pt idx="767">
                  <c:v>Q767</c:v>
                </c:pt>
                <c:pt idx="768">
                  <c:v>Q768</c:v>
                </c:pt>
                <c:pt idx="769">
                  <c:v>Q769</c:v>
                </c:pt>
                <c:pt idx="770">
                  <c:v>Q770</c:v>
                </c:pt>
                <c:pt idx="771">
                  <c:v>Q771</c:v>
                </c:pt>
                <c:pt idx="772">
                  <c:v>Q772</c:v>
                </c:pt>
                <c:pt idx="773">
                  <c:v>Q773</c:v>
                </c:pt>
                <c:pt idx="774">
                  <c:v>Q774</c:v>
                </c:pt>
                <c:pt idx="775">
                  <c:v>Q775</c:v>
                </c:pt>
                <c:pt idx="776">
                  <c:v>Q776</c:v>
                </c:pt>
                <c:pt idx="777">
                  <c:v>Q777</c:v>
                </c:pt>
                <c:pt idx="778">
                  <c:v>Q778</c:v>
                </c:pt>
                <c:pt idx="779">
                  <c:v>Q779</c:v>
                </c:pt>
                <c:pt idx="780">
                  <c:v>Q780</c:v>
                </c:pt>
                <c:pt idx="781">
                  <c:v>Q781</c:v>
                </c:pt>
                <c:pt idx="782">
                  <c:v>Q782</c:v>
                </c:pt>
                <c:pt idx="783">
                  <c:v>Q783</c:v>
                </c:pt>
                <c:pt idx="784">
                  <c:v>Q784</c:v>
                </c:pt>
                <c:pt idx="785">
                  <c:v>Q785</c:v>
                </c:pt>
                <c:pt idx="786">
                  <c:v>Q786</c:v>
                </c:pt>
                <c:pt idx="787">
                  <c:v>Q787</c:v>
                </c:pt>
                <c:pt idx="788">
                  <c:v>Q788</c:v>
                </c:pt>
                <c:pt idx="789">
                  <c:v>Q789</c:v>
                </c:pt>
                <c:pt idx="790">
                  <c:v>Q790</c:v>
                </c:pt>
                <c:pt idx="791">
                  <c:v>Q791</c:v>
                </c:pt>
                <c:pt idx="792">
                  <c:v>Q792</c:v>
                </c:pt>
                <c:pt idx="793">
                  <c:v>Q793</c:v>
                </c:pt>
                <c:pt idx="794">
                  <c:v>Q794</c:v>
                </c:pt>
                <c:pt idx="795">
                  <c:v>Q795</c:v>
                </c:pt>
                <c:pt idx="796">
                  <c:v>Q796</c:v>
                </c:pt>
                <c:pt idx="797">
                  <c:v>Q797</c:v>
                </c:pt>
                <c:pt idx="798">
                  <c:v>Q798</c:v>
                </c:pt>
                <c:pt idx="799">
                  <c:v>Q799</c:v>
                </c:pt>
                <c:pt idx="800">
                  <c:v>Q800</c:v>
                </c:pt>
                <c:pt idx="801">
                  <c:v>Q801</c:v>
                </c:pt>
                <c:pt idx="802">
                  <c:v>Q802</c:v>
                </c:pt>
                <c:pt idx="803">
                  <c:v>Q803</c:v>
                </c:pt>
                <c:pt idx="804">
                  <c:v>Q804</c:v>
                </c:pt>
                <c:pt idx="805">
                  <c:v>Q805</c:v>
                </c:pt>
                <c:pt idx="806">
                  <c:v>Q806</c:v>
                </c:pt>
                <c:pt idx="807">
                  <c:v>Q807</c:v>
                </c:pt>
                <c:pt idx="808">
                  <c:v>Q808</c:v>
                </c:pt>
                <c:pt idx="809">
                  <c:v>Q809</c:v>
                </c:pt>
                <c:pt idx="810">
                  <c:v>Q810</c:v>
                </c:pt>
                <c:pt idx="811">
                  <c:v>Q811</c:v>
                </c:pt>
                <c:pt idx="812">
                  <c:v>Q812</c:v>
                </c:pt>
                <c:pt idx="813">
                  <c:v>Q813</c:v>
                </c:pt>
                <c:pt idx="814">
                  <c:v>Q814</c:v>
                </c:pt>
                <c:pt idx="815">
                  <c:v>Q815</c:v>
                </c:pt>
                <c:pt idx="816">
                  <c:v>Q816</c:v>
                </c:pt>
                <c:pt idx="817">
                  <c:v>Q817</c:v>
                </c:pt>
                <c:pt idx="818">
                  <c:v>Q818</c:v>
                </c:pt>
                <c:pt idx="819">
                  <c:v>Q819</c:v>
                </c:pt>
                <c:pt idx="820">
                  <c:v>Q820</c:v>
                </c:pt>
                <c:pt idx="821">
                  <c:v>Q821</c:v>
                </c:pt>
                <c:pt idx="822">
                  <c:v>Q822</c:v>
                </c:pt>
                <c:pt idx="823">
                  <c:v>Q823</c:v>
                </c:pt>
                <c:pt idx="824">
                  <c:v>Q824</c:v>
                </c:pt>
                <c:pt idx="825">
                  <c:v>Q825</c:v>
                </c:pt>
                <c:pt idx="826">
                  <c:v>Q826</c:v>
                </c:pt>
                <c:pt idx="827">
                  <c:v>Q827</c:v>
                </c:pt>
                <c:pt idx="828">
                  <c:v>Q828</c:v>
                </c:pt>
                <c:pt idx="829">
                  <c:v>Q829</c:v>
                </c:pt>
                <c:pt idx="830">
                  <c:v>Q830</c:v>
                </c:pt>
                <c:pt idx="831">
                  <c:v>Q831</c:v>
                </c:pt>
                <c:pt idx="832">
                  <c:v>Q832</c:v>
                </c:pt>
                <c:pt idx="833">
                  <c:v>Q833</c:v>
                </c:pt>
                <c:pt idx="834">
                  <c:v>Q834</c:v>
                </c:pt>
                <c:pt idx="835">
                  <c:v>Q835</c:v>
                </c:pt>
                <c:pt idx="836">
                  <c:v>Q836</c:v>
                </c:pt>
                <c:pt idx="837">
                  <c:v>Q837</c:v>
                </c:pt>
                <c:pt idx="838">
                  <c:v>Q838</c:v>
                </c:pt>
                <c:pt idx="839">
                  <c:v>Q839</c:v>
                </c:pt>
                <c:pt idx="840">
                  <c:v>Q840</c:v>
                </c:pt>
                <c:pt idx="841">
                  <c:v>Q841</c:v>
                </c:pt>
                <c:pt idx="842">
                  <c:v>Q842</c:v>
                </c:pt>
                <c:pt idx="843">
                  <c:v>Q843</c:v>
                </c:pt>
                <c:pt idx="844">
                  <c:v>Q844</c:v>
                </c:pt>
                <c:pt idx="845">
                  <c:v>Q845</c:v>
                </c:pt>
                <c:pt idx="846">
                  <c:v>Q846</c:v>
                </c:pt>
                <c:pt idx="847">
                  <c:v>Q847</c:v>
                </c:pt>
                <c:pt idx="848">
                  <c:v>Q848</c:v>
                </c:pt>
                <c:pt idx="849">
                  <c:v>Q849</c:v>
                </c:pt>
                <c:pt idx="850">
                  <c:v>Q850</c:v>
                </c:pt>
                <c:pt idx="851">
                  <c:v>Q851</c:v>
                </c:pt>
                <c:pt idx="852">
                  <c:v>Q852</c:v>
                </c:pt>
                <c:pt idx="853">
                  <c:v>Q853</c:v>
                </c:pt>
                <c:pt idx="854">
                  <c:v>Q854</c:v>
                </c:pt>
                <c:pt idx="855">
                  <c:v>Q855</c:v>
                </c:pt>
                <c:pt idx="856">
                  <c:v>Q856</c:v>
                </c:pt>
                <c:pt idx="857">
                  <c:v>Q857</c:v>
                </c:pt>
                <c:pt idx="858">
                  <c:v>Q858</c:v>
                </c:pt>
                <c:pt idx="859">
                  <c:v>Q859</c:v>
                </c:pt>
                <c:pt idx="860">
                  <c:v>Q860</c:v>
                </c:pt>
                <c:pt idx="861">
                  <c:v>Q861</c:v>
                </c:pt>
                <c:pt idx="862">
                  <c:v>Q862</c:v>
                </c:pt>
                <c:pt idx="863">
                  <c:v>Q863</c:v>
                </c:pt>
                <c:pt idx="864">
                  <c:v>Q864</c:v>
                </c:pt>
                <c:pt idx="865">
                  <c:v>Q865</c:v>
                </c:pt>
                <c:pt idx="866">
                  <c:v>Q866</c:v>
                </c:pt>
                <c:pt idx="867">
                  <c:v>Q867</c:v>
                </c:pt>
                <c:pt idx="868">
                  <c:v>Q868</c:v>
                </c:pt>
                <c:pt idx="869">
                  <c:v>Q869</c:v>
                </c:pt>
                <c:pt idx="870">
                  <c:v>Q870</c:v>
                </c:pt>
                <c:pt idx="871">
                  <c:v>Q871</c:v>
                </c:pt>
                <c:pt idx="872">
                  <c:v>Q872</c:v>
                </c:pt>
                <c:pt idx="873">
                  <c:v>Q873</c:v>
                </c:pt>
                <c:pt idx="874">
                  <c:v>Q874</c:v>
                </c:pt>
                <c:pt idx="875">
                  <c:v>Q875</c:v>
                </c:pt>
                <c:pt idx="876">
                  <c:v>Q876</c:v>
                </c:pt>
                <c:pt idx="877">
                  <c:v>Q877</c:v>
                </c:pt>
                <c:pt idx="878">
                  <c:v>Q878</c:v>
                </c:pt>
                <c:pt idx="879">
                  <c:v>Q879</c:v>
                </c:pt>
                <c:pt idx="880">
                  <c:v>Q880</c:v>
                </c:pt>
                <c:pt idx="881">
                  <c:v>Q881</c:v>
                </c:pt>
                <c:pt idx="882">
                  <c:v>Q882</c:v>
                </c:pt>
                <c:pt idx="883">
                  <c:v>Q883</c:v>
                </c:pt>
                <c:pt idx="884">
                  <c:v>Q884</c:v>
                </c:pt>
                <c:pt idx="885">
                  <c:v>Q885</c:v>
                </c:pt>
                <c:pt idx="886">
                  <c:v>Q886</c:v>
                </c:pt>
                <c:pt idx="887">
                  <c:v>Q887</c:v>
                </c:pt>
                <c:pt idx="888">
                  <c:v>Q888</c:v>
                </c:pt>
                <c:pt idx="889">
                  <c:v>Q889</c:v>
                </c:pt>
                <c:pt idx="890">
                  <c:v>Q890</c:v>
                </c:pt>
                <c:pt idx="891">
                  <c:v>Q891</c:v>
                </c:pt>
                <c:pt idx="892">
                  <c:v>Q892</c:v>
                </c:pt>
                <c:pt idx="893">
                  <c:v>Q893</c:v>
                </c:pt>
                <c:pt idx="894">
                  <c:v>Q894</c:v>
                </c:pt>
                <c:pt idx="895">
                  <c:v>Q895</c:v>
                </c:pt>
                <c:pt idx="896">
                  <c:v>Q896</c:v>
                </c:pt>
                <c:pt idx="897">
                  <c:v>Q897</c:v>
                </c:pt>
                <c:pt idx="898">
                  <c:v>Q898</c:v>
                </c:pt>
                <c:pt idx="899">
                  <c:v>Q899</c:v>
                </c:pt>
                <c:pt idx="900">
                  <c:v>Q900</c:v>
                </c:pt>
                <c:pt idx="901">
                  <c:v>Q901</c:v>
                </c:pt>
                <c:pt idx="902">
                  <c:v>Q902</c:v>
                </c:pt>
                <c:pt idx="903">
                  <c:v>Q903</c:v>
                </c:pt>
                <c:pt idx="904">
                  <c:v>Q904</c:v>
                </c:pt>
                <c:pt idx="905">
                  <c:v>Q905</c:v>
                </c:pt>
                <c:pt idx="906">
                  <c:v>Q906</c:v>
                </c:pt>
                <c:pt idx="907">
                  <c:v>Q907</c:v>
                </c:pt>
                <c:pt idx="908">
                  <c:v>Q908</c:v>
                </c:pt>
                <c:pt idx="909">
                  <c:v>Q909</c:v>
                </c:pt>
                <c:pt idx="910">
                  <c:v>Q910</c:v>
                </c:pt>
                <c:pt idx="911">
                  <c:v>Q911</c:v>
                </c:pt>
                <c:pt idx="912">
                  <c:v>Q912</c:v>
                </c:pt>
                <c:pt idx="913">
                  <c:v>Q913</c:v>
                </c:pt>
                <c:pt idx="914">
                  <c:v>Q914</c:v>
                </c:pt>
                <c:pt idx="915">
                  <c:v>Q915</c:v>
                </c:pt>
                <c:pt idx="916">
                  <c:v>Q916</c:v>
                </c:pt>
                <c:pt idx="917">
                  <c:v>Q917</c:v>
                </c:pt>
                <c:pt idx="918">
                  <c:v>Q918</c:v>
                </c:pt>
                <c:pt idx="919">
                  <c:v>Q919</c:v>
                </c:pt>
                <c:pt idx="920">
                  <c:v>Q920</c:v>
                </c:pt>
                <c:pt idx="921">
                  <c:v>Q921</c:v>
                </c:pt>
                <c:pt idx="922">
                  <c:v>Q922</c:v>
                </c:pt>
                <c:pt idx="923">
                  <c:v>Q923</c:v>
                </c:pt>
                <c:pt idx="924">
                  <c:v>Q924</c:v>
                </c:pt>
                <c:pt idx="925">
                  <c:v>Q925</c:v>
                </c:pt>
                <c:pt idx="926">
                  <c:v>Q926</c:v>
                </c:pt>
                <c:pt idx="927">
                  <c:v>Q927</c:v>
                </c:pt>
                <c:pt idx="928">
                  <c:v>Q928</c:v>
                </c:pt>
                <c:pt idx="929">
                  <c:v>Q929</c:v>
                </c:pt>
                <c:pt idx="930">
                  <c:v>Q930</c:v>
                </c:pt>
                <c:pt idx="931">
                  <c:v>Q931</c:v>
                </c:pt>
                <c:pt idx="932">
                  <c:v>Q932</c:v>
                </c:pt>
                <c:pt idx="933">
                  <c:v>Q933</c:v>
                </c:pt>
                <c:pt idx="934">
                  <c:v>Q934</c:v>
                </c:pt>
                <c:pt idx="935">
                  <c:v>Q935</c:v>
                </c:pt>
                <c:pt idx="936">
                  <c:v>Q936</c:v>
                </c:pt>
                <c:pt idx="937">
                  <c:v>Q937</c:v>
                </c:pt>
                <c:pt idx="938">
                  <c:v>Q938</c:v>
                </c:pt>
                <c:pt idx="939">
                  <c:v>Q939</c:v>
                </c:pt>
                <c:pt idx="940">
                  <c:v>Q940</c:v>
                </c:pt>
                <c:pt idx="941">
                  <c:v>Q941</c:v>
                </c:pt>
                <c:pt idx="942">
                  <c:v>Q942</c:v>
                </c:pt>
                <c:pt idx="943">
                  <c:v>Q943</c:v>
                </c:pt>
                <c:pt idx="944">
                  <c:v>Q944</c:v>
                </c:pt>
                <c:pt idx="945">
                  <c:v>Q945</c:v>
                </c:pt>
                <c:pt idx="946">
                  <c:v>Q946</c:v>
                </c:pt>
                <c:pt idx="947">
                  <c:v>Q947</c:v>
                </c:pt>
                <c:pt idx="948">
                  <c:v>Q948</c:v>
                </c:pt>
                <c:pt idx="949">
                  <c:v>Q949</c:v>
                </c:pt>
                <c:pt idx="950">
                  <c:v>Q950</c:v>
                </c:pt>
                <c:pt idx="951">
                  <c:v>Q951</c:v>
                </c:pt>
                <c:pt idx="952">
                  <c:v>Q952</c:v>
                </c:pt>
                <c:pt idx="953">
                  <c:v>Q953</c:v>
                </c:pt>
                <c:pt idx="954">
                  <c:v>Q954</c:v>
                </c:pt>
                <c:pt idx="955">
                  <c:v>Q955</c:v>
                </c:pt>
                <c:pt idx="956">
                  <c:v>Q956</c:v>
                </c:pt>
                <c:pt idx="957">
                  <c:v>Q957</c:v>
                </c:pt>
                <c:pt idx="958">
                  <c:v>Q958</c:v>
                </c:pt>
                <c:pt idx="959">
                  <c:v>Q959</c:v>
                </c:pt>
                <c:pt idx="960">
                  <c:v>Q960</c:v>
                </c:pt>
                <c:pt idx="961">
                  <c:v>Q961</c:v>
                </c:pt>
                <c:pt idx="962">
                  <c:v>Q962</c:v>
                </c:pt>
                <c:pt idx="963">
                  <c:v>Q963</c:v>
                </c:pt>
                <c:pt idx="964">
                  <c:v>Q964</c:v>
                </c:pt>
                <c:pt idx="965">
                  <c:v>Q965</c:v>
                </c:pt>
                <c:pt idx="966">
                  <c:v>Q966</c:v>
                </c:pt>
                <c:pt idx="967">
                  <c:v>Q967</c:v>
                </c:pt>
                <c:pt idx="968">
                  <c:v>Q968</c:v>
                </c:pt>
                <c:pt idx="969">
                  <c:v>Q969</c:v>
                </c:pt>
                <c:pt idx="970">
                  <c:v>Q970</c:v>
                </c:pt>
                <c:pt idx="971">
                  <c:v>Q971</c:v>
                </c:pt>
                <c:pt idx="972">
                  <c:v>Q972</c:v>
                </c:pt>
                <c:pt idx="973">
                  <c:v>Q973</c:v>
                </c:pt>
                <c:pt idx="974">
                  <c:v>Q974</c:v>
                </c:pt>
                <c:pt idx="975">
                  <c:v>Q975</c:v>
                </c:pt>
                <c:pt idx="976">
                  <c:v>Q976</c:v>
                </c:pt>
                <c:pt idx="977">
                  <c:v>Q977</c:v>
                </c:pt>
                <c:pt idx="978">
                  <c:v>Q978</c:v>
                </c:pt>
                <c:pt idx="979">
                  <c:v>Q979</c:v>
                </c:pt>
                <c:pt idx="980">
                  <c:v>Q980</c:v>
                </c:pt>
                <c:pt idx="981">
                  <c:v>Q981</c:v>
                </c:pt>
                <c:pt idx="982">
                  <c:v>Q982</c:v>
                </c:pt>
                <c:pt idx="983">
                  <c:v>Q983</c:v>
                </c:pt>
                <c:pt idx="984">
                  <c:v>Q984</c:v>
                </c:pt>
                <c:pt idx="985">
                  <c:v>Q985</c:v>
                </c:pt>
                <c:pt idx="986">
                  <c:v>Q986</c:v>
                </c:pt>
                <c:pt idx="987">
                  <c:v>Q987</c:v>
                </c:pt>
                <c:pt idx="988">
                  <c:v>Q988</c:v>
                </c:pt>
                <c:pt idx="989">
                  <c:v>Q989</c:v>
                </c:pt>
                <c:pt idx="990">
                  <c:v>Q990</c:v>
                </c:pt>
                <c:pt idx="991">
                  <c:v>Q991</c:v>
                </c:pt>
                <c:pt idx="992">
                  <c:v>Q992</c:v>
                </c:pt>
                <c:pt idx="993">
                  <c:v>Q993</c:v>
                </c:pt>
                <c:pt idx="994">
                  <c:v>Q994</c:v>
                </c:pt>
                <c:pt idx="995">
                  <c:v>Q995</c:v>
                </c:pt>
                <c:pt idx="996">
                  <c:v>Q996</c:v>
                </c:pt>
                <c:pt idx="997">
                  <c:v>Q997</c:v>
                </c:pt>
                <c:pt idx="998">
                  <c:v>Q998</c:v>
                </c:pt>
                <c:pt idx="999">
                  <c:v>Q999</c:v>
                </c:pt>
                <c:pt idx="1000">
                  <c:v>Q1000</c:v>
                </c:pt>
                <c:pt idx="1001">
                  <c:v>Q1001</c:v>
                </c:pt>
                <c:pt idx="1002">
                  <c:v>Q1002</c:v>
                </c:pt>
                <c:pt idx="1003">
                  <c:v>Q1003</c:v>
                </c:pt>
                <c:pt idx="1004">
                  <c:v>Q1004</c:v>
                </c:pt>
                <c:pt idx="1005">
                  <c:v>Q1005</c:v>
                </c:pt>
                <c:pt idx="1006">
                  <c:v>Q1006</c:v>
                </c:pt>
                <c:pt idx="1007">
                  <c:v>Q1007</c:v>
                </c:pt>
                <c:pt idx="1008">
                  <c:v>Q1008</c:v>
                </c:pt>
                <c:pt idx="1009">
                  <c:v>Q1009</c:v>
                </c:pt>
                <c:pt idx="1010">
                  <c:v>Q1010</c:v>
                </c:pt>
                <c:pt idx="1011">
                  <c:v>Q1011</c:v>
                </c:pt>
                <c:pt idx="1012">
                  <c:v>Q1012</c:v>
                </c:pt>
                <c:pt idx="1013">
                  <c:v>Q1013</c:v>
                </c:pt>
                <c:pt idx="1014">
                  <c:v>Q1014</c:v>
                </c:pt>
                <c:pt idx="1015">
                  <c:v>Q1015</c:v>
                </c:pt>
                <c:pt idx="1016">
                  <c:v>Q1016</c:v>
                </c:pt>
                <c:pt idx="1017">
                  <c:v>Q1017</c:v>
                </c:pt>
                <c:pt idx="1018">
                  <c:v>Q1018</c:v>
                </c:pt>
                <c:pt idx="1019">
                  <c:v>Q1019</c:v>
                </c:pt>
                <c:pt idx="1020">
                  <c:v>Q1020</c:v>
                </c:pt>
                <c:pt idx="1021">
                  <c:v>Q1021</c:v>
                </c:pt>
                <c:pt idx="1022">
                  <c:v>Q1022</c:v>
                </c:pt>
                <c:pt idx="1023">
                  <c:v>Q1023</c:v>
                </c:pt>
                <c:pt idx="1024">
                  <c:v>Q1024</c:v>
                </c:pt>
                <c:pt idx="1025">
                  <c:v>Q1025</c:v>
                </c:pt>
                <c:pt idx="1026">
                  <c:v>Q1026</c:v>
                </c:pt>
                <c:pt idx="1027">
                  <c:v>Q1027</c:v>
                </c:pt>
                <c:pt idx="1028">
                  <c:v>Q1028</c:v>
                </c:pt>
                <c:pt idx="1029">
                  <c:v>Q1029</c:v>
                </c:pt>
                <c:pt idx="1030">
                  <c:v>Q1030</c:v>
                </c:pt>
                <c:pt idx="1031">
                  <c:v>Q1031</c:v>
                </c:pt>
                <c:pt idx="1032">
                  <c:v>Q1032</c:v>
                </c:pt>
                <c:pt idx="1033">
                  <c:v>Q1033</c:v>
                </c:pt>
                <c:pt idx="1034">
                  <c:v>Q1034</c:v>
                </c:pt>
                <c:pt idx="1035">
                  <c:v>Q1035</c:v>
                </c:pt>
                <c:pt idx="1036">
                  <c:v>Q1036</c:v>
                </c:pt>
                <c:pt idx="1037">
                  <c:v>Q1037</c:v>
                </c:pt>
                <c:pt idx="1038">
                  <c:v>Q1038</c:v>
                </c:pt>
                <c:pt idx="1039">
                  <c:v>Q1039</c:v>
                </c:pt>
                <c:pt idx="1040">
                  <c:v>Q1040</c:v>
                </c:pt>
                <c:pt idx="1041">
                  <c:v>Q1041</c:v>
                </c:pt>
                <c:pt idx="1042">
                  <c:v>Q1042</c:v>
                </c:pt>
                <c:pt idx="1043">
                  <c:v>Q1043</c:v>
                </c:pt>
                <c:pt idx="1044">
                  <c:v>Q1044</c:v>
                </c:pt>
                <c:pt idx="1045">
                  <c:v>Q1045</c:v>
                </c:pt>
                <c:pt idx="1046">
                  <c:v>Q1046</c:v>
                </c:pt>
                <c:pt idx="1047">
                  <c:v>Q1047</c:v>
                </c:pt>
                <c:pt idx="1048">
                  <c:v>Q1048</c:v>
                </c:pt>
                <c:pt idx="1049">
                  <c:v>Q1049</c:v>
                </c:pt>
                <c:pt idx="1050">
                  <c:v>Q1050</c:v>
                </c:pt>
                <c:pt idx="1051">
                  <c:v>Q1051</c:v>
                </c:pt>
                <c:pt idx="1052">
                  <c:v>Q1052</c:v>
                </c:pt>
                <c:pt idx="1053">
                  <c:v>Q1053</c:v>
                </c:pt>
                <c:pt idx="1054">
                  <c:v>Q1054</c:v>
                </c:pt>
                <c:pt idx="1055">
                  <c:v>Q1055</c:v>
                </c:pt>
                <c:pt idx="1056">
                  <c:v>Q1056</c:v>
                </c:pt>
                <c:pt idx="1057">
                  <c:v>Q1057</c:v>
                </c:pt>
                <c:pt idx="1058">
                  <c:v>Q1058</c:v>
                </c:pt>
                <c:pt idx="1059">
                  <c:v>Q1059</c:v>
                </c:pt>
                <c:pt idx="1060">
                  <c:v>Q1060</c:v>
                </c:pt>
                <c:pt idx="1061">
                  <c:v>Q1061</c:v>
                </c:pt>
                <c:pt idx="1062">
                  <c:v>Q1062</c:v>
                </c:pt>
                <c:pt idx="1063">
                  <c:v>Q1063</c:v>
                </c:pt>
                <c:pt idx="1064">
                  <c:v>Q1064</c:v>
                </c:pt>
                <c:pt idx="1065">
                  <c:v>Q1065</c:v>
                </c:pt>
                <c:pt idx="1066">
                  <c:v>Q1066</c:v>
                </c:pt>
                <c:pt idx="1067">
                  <c:v>Q1067</c:v>
                </c:pt>
                <c:pt idx="1068">
                  <c:v>Q1068</c:v>
                </c:pt>
                <c:pt idx="1069">
                  <c:v>Q1069</c:v>
                </c:pt>
                <c:pt idx="1070">
                  <c:v>Q1070</c:v>
                </c:pt>
                <c:pt idx="1071">
                  <c:v>Q1071</c:v>
                </c:pt>
                <c:pt idx="1072">
                  <c:v>Q1072</c:v>
                </c:pt>
                <c:pt idx="1073">
                  <c:v>Q1073</c:v>
                </c:pt>
                <c:pt idx="1074">
                  <c:v>Q1074</c:v>
                </c:pt>
                <c:pt idx="1075">
                  <c:v>Q1075</c:v>
                </c:pt>
                <c:pt idx="1076">
                  <c:v>Q1076</c:v>
                </c:pt>
                <c:pt idx="1077">
                  <c:v>Q1077</c:v>
                </c:pt>
                <c:pt idx="1078">
                  <c:v>Q1078</c:v>
                </c:pt>
                <c:pt idx="1079">
                  <c:v>Q1079</c:v>
                </c:pt>
                <c:pt idx="1080">
                  <c:v>Q1080</c:v>
                </c:pt>
                <c:pt idx="1081">
                  <c:v>Q1081</c:v>
                </c:pt>
                <c:pt idx="1082">
                  <c:v>Q1082</c:v>
                </c:pt>
                <c:pt idx="1083">
                  <c:v>Q1083</c:v>
                </c:pt>
                <c:pt idx="1084">
                  <c:v>Q1084</c:v>
                </c:pt>
                <c:pt idx="1085">
                  <c:v>Q1085</c:v>
                </c:pt>
                <c:pt idx="1086">
                  <c:v>Q1086</c:v>
                </c:pt>
                <c:pt idx="1087">
                  <c:v>Q1087</c:v>
                </c:pt>
                <c:pt idx="1088">
                  <c:v>Q1088</c:v>
                </c:pt>
                <c:pt idx="1089">
                  <c:v>Q1089</c:v>
                </c:pt>
                <c:pt idx="1090">
                  <c:v>Q1090</c:v>
                </c:pt>
                <c:pt idx="1091">
                  <c:v>Q1091</c:v>
                </c:pt>
                <c:pt idx="1092">
                  <c:v>Q1092</c:v>
                </c:pt>
                <c:pt idx="1093">
                  <c:v>Q1093</c:v>
                </c:pt>
                <c:pt idx="1094">
                  <c:v>Q1094</c:v>
                </c:pt>
                <c:pt idx="1095">
                  <c:v>Q1095</c:v>
                </c:pt>
                <c:pt idx="1096">
                  <c:v>Q1096</c:v>
                </c:pt>
                <c:pt idx="1097">
                  <c:v>Q1097</c:v>
                </c:pt>
                <c:pt idx="1098">
                  <c:v>Q1098</c:v>
                </c:pt>
                <c:pt idx="1099">
                  <c:v>Q1099</c:v>
                </c:pt>
                <c:pt idx="1100">
                  <c:v>Q1100</c:v>
                </c:pt>
                <c:pt idx="1101">
                  <c:v>Q1101</c:v>
                </c:pt>
                <c:pt idx="1102">
                  <c:v>Q1102</c:v>
                </c:pt>
                <c:pt idx="1103">
                  <c:v>Q1103</c:v>
                </c:pt>
                <c:pt idx="1104">
                  <c:v>Q1104</c:v>
                </c:pt>
                <c:pt idx="1105">
                  <c:v>Q1105</c:v>
                </c:pt>
                <c:pt idx="1106">
                  <c:v>Q1106</c:v>
                </c:pt>
                <c:pt idx="1107">
                  <c:v>Q1107</c:v>
                </c:pt>
                <c:pt idx="1108">
                  <c:v>Q1108</c:v>
                </c:pt>
                <c:pt idx="1109">
                  <c:v>Q1109</c:v>
                </c:pt>
                <c:pt idx="1110">
                  <c:v>Q1110</c:v>
                </c:pt>
                <c:pt idx="1111">
                  <c:v>Q1111</c:v>
                </c:pt>
                <c:pt idx="1112">
                  <c:v>Q1112</c:v>
                </c:pt>
                <c:pt idx="1113">
                  <c:v>Q1113</c:v>
                </c:pt>
                <c:pt idx="1114">
                  <c:v>Q1114</c:v>
                </c:pt>
                <c:pt idx="1115">
                  <c:v>Q1115</c:v>
                </c:pt>
                <c:pt idx="1116">
                  <c:v>Q1116</c:v>
                </c:pt>
                <c:pt idx="1117">
                  <c:v>Q1117</c:v>
                </c:pt>
                <c:pt idx="1118">
                  <c:v>Q1118</c:v>
                </c:pt>
                <c:pt idx="1119">
                  <c:v>Q1119</c:v>
                </c:pt>
                <c:pt idx="1120">
                  <c:v>Q1120</c:v>
                </c:pt>
                <c:pt idx="1121">
                  <c:v>Q1121</c:v>
                </c:pt>
                <c:pt idx="1122">
                  <c:v>Q1122</c:v>
                </c:pt>
                <c:pt idx="1123">
                  <c:v>Q1123</c:v>
                </c:pt>
                <c:pt idx="1124">
                  <c:v>Q1124</c:v>
                </c:pt>
                <c:pt idx="1125">
                  <c:v>Q1125</c:v>
                </c:pt>
                <c:pt idx="1126">
                  <c:v>Q1126</c:v>
                </c:pt>
                <c:pt idx="1127">
                  <c:v>Q1127</c:v>
                </c:pt>
                <c:pt idx="1128">
                  <c:v>Q1128</c:v>
                </c:pt>
                <c:pt idx="1129">
                  <c:v>Q1129</c:v>
                </c:pt>
                <c:pt idx="1130">
                  <c:v>Q1130</c:v>
                </c:pt>
                <c:pt idx="1131">
                  <c:v>Q1131</c:v>
                </c:pt>
                <c:pt idx="1132">
                  <c:v>Q1132</c:v>
                </c:pt>
                <c:pt idx="1133">
                  <c:v>Q1133</c:v>
                </c:pt>
                <c:pt idx="1134">
                  <c:v>Q1134</c:v>
                </c:pt>
                <c:pt idx="1135">
                  <c:v>Q1135</c:v>
                </c:pt>
                <c:pt idx="1136">
                  <c:v>Q1136</c:v>
                </c:pt>
                <c:pt idx="1137">
                  <c:v>Q1137</c:v>
                </c:pt>
                <c:pt idx="1138">
                  <c:v>Q1138</c:v>
                </c:pt>
                <c:pt idx="1139">
                  <c:v>Q1139</c:v>
                </c:pt>
                <c:pt idx="1140">
                  <c:v>Q1140</c:v>
                </c:pt>
                <c:pt idx="1141">
                  <c:v>Q1141</c:v>
                </c:pt>
                <c:pt idx="1142">
                  <c:v>Q1142</c:v>
                </c:pt>
                <c:pt idx="1143">
                  <c:v>Q1143</c:v>
                </c:pt>
                <c:pt idx="1144">
                  <c:v>Q1144</c:v>
                </c:pt>
                <c:pt idx="1145">
                  <c:v>Q1145</c:v>
                </c:pt>
                <c:pt idx="1146">
                  <c:v>Q1146</c:v>
                </c:pt>
                <c:pt idx="1147">
                  <c:v>Q1147</c:v>
                </c:pt>
                <c:pt idx="1148">
                  <c:v>Q1148</c:v>
                </c:pt>
                <c:pt idx="1149">
                  <c:v>Q1149</c:v>
                </c:pt>
                <c:pt idx="1150">
                  <c:v>Q1150</c:v>
                </c:pt>
                <c:pt idx="1151">
                  <c:v>Q1151</c:v>
                </c:pt>
                <c:pt idx="1152">
                  <c:v>Q1152</c:v>
                </c:pt>
                <c:pt idx="1153">
                  <c:v>Q1153</c:v>
                </c:pt>
                <c:pt idx="1154">
                  <c:v>Q1154</c:v>
                </c:pt>
                <c:pt idx="1155">
                  <c:v>Q1155</c:v>
                </c:pt>
                <c:pt idx="1156">
                  <c:v>Q1156</c:v>
                </c:pt>
                <c:pt idx="1157">
                  <c:v>Q1157</c:v>
                </c:pt>
                <c:pt idx="1158">
                  <c:v>Q1158</c:v>
                </c:pt>
                <c:pt idx="1159">
                  <c:v>Q1159</c:v>
                </c:pt>
                <c:pt idx="1160">
                  <c:v>Q1160</c:v>
                </c:pt>
                <c:pt idx="1161">
                  <c:v>Q1161</c:v>
                </c:pt>
                <c:pt idx="1162">
                  <c:v>Q1162</c:v>
                </c:pt>
                <c:pt idx="1163">
                  <c:v>Q1163</c:v>
                </c:pt>
                <c:pt idx="1164">
                  <c:v>Q1164</c:v>
                </c:pt>
                <c:pt idx="1165">
                  <c:v>Q1165</c:v>
                </c:pt>
                <c:pt idx="1166">
                  <c:v>Q1166</c:v>
                </c:pt>
                <c:pt idx="1167">
                  <c:v>Q1167</c:v>
                </c:pt>
                <c:pt idx="1168">
                  <c:v>Q1168</c:v>
                </c:pt>
                <c:pt idx="1169">
                  <c:v>Q1169</c:v>
                </c:pt>
                <c:pt idx="1170">
                  <c:v>Q1170</c:v>
                </c:pt>
                <c:pt idx="1171">
                  <c:v>Q1171</c:v>
                </c:pt>
                <c:pt idx="1172">
                  <c:v>Q1172</c:v>
                </c:pt>
                <c:pt idx="1173">
                  <c:v>Q1173</c:v>
                </c:pt>
                <c:pt idx="1174">
                  <c:v>Q1174</c:v>
                </c:pt>
                <c:pt idx="1175">
                  <c:v>Q1175</c:v>
                </c:pt>
                <c:pt idx="1176">
                  <c:v>Q1176</c:v>
                </c:pt>
                <c:pt idx="1177">
                  <c:v>Q1177</c:v>
                </c:pt>
                <c:pt idx="1178">
                  <c:v>Q1178</c:v>
                </c:pt>
                <c:pt idx="1179">
                  <c:v>Q1179</c:v>
                </c:pt>
                <c:pt idx="1180">
                  <c:v>Q1180</c:v>
                </c:pt>
                <c:pt idx="1181">
                  <c:v>Q1181</c:v>
                </c:pt>
                <c:pt idx="1182">
                  <c:v>Q1182</c:v>
                </c:pt>
                <c:pt idx="1183">
                  <c:v>Q1183</c:v>
                </c:pt>
                <c:pt idx="1184">
                  <c:v>Q1184</c:v>
                </c:pt>
                <c:pt idx="1185">
                  <c:v>Q1185</c:v>
                </c:pt>
                <c:pt idx="1186">
                  <c:v>Q1186</c:v>
                </c:pt>
                <c:pt idx="1187">
                  <c:v>Q1187</c:v>
                </c:pt>
                <c:pt idx="1188">
                  <c:v>Q1188</c:v>
                </c:pt>
                <c:pt idx="1189">
                  <c:v>Q1189</c:v>
                </c:pt>
                <c:pt idx="1190">
                  <c:v>Q1190</c:v>
                </c:pt>
                <c:pt idx="1191">
                  <c:v>Q1191</c:v>
                </c:pt>
                <c:pt idx="1192">
                  <c:v>Q1192</c:v>
                </c:pt>
                <c:pt idx="1193">
                  <c:v>Q1193</c:v>
                </c:pt>
                <c:pt idx="1194">
                  <c:v>Q1194</c:v>
                </c:pt>
                <c:pt idx="1195">
                  <c:v>Q1195</c:v>
                </c:pt>
                <c:pt idx="1196">
                  <c:v>Q1196</c:v>
                </c:pt>
                <c:pt idx="1197">
                  <c:v>Q1197</c:v>
                </c:pt>
                <c:pt idx="1198">
                  <c:v>Q1198</c:v>
                </c:pt>
                <c:pt idx="1199">
                  <c:v>Q1199</c:v>
                </c:pt>
                <c:pt idx="1200">
                  <c:v>Q1200</c:v>
                </c:pt>
                <c:pt idx="1201">
                  <c:v>Q1201</c:v>
                </c:pt>
                <c:pt idx="1202">
                  <c:v>Q1202</c:v>
                </c:pt>
                <c:pt idx="1203">
                  <c:v>Q1203</c:v>
                </c:pt>
                <c:pt idx="1204">
                  <c:v>Q1204</c:v>
                </c:pt>
                <c:pt idx="1205">
                  <c:v>Q1205</c:v>
                </c:pt>
                <c:pt idx="1206">
                  <c:v>Q1206</c:v>
                </c:pt>
                <c:pt idx="1207">
                  <c:v>Q1207</c:v>
                </c:pt>
                <c:pt idx="1208">
                  <c:v>Q1208</c:v>
                </c:pt>
                <c:pt idx="1209">
                  <c:v>Q1209</c:v>
                </c:pt>
                <c:pt idx="1210">
                  <c:v>Q1210</c:v>
                </c:pt>
                <c:pt idx="1211">
                  <c:v>Q1211</c:v>
                </c:pt>
                <c:pt idx="1212">
                  <c:v>Q1212</c:v>
                </c:pt>
                <c:pt idx="1213">
                  <c:v>Q1213</c:v>
                </c:pt>
                <c:pt idx="1214">
                  <c:v>Q1214</c:v>
                </c:pt>
                <c:pt idx="1215">
                  <c:v>Q1215</c:v>
                </c:pt>
                <c:pt idx="1216">
                  <c:v>Q1216</c:v>
                </c:pt>
                <c:pt idx="1217">
                  <c:v>Q1217</c:v>
                </c:pt>
                <c:pt idx="1218">
                  <c:v>Q1218</c:v>
                </c:pt>
                <c:pt idx="1219">
                  <c:v>Q1219</c:v>
                </c:pt>
                <c:pt idx="1220">
                  <c:v>Q1220</c:v>
                </c:pt>
                <c:pt idx="1221">
                  <c:v>Q1221</c:v>
                </c:pt>
                <c:pt idx="1222">
                  <c:v>Q1222</c:v>
                </c:pt>
                <c:pt idx="1223">
                  <c:v>Q1223</c:v>
                </c:pt>
                <c:pt idx="1224">
                  <c:v>Q1224</c:v>
                </c:pt>
                <c:pt idx="1225">
                  <c:v>Q1225</c:v>
                </c:pt>
                <c:pt idx="1226">
                  <c:v>Q1226</c:v>
                </c:pt>
                <c:pt idx="1227">
                  <c:v>Q1227</c:v>
                </c:pt>
                <c:pt idx="1228">
                  <c:v>Q1228</c:v>
                </c:pt>
                <c:pt idx="1229">
                  <c:v>Q1229</c:v>
                </c:pt>
                <c:pt idx="1230">
                  <c:v>Q1230</c:v>
                </c:pt>
                <c:pt idx="1231">
                  <c:v>Q1231</c:v>
                </c:pt>
                <c:pt idx="1232">
                  <c:v>Q1232</c:v>
                </c:pt>
                <c:pt idx="1233">
                  <c:v>Q1233</c:v>
                </c:pt>
                <c:pt idx="1234">
                  <c:v>Q1234</c:v>
                </c:pt>
                <c:pt idx="1235">
                  <c:v>Q1235</c:v>
                </c:pt>
                <c:pt idx="1236">
                  <c:v>Q1236</c:v>
                </c:pt>
                <c:pt idx="1237">
                  <c:v>Q1237</c:v>
                </c:pt>
                <c:pt idx="1238">
                  <c:v>Q1238</c:v>
                </c:pt>
                <c:pt idx="1239">
                  <c:v>Q1239</c:v>
                </c:pt>
                <c:pt idx="1240">
                  <c:v>Q1240</c:v>
                </c:pt>
                <c:pt idx="1241">
                  <c:v>Q1241</c:v>
                </c:pt>
                <c:pt idx="1242">
                  <c:v>Q1242</c:v>
                </c:pt>
                <c:pt idx="1243">
                  <c:v>Q1243</c:v>
                </c:pt>
                <c:pt idx="1244">
                  <c:v>Q1244</c:v>
                </c:pt>
                <c:pt idx="1245">
                  <c:v>Q1245</c:v>
                </c:pt>
                <c:pt idx="1246">
                  <c:v>Q1246</c:v>
                </c:pt>
                <c:pt idx="1247">
                  <c:v>Q1247</c:v>
                </c:pt>
                <c:pt idx="1248">
                  <c:v>Q1248</c:v>
                </c:pt>
                <c:pt idx="1249">
                  <c:v>Q1249</c:v>
                </c:pt>
                <c:pt idx="1250">
                  <c:v>Q1250</c:v>
                </c:pt>
                <c:pt idx="1251">
                  <c:v>Q1251</c:v>
                </c:pt>
                <c:pt idx="1252">
                  <c:v>Q1252</c:v>
                </c:pt>
                <c:pt idx="1253">
                  <c:v>Q1253</c:v>
                </c:pt>
                <c:pt idx="1254">
                  <c:v>Q1254</c:v>
                </c:pt>
                <c:pt idx="1255">
                  <c:v>Q1255</c:v>
                </c:pt>
                <c:pt idx="1256">
                  <c:v>Q1256</c:v>
                </c:pt>
                <c:pt idx="1257">
                  <c:v>Q1257</c:v>
                </c:pt>
                <c:pt idx="1258">
                  <c:v>Q1258</c:v>
                </c:pt>
                <c:pt idx="1259">
                  <c:v>Q1259</c:v>
                </c:pt>
                <c:pt idx="1260">
                  <c:v>Q1260</c:v>
                </c:pt>
                <c:pt idx="1261">
                  <c:v>Q1261</c:v>
                </c:pt>
                <c:pt idx="1262">
                  <c:v>Q1262</c:v>
                </c:pt>
                <c:pt idx="1263">
                  <c:v>Q1263</c:v>
                </c:pt>
                <c:pt idx="1264">
                  <c:v>Q1264</c:v>
                </c:pt>
                <c:pt idx="1265">
                  <c:v>Q1265</c:v>
                </c:pt>
                <c:pt idx="1266">
                  <c:v>Q1266</c:v>
                </c:pt>
                <c:pt idx="1267">
                  <c:v>Q1267</c:v>
                </c:pt>
                <c:pt idx="1268">
                  <c:v>Q1268</c:v>
                </c:pt>
                <c:pt idx="1269">
                  <c:v>Q1269</c:v>
                </c:pt>
                <c:pt idx="1270">
                  <c:v>Q1270</c:v>
                </c:pt>
                <c:pt idx="1271">
                  <c:v>Q1271</c:v>
                </c:pt>
                <c:pt idx="1272">
                  <c:v>Q1272</c:v>
                </c:pt>
                <c:pt idx="1273">
                  <c:v>Q1273</c:v>
                </c:pt>
                <c:pt idx="1274">
                  <c:v>Q1274</c:v>
                </c:pt>
                <c:pt idx="1275">
                  <c:v>Q1275</c:v>
                </c:pt>
                <c:pt idx="1276">
                  <c:v>Q1276</c:v>
                </c:pt>
                <c:pt idx="1277">
                  <c:v>Q1277</c:v>
                </c:pt>
                <c:pt idx="1278">
                  <c:v>Q1278</c:v>
                </c:pt>
                <c:pt idx="1279">
                  <c:v>Q1279</c:v>
                </c:pt>
                <c:pt idx="1280">
                  <c:v>Q1280</c:v>
                </c:pt>
                <c:pt idx="1281">
                  <c:v>Q1281</c:v>
                </c:pt>
                <c:pt idx="1282">
                  <c:v>Q1282</c:v>
                </c:pt>
                <c:pt idx="1283">
                  <c:v>Q1283</c:v>
                </c:pt>
                <c:pt idx="1284">
                  <c:v>Q1284</c:v>
                </c:pt>
                <c:pt idx="1285">
                  <c:v>Q1285</c:v>
                </c:pt>
                <c:pt idx="1286">
                  <c:v>Q1286</c:v>
                </c:pt>
                <c:pt idx="1287">
                  <c:v>Q1287</c:v>
                </c:pt>
                <c:pt idx="1288">
                  <c:v>Q1288</c:v>
                </c:pt>
                <c:pt idx="1289">
                  <c:v>Q1289</c:v>
                </c:pt>
                <c:pt idx="1290">
                  <c:v>Q1290</c:v>
                </c:pt>
                <c:pt idx="1291">
                  <c:v>Q1291</c:v>
                </c:pt>
                <c:pt idx="1292">
                  <c:v>Q1292</c:v>
                </c:pt>
                <c:pt idx="1293">
                  <c:v>Q1293</c:v>
                </c:pt>
                <c:pt idx="1294">
                  <c:v>Q1294</c:v>
                </c:pt>
                <c:pt idx="1295">
                  <c:v>Q1295</c:v>
                </c:pt>
                <c:pt idx="1296">
                  <c:v>Q1296</c:v>
                </c:pt>
                <c:pt idx="1297">
                  <c:v>Q1297</c:v>
                </c:pt>
                <c:pt idx="1298">
                  <c:v>Q1298</c:v>
                </c:pt>
                <c:pt idx="1299">
                  <c:v>Q1299</c:v>
                </c:pt>
                <c:pt idx="1300">
                  <c:v>Q1300</c:v>
                </c:pt>
                <c:pt idx="1301">
                  <c:v>Q1301</c:v>
                </c:pt>
                <c:pt idx="1302">
                  <c:v>Q1302</c:v>
                </c:pt>
                <c:pt idx="1303">
                  <c:v>Q1303</c:v>
                </c:pt>
                <c:pt idx="1304">
                  <c:v>Q1304</c:v>
                </c:pt>
                <c:pt idx="1305">
                  <c:v>Q1305</c:v>
                </c:pt>
                <c:pt idx="1306">
                  <c:v>Q1306</c:v>
                </c:pt>
                <c:pt idx="1307">
                  <c:v>Q1307</c:v>
                </c:pt>
                <c:pt idx="1308">
                  <c:v>Q1308</c:v>
                </c:pt>
                <c:pt idx="1309">
                  <c:v>Q1309</c:v>
                </c:pt>
                <c:pt idx="1310">
                  <c:v>Q1310</c:v>
                </c:pt>
                <c:pt idx="1311">
                  <c:v>Q1311</c:v>
                </c:pt>
                <c:pt idx="1312">
                  <c:v>Q1312</c:v>
                </c:pt>
                <c:pt idx="1313">
                  <c:v>Q1313</c:v>
                </c:pt>
                <c:pt idx="1314">
                  <c:v>Q1314</c:v>
                </c:pt>
              </c:strCache>
              <c:extLst xmlns:c15="http://schemas.microsoft.com/office/drawing/2012/chart"/>
            </c:strRef>
          </c:cat>
          <c:val>
            <c:numRef>
              <c:f>[2]!SeriesCEA</c:f>
              <c:numCache>
                <c:formatCode>0.00%</c:formatCode>
                <c:ptCount val="1"/>
                <c:pt idx="0">
                  <c:v>0.12559987615460033</c:v>
                </c:pt>
              </c:numCache>
            </c:numRef>
          </c:val>
          <c:smooth val="0"/>
          <c:extLst/>
        </c:ser>
        <c:ser>
          <c:idx val="1"/>
          <c:order val="1"/>
          <c:tx>
            <c:v>Class B</c:v>
          </c:tx>
          <c:spPr>
            <a:ln w="12700"/>
          </c:spPr>
          <c:val>
            <c:numRef>
              <c:f>[2]!SeriesCEB</c:f>
              <c:numCache>
                <c:formatCode>0.00%</c:formatCode>
                <c:ptCount val="1"/>
                <c:pt idx="0">
                  <c:v>9.6625212859280663E-2</c:v>
                </c:pt>
              </c:numCache>
            </c:numRef>
          </c:val>
          <c:smooth val="0"/>
        </c:ser>
        <c:ser>
          <c:idx val="2"/>
          <c:order val="2"/>
          <c:tx>
            <c:v>Class C</c:v>
          </c:tx>
          <c:spPr>
            <a:ln w="12700"/>
          </c:spPr>
          <c:val>
            <c:numRef>
              <c:f>[2]!SeriesCEC</c:f>
              <c:numCache>
                <c:formatCode>0.00%</c:formatCode>
                <c:ptCount val="1"/>
                <c:pt idx="0">
                  <c:v>6.7650549563960993E-2</c:v>
                </c:pt>
              </c:numCache>
            </c:numRef>
          </c:val>
          <c:smooth val="0"/>
        </c:ser>
        <c:ser>
          <c:idx val="3"/>
          <c:order val="3"/>
          <c:tx>
            <c:v>Class D</c:v>
          </c:tx>
          <c:spPr>
            <a:ln w="12700"/>
          </c:spPr>
          <c:val>
            <c:numRef>
              <c:f>[2]!SeriesCED</c:f>
              <c:numCache>
                <c:formatCode>0.00%</c:formatCode>
                <c:ptCount val="1"/>
                <c:pt idx="0">
                  <c:v>4.8325506992104854E-2</c:v>
                </c:pt>
              </c:numCache>
            </c:numRef>
          </c:val>
          <c:smooth val="0"/>
        </c:ser>
        <c:ser>
          <c:idx val="4"/>
          <c:order val="4"/>
          <c:tx>
            <c:v>Class E</c:v>
          </c:tx>
          <c:val>
            <c:numRef>
              <c:f>[2]!SeriesCEE</c:f>
              <c:numCache>
                <c:formatCode>0.00%</c:formatCode>
                <c:ptCount val="1"/>
                <c:pt idx="0">
                  <c:v>3.3825274781980497E-2</c:v>
                </c:pt>
              </c:numCache>
            </c:numRef>
          </c:val>
          <c:smooth val="0"/>
        </c:ser>
        <c:dLbls>
          <c:showLegendKey val="0"/>
          <c:showVal val="0"/>
          <c:showCatName val="0"/>
          <c:showSerName val="0"/>
          <c:showPercent val="0"/>
          <c:showBubbleSize val="0"/>
        </c:dLbls>
        <c:marker val="1"/>
        <c:smooth val="0"/>
        <c:axId val="1440967888"/>
        <c:axId val="1392610560"/>
      </c:lineChart>
      <c:catAx>
        <c:axId val="1440967888"/>
        <c:scaling>
          <c:orientation val="minMax"/>
        </c:scaling>
        <c:delete val="0"/>
        <c:axPos val="b"/>
        <c:title>
          <c:tx>
            <c:rich>
              <a:bodyPr/>
              <a:lstStyle/>
              <a:p>
                <a:pPr>
                  <a:defRPr/>
                </a:pPr>
                <a:r>
                  <a:rPr lang="en-US"/>
                  <a:t>Quarter</a:t>
                </a:r>
              </a:p>
            </c:rich>
          </c:tx>
          <c:overlay val="0"/>
        </c:title>
        <c:numFmt formatCode="General" sourceLinked="1"/>
        <c:majorTickMark val="out"/>
        <c:minorTickMark val="none"/>
        <c:tickLblPos val="nextTo"/>
        <c:crossAx val="1392610560"/>
        <c:crosses val="autoZero"/>
        <c:auto val="1"/>
        <c:lblAlgn val="ctr"/>
        <c:lblOffset val="100"/>
        <c:noMultiLvlLbl val="0"/>
      </c:catAx>
      <c:valAx>
        <c:axId val="1392610560"/>
        <c:scaling>
          <c:orientation val="minMax"/>
        </c:scaling>
        <c:delete val="0"/>
        <c:axPos val="l"/>
        <c:majorGridlines/>
        <c:numFmt formatCode="0.00%" sourceLinked="1"/>
        <c:majorTickMark val="out"/>
        <c:minorTickMark val="none"/>
        <c:tickLblPos val="nextTo"/>
        <c:crossAx val="1440967888"/>
        <c:crosses val="autoZero"/>
        <c:crossBetween val="between"/>
      </c:valAx>
    </c:plotArea>
    <c:legend>
      <c:legendPos val="b"/>
      <c:legendEntry>
        <c:idx val="0"/>
        <c:txPr>
          <a:bodyPr/>
          <a:lstStyle/>
          <a:p>
            <a:pPr>
              <a:defRPr sz="800">
                <a:latin typeface="Arial" panose="020B0604020202020204" pitchFamily="34" charset="0"/>
                <a:cs typeface="Arial" panose="020B0604020202020204" pitchFamily="34" charset="0"/>
              </a:defRPr>
            </a:pPr>
            <a:endParaRPr lang="en-US"/>
          </a:p>
        </c:txPr>
      </c:legendEntry>
      <c:layout>
        <c:manualLayout>
          <c:xMode val="edge"/>
          <c:yMode val="edge"/>
          <c:x val="2.6022047244094487E-2"/>
          <c:y val="0.87863678578639204"/>
          <c:w val="0.9"/>
          <c:h val="9.1448329083852226E-2"/>
        </c:manualLayout>
      </c:layout>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sz="1400">
                <a:latin typeface="Arial" panose="020B0604020202020204" pitchFamily="34" charset="0"/>
                <a:cs typeface="Arial" panose="020B0604020202020204" pitchFamily="34" charset="0"/>
              </a:rPr>
              <a:t>Delinquencies (30 &lt; Days &lt;= 60)</a:t>
            </a:r>
          </a:p>
        </c:rich>
      </c:tx>
      <c:overlay val="0"/>
    </c:title>
    <c:autoTitleDeleted val="0"/>
    <c:plotArea>
      <c:layout/>
      <c:lineChart>
        <c:grouping val="standard"/>
        <c:varyColors val="0"/>
        <c:ser>
          <c:idx val="0"/>
          <c:order val="0"/>
          <c:spPr>
            <a:ln w="12700"/>
          </c:spPr>
          <c:cat>
            <c:strRef>
              <c:f>[2]!SeriesRange</c:f>
              <c:strCache>
                <c:ptCount val="1315"/>
                <c:pt idx="0">
                  <c:v>Closing</c:v>
                </c:pt>
                <c:pt idx="1">
                  <c:v>Q1</c:v>
                </c:pt>
                <c:pt idx="2">
                  <c:v>Q2</c:v>
                </c:pt>
                <c:pt idx="3">
                  <c:v>Q3</c:v>
                </c:pt>
                <c:pt idx="4">
                  <c:v>Q4</c:v>
                </c:pt>
                <c:pt idx="5">
                  <c:v>Q5</c:v>
                </c:pt>
                <c:pt idx="6">
                  <c:v>Q6</c:v>
                </c:pt>
                <c:pt idx="7">
                  <c:v>Q7</c:v>
                </c:pt>
                <c:pt idx="8">
                  <c:v>Q8</c:v>
                </c:pt>
                <c:pt idx="9">
                  <c:v>Q9</c:v>
                </c:pt>
                <c:pt idx="10">
                  <c:v>Q10</c:v>
                </c:pt>
                <c:pt idx="11">
                  <c:v>Q11</c:v>
                </c:pt>
                <c:pt idx="12">
                  <c:v>Q12</c:v>
                </c:pt>
                <c:pt idx="13">
                  <c:v>Q13</c:v>
                </c:pt>
                <c:pt idx="14">
                  <c:v>Q14</c:v>
                </c:pt>
                <c:pt idx="15">
                  <c:v>Q15</c:v>
                </c:pt>
                <c:pt idx="16">
                  <c:v>Q16</c:v>
                </c:pt>
                <c:pt idx="17">
                  <c:v>Q17</c:v>
                </c:pt>
                <c:pt idx="18">
                  <c:v>Q18</c:v>
                </c:pt>
                <c:pt idx="19">
                  <c:v>Q19</c:v>
                </c:pt>
                <c:pt idx="20">
                  <c:v>Q20</c:v>
                </c:pt>
                <c:pt idx="21">
                  <c:v>Q21</c:v>
                </c:pt>
                <c:pt idx="22">
                  <c:v>Q22</c:v>
                </c:pt>
                <c:pt idx="23">
                  <c:v>Q23</c:v>
                </c:pt>
                <c:pt idx="24">
                  <c:v>Q24</c:v>
                </c:pt>
                <c:pt idx="25">
                  <c:v>Q25</c:v>
                </c:pt>
                <c:pt idx="26">
                  <c:v>Q26</c:v>
                </c:pt>
                <c:pt idx="27">
                  <c:v>Q27</c:v>
                </c:pt>
                <c:pt idx="28">
                  <c:v>Q28</c:v>
                </c:pt>
                <c:pt idx="29">
                  <c:v>Q29</c:v>
                </c:pt>
                <c:pt idx="30">
                  <c:v>Q30</c:v>
                </c:pt>
                <c:pt idx="31">
                  <c:v>Q31</c:v>
                </c:pt>
                <c:pt idx="32">
                  <c:v>Q32</c:v>
                </c:pt>
                <c:pt idx="33">
                  <c:v>Q33</c:v>
                </c:pt>
                <c:pt idx="34">
                  <c:v>Q34</c:v>
                </c:pt>
                <c:pt idx="35">
                  <c:v>Q35</c:v>
                </c:pt>
                <c:pt idx="36">
                  <c:v>Q36</c:v>
                </c:pt>
                <c:pt idx="37">
                  <c:v>Q37</c:v>
                </c:pt>
                <c:pt idx="38">
                  <c:v>Q38</c:v>
                </c:pt>
                <c:pt idx="39">
                  <c:v>Q39</c:v>
                </c:pt>
                <c:pt idx="40">
                  <c:v>Q40</c:v>
                </c:pt>
                <c:pt idx="41">
                  <c:v>Q41</c:v>
                </c:pt>
                <c:pt idx="42">
                  <c:v>Q42</c:v>
                </c:pt>
                <c:pt idx="43">
                  <c:v>Q43</c:v>
                </c:pt>
                <c:pt idx="44">
                  <c:v>Q44</c:v>
                </c:pt>
                <c:pt idx="45">
                  <c:v>Q45</c:v>
                </c:pt>
                <c:pt idx="46">
                  <c:v>Q46</c:v>
                </c:pt>
                <c:pt idx="47">
                  <c:v>Q47</c:v>
                </c:pt>
                <c:pt idx="48">
                  <c:v>Q48</c:v>
                </c:pt>
                <c:pt idx="49">
                  <c:v>Q49</c:v>
                </c:pt>
                <c:pt idx="50">
                  <c:v>Q50</c:v>
                </c:pt>
                <c:pt idx="51">
                  <c:v>Q51</c:v>
                </c:pt>
                <c:pt idx="52">
                  <c:v>Q52</c:v>
                </c:pt>
                <c:pt idx="53">
                  <c:v>Q53</c:v>
                </c:pt>
                <c:pt idx="54">
                  <c:v>Q54</c:v>
                </c:pt>
                <c:pt idx="55">
                  <c:v>Q55</c:v>
                </c:pt>
                <c:pt idx="56">
                  <c:v>Q56</c:v>
                </c:pt>
                <c:pt idx="57">
                  <c:v>Q57</c:v>
                </c:pt>
                <c:pt idx="58">
                  <c:v>Q58</c:v>
                </c:pt>
                <c:pt idx="59">
                  <c:v>Q59</c:v>
                </c:pt>
                <c:pt idx="60">
                  <c:v>Q60</c:v>
                </c:pt>
                <c:pt idx="61">
                  <c:v>Q61</c:v>
                </c:pt>
                <c:pt idx="62">
                  <c:v>Q62</c:v>
                </c:pt>
                <c:pt idx="63">
                  <c:v>Q63</c:v>
                </c:pt>
                <c:pt idx="64">
                  <c:v>Q64</c:v>
                </c:pt>
                <c:pt idx="65">
                  <c:v>Q65</c:v>
                </c:pt>
                <c:pt idx="66">
                  <c:v>Q66</c:v>
                </c:pt>
                <c:pt idx="67">
                  <c:v>Q67</c:v>
                </c:pt>
                <c:pt idx="68">
                  <c:v>Q68</c:v>
                </c:pt>
                <c:pt idx="69">
                  <c:v>Q69</c:v>
                </c:pt>
                <c:pt idx="70">
                  <c:v>Q70</c:v>
                </c:pt>
                <c:pt idx="71">
                  <c:v>Q71</c:v>
                </c:pt>
                <c:pt idx="72">
                  <c:v>Q72</c:v>
                </c:pt>
                <c:pt idx="73">
                  <c:v>Q73</c:v>
                </c:pt>
                <c:pt idx="74">
                  <c:v>Q74</c:v>
                </c:pt>
                <c:pt idx="75">
                  <c:v>Q75</c:v>
                </c:pt>
                <c:pt idx="76">
                  <c:v>Q76</c:v>
                </c:pt>
                <c:pt idx="77">
                  <c:v>Q77</c:v>
                </c:pt>
                <c:pt idx="78">
                  <c:v>Q78</c:v>
                </c:pt>
                <c:pt idx="79">
                  <c:v>Q79</c:v>
                </c:pt>
                <c:pt idx="80">
                  <c:v>Q80</c:v>
                </c:pt>
                <c:pt idx="81">
                  <c:v>Q81</c:v>
                </c:pt>
                <c:pt idx="82">
                  <c:v>Q82</c:v>
                </c:pt>
                <c:pt idx="83">
                  <c:v>Q83</c:v>
                </c:pt>
                <c:pt idx="84">
                  <c:v>Q84</c:v>
                </c:pt>
                <c:pt idx="85">
                  <c:v>Q85</c:v>
                </c:pt>
                <c:pt idx="86">
                  <c:v>Q86</c:v>
                </c:pt>
                <c:pt idx="87">
                  <c:v>Q87</c:v>
                </c:pt>
                <c:pt idx="88">
                  <c:v>Q88</c:v>
                </c:pt>
                <c:pt idx="89">
                  <c:v>Q89</c:v>
                </c:pt>
                <c:pt idx="90">
                  <c:v>Q90</c:v>
                </c:pt>
                <c:pt idx="91">
                  <c:v>Q91</c:v>
                </c:pt>
                <c:pt idx="92">
                  <c:v>Q92</c:v>
                </c:pt>
                <c:pt idx="93">
                  <c:v>Q93</c:v>
                </c:pt>
                <c:pt idx="94">
                  <c:v>Q94</c:v>
                </c:pt>
                <c:pt idx="95">
                  <c:v>Q95</c:v>
                </c:pt>
                <c:pt idx="96">
                  <c:v>Q96</c:v>
                </c:pt>
                <c:pt idx="97">
                  <c:v>Q97</c:v>
                </c:pt>
                <c:pt idx="98">
                  <c:v>Q98</c:v>
                </c:pt>
                <c:pt idx="99">
                  <c:v>Q99</c:v>
                </c:pt>
                <c:pt idx="100">
                  <c:v>Q100</c:v>
                </c:pt>
                <c:pt idx="101">
                  <c:v>Q101</c:v>
                </c:pt>
                <c:pt idx="102">
                  <c:v>Q102</c:v>
                </c:pt>
                <c:pt idx="103">
                  <c:v>Q103</c:v>
                </c:pt>
                <c:pt idx="104">
                  <c:v>Q104</c:v>
                </c:pt>
                <c:pt idx="105">
                  <c:v>Q105</c:v>
                </c:pt>
                <c:pt idx="106">
                  <c:v>Q106</c:v>
                </c:pt>
                <c:pt idx="107">
                  <c:v>Q107</c:v>
                </c:pt>
                <c:pt idx="108">
                  <c:v>Q108</c:v>
                </c:pt>
                <c:pt idx="109">
                  <c:v>Q109</c:v>
                </c:pt>
                <c:pt idx="110">
                  <c:v>Q110</c:v>
                </c:pt>
                <c:pt idx="111">
                  <c:v>Q111</c:v>
                </c:pt>
                <c:pt idx="112">
                  <c:v>Q112</c:v>
                </c:pt>
                <c:pt idx="113">
                  <c:v>Q113</c:v>
                </c:pt>
                <c:pt idx="114">
                  <c:v>Q114</c:v>
                </c:pt>
                <c:pt idx="115">
                  <c:v>Q115</c:v>
                </c:pt>
                <c:pt idx="116">
                  <c:v>Q116</c:v>
                </c:pt>
                <c:pt idx="117">
                  <c:v>Q117</c:v>
                </c:pt>
                <c:pt idx="118">
                  <c:v>Q118</c:v>
                </c:pt>
                <c:pt idx="119">
                  <c:v>Q119</c:v>
                </c:pt>
                <c:pt idx="120">
                  <c:v>Q120</c:v>
                </c:pt>
                <c:pt idx="121">
                  <c:v>Q121</c:v>
                </c:pt>
                <c:pt idx="122">
                  <c:v>Q122</c:v>
                </c:pt>
                <c:pt idx="123">
                  <c:v>Q123</c:v>
                </c:pt>
                <c:pt idx="124">
                  <c:v>Q124</c:v>
                </c:pt>
                <c:pt idx="125">
                  <c:v>Q125</c:v>
                </c:pt>
                <c:pt idx="126">
                  <c:v>Q126</c:v>
                </c:pt>
                <c:pt idx="127">
                  <c:v>Q127</c:v>
                </c:pt>
                <c:pt idx="128">
                  <c:v>Q128</c:v>
                </c:pt>
                <c:pt idx="129">
                  <c:v>Q129</c:v>
                </c:pt>
                <c:pt idx="130">
                  <c:v>Q130</c:v>
                </c:pt>
                <c:pt idx="131">
                  <c:v>Q131</c:v>
                </c:pt>
                <c:pt idx="132">
                  <c:v>Q132</c:v>
                </c:pt>
                <c:pt idx="133">
                  <c:v>Q133</c:v>
                </c:pt>
                <c:pt idx="134">
                  <c:v>Q134</c:v>
                </c:pt>
                <c:pt idx="135">
                  <c:v>Q135</c:v>
                </c:pt>
                <c:pt idx="136">
                  <c:v>Q136</c:v>
                </c:pt>
                <c:pt idx="137">
                  <c:v>Q137</c:v>
                </c:pt>
                <c:pt idx="138">
                  <c:v>Q138</c:v>
                </c:pt>
                <c:pt idx="139">
                  <c:v>Q139</c:v>
                </c:pt>
                <c:pt idx="140">
                  <c:v>Q140</c:v>
                </c:pt>
                <c:pt idx="141">
                  <c:v>Q141</c:v>
                </c:pt>
                <c:pt idx="142">
                  <c:v>Q142</c:v>
                </c:pt>
                <c:pt idx="143">
                  <c:v>Q143</c:v>
                </c:pt>
                <c:pt idx="144">
                  <c:v>Q144</c:v>
                </c:pt>
                <c:pt idx="145">
                  <c:v>Q145</c:v>
                </c:pt>
                <c:pt idx="146">
                  <c:v>Q146</c:v>
                </c:pt>
                <c:pt idx="147">
                  <c:v>Q147</c:v>
                </c:pt>
                <c:pt idx="148">
                  <c:v>Q148</c:v>
                </c:pt>
                <c:pt idx="149">
                  <c:v>Q149</c:v>
                </c:pt>
                <c:pt idx="150">
                  <c:v>Q150</c:v>
                </c:pt>
                <c:pt idx="151">
                  <c:v>Q151</c:v>
                </c:pt>
                <c:pt idx="152">
                  <c:v>Q152</c:v>
                </c:pt>
                <c:pt idx="153">
                  <c:v>Q153</c:v>
                </c:pt>
                <c:pt idx="154">
                  <c:v>Q154</c:v>
                </c:pt>
                <c:pt idx="155">
                  <c:v>Q155</c:v>
                </c:pt>
                <c:pt idx="156">
                  <c:v>Q156</c:v>
                </c:pt>
                <c:pt idx="157">
                  <c:v>Q157</c:v>
                </c:pt>
                <c:pt idx="158">
                  <c:v>Q158</c:v>
                </c:pt>
                <c:pt idx="159">
                  <c:v>Q159</c:v>
                </c:pt>
                <c:pt idx="160">
                  <c:v>Q160</c:v>
                </c:pt>
                <c:pt idx="161">
                  <c:v>Q161</c:v>
                </c:pt>
                <c:pt idx="162">
                  <c:v>Q162</c:v>
                </c:pt>
                <c:pt idx="163">
                  <c:v>Q163</c:v>
                </c:pt>
                <c:pt idx="164">
                  <c:v>Q164</c:v>
                </c:pt>
                <c:pt idx="165">
                  <c:v>Q165</c:v>
                </c:pt>
                <c:pt idx="166">
                  <c:v>Q166</c:v>
                </c:pt>
                <c:pt idx="167">
                  <c:v>Q167</c:v>
                </c:pt>
                <c:pt idx="168">
                  <c:v>Q168</c:v>
                </c:pt>
                <c:pt idx="169">
                  <c:v>Q169</c:v>
                </c:pt>
                <c:pt idx="170">
                  <c:v>Q170</c:v>
                </c:pt>
                <c:pt idx="171">
                  <c:v>Q171</c:v>
                </c:pt>
                <c:pt idx="172">
                  <c:v>Q172</c:v>
                </c:pt>
                <c:pt idx="173">
                  <c:v>Q173</c:v>
                </c:pt>
                <c:pt idx="174">
                  <c:v>Q174</c:v>
                </c:pt>
                <c:pt idx="175">
                  <c:v>Q175</c:v>
                </c:pt>
                <c:pt idx="176">
                  <c:v>Q176</c:v>
                </c:pt>
                <c:pt idx="177">
                  <c:v>Q177</c:v>
                </c:pt>
                <c:pt idx="178">
                  <c:v>Q178</c:v>
                </c:pt>
                <c:pt idx="179">
                  <c:v>Q179</c:v>
                </c:pt>
                <c:pt idx="180">
                  <c:v>Q180</c:v>
                </c:pt>
                <c:pt idx="181">
                  <c:v>Q181</c:v>
                </c:pt>
                <c:pt idx="182">
                  <c:v>Q182</c:v>
                </c:pt>
                <c:pt idx="183">
                  <c:v>Q183</c:v>
                </c:pt>
                <c:pt idx="184">
                  <c:v>Q184</c:v>
                </c:pt>
                <c:pt idx="185">
                  <c:v>Q185</c:v>
                </c:pt>
                <c:pt idx="186">
                  <c:v>Q186</c:v>
                </c:pt>
                <c:pt idx="187">
                  <c:v>Q187</c:v>
                </c:pt>
                <c:pt idx="188">
                  <c:v>Q188</c:v>
                </c:pt>
                <c:pt idx="189">
                  <c:v>Q189</c:v>
                </c:pt>
                <c:pt idx="190">
                  <c:v>Q190</c:v>
                </c:pt>
                <c:pt idx="191">
                  <c:v>Q191</c:v>
                </c:pt>
                <c:pt idx="192">
                  <c:v>Q192</c:v>
                </c:pt>
                <c:pt idx="193">
                  <c:v>Q193</c:v>
                </c:pt>
                <c:pt idx="194">
                  <c:v>Q194</c:v>
                </c:pt>
                <c:pt idx="195">
                  <c:v>Q195</c:v>
                </c:pt>
                <c:pt idx="196">
                  <c:v>Q196</c:v>
                </c:pt>
                <c:pt idx="197">
                  <c:v>Q197</c:v>
                </c:pt>
                <c:pt idx="198">
                  <c:v>Q198</c:v>
                </c:pt>
                <c:pt idx="199">
                  <c:v>Q199</c:v>
                </c:pt>
                <c:pt idx="200">
                  <c:v>Q200</c:v>
                </c:pt>
                <c:pt idx="201">
                  <c:v>Q201</c:v>
                </c:pt>
                <c:pt idx="202">
                  <c:v>Q202</c:v>
                </c:pt>
                <c:pt idx="203">
                  <c:v>Q203</c:v>
                </c:pt>
                <c:pt idx="204">
                  <c:v>Q204</c:v>
                </c:pt>
                <c:pt idx="205">
                  <c:v>Q205</c:v>
                </c:pt>
                <c:pt idx="206">
                  <c:v>Q206</c:v>
                </c:pt>
                <c:pt idx="207">
                  <c:v>Q207</c:v>
                </c:pt>
                <c:pt idx="208">
                  <c:v>Q208</c:v>
                </c:pt>
                <c:pt idx="209">
                  <c:v>Q209</c:v>
                </c:pt>
                <c:pt idx="210">
                  <c:v>Q210</c:v>
                </c:pt>
                <c:pt idx="211">
                  <c:v>Q211</c:v>
                </c:pt>
                <c:pt idx="212">
                  <c:v>Q212</c:v>
                </c:pt>
                <c:pt idx="213">
                  <c:v>Q213</c:v>
                </c:pt>
                <c:pt idx="214">
                  <c:v>Q214</c:v>
                </c:pt>
                <c:pt idx="215">
                  <c:v>Q215</c:v>
                </c:pt>
                <c:pt idx="216">
                  <c:v>Q216</c:v>
                </c:pt>
                <c:pt idx="217">
                  <c:v>Q217</c:v>
                </c:pt>
                <c:pt idx="218">
                  <c:v>Q218</c:v>
                </c:pt>
                <c:pt idx="219">
                  <c:v>Q219</c:v>
                </c:pt>
                <c:pt idx="220">
                  <c:v>Q220</c:v>
                </c:pt>
                <c:pt idx="221">
                  <c:v>Q221</c:v>
                </c:pt>
                <c:pt idx="222">
                  <c:v>Q222</c:v>
                </c:pt>
                <c:pt idx="223">
                  <c:v>Q223</c:v>
                </c:pt>
                <c:pt idx="224">
                  <c:v>Q224</c:v>
                </c:pt>
                <c:pt idx="225">
                  <c:v>Q225</c:v>
                </c:pt>
                <c:pt idx="226">
                  <c:v>Q226</c:v>
                </c:pt>
                <c:pt idx="227">
                  <c:v>Q227</c:v>
                </c:pt>
                <c:pt idx="228">
                  <c:v>Q228</c:v>
                </c:pt>
                <c:pt idx="229">
                  <c:v>Q229</c:v>
                </c:pt>
                <c:pt idx="230">
                  <c:v>Q230</c:v>
                </c:pt>
                <c:pt idx="231">
                  <c:v>Q231</c:v>
                </c:pt>
                <c:pt idx="232">
                  <c:v>Q232</c:v>
                </c:pt>
                <c:pt idx="233">
                  <c:v>Q233</c:v>
                </c:pt>
                <c:pt idx="234">
                  <c:v>Q234</c:v>
                </c:pt>
                <c:pt idx="235">
                  <c:v>Q235</c:v>
                </c:pt>
                <c:pt idx="236">
                  <c:v>Q236</c:v>
                </c:pt>
                <c:pt idx="237">
                  <c:v>Q237</c:v>
                </c:pt>
                <c:pt idx="238">
                  <c:v>Q238</c:v>
                </c:pt>
                <c:pt idx="239">
                  <c:v>Q239</c:v>
                </c:pt>
                <c:pt idx="240">
                  <c:v>Q240</c:v>
                </c:pt>
                <c:pt idx="241">
                  <c:v>Q241</c:v>
                </c:pt>
                <c:pt idx="242">
                  <c:v>Q242</c:v>
                </c:pt>
                <c:pt idx="243">
                  <c:v>Q243</c:v>
                </c:pt>
                <c:pt idx="244">
                  <c:v>Q244</c:v>
                </c:pt>
                <c:pt idx="245">
                  <c:v>Q245</c:v>
                </c:pt>
                <c:pt idx="246">
                  <c:v>Q246</c:v>
                </c:pt>
                <c:pt idx="247">
                  <c:v>Q247</c:v>
                </c:pt>
                <c:pt idx="248">
                  <c:v>Q248</c:v>
                </c:pt>
                <c:pt idx="249">
                  <c:v>Q249</c:v>
                </c:pt>
                <c:pt idx="250">
                  <c:v>Q250</c:v>
                </c:pt>
                <c:pt idx="251">
                  <c:v>Q251</c:v>
                </c:pt>
                <c:pt idx="252">
                  <c:v>Q252</c:v>
                </c:pt>
                <c:pt idx="253">
                  <c:v>Q253</c:v>
                </c:pt>
                <c:pt idx="254">
                  <c:v>Q254</c:v>
                </c:pt>
                <c:pt idx="255">
                  <c:v>Q255</c:v>
                </c:pt>
                <c:pt idx="256">
                  <c:v>Q256</c:v>
                </c:pt>
                <c:pt idx="257">
                  <c:v>Q257</c:v>
                </c:pt>
                <c:pt idx="258">
                  <c:v>Q258</c:v>
                </c:pt>
                <c:pt idx="259">
                  <c:v>Q259</c:v>
                </c:pt>
                <c:pt idx="260">
                  <c:v>Q260</c:v>
                </c:pt>
                <c:pt idx="261">
                  <c:v>Q261</c:v>
                </c:pt>
                <c:pt idx="262">
                  <c:v>Q262</c:v>
                </c:pt>
                <c:pt idx="263">
                  <c:v>Q263</c:v>
                </c:pt>
                <c:pt idx="264">
                  <c:v>Q264</c:v>
                </c:pt>
                <c:pt idx="265">
                  <c:v>Q265</c:v>
                </c:pt>
                <c:pt idx="266">
                  <c:v>Q266</c:v>
                </c:pt>
                <c:pt idx="267">
                  <c:v>Q267</c:v>
                </c:pt>
                <c:pt idx="268">
                  <c:v>Q268</c:v>
                </c:pt>
                <c:pt idx="269">
                  <c:v>Q269</c:v>
                </c:pt>
                <c:pt idx="270">
                  <c:v>Q270</c:v>
                </c:pt>
                <c:pt idx="271">
                  <c:v>Q271</c:v>
                </c:pt>
                <c:pt idx="272">
                  <c:v>Q272</c:v>
                </c:pt>
                <c:pt idx="273">
                  <c:v>Q273</c:v>
                </c:pt>
                <c:pt idx="274">
                  <c:v>Q274</c:v>
                </c:pt>
                <c:pt idx="275">
                  <c:v>Q275</c:v>
                </c:pt>
                <c:pt idx="276">
                  <c:v>Q276</c:v>
                </c:pt>
                <c:pt idx="277">
                  <c:v>Q277</c:v>
                </c:pt>
                <c:pt idx="278">
                  <c:v>Q278</c:v>
                </c:pt>
                <c:pt idx="279">
                  <c:v>Q279</c:v>
                </c:pt>
                <c:pt idx="280">
                  <c:v>Q280</c:v>
                </c:pt>
                <c:pt idx="281">
                  <c:v>Q281</c:v>
                </c:pt>
                <c:pt idx="282">
                  <c:v>Q282</c:v>
                </c:pt>
                <c:pt idx="283">
                  <c:v>Q283</c:v>
                </c:pt>
                <c:pt idx="284">
                  <c:v>Q284</c:v>
                </c:pt>
                <c:pt idx="285">
                  <c:v>Q285</c:v>
                </c:pt>
                <c:pt idx="286">
                  <c:v>Q286</c:v>
                </c:pt>
                <c:pt idx="287">
                  <c:v>Q287</c:v>
                </c:pt>
                <c:pt idx="288">
                  <c:v>Q288</c:v>
                </c:pt>
                <c:pt idx="289">
                  <c:v>Q289</c:v>
                </c:pt>
                <c:pt idx="290">
                  <c:v>Q290</c:v>
                </c:pt>
                <c:pt idx="291">
                  <c:v>Q291</c:v>
                </c:pt>
                <c:pt idx="292">
                  <c:v>Q292</c:v>
                </c:pt>
                <c:pt idx="293">
                  <c:v>Q293</c:v>
                </c:pt>
                <c:pt idx="294">
                  <c:v>Q294</c:v>
                </c:pt>
                <c:pt idx="295">
                  <c:v>Q295</c:v>
                </c:pt>
                <c:pt idx="296">
                  <c:v>Q296</c:v>
                </c:pt>
                <c:pt idx="297">
                  <c:v>Q297</c:v>
                </c:pt>
                <c:pt idx="298">
                  <c:v>Q298</c:v>
                </c:pt>
                <c:pt idx="299">
                  <c:v>Q299</c:v>
                </c:pt>
                <c:pt idx="300">
                  <c:v>Q300</c:v>
                </c:pt>
                <c:pt idx="301">
                  <c:v>Q301</c:v>
                </c:pt>
                <c:pt idx="302">
                  <c:v>Q302</c:v>
                </c:pt>
                <c:pt idx="303">
                  <c:v>Q303</c:v>
                </c:pt>
                <c:pt idx="304">
                  <c:v>Q304</c:v>
                </c:pt>
                <c:pt idx="305">
                  <c:v>Q305</c:v>
                </c:pt>
                <c:pt idx="306">
                  <c:v>Q306</c:v>
                </c:pt>
                <c:pt idx="307">
                  <c:v>Q307</c:v>
                </c:pt>
                <c:pt idx="308">
                  <c:v>Q308</c:v>
                </c:pt>
                <c:pt idx="309">
                  <c:v>Q309</c:v>
                </c:pt>
                <c:pt idx="310">
                  <c:v>Q310</c:v>
                </c:pt>
                <c:pt idx="311">
                  <c:v>Q311</c:v>
                </c:pt>
                <c:pt idx="312">
                  <c:v>Q312</c:v>
                </c:pt>
                <c:pt idx="313">
                  <c:v>Q313</c:v>
                </c:pt>
                <c:pt idx="314">
                  <c:v>Q314</c:v>
                </c:pt>
                <c:pt idx="315">
                  <c:v>Q315</c:v>
                </c:pt>
                <c:pt idx="316">
                  <c:v>Q316</c:v>
                </c:pt>
                <c:pt idx="317">
                  <c:v>Q317</c:v>
                </c:pt>
                <c:pt idx="318">
                  <c:v>Q318</c:v>
                </c:pt>
                <c:pt idx="319">
                  <c:v>Q319</c:v>
                </c:pt>
                <c:pt idx="320">
                  <c:v>Q320</c:v>
                </c:pt>
                <c:pt idx="321">
                  <c:v>Q321</c:v>
                </c:pt>
                <c:pt idx="322">
                  <c:v>Q322</c:v>
                </c:pt>
                <c:pt idx="323">
                  <c:v>Q323</c:v>
                </c:pt>
                <c:pt idx="324">
                  <c:v>Q324</c:v>
                </c:pt>
                <c:pt idx="325">
                  <c:v>Q325</c:v>
                </c:pt>
                <c:pt idx="326">
                  <c:v>Q326</c:v>
                </c:pt>
                <c:pt idx="327">
                  <c:v>Q327</c:v>
                </c:pt>
                <c:pt idx="328">
                  <c:v>Q328</c:v>
                </c:pt>
                <c:pt idx="329">
                  <c:v>Q329</c:v>
                </c:pt>
                <c:pt idx="330">
                  <c:v>Q330</c:v>
                </c:pt>
                <c:pt idx="331">
                  <c:v>Q331</c:v>
                </c:pt>
                <c:pt idx="332">
                  <c:v>Q332</c:v>
                </c:pt>
                <c:pt idx="333">
                  <c:v>Q333</c:v>
                </c:pt>
                <c:pt idx="334">
                  <c:v>Q334</c:v>
                </c:pt>
                <c:pt idx="335">
                  <c:v>Q335</c:v>
                </c:pt>
                <c:pt idx="336">
                  <c:v>Q336</c:v>
                </c:pt>
                <c:pt idx="337">
                  <c:v>Q337</c:v>
                </c:pt>
                <c:pt idx="338">
                  <c:v>Q338</c:v>
                </c:pt>
                <c:pt idx="339">
                  <c:v>Q339</c:v>
                </c:pt>
                <c:pt idx="340">
                  <c:v>Q340</c:v>
                </c:pt>
                <c:pt idx="341">
                  <c:v>Q341</c:v>
                </c:pt>
                <c:pt idx="342">
                  <c:v>Q342</c:v>
                </c:pt>
                <c:pt idx="343">
                  <c:v>Q343</c:v>
                </c:pt>
                <c:pt idx="344">
                  <c:v>Q344</c:v>
                </c:pt>
                <c:pt idx="345">
                  <c:v>Q345</c:v>
                </c:pt>
                <c:pt idx="346">
                  <c:v>Q346</c:v>
                </c:pt>
                <c:pt idx="347">
                  <c:v>Q347</c:v>
                </c:pt>
                <c:pt idx="348">
                  <c:v>Q348</c:v>
                </c:pt>
                <c:pt idx="349">
                  <c:v>Q349</c:v>
                </c:pt>
                <c:pt idx="350">
                  <c:v>Q350</c:v>
                </c:pt>
                <c:pt idx="351">
                  <c:v>Q351</c:v>
                </c:pt>
                <c:pt idx="352">
                  <c:v>Q352</c:v>
                </c:pt>
                <c:pt idx="353">
                  <c:v>Q353</c:v>
                </c:pt>
                <c:pt idx="354">
                  <c:v>Q354</c:v>
                </c:pt>
                <c:pt idx="355">
                  <c:v>Q355</c:v>
                </c:pt>
                <c:pt idx="356">
                  <c:v>Q356</c:v>
                </c:pt>
                <c:pt idx="357">
                  <c:v>Q357</c:v>
                </c:pt>
                <c:pt idx="358">
                  <c:v>Q358</c:v>
                </c:pt>
                <c:pt idx="359">
                  <c:v>Q359</c:v>
                </c:pt>
                <c:pt idx="360">
                  <c:v>Q360</c:v>
                </c:pt>
                <c:pt idx="361">
                  <c:v>Q361</c:v>
                </c:pt>
                <c:pt idx="362">
                  <c:v>Q362</c:v>
                </c:pt>
                <c:pt idx="363">
                  <c:v>Q363</c:v>
                </c:pt>
                <c:pt idx="364">
                  <c:v>Q364</c:v>
                </c:pt>
                <c:pt idx="365">
                  <c:v>Q365</c:v>
                </c:pt>
                <c:pt idx="366">
                  <c:v>Q366</c:v>
                </c:pt>
                <c:pt idx="367">
                  <c:v>Q367</c:v>
                </c:pt>
                <c:pt idx="368">
                  <c:v>Q368</c:v>
                </c:pt>
                <c:pt idx="369">
                  <c:v>Q369</c:v>
                </c:pt>
                <c:pt idx="370">
                  <c:v>Q370</c:v>
                </c:pt>
                <c:pt idx="371">
                  <c:v>Q371</c:v>
                </c:pt>
                <c:pt idx="372">
                  <c:v>Q372</c:v>
                </c:pt>
                <c:pt idx="373">
                  <c:v>Q373</c:v>
                </c:pt>
                <c:pt idx="374">
                  <c:v>Q374</c:v>
                </c:pt>
                <c:pt idx="375">
                  <c:v>Q375</c:v>
                </c:pt>
                <c:pt idx="376">
                  <c:v>Q376</c:v>
                </c:pt>
                <c:pt idx="377">
                  <c:v>Q377</c:v>
                </c:pt>
                <c:pt idx="378">
                  <c:v>Q378</c:v>
                </c:pt>
                <c:pt idx="379">
                  <c:v>Q379</c:v>
                </c:pt>
                <c:pt idx="380">
                  <c:v>Q380</c:v>
                </c:pt>
                <c:pt idx="381">
                  <c:v>Q381</c:v>
                </c:pt>
                <c:pt idx="382">
                  <c:v>Q382</c:v>
                </c:pt>
                <c:pt idx="383">
                  <c:v>Q383</c:v>
                </c:pt>
                <c:pt idx="384">
                  <c:v>Q384</c:v>
                </c:pt>
                <c:pt idx="385">
                  <c:v>Q385</c:v>
                </c:pt>
                <c:pt idx="386">
                  <c:v>Q386</c:v>
                </c:pt>
                <c:pt idx="387">
                  <c:v>Q387</c:v>
                </c:pt>
                <c:pt idx="388">
                  <c:v>Q388</c:v>
                </c:pt>
                <c:pt idx="389">
                  <c:v>Q389</c:v>
                </c:pt>
                <c:pt idx="390">
                  <c:v>Q390</c:v>
                </c:pt>
                <c:pt idx="391">
                  <c:v>Q391</c:v>
                </c:pt>
                <c:pt idx="392">
                  <c:v>Q392</c:v>
                </c:pt>
                <c:pt idx="393">
                  <c:v>Q393</c:v>
                </c:pt>
                <c:pt idx="394">
                  <c:v>Q394</c:v>
                </c:pt>
                <c:pt idx="395">
                  <c:v>Q395</c:v>
                </c:pt>
                <c:pt idx="396">
                  <c:v>Q396</c:v>
                </c:pt>
                <c:pt idx="397">
                  <c:v>Q397</c:v>
                </c:pt>
                <c:pt idx="398">
                  <c:v>Q398</c:v>
                </c:pt>
                <c:pt idx="399">
                  <c:v>Q399</c:v>
                </c:pt>
                <c:pt idx="400">
                  <c:v>Q400</c:v>
                </c:pt>
                <c:pt idx="401">
                  <c:v>Q401</c:v>
                </c:pt>
                <c:pt idx="402">
                  <c:v>Q402</c:v>
                </c:pt>
                <c:pt idx="403">
                  <c:v>Q403</c:v>
                </c:pt>
                <c:pt idx="404">
                  <c:v>Q404</c:v>
                </c:pt>
                <c:pt idx="405">
                  <c:v>Q405</c:v>
                </c:pt>
                <c:pt idx="406">
                  <c:v>Q406</c:v>
                </c:pt>
                <c:pt idx="407">
                  <c:v>Q407</c:v>
                </c:pt>
                <c:pt idx="408">
                  <c:v>Q408</c:v>
                </c:pt>
                <c:pt idx="409">
                  <c:v>Q409</c:v>
                </c:pt>
                <c:pt idx="410">
                  <c:v>Q410</c:v>
                </c:pt>
                <c:pt idx="411">
                  <c:v>Q411</c:v>
                </c:pt>
                <c:pt idx="412">
                  <c:v>Q412</c:v>
                </c:pt>
                <c:pt idx="413">
                  <c:v>Q413</c:v>
                </c:pt>
                <c:pt idx="414">
                  <c:v>Q414</c:v>
                </c:pt>
                <c:pt idx="415">
                  <c:v>Q415</c:v>
                </c:pt>
                <c:pt idx="416">
                  <c:v>Q416</c:v>
                </c:pt>
                <c:pt idx="417">
                  <c:v>Q417</c:v>
                </c:pt>
                <c:pt idx="418">
                  <c:v>Q418</c:v>
                </c:pt>
                <c:pt idx="419">
                  <c:v>Q419</c:v>
                </c:pt>
                <c:pt idx="420">
                  <c:v>Q420</c:v>
                </c:pt>
                <c:pt idx="421">
                  <c:v>Q421</c:v>
                </c:pt>
                <c:pt idx="422">
                  <c:v>Q422</c:v>
                </c:pt>
                <c:pt idx="423">
                  <c:v>Q423</c:v>
                </c:pt>
                <c:pt idx="424">
                  <c:v>Q424</c:v>
                </c:pt>
                <c:pt idx="425">
                  <c:v>Q425</c:v>
                </c:pt>
                <c:pt idx="426">
                  <c:v>Q426</c:v>
                </c:pt>
                <c:pt idx="427">
                  <c:v>Q427</c:v>
                </c:pt>
                <c:pt idx="428">
                  <c:v>Q428</c:v>
                </c:pt>
                <c:pt idx="429">
                  <c:v>Q429</c:v>
                </c:pt>
                <c:pt idx="430">
                  <c:v>Q430</c:v>
                </c:pt>
                <c:pt idx="431">
                  <c:v>Q431</c:v>
                </c:pt>
                <c:pt idx="432">
                  <c:v>Q432</c:v>
                </c:pt>
                <c:pt idx="433">
                  <c:v>Q433</c:v>
                </c:pt>
                <c:pt idx="434">
                  <c:v>Q434</c:v>
                </c:pt>
                <c:pt idx="435">
                  <c:v>Q435</c:v>
                </c:pt>
                <c:pt idx="436">
                  <c:v>Q436</c:v>
                </c:pt>
                <c:pt idx="437">
                  <c:v>Q437</c:v>
                </c:pt>
                <c:pt idx="438">
                  <c:v>Q438</c:v>
                </c:pt>
                <c:pt idx="439">
                  <c:v>Q439</c:v>
                </c:pt>
                <c:pt idx="440">
                  <c:v>Q440</c:v>
                </c:pt>
                <c:pt idx="441">
                  <c:v>Q441</c:v>
                </c:pt>
                <c:pt idx="442">
                  <c:v>Q442</c:v>
                </c:pt>
                <c:pt idx="443">
                  <c:v>Q443</c:v>
                </c:pt>
                <c:pt idx="444">
                  <c:v>Q444</c:v>
                </c:pt>
                <c:pt idx="445">
                  <c:v>Q445</c:v>
                </c:pt>
                <c:pt idx="446">
                  <c:v>Q446</c:v>
                </c:pt>
                <c:pt idx="447">
                  <c:v>Q447</c:v>
                </c:pt>
                <c:pt idx="448">
                  <c:v>Q448</c:v>
                </c:pt>
                <c:pt idx="449">
                  <c:v>Q449</c:v>
                </c:pt>
                <c:pt idx="450">
                  <c:v>Q450</c:v>
                </c:pt>
                <c:pt idx="451">
                  <c:v>Q451</c:v>
                </c:pt>
                <c:pt idx="452">
                  <c:v>Q452</c:v>
                </c:pt>
                <c:pt idx="453">
                  <c:v>Q453</c:v>
                </c:pt>
                <c:pt idx="454">
                  <c:v>Q454</c:v>
                </c:pt>
                <c:pt idx="455">
                  <c:v>Q455</c:v>
                </c:pt>
                <c:pt idx="456">
                  <c:v>Q456</c:v>
                </c:pt>
                <c:pt idx="457">
                  <c:v>Q457</c:v>
                </c:pt>
                <c:pt idx="458">
                  <c:v>Q458</c:v>
                </c:pt>
                <c:pt idx="459">
                  <c:v>Q459</c:v>
                </c:pt>
                <c:pt idx="460">
                  <c:v>Q460</c:v>
                </c:pt>
                <c:pt idx="461">
                  <c:v>Q461</c:v>
                </c:pt>
                <c:pt idx="462">
                  <c:v>Q462</c:v>
                </c:pt>
                <c:pt idx="463">
                  <c:v>Q463</c:v>
                </c:pt>
                <c:pt idx="464">
                  <c:v>Q464</c:v>
                </c:pt>
                <c:pt idx="465">
                  <c:v>Q465</c:v>
                </c:pt>
                <c:pt idx="466">
                  <c:v>Q466</c:v>
                </c:pt>
                <c:pt idx="467">
                  <c:v>Q467</c:v>
                </c:pt>
                <c:pt idx="468">
                  <c:v>Q468</c:v>
                </c:pt>
                <c:pt idx="469">
                  <c:v>Q469</c:v>
                </c:pt>
                <c:pt idx="470">
                  <c:v>Q470</c:v>
                </c:pt>
                <c:pt idx="471">
                  <c:v>Q471</c:v>
                </c:pt>
                <c:pt idx="472">
                  <c:v>Q472</c:v>
                </c:pt>
                <c:pt idx="473">
                  <c:v>Q473</c:v>
                </c:pt>
                <c:pt idx="474">
                  <c:v>Q474</c:v>
                </c:pt>
                <c:pt idx="475">
                  <c:v>Q475</c:v>
                </c:pt>
                <c:pt idx="476">
                  <c:v>Q476</c:v>
                </c:pt>
                <c:pt idx="477">
                  <c:v>Q477</c:v>
                </c:pt>
                <c:pt idx="478">
                  <c:v>Q478</c:v>
                </c:pt>
                <c:pt idx="479">
                  <c:v>Q479</c:v>
                </c:pt>
                <c:pt idx="480">
                  <c:v>Q480</c:v>
                </c:pt>
                <c:pt idx="481">
                  <c:v>Q481</c:v>
                </c:pt>
                <c:pt idx="482">
                  <c:v>Q482</c:v>
                </c:pt>
                <c:pt idx="483">
                  <c:v>Q483</c:v>
                </c:pt>
                <c:pt idx="484">
                  <c:v>Q484</c:v>
                </c:pt>
                <c:pt idx="485">
                  <c:v>Q485</c:v>
                </c:pt>
                <c:pt idx="486">
                  <c:v>Q486</c:v>
                </c:pt>
                <c:pt idx="487">
                  <c:v>Q487</c:v>
                </c:pt>
                <c:pt idx="488">
                  <c:v>Q488</c:v>
                </c:pt>
                <c:pt idx="489">
                  <c:v>Q489</c:v>
                </c:pt>
                <c:pt idx="490">
                  <c:v>Q490</c:v>
                </c:pt>
                <c:pt idx="491">
                  <c:v>Q491</c:v>
                </c:pt>
                <c:pt idx="492">
                  <c:v>Q492</c:v>
                </c:pt>
                <c:pt idx="493">
                  <c:v>Q493</c:v>
                </c:pt>
                <c:pt idx="494">
                  <c:v>Q494</c:v>
                </c:pt>
                <c:pt idx="495">
                  <c:v>Q495</c:v>
                </c:pt>
                <c:pt idx="496">
                  <c:v>Q496</c:v>
                </c:pt>
                <c:pt idx="497">
                  <c:v>Q497</c:v>
                </c:pt>
                <c:pt idx="498">
                  <c:v>Q498</c:v>
                </c:pt>
                <c:pt idx="499">
                  <c:v>Q499</c:v>
                </c:pt>
                <c:pt idx="500">
                  <c:v>Q500</c:v>
                </c:pt>
                <c:pt idx="501">
                  <c:v>Q501</c:v>
                </c:pt>
                <c:pt idx="502">
                  <c:v>Q502</c:v>
                </c:pt>
                <c:pt idx="503">
                  <c:v>Q503</c:v>
                </c:pt>
                <c:pt idx="504">
                  <c:v>Q504</c:v>
                </c:pt>
                <c:pt idx="505">
                  <c:v>Q505</c:v>
                </c:pt>
                <c:pt idx="506">
                  <c:v>Q506</c:v>
                </c:pt>
                <c:pt idx="507">
                  <c:v>Q507</c:v>
                </c:pt>
                <c:pt idx="508">
                  <c:v>Q508</c:v>
                </c:pt>
                <c:pt idx="509">
                  <c:v>Q509</c:v>
                </c:pt>
                <c:pt idx="510">
                  <c:v>Q510</c:v>
                </c:pt>
                <c:pt idx="511">
                  <c:v>Q511</c:v>
                </c:pt>
                <c:pt idx="512">
                  <c:v>Q512</c:v>
                </c:pt>
                <c:pt idx="513">
                  <c:v>Q513</c:v>
                </c:pt>
                <c:pt idx="514">
                  <c:v>Q514</c:v>
                </c:pt>
                <c:pt idx="515">
                  <c:v>Q515</c:v>
                </c:pt>
                <c:pt idx="516">
                  <c:v>Q516</c:v>
                </c:pt>
                <c:pt idx="517">
                  <c:v>Q517</c:v>
                </c:pt>
                <c:pt idx="518">
                  <c:v>Q518</c:v>
                </c:pt>
                <c:pt idx="519">
                  <c:v>Q519</c:v>
                </c:pt>
                <c:pt idx="520">
                  <c:v>Q520</c:v>
                </c:pt>
                <c:pt idx="521">
                  <c:v>Q521</c:v>
                </c:pt>
                <c:pt idx="522">
                  <c:v>Q522</c:v>
                </c:pt>
                <c:pt idx="523">
                  <c:v>Q523</c:v>
                </c:pt>
                <c:pt idx="524">
                  <c:v>Q524</c:v>
                </c:pt>
                <c:pt idx="525">
                  <c:v>Q525</c:v>
                </c:pt>
                <c:pt idx="526">
                  <c:v>Q526</c:v>
                </c:pt>
                <c:pt idx="527">
                  <c:v>Q527</c:v>
                </c:pt>
                <c:pt idx="528">
                  <c:v>Q528</c:v>
                </c:pt>
                <c:pt idx="529">
                  <c:v>Q529</c:v>
                </c:pt>
                <c:pt idx="530">
                  <c:v>Q530</c:v>
                </c:pt>
                <c:pt idx="531">
                  <c:v>Q531</c:v>
                </c:pt>
                <c:pt idx="532">
                  <c:v>Q532</c:v>
                </c:pt>
                <c:pt idx="533">
                  <c:v>Q533</c:v>
                </c:pt>
                <c:pt idx="534">
                  <c:v>Q534</c:v>
                </c:pt>
                <c:pt idx="535">
                  <c:v>Q535</c:v>
                </c:pt>
                <c:pt idx="536">
                  <c:v>Q536</c:v>
                </c:pt>
                <c:pt idx="537">
                  <c:v>Q537</c:v>
                </c:pt>
                <c:pt idx="538">
                  <c:v>Q538</c:v>
                </c:pt>
                <c:pt idx="539">
                  <c:v>Q539</c:v>
                </c:pt>
                <c:pt idx="540">
                  <c:v>Q540</c:v>
                </c:pt>
                <c:pt idx="541">
                  <c:v>Q541</c:v>
                </c:pt>
                <c:pt idx="542">
                  <c:v>Q542</c:v>
                </c:pt>
                <c:pt idx="543">
                  <c:v>Q543</c:v>
                </c:pt>
                <c:pt idx="544">
                  <c:v>Q544</c:v>
                </c:pt>
                <c:pt idx="545">
                  <c:v>Q545</c:v>
                </c:pt>
                <c:pt idx="546">
                  <c:v>Q546</c:v>
                </c:pt>
                <c:pt idx="547">
                  <c:v>Q547</c:v>
                </c:pt>
                <c:pt idx="548">
                  <c:v>Q548</c:v>
                </c:pt>
                <c:pt idx="549">
                  <c:v>Q549</c:v>
                </c:pt>
                <c:pt idx="550">
                  <c:v>Q550</c:v>
                </c:pt>
                <c:pt idx="551">
                  <c:v>Q551</c:v>
                </c:pt>
                <c:pt idx="552">
                  <c:v>Q552</c:v>
                </c:pt>
                <c:pt idx="553">
                  <c:v>Q553</c:v>
                </c:pt>
                <c:pt idx="554">
                  <c:v>Q554</c:v>
                </c:pt>
                <c:pt idx="555">
                  <c:v>Q555</c:v>
                </c:pt>
                <c:pt idx="556">
                  <c:v>Q556</c:v>
                </c:pt>
                <c:pt idx="557">
                  <c:v>Q557</c:v>
                </c:pt>
                <c:pt idx="558">
                  <c:v>Q558</c:v>
                </c:pt>
                <c:pt idx="559">
                  <c:v>Q559</c:v>
                </c:pt>
                <c:pt idx="560">
                  <c:v>Q560</c:v>
                </c:pt>
                <c:pt idx="561">
                  <c:v>Q561</c:v>
                </c:pt>
                <c:pt idx="562">
                  <c:v>Q562</c:v>
                </c:pt>
                <c:pt idx="563">
                  <c:v>Q563</c:v>
                </c:pt>
                <c:pt idx="564">
                  <c:v>Q564</c:v>
                </c:pt>
                <c:pt idx="565">
                  <c:v>Q565</c:v>
                </c:pt>
                <c:pt idx="566">
                  <c:v>Q566</c:v>
                </c:pt>
                <c:pt idx="567">
                  <c:v>Q567</c:v>
                </c:pt>
                <c:pt idx="568">
                  <c:v>Q568</c:v>
                </c:pt>
                <c:pt idx="569">
                  <c:v>Q569</c:v>
                </c:pt>
                <c:pt idx="570">
                  <c:v>Q570</c:v>
                </c:pt>
                <c:pt idx="571">
                  <c:v>Q571</c:v>
                </c:pt>
                <c:pt idx="572">
                  <c:v>Q572</c:v>
                </c:pt>
                <c:pt idx="573">
                  <c:v>Q573</c:v>
                </c:pt>
                <c:pt idx="574">
                  <c:v>Q574</c:v>
                </c:pt>
                <c:pt idx="575">
                  <c:v>Q575</c:v>
                </c:pt>
                <c:pt idx="576">
                  <c:v>Q576</c:v>
                </c:pt>
                <c:pt idx="577">
                  <c:v>Q577</c:v>
                </c:pt>
                <c:pt idx="578">
                  <c:v>Q578</c:v>
                </c:pt>
                <c:pt idx="579">
                  <c:v>Q579</c:v>
                </c:pt>
                <c:pt idx="580">
                  <c:v>Q580</c:v>
                </c:pt>
                <c:pt idx="581">
                  <c:v>Q581</c:v>
                </c:pt>
                <c:pt idx="582">
                  <c:v>Q582</c:v>
                </c:pt>
                <c:pt idx="583">
                  <c:v>Q583</c:v>
                </c:pt>
                <c:pt idx="584">
                  <c:v>Q584</c:v>
                </c:pt>
                <c:pt idx="585">
                  <c:v>Q585</c:v>
                </c:pt>
                <c:pt idx="586">
                  <c:v>Q586</c:v>
                </c:pt>
                <c:pt idx="587">
                  <c:v>Q587</c:v>
                </c:pt>
                <c:pt idx="588">
                  <c:v>Q588</c:v>
                </c:pt>
                <c:pt idx="589">
                  <c:v>Q589</c:v>
                </c:pt>
                <c:pt idx="590">
                  <c:v>Q590</c:v>
                </c:pt>
                <c:pt idx="591">
                  <c:v>Q591</c:v>
                </c:pt>
                <c:pt idx="592">
                  <c:v>Q592</c:v>
                </c:pt>
                <c:pt idx="593">
                  <c:v>Q593</c:v>
                </c:pt>
                <c:pt idx="594">
                  <c:v>Q594</c:v>
                </c:pt>
                <c:pt idx="595">
                  <c:v>Q595</c:v>
                </c:pt>
                <c:pt idx="596">
                  <c:v>Q596</c:v>
                </c:pt>
                <c:pt idx="597">
                  <c:v>Q597</c:v>
                </c:pt>
                <c:pt idx="598">
                  <c:v>Q598</c:v>
                </c:pt>
                <c:pt idx="599">
                  <c:v>Q599</c:v>
                </c:pt>
                <c:pt idx="600">
                  <c:v>Q600</c:v>
                </c:pt>
                <c:pt idx="601">
                  <c:v>Q601</c:v>
                </c:pt>
                <c:pt idx="602">
                  <c:v>Q602</c:v>
                </c:pt>
                <c:pt idx="603">
                  <c:v>Q603</c:v>
                </c:pt>
                <c:pt idx="604">
                  <c:v>Q604</c:v>
                </c:pt>
                <c:pt idx="605">
                  <c:v>Q605</c:v>
                </c:pt>
                <c:pt idx="606">
                  <c:v>Q606</c:v>
                </c:pt>
                <c:pt idx="607">
                  <c:v>Q607</c:v>
                </c:pt>
                <c:pt idx="608">
                  <c:v>Q608</c:v>
                </c:pt>
                <c:pt idx="609">
                  <c:v>Q609</c:v>
                </c:pt>
                <c:pt idx="610">
                  <c:v>Q610</c:v>
                </c:pt>
                <c:pt idx="611">
                  <c:v>Q611</c:v>
                </c:pt>
                <c:pt idx="612">
                  <c:v>Q612</c:v>
                </c:pt>
                <c:pt idx="613">
                  <c:v>Q613</c:v>
                </c:pt>
                <c:pt idx="614">
                  <c:v>Q614</c:v>
                </c:pt>
                <c:pt idx="615">
                  <c:v>Q615</c:v>
                </c:pt>
                <c:pt idx="616">
                  <c:v>Q616</c:v>
                </c:pt>
                <c:pt idx="617">
                  <c:v>Q617</c:v>
                </c:pt>
                <c:pt idx="618">
                  <c:v>Q618</c:v>
                </c:pt>
                <c:pt idx="619">
                  <c:v>Q619</c:v>
                </c:pt>
                <c:pt idx="620">
                  <c:v>Q620</c:v>
                </c:pt>
                <c:pt idx="621">
                  <c:v>Q621</c:v>
                </c:pt>
                <c:pt idx="622">
                  <c:v>Q622</c:v>
                </c:pt>
                <c:pt idx="623">
                  <c:v>Q623</c:v>
                </c:pt>
                <c:pt idx="624">
                  <c:v>Q624</c:v>
                </c:pt>
                <c:pt idx="625">
                  <c:v>Q625</c:v>
                </c:pt>
                <c:pt idx="626">
                  <c:v>Q626</c:v>
                </c:pt>
                <c:pt idx="627">
                  <c:v>Q627</c:v>
                </c:pt>
                <c:pt idx="628">
                  <c:v>Q628</c:v>
                </c:pt>
                <c:pt idx="629">
                  <c:v>Q629</c:v>
                </c:pt>
                <c:pt idx="630">
                  <c:v>Q630</c:v>
                </c:pt>
                <c:pt idx="631">
                  <c:v>Q631</c:v>
                </c:pt>
                <c:pt idx="632">
                  <c:v>Q632</c:v>
                </c:pt>
                <c:pt idx="633">
                  <c:v>Q633</c:v>
                </c:pt>
                <c:pt idx="634">
                  <c:v>Q634</c:v>
                </c:pt>
                <c:pt idx="635">
                  <c:v>Q635</c:v>
                </c:pt>
                <c:pt idx="636">
                  <c:v>Q636</c:v>
                </c:pt>
                <c:pt idx="637">
                  <c:v>Q637</c:v>
                </c:pt>
                <c:pt idx="638">
                  <c:v>Q638</c:v>
                </c:pt>
                <c:pt idx="639">
                  <c:v>Q639</c:v>
                </c:pt>
                <c:pt idx="640">
                  <c:v>Q640</c:v>
                </c:pt>
                <c:pt idx="641">
                  <c:v>Q641</c:v>
                </c:pt>
                <c:pt idx="642">
                  <c:v>Q642</c:v>
                </c:pt>
                <c:pt idx="643">
                  <c:v>Q643</c:v>
                </c:pt>
                <c:pt idx="644">
                  <c:v>Q644</c:v>
                </c:pt>
                <c:pt idx="645">
                  <c:v>Q645</c:v>
                </c:pt>
                <c:pt idx="646">
                  <c:v>Q646</c:v>
                </c:pt>
                <c:pt idx="647">
                  <c:v>Q647</c:v>
                </c:pt>
                <c:pt idx="648">
                  <c:v>Q648</c:v>
                </c:pt>
                <c:pt idx="649">
                  <c:v>Q649</c:v>
                </c:pt>
                <c:pt idx="650">
                  <c:v>Q650</c:v>
                </c:pt>
                <c:pt idx="651">
                  <c:v>Q651</c:v>
                </c:pt>
                <c:pt idx="652">
                  <c:v>Q652</c:v>
                </c:pt>
                <c:pt idx="653">
                  <c:v>Q653</c:v>
                </c:pt>
                <c:pt idx="654">
                  <c:v>Q654</c:v>
                </c:pt>
                <c:pt idx="655">
                  <c:v>Q655</c:v>
                </c:pt>
                <c:pt idx="656">
                  <c:v>Q656</c:v>
                </c:pt>
                <c:pt idx="657">
                  <c:v>Q657</c:v>
                </c:pt>
                <c:pt idx="658">
                  <c:v>Q658</c:v>
                </c:pt>
                <c:pt idx="659">
                  <c:v>Q659</c:v>
                </c:pt>
                <c:pt idx="660">
                  <c:v>Q660</c:v>
                </c:pt>
                <c:pt idx="661">
                  <c:v>Q661</c:v>
                </c:pt>
                <c:pt idx="662">
                  <c:v>Q662</c:v>
                </c:pt>
                <c:pt idx="663">
                  <c:v>Q663</c:v>
                </c:pt>
                <c:pt idx="664">
                  <c:v>Q664</c:v>
                </c:pt>
                <c:pt idx="665">
                  <c:v>Q665</c:v>
                </c:pt>
                <c:pt idx="666">
                  <c:v>Q666</c:v>
                </c:pt>
                <c:pt idx="667">
                  <c:v>Q667</c:v>
                </c:pt>
                <c:pt idx="668">
                  <c:v>Q668</c:v>
                </c:pt>
                <c:pt idx="669">
                  <c:v>Q669</c:v>
                </c:pt>
                <c:pt idx="670">
                  <c:v>Q670</c:v>
                </c:pt>
                <c:pt idx="671">
                  <c:v>Q671</c:v>
                </c:pt>
                <c:pt idx="672">
                  <c:v>Q672</c:v>
                </c:pt>
                <c:pt idx="673">
                  <c:v>Q673</c:v>
                </c:pt>
                <c:pt idx="674">
                  <c:v>Q674</c:v>
                </c:pt>
                <c:pt idx="675">
                  <c:v>Q675</c:v>
                </c:pt>
                <c:pt idx="676">
                  <c:v>Q676</c:v>
                </c:pt>
                <c:pt idx="677">
                  <c:v>Q677</c:v>
                </c:pt>
                <c:pt idx="678">
                  <c:v>Q678</c:v>
                </c:pt>
                <c:pt idx="679">
                  <c:v>Q679</c:v>
                </c:pt>
                <c:pt idx="680">
                  <c:v>Q680</c:v>
                </c:pt>
                <c:pt idx="681">
                  <c:v>Q681</c:v>
                </c:pt>
                <c:pt idx="682">
                  <c:v>Q682</c:v>
                </c:pt>
                <c:pt idx="683">
                  <c:v>Q683</c:v>
                </c:pt>
                <c:pt idx="684">
                  <c:v>Q684</c:v>
                </c:pt>
                <c:pt idx="685">
                  <c:v>Q685</c:v>
                </c:pt>
                <c:pt idx="686">
                  <c:v>Q686</c:v>
                </c:pt>
                <c:pt idx="687">
                  <c:v>Q687</c:v>
                </c:pt>
                <c:pt idx="688">
                  <c:v>Q688</c:v>
                </c:pt>
                <c:pt idx="689">
                  <c:v>Q689</c:v>
                </c:pt>
                <c:pt idx="690">
                  <c:v>Q690</c:v>
                </c:pt>
                <c:pt idx="691">
                  <c:v>Q691</c:v>
                </c:pt>
                <c:pt idx="692">
                  <c:v>Q692</c:v>
                </c:pt>
                <c:pt idx="693">
                  <c:v>Q693</c:v>
                </c:pt>
                <c:pt idx="694">
                  <c:v>Q694</c:v>
                </c:pt>
                <c:pt idx="695">
                  <c:v>Q695</c:v>
                </c:pt>
                <c:pt idx="696">
                  <c:v>Q696</c:v>
                </c:pt>
                <c:pt idx="697">
                  <c:v>Q697</c:v>
                </c:pt>
                <c:pt idx="698">
                  <c:v>Q698</c:v>
                </c:pt>
                <c:pt idx="699">
                  <c:v>Q699</c:v>
                </c:pt>
                <c:pt idx="700">
                  <c:v>Q700</c:v>
                </c:pt>
                <c:pt idx="701">
                  <c:v>Q701</c:v>
                </c:pt>
                <c:pt idx="702">
                  <c:v>Q702</c:v>
                </c:pt>
                <c:pt idx="703">
                  <c:v>Q703</c:v>
                </c:pt>
                <c:pt idx="704">
                  <c:v>Q704</c:v>
                </c:pt>
                <c:pt idx="705">
                  <c:v>Q705</c:v>
                </c:pt>
                <c:pt idx="706">
                  <c:v>Q706</c:v>
                </c:pt>
                <c:pt idx="707">
                  <c:v>Q707</c:v>
                </c:pt>
                <c:pt idx="708">
                  <c:v>Q708</c:v>
                </c:pt>
                <c:pt idx="709">
                  <c:v>Q709</c:v>
                </c:pt>
                <c:pt idx="710">
                  <c:v>Q710</c:v>
                </c:pt>
                <c:pt idx="711">
                  <c:v>Q711</c:v>
                </c:pt>
                <c:pt idx="712">
                  <c:v>Q712</c:v>
                </c:pt>
                <c:pt idx="713">
                  <c:v>Q713</c:v>
                </c:pt>
                <c:pt idx="714">
                  <c:v>Q714</c:v>
                </c:pt>
                <c:pt idx="715">
                  <c:v>Q715</c:v>
                </c:pt>
                <c:pt idx="716">
                  <c:v>Q716</c:v>
                </c:pt>
                <c:pt idx="717">
                  <c:v>Q717</c:v>
                </c:pt>
                <c:pt idx="718">
                  <c:v>Q718</c:v>
                </c:pt>
                <c:pt idx="719">
                  <c:v>Q719</c:v>
                </c:pt>
                <c:pt idx="720">
                  <c:v>Q720</c:v>
                </c:pt>
                <c:pt idx="721">
                  <c:v>Q721</c:v>
                </c:pt>
                <c:pt idx="722">
                  <c:v>Q722</c:v>
                </c:pt>
                <c:pt idx="723">
                  <c:v>Q723</c:v>
                </c:pt>
                <c:pt idx="724">
                  <c:v>Q724</c:v>
                </c:pt>
                <c:pt idx="725">
                  <c:v>Q725</c:v>
                </c:pt>
                <c:pt idx="726">
                  <c:v>Q726</c:v>
                </c:pt>
                <c:pt idx="727">
                  <c:v>Q727</c:v>
                </c:pt>
                <c:pt idx="728">
                  <c:v>Q728</c:v>
                </c:pt>
                <c:pt idx="729">
                  <c:v>Q729</c:v>
                </c:pt>
                <c:pt idx="730">
                  <c:v>Q730</c:v>
                </c:pt>
                <c:pt idx="731">
                  <c:v>Q731</c:v>
                </c:pt>
                <c:pt idx="732">
                  <c:v>Q732</c:v>
                </c:pt>
                <c:pt idx="733">
                  <c:v>Q733</c:v>
                </c:pt>
                <c:pt idx="734">
                  <c:v>Q734</c:v>
                </c:pt>
                <c:pt idx="735">
                  <c:v>Q735</c:v>
                </c:pt>
                <c:pt idx="736">
                  <c:v>Q736</c:v>
                </c:pt>
                <c:pt idx="737">
                  <c:v>Q737</c:v>
                </c:pt>
                <c:pt idx="738">
                  <c:v>Q738</c:v>
                </c:pt>
                <c:pt idx="739">
                  <c:v>Q739</c:v>
                </c:pt>
                <c:pt idx="740">
                  <c:v>Q740</c:v>
                </c:pt>
                <c:pt idx="741">
                  <c:v>Q741</c:v>
                </c:pt>
                <c:pt idx="742">
                  <c:v>Q742</c:v>
                </c:pt>
                <c:pt idx="743">
                  <c:v>Q743</c:v>
                </c:pt>
                <c:pt idx="744">
                  <c:v>Q744</c:v>
                </c:pt>
                <c:pt idx="745">
                  <c:v>Q745</c:v>
                </c:pt>
                <c:pt idx="746">
                  <c:v>Q746</c:v>
                </c:pt>
                <c:pt idx="747">
                  <c:v>Q747</c:v>
                </c:pt>
                <c:pt idx="748">
                  <c:v>Q748</c:v>
                </c:pt>
                <c:pt idx="749">
                  <c:v>Q749</c:v>
                </c:pt>
                <c:pt idx="750">
                  <c:v>Q750</c:v>
                </c:pt>
                <c:pt idx="751">
                  <c:v>Q751</c:v>
                </c:pt>
                <c:pt idx="752">
                  <c:v>Q752</c:v>
                </c:pt>
                <c:pt idx="753">
                  <c:v>Q753</c:v>
                </c:pt>
                <c:pt idx="754">
                  <c:v>Q754</c:v>
                </c:pt>
                <c:pt idx="755">
                  <c:v>Q755</c:v>
                </c:pt>
                <c:pt idx="756">
                  <c:v>Q756</c:v>
                </c:pt>
                <c:pt idx="757">
                  <c:v>Q757</c:v>
                </c:pt>
                <c:pt idx="758">
                  <c:v>Q758</c:v>
                </c:pt>
                <c:pt idx="759">
                  <c:v>Q759</c:v>
                </c:pt>
                <c:pt idx="760">
                  <c:v>Q760</c:v>
                </c:pt>
                <c:pt idx="761">
                  <c:v>Q761</c:v>
                </c:pt>
                <c:pt idx="762">
                  <c:v>Q762</c:v>
                </c:pt>
                <c:pt idx="763">
                  <c:v>Q763</c:v>
                </c:pt>
                <c:pt idx="764">
                  <c:v>Q764</c:v>
                </c:pt>
                <c:pt idx="765">
                  <c:v>Q765</c:v>
                </c:pt>
                <c:pt idx="766">
                  <c:v>Q766</c:v>
                </c:pt>
                <c:pt idx="767">
                  <c:v>Q767</c:v>
                </c:pt>
                <c:pt idx="768">
                  <c:v>Q768</c:v>
                </c:pt>
                <c:pt idx="769">
                  <c:v>Q769</c:v>
                </c:pt>
                <c:pt idx="770">
                  <c:v>Q770</c:v>
                </c:pt>
                <c:pt idx="771">
                  <c:v>Q771</c:v>
                </c:pt>
                <c:pt idx="772">
                  <c:v>Q772</c:v>
                </c:pt>
                <c:pt idx="773">
                  <c:v>Q773</c:v>
                </c:pt>
                <c:pt idx="774">
                  <c:v>Q774</c:v>
                </c:pt>
                <c:pt idx="775">
                  <c:v>Q775</c:v>
                </c:pt>
                <c:pt idx="776">
                  <c:v>Q776</c:v>
                </c:pt>
                <c:pt idx="777">
                  <c:v>Q777</c:v>
                </c:pt>
                <c:pt idx="778">
                  <c:v>Q778</c:v>
                </c:pt>
                <c:pt idx="779">
                  <c:v>Q779</c:v>
                </c:pt>
                <c:pt idx="780">
                  <c:v>Q780</c:v>
                </c:pt>
                <c:pt idx="781">
                  <c:v>Q781</c:v>
                </c:pt>
                <c:pt idx="782">
                  <c:v>Q782</c:v>
                </c:pt>
                <c:pt idx="783">
                  <c:v>Q783</c:v>
                </c:pt>
                <c:pt idx="784">
                  <c:v>Q784</c:v>
                </c:pt>
                <c:pt idx="785">
                  <c:v>Q785</c:v>
                </c:pt>
                <c:pt idx="786">
                  <c:v>Q786</c:v>
                </c:pt>
                <c:pt idx="787">
                  <c:v>Q787</c:v>
                </c:pt>
                <c:pt idx="788">
                  <c:v>Q788</c:v>
                </c:pt>
                <c:pt idx="789">
                  <c:v>Q789</c:v>
                </c:pt>
                <c:pt idx="790">
                  <c:v>Q790</c:v>
                </c:pt>
                <c:pt idx="791">
                  <c:v>Q791</c:v>
                </c:pt>
                <c:pt idx="792">
                  <c:v>Q792</c:v>
                </c:pt>
                <c:pt idx="793">
                  <c:v>Q793</c:v>
                </c:pt>
                <c:pt idx="794">
                  <c:v>Q794</c:v>
                </c:pt>
                <c:pt idx="795">
                  <c:v>Q795</c:v>
                </c:pt>
                <c:pt idx="796">
                  <c:v>Q796</c:v>
                </c:pt>
                <c:pt idx="797">
                  <c:v>Q797</c:v>
                </c:pt>
                <c:pt idx="798">
                  <c:v>Q798</c:v>
                </c:pt>
                <c:pt idx="799">
                  <c:v>Q799</c:v>
                </c:pt>
                <c:pt idx="800">
                  <c:v>Q800</c:v>
                </c:pt>
                <c:pt idx="801">
                  <c:v>Q801</c:v>
                </c:pt>
                <c:pt idx="802">
                  <c:v>Q802</c:v>
                </c:pt>
                <c:pt idx="803">
                  <c:v>Q803</c:v>
                </c:pt>
                <c:pt idx="804">
                  <c:v>Q804</c:v>
                </c:pt>
                <c:pt idx="805">
                  <c:v>Q805</c:v>
                </c:pt>
                <c:pt idx="806">
                  <c:v>Q806</c:v>
                </c:pt>
                <c:pt idx="807">
                  <c:v>Q807</c:v>
                </c:pt>
                <c:pt idx="808">
                  <c:v>Q808</c:v>
                </c:pt>
                <c:pt idx="809">
                  <c:v>Q809</c:v>
                </c:pt>
                <c:pt idx="810">
                  <c:v>Q810</c:v>
                </c:pt>
                <c:pt idx="811">
                  <c:v>Q811</c:v>
                </c:pt>
                <c:pt idx="812">
                  <c:v>Q812</c:v>
                </c:pt>
                <c:pt idx="813">
                  <c:v>Q813</c:v>
                </c:pt>
                <c:pt idx="814">
                  <c:v>Q814</c:v>
                </c:pt>
                <c:pt idx="815">
                  <c:v>Q815</c:v>
                </c:pt>
                <c:pt idx="816">
                  <c:v>Q816</c:v>
                </c:pt>
                <c:pt idx="817">
                  <c:v>Q817</c:v>
                </c:pt>
                <c:pt idx="818">
                  <c:v>Q818</c:v>
                </c:pt>
                <c:pt idx="819">
                  <c:v>Q819</c:v>
                </c:pt>
                <c:pt idx="820">
                  <c:v>Q820</c:v>
                </c:pt>
                <c:pt idx="821">
                  <c:v>Q821</c:v>
                </c:pt>
                <c:pt idx="822">
                  <c:v>Q822</c:v>
                </c:pt>
                <c:pt idx="823">
                  <c:v>Q823</c:v>
                </c:pt>
                <c:pt idx="824">
                  <c:v>Q824</c:v>
                </c:pt>
                <c:pt idx="825">
                  <c:v>Q825</c:v>
                </c:pt>
                <c:pt idx="826">
                  <c:v>Q826</c:v>
                </c:pt>
                <c:pt idx="827">
                  <c:v>Q827</c:v>
                </c:pt>
                <c:pt idx="828">
                  <c:v>Q828</c:v>
                </c:pt>
                <c:pt idx="829">
                  <c:v>Q829</c:v>
                </c:pt>
                <c:pt idx="830">
                  <c:v>Q830</c:v>
                </c:pt>
                <c:pt idx="831">
                  <c:v>Q831</c:v>
                </c:pt>
                <c:pt idx="832">
                  <c:v>Q832</c:v>
                </c:pt>
                <c:pt idx="833">
                  <c:v>Q833</c:v>
                </c:pt>
                <c:pt idx="834">
                  <c:v>Q834</c:v>
                </c:pt>
                <c:pt idx="835">
                  <c:v>Q835</c:v>
                </c:pt>
                <c:pt idx="836">
                  <c:v>Q836</c:v>
                </c:pt>
                <c:pt idx="837">
                  <c:v>Q837</c:v>
                </c:pt>
                <c:pt idx="838">
                  <c:v>Q838</c:v>
                </c:pt>
                <c:pt idx="839">
                  <c:v>Q839</c:v>
                </c:pt>
                <c:pt idx="840">
                  <c:v>Q840</c:v>
                </c:pt>
                <c:pt idx="841">
                  <c:v>Q841</c:v>
                </c:pt>
                <c:pt idx="842">
                  <c:v>Q842</c:v>
                </c:pt>
                <c:pt idx="843">
                  <c:v>Q843</c:v>
                </c:pt>
                <c:pt idx="844">
                  <c:v>Q844</c:v>
                </c:pt>
                <c:pt idx="845">
                  <c:v>Q845</c:v>
                </c:pt>
                <c:pt idx="846">
                  <c:v>Q846</c:v>
                </c:pt>
                <c:pt idx="847">
                  <c:v>Q847</c:v>
                </c:pt>
                <c:pt idx="848">
                  <c:v>Q848</c:v>
                </c:pt>
                <c:pt idx="849">
                  <c:v>Q849</c:v>
                </c:pt>
                <c:pt idx="850">
                  <c:v>Q850</c:v>
                </c:pt>
                <c:pt idx="851">
                  <c:v>Q851</c:v>
                </c:pt>
                <c:pt idx="852">
                  <c:v>Q852</c:v>
                </c:pt>
                <c:pt idx="853">
                  <c:v>Q853</c:v>
                </c:pt>
                <c:pt idx="854">
                  <c:v>Q854</c:v>
                </c:pt>
                <c:pt idx="855">
                  <c:v>Q855</c:v>
                </c:pt>
                <c:pt idx="856">
                  <c:v>Q856</c:v>
                </c:pt>
                <c:pt idx="857">
                  <c:v>Q857</c:v>
                </c:pt>
                <c:pt idx="858">
                  <c:v>Q858</c:v>
                </c:pt>
                <c:pt idx="859">
                  <c:v>Q859</c:v>
                </c:pt>
                <c:pt idx="860">
                  <c:v>Q860</c:v>
                </c:pt>
                <c:pt idx="861">
                  <c:v>Q861</c:v>
                </c:pt>
                <c:pt idx="862">
                  <c:v>Q862</c:v>
                </c:pt>
                <c:pt idx="863">
                  <c:v>Q863</c:v>
                </c:pt>
                <c:pt idx="864">
                  <c:v>Q864</c:v>
                </c:pt>
                <c:pt idx="865">
                  <c:v>Q865</c:v>
                </c:pt>
                <c:pt idx="866">
                  <c:v>Q866</c:v>
                </c:pt>
                <c:pt idx="867">
                  <c:v>Q867</c:v>
                </c:pt>
                <c:pt idx="868">
                  <c:v>Q868</c:v>
                </c:pt>
                <c:pt idx="869">
                  <c:v>Q869</c:v>
                </c:pt>
                <c:pt idx="870">
                  <c:v>Q870</c:v>
                </c:pt>
                <c:pt idx="871">
                  <c:v>Q871</c:v>
                </c:pt>
                <c:pt idx="872">
                  <c:v>Q872</c:v>
                </c:pt>
                <c:pt idx="873">
                  <c:v>Q873</c:v>
                </c:pt>
                <c:pt idx="874">
                  <c:v>Q874</c:v>
                </c:pt>
                <c:pt idx="875">
                  <c:v>Q875</c:v>
                </c:pt>
                <c:pt idx="876">
                  <c:v>Q876</c:v>
                </c:pt>
                <c:pt idx="877">
                  <c:v>Q877</c:v>
                </c:pt>
                <c:pt idx="878">
                  <c:v>Q878</c:v>
                </c:pt>
                <c:pt idx="879">
                  <c:v>Q879</c:v>
                </c:pt>
                <c:pt idx="880">
                  <c:v>Q880</c:v>
                </c:pt>
                <c:pt idx="881">
                  <c:v>Q881</c:v>
                </c:pt>
                <c:pt idx="882">
                  <c:v>Q882</c:v>
                </c:pt>
                <c:pt idx="883">
                  <c:v>Q883</c:v>
                </c:pt>
                <c:pt idx="884">
                  <c:v>Q884</c:v>
                </c:pt>
                <c:pt idx="885">
                  <c:v>Q885</c:v>
                </c:pt>
                <c:pt idx="886">
                  <c:v>Q886</c:v>
                </c:pt>
                <c:pt idx="887">
                  <c:v>Q887</c:v>
                </c:pt>
                <c:pt idx="888">
                  <c:v>Q888</c:v>
                </c:pt>
                <c:pt idx="889">
                  <c:v>Q889</c:v>
                </c:pt>
                <c:pt idx="890">
                  <c:v>Q890</c:v>
                </c:pt>
                <c:pt idx="891">
                  <c:v>Q891</c:v>
                </c:pt>
                <c:pt idx="892">
                  <c:v>Q892</c:v>
                </c:pt>
                <c:pt idx="893">
                  <c:v>Q893</c:v>
                </c:pt>
                <c:pt idx="894">
                  <c:v>Q894</c:v>
                </c:pt>
                <c:pt idx="895">
                  <c:v>Q895</c:v>
                </c:pt>
                <c:pt idx="896">
                  <c:v>Q896</c:v>
                </c:pt>
                <c:pt idx="897">
                  <c:v>Q897</c:v>
                </c:pt>
                <c:pt idx="898">
                  <c:v>Q898</c:v>
                </c:pt>
                <c:pt idx="899">
                  <c:v>Q899</c:v>
                </c:pt>
                <c:pt idx="900">
                  <c:v>Q900</c:v>
                </c:pt>
                <c:pt idx="901">
                  <c:v>Q901</c:v>
                </c:pt>
                <c:pt idx="902">
                  <c:v>Q902</c:v>
                </c:pt>
                <c:pt idx="903">
                  <c:v>Q903</c:v>
                </c:pt>
                <c:pt idx="904">
                  <c:v>Q904</c:v>
                </c:pt>
                <c:pt idx="905">
                  <c:v>Q905</c:v>
                </c:pt>
                <c:pt idx="906">
                  <c:v>Q906</c:v>
                </c:pt>
                <c:pt idx="907">
                  <c:v>Q907</c:v>
                </c:pt>
                <c:pt idx="908">
                  <c:v>Q908</c:v>
                </c:pt>
                <c:pt idx="909">
                  <c:v>Q909</c:v>
                </c:pt>
                <c:pt idx="910">
                  <c:v>Q910</c:v>
                </c:pt>
                <c:pt idx="911">
                  <c:v>Q911</c:v>
                </c:pt>
                <c:pt idx="912">
                  <c:v>Q912</c:v>
                </c:pt>
                <c:pt idx="913">
                  <c:v>Q913</c:v>
                </c:pt>
                <c:pt idx="914">
                  <c:v>Q914</c:v>
                </c:pt>
                <c:pt idx="915">
                  <c:v>Q915</c:v>
                </c:pt>
                <c:pt idx="916">
                  <c:v>Q916</c:v>
                </c:pt>
                <c:pt idx="917">
                  <c:v>Q917</c:v>
                </c:pt>
                <c:pt idx="918">
                  <c:v>Q918</c:v>
                </c:pt>
                <c:pt idx="919">
                  <c:v>Q919</c:v>
                </c:pt>
                <c:pt idx="920">
                  <c:v>Q920</c:v>
                </c:pt>
                <c:pt idx="921">
                  <c:v>Q921</c:v>
                </c:pt>
                <c:pt idx="922">
                  <c:v>Q922</c:v>
                </c:pt>
                <c:pt idx="923">
                  <c:v>Q923</c:v>
                </c:pt>
                <c:pt idx="924">
                  <c:v>Q924</c:v>
                </c:pt>
                <c:pt idx="925">
                  <c:v>Q925</c:v>
                </c:pt>
                <c:pt idx="926">
                  <c:v>Q926</c:v>
                </c:pt>
                <c:pt idx="927">
                  <c:v>Q927</c:v>
                </c:pt>
                <c:pt idx="928">
                  <c:v>Q928</c:v>
                </c:pt>
                <c:pt idx="929">
                  <c:v>Q929</c:v>
                </c:pt>
                <c:pt idx="930">
                  <c:v>Q930</c:v>
                </c:pt>
                <c:pt idx="931">
                  <c:v>Q931</c:v>
                </c:pt>
                <c:pt idx="932">
                  <c:v>Q932</c:v>
                </c:pt>
                <c:pt idx="933">
                  <c:v>Q933</c:v>
                </c:pt>
                <c:pt idx="934">
                  <c:v>Q934</c:v>
                </c:pt>
                <c:pt idx="935">
                  <c:v>Q935</c:v>
                </c:pt>
                <c:pt idx="936">
                  <c:v>Q936</c:v>
                </c:pt>
                <c:pt idx="937">
                  <c:v>Q937</c:v>
                </c:pt>
                <c:pt idx="938">
                  <c:v>Q938</c:v>
                </c:pt>
                <c:pt idx="939">
                  <c:v>Q939</c:v>
                </c:pt>
                <c:pt idx="940">
                  <c:v>Q940</c:v>
                </c:pt>
                <c:pt idx="941">
                  <c:v>Q941</c:v>
                </c:pt>
                <c:pt idx="942">
                  <c:v>Q942</c:v>
                </c:pt>
                <c:pt idx="943">
                  <c:v>Q943</c:v>
                </c:pt>
                <c:pt idx="944">
                  <c:v>Q944</c:v>
                </c:pt>
                <c:pt idx="945">
                  <c:v>Q945</c:v>
                </c:pt>
                <c:pt idx="946">
                  <c:v>Q946</c:v>
                </c:pt>
                <c:pt idx="947">
                  <c:v>Q947</c:v>
                </c:pt>
                <c:pt idx="948">
                  <c:v>Q948</c:v>
                </c:pt>
                <c:pt idx="949">
                  <c:v>Q949</c:v>
                </c:pt>
                <c:pt idx="950">
                  <c:v>Q950</c:v>
                </c:pt>
                <c:pt idx="951">
                  <c:v>Q951</c:v>
                </c:pt>
                <c:pt idx="952">
                  <c:v>Q952</c:v>
                </c:pt>
                <c:pt idx="953">
                  <c:v>Q953</c:v>
                </c:pt>
                <c:pt idx="954">
                  <c:v>Q954</c:v>
                </c:pt>
                <c:pt idx="955">
                  <c:v>Q955</c:v>
                </c:pt>
                <c:pt idx="956">
                  <c:v>Q956</c:v>
                </c:pt>
                <c:pt idx="957">
                  <c:v>Q957</c:v>
                </c:pt>
                <c:pt idx="958">
                  <c:v>Q958</c:v>
                </c:pt>
                <c:pt idx="959">
                  <c:v>Q959</c:v>
                </c:pt>
                <c:pt idx="960">
                  <c:v>Q960</c:v>
                </c:pt>
                <c:pt idx="961">
                  <c:v>Q961</c:v>
                </c:pt>
                <c:pt idx="962">
                  <c:v>Q962</c:v>
                </c:pt>
                <c:pt idx="963">
                  <c:v>Q963</c:v>
                </c:pt>
                <c:pt idx="964">
                  <c:v>Q964</c:v>
                </c:pt>
                <c:pt idx="965">
                  <c:v>Q965</c:v>
                </c:pt>
                <c:pt idx="966">
                  <c:v>Q966</c:v>
                </c:pt>
                <c:pt idx="967">
                  <c:v>Q967</c:v>
                </c:pt>
                <c:pt idx="968">
                  <c:v>Q968</c:v>
                </c:pt>
                <c:pt idx="969">
                  <c:v>Q969</c:v>
                </c:pt>
                <c:pt idx="970">
                  <c:v>Q970</c:v>
                </c:pt>
                <c:pt idx="971">
                  <c:v>Q971</c:v>
                </c:pt>
                <c:pt idx="972">
                  <c:v>Q972</c:v>
                </c:pt>
                <c:pt idx="973">
                  <c:v>Q973</c:v>
                </c:pt>
                <c:pt idx="974">
                  <c:v>Q974</c:v>
                </c:pt>
                <c:pt idx="975">
                  <c:v>Q975</c:v>
                </c:pt>
                <c:pt idx="976">
                  <c:v>Q976</c:v>
                </c:pt>
                <c:pt idx="977">
                  <c:v>Q977</c:v>
                </c:pt>
                <c:pt idx="978">
                  <c:v>Q978</c:v>
                </c:pt>
                <c:pt idx="979">
                  <c:v>Q979</c:v>
                </c:pt>
                <c:pt idx="980">
                  <c:v>Q980</c:v>
                </c:pt>
                <c:pt idx="981">
                  <c:v>Q981</c:v>
                </c:pt>
                <c:pt idx="982">
                  <c:v>Q982</c:v>
                </c:pt>
                <c:pt idx="983">
                  <c:v>Q983</c:v>
                </c:pt>
                <c:pt idx="984">
                  <c:v>Q984</c:v>
                </c:pt>
                <c:pt idx="985">
                  <c:v>Q985</c:v>
                </c:pt>
                <c:pt idx="986">
                  <c:v>Q986</c:v>
                </c:pt>
                <c:pt idx="987">
                  <c:v>Q987</c:v>
                </c:pt>
                <c:pt idx="988">
                  <c:v>Q988</c:v>
                </c:pt>
                <c:pt idx="989">
                  <c:v>Q989</c:v>
                </c:pt>
                <c:pt idx="990">
                  <c:v>Q990</c:v>
                </c:pt>
                <c:pt idx="991">
                  <c:v>Q991</c:v>
                </c:pt>
                <c:pt idx="992">
                  <c:v>Q992</c:v>
                </c:pt>
                <c:pt idx="993">
                  <c:v>Q993</c:v>
                </c:pt>
                <c:pt idx="994">
                  <c:v>Q994</c:v>
                </c:pt>
                <c:pt idx="995">
                  <c:v>Q995</c:v>
                </c:pt>
                <c:pt idx="996">
                  <c:v>Q996</c:v>
                </c:pt>
                <c:pt idx="997">
                  <c:v>Q997</c:v>
                </c:pt>
                <c:pt idx="998">
                  <c:v>Q998</c:v>
                </c:pt>
                <c:pt idx="999">
                  <c:v>Q999</c:v>
                </c:pt>
                <c:pt idx="1000">
                  <c:v>Q1000</c:v>
                </c:pt>
                <c:pt idx="1001">
                  <c:v>Q1001</c:v>
                </c:pt>
                <c:pt idx="1002">
                  <c:v>Q1002</c:v>
                </c:pt>
                <c:pt idx="1003">
                  <c:v>Q1003</c:v>
                </c:pt>
                <c:pt idx="1004">
                  <c:v>Q1004</c:v>
                </c:pt>
                <c:pt idx="1005">
                  <c:v>Q1005</c:v>
                </c:pt>
                <c:pt idx="1006">
                  <c:v>Q1006</c:v>
                </c:pt>
                <c:pt idx="1007">
                  <c:v>Q1007</c:v>
                </c:pt>
                <c:pt idx="1008">
                  <c:v>Q1008</c:v>
                </c:pt>
                <c:pt idx="1009">
                  <c:v>Q1009</c:v>
                </c:pt>
                <c:pt idx="1010">
                  <c:v>Q1010</c:v>
                </c:pt>
                <c:pt idx="1011">
                  <c:v>Q1011</c:v>
                </c:pt>
                <c:pt idx="1012">
                  <c:v>Q1012</c:v>
                </c:pt>
                <c:pt idx="1013">
                  <c:v>Q1013</c:v>
                </c:pt>
                <c:pt idx="1014">
                  <c:v>Q1014</c:v>
                </c:pt>
                <c:pt idx="1015">
                  <c:v>Q1015</c:v>
                </c:pt>
                <c:pt idx="1016">
                  <c:v>Q1016</c:v>
                </c:pt>
                <c:pt idx="1017">
                  <c:v>Q1017</c:v>
                </c:pt>
                <c:pt idx="1018">
                  <c:v>Q1018</c:v>
                </c:pt>
                <c:pt idx="1019">
                  <c:v>Q1019</c:v>
                </c:pt>
                <c:pt idx="1020">
                  <c:v>Q1020</c:v>
                </c:pt>
                <c:pt idx="1021">
                  <c:v>Q1021</c:v>
                </c:pt>
                <c:pt idx="1022">
                  <c:v>Q1022</c:v>
                </c:pt>
                <c:pt idx="1023">
                  <c:v>Q1023</c:v>
                </c:pt>
                <c:pt idx="1024">
                  <c:v>Q1024</c:v>
                </c:pt>
                <c:pt idx="1025">
                  <c:v>Q1025</c:v>
                </c:pt>
                <c:pt idx="1026">
                  <c:v>Q1026</c:v>
                </c:pt>
                <c:pt idx="1027">
                  <c:v>Q1027</c:v>
                </c:pt>
                <c:pt idx="1028">
                  <c:v>Q1028</c:v>
                </c:pt>
                <c:pt idx="1029">
                  <c:v>Q1029</c:v>
                </c:pt>
                <c:pt idx="1030">
                  <c:v>Q1030</c:v>
                </c:pt>
                <c:pt idx="1031">
                  <c:v>Q1031</c:v>
                </c:pt>
                <c:pt idx="1032">
                  <c:v>Q1032</c:v>
                </c:pt>
                <c:pt idx="1033">
                  <c:v>Q1033</c:v>
                </c:pt>
                <c:pt idx="1034">
                  <c:v>Q1034</c:v>
                </c:pt>
                <c:pt idx="1035">
                  <c:v>Q1035</c:v>
                </c:pt>
                <c:pt idx="1036">
                  <c:v>Q1036</c:v>
                </c:pt>
                <c:pt idx="1037">
                  <c:v>Q1037</c:v>
                </c:pt>
                <c:pt idx="1038">
                  <c:v>Q1038</c:v>
                </c:pt>
                <c:pt idx="1039">
                  <c:v>Q1039</c:v>
                </c:pt>
                <c:pt idx="1040">
                  <c:v>Q1040</c:v>
                </c:pt>
                <c:pt idx="1041">
                  <c:v>Q1041</c:v>
                </c:pt>
                <c:pt idx="1042">
                  <c:v>Q1042</c:v>
                </c:pt>
                <c:pt idx="1043">
                  <c:v>Q1043</c:v>
                </c:pt>
                <c:pt idx="1044">
                  <c:v>Q1044</c:v>
                </c:pt>
                <c:pt idx="1045">
                  <c:v>Q1045</c:v>
                </c:pt>
                <c:pt idx="1046">
                  <c:v>Q1046</c:v>
                </c:pt>
                <c:pt idx="1047">
                  <c:v>Q1047</c:v>
                </c:pt>
                <c:pt idx="1048">
                  <c:v>Q1048</c:v>
                </c:pt>
                <c:pt idx="1049">
                  <c:v>Q1049</c:v>
                </c:pt>
                <c:pt idx="1050">
                  <c:v>Q1050</c:v>
                </c:pt>
                <c:pt idx="1051">
                  <c:v>Q1051</c:v>
                </c:pt>
                <c:pt idx="1052">
                  <c:v>Q1052</c:v>
                </c:pt>
                <c:pt idx="1053">
                  <c:v>Q1053</c:v>
                </c:pt>
                <c:pt idx="1054">
                  <c:v>Q1054</c:v>
                </c:pt>
                <c:pt idx="1055">
                  <c:v>Q1055</c:v>
                </c:pt>
                <c:pt idx="1056">
                  <c:v>Q1056</c:v>
                </c:pt>
                <c:pt idx="1057">
                  <c:v>Q1057</c:v>
                </c:pt>
                <c:pt idx="1058">
                  <c:v>Q1058</c:v>
                </c:pt>
                <c:pt idx="1059">
                  <c:v>Q1059</c:v>
                </c:pt>
                <c:pt idx="1060">
                  <c:v>Q1060</c:v>
                </c:pt>
                <c:pt idx="1061">
                  <c:v>Q1061</c:v>
                </c:pt>
                <c:pt idx="1062">
                  <c:v>Q1062</c:v>
                </c:pt>
                <c:pt idx="1063">
                  <c:v>Q1063</c:v>
                </c:pt>
                <c:pt idx="1064">
                  <c:v>Q1064</c:v>
                </c:pt>
                <c:pt idx="1065">
                  <c:v>Q1065</c:v>
                </c:pt>
                <c:pt idx="1066">
                  <c:v>Q1066</c:v>
                </c:pt>
                <c:pt idx="1067">
                  <c:v>Q1067</c:v>
                </c:pt>
                <c:pt idx="1068">
                  <c:v>Q1068</c:v>
                </c:pt>
                <c:pt idx="1069">
                  <c:v>Q1069</c:v>
                </c:pt>
                <c:pt idx="1070">
                  <c:v>Q1070</c:v>
                </c:pt>
                <c:pt idx="1071">
                  <c:v>Q1071</c:v>
                </c:pt>
                <c:pt idx="1072">
                  <c:v>Q1072</c:v>
                </c:pt>
                <c:pt idx="1073">
                  <c:v>Q1073</c:v>
                </c:pt>
                <c:pt idx="1074">
                  <c:v>Q1074</c:v>
                </c:pt>
                <c:pt idx="1075">
                  <c:v>Q1075</c:v>
                </c:pt>
                <c:pt idx="1076">
                  <c:v>Q1076</c:v>
                </c:pt>
                <c:pt idx="1077">
                  <c:v>Q1077</c:v>
                </c:pt>
                <c:pt idx="1078">
                  <c:v>Q1078</c:v>
                </c:pt>
                <c:pt idx="1079">
                  <c:v>Q1079</c:v>
                </c:pt>
                <c:pt idx="1080">
                  <c:v>Q1080</c:v>
                </c:pt>
                <c:pt idx="1081">
                  <c:v>Q1081</c:v>
                </c:pt>
                <c:pt idx="1082">
                  <c:v>Q1082</c:v>
                </c:pt>
                <c:pt idx="1083">
                  <c:v>Q1083</c:v>
                </c:pt>
                <c:pt idx="1084">
                  <c:v>Q1084</c:v>
                </c:pt>
                <c:pt idx="1085">
                  <c:v>Q1085</c:v>
                </c:pt>
                <c:pt idx="1086">
                  <c:v>Q1086</c:v>
                </c:pt>
                <c:pt idx="1087">
                  <c:v>Q1087</c:v>
                </c:pt>
                <c:pt idx="1088">
                  <c:v>Q1088</c:v>
                </c:pt>
                <c:pt idx="1089">
                  <c:v>Q1089</c:v>
                </c:pt>
                <c:pt idx="1090">
                  <c:v>Q1090</c:v>
                </c:pt>
                <c:pt idx="1091">
                  <c:v>Q1091</c:v>
                </c:pt>
                <c:pt idx="1092">
                  <c:v>Q1092</c:v>
                </c:pt>
                <c:pt idx="1093">
                  <c:v>Q1093</c:v>
                </c:pt>
                <c:pt idx="1094">
                  <c:v>Q1094</c:v>
                </c:pt>
                <c:pt idx="1095">
                  <c:v>Q1095</c:v>
                </c:pt>
                <c:pt idx="1096">
                  <c:v>Q1096</c:v>
                </c:pt>
                <c:pt idx="1097">
                  <c:v>Q1097</c:v>
                </c:pt>
                <c:pt idx="1098">
                  <c:v>Q1098</c:v>
                </c:pt>
                <c:pt idx="1099">
                  <c:v>Q1099</c:v>
                </c:pt>
                <c:pt idx="1100">
                  <c:v>Q1100</c:v>
                </c:pt>
                <c:pt idx="1101">
                  <c:v>Q1101</c:v>
                </c:pt>
                <c:pt idx="1102">
                  <c:v>Q1102</c:v>
                </c:pt>
                <c:pt idx="1103">
                  <c:v>Q1103</c:v>
                </c:pt>
                <c:pt idx="1104">
                  <c:v>Q1104</c:v>
                </c:pt>
                <c:pt idx="1105">
                  <c:v>Q1105</c:v>
                </c:pt>
                <c:pt idx="1106">
                  <c:v>Q1106</c:v>
                </c:pt>
                <c:pt idx="1107">
                  <c:v>Q1107</c:v>
                </c:pt>
                <c:pt idx="1108">
                  <c:v>Q1108</c:v>
                </c:pt>
                <c:pt idx="1109">
                  <c:v>Q1109</c:v>
                </c:pt>
                <c:pt idx="1110">
                  <c:v>Q1110</c:v>
                </c:pt>
                <c:pt idx="1111">
                  <c:v>Q1111</c:v>
                </c:pt>
                <c:pt idx="1112">
                  <c:v>Q1112</c:v>
                </c:pt>
                <c:pt idx="1113">
                  <c:v>Q1113</c:v>
                </c:pt>
                <c:pt idx="1114">
                  <c:v>Q1114</c:v>
                </c:pt>
                <c:pt idx="1115">
                  <c:v>Q1115</c:v>
                </c:pt>
                <c:pt idx="1116">
                  <c:v>Q1116</c:v>
                </c:pt>
                <c:pt idx="1117">
                  <c:v>Q1117</c:v>
                </c:pt>
                <c:pt idx="1118">
                  <c:v>Q1118</c:v>
                </c:pt>
                <c:pt idx="1119">
                  <c:v>Q1119</c:v>
                </c:pt>
                <c:pt idx="1120">
                  <c:v>Q1120</c:v>
                </c:pt>
                <c:pt idx="1121">
                  <c:v>Q1121</c:v>
                </c:pt>
                <c:pt idx="1122">
                  <c:v>Q1122</c:v>
                </c:pt>
                <c:pt idx="1123">
                  <c:v>Q1123</c:v>
                </c:pt>
                <c:pt idx="1124">
                  <c:v>Q1124</c:v>
                </c:pt>
                <c:pt idx="1125">
                  <c:v>Q1125</c:v>
                </c:pt>
                <c:pt idx="1126">
                  <c:v>Q1126</c:v>
                </c:pt>
                <c:pt idx="1127">
                  <c:v>Q1127</c:v>
                </c:pt>
                <c:pt idx="1128">
                  <c:v>Q1128</c:v>
                </c:pt>
                <c:pt idx="1129">
                  <c:v>Q1129</c:v>
                </c:pt>
                <c:pt idx="1130">
                  <c:v>Q1130</c:v>
                </c:pt>
                <c:pt idx="1131">
                  <c:v>Q1131</c:v>
                </c:pt>
                <c:pt idx="1132">
                  <c:v>Q1132</c:v>
                </c:pt>
                <c:pt idx="1133">
                  <c:v>Q1133</c:v>
                </c:pt>
                <c:pt idx="1134">
                  <c:v>Q1134</c:v>
                </c:pt>
                <c:pt idx="1135">
                  <c:v>Q1135</c:v>
                </c:pt>
                <c:pt idx="1136">
                  <c:v>Q1136</c:v>
                </c:pt>
                <c:pt idx="1137">
                  <c:v>Q1137</c:v>
                </c:pt>
                <c:pt idx="1138">
                  <c:v>Q1138</c:v>
                </c:pt>
                <c:pt idx="1139">
                  <c:v>Q1139</c:v>
                </c:pt>
                <c:pt idx="1140">
                  <c:v>Q1140</c:v>
                </c:pt>
                <c:pt idx="1141">
                  <c:v>Q1141</c:v>
                </c:pt>
                <c:pt idx="1142">
                  <c:v>Q1142</c:v>
                </c:pt>
                <c:pt idx="1143">
                  <c:v>Q1143</c:v>
                </c:pt>
                <c:pt idx="1144">
                  <c:v>Q1144</c:v>
                </c:pt>
                <c:pt idx="1145">
                  <c:v>Q1145</c:v>
                </c:pt>
                <c:pt idx="1146">
                  <c:v>Q1146</c:v>
                </c:pt>
                <c:pt idx="1147">
                  <c:v>Q1147</c:v>
                </c:pt>
                <c:pt idx="1148">
                  <c:v>Q1148</c:v>
                </c:pt>
                <c:pt idx="1149">
                  <c:v>Q1149</c:v>
                </c:pt>
                <c:pt idx="1150">
                  <c:v>Q1150</c:v>
                </c:pt>
                <c:pt idx="1151">
                  <c:v>Q1151</c:v>
                </c:pt>
                <c:pt idx="1152">
                  <c:v>Q1152</c:v>
                </c:pt>
                <c:pt idx="1153">
                  <c:v>Q1153</c:v>
                </c:pt>
                <c:pt idx="1154">
                  <c:v>Q1154</c:v>
                </c:pt>
                <c:pt idx="1155">
                  <c:v>Q1155</c:v>
                </c:pt>
                <c:pt idx="1156">
                  <c:v>Q1156</c:v>
                </c:pt>
                <c:pt idx="1157">
                  <c:v>Q1157</c:v>
                </c:pt>
                <c:pt idx="1158">
                  <c:v>Q1158</c:v>
                </c:pt>
                <c:pt idx="1159">
                  <c:v>Q1159</c:v>
                </c:pt>
                <c:pt idx="1160">
                  <c:v>Q1160</c:v>
                </c:pt>
                <c:pt idx="1161">
                  <c:v>Q1161</c:v>
                </c:pt>
                <c:pt idx="1162">
                  <c:v>Q1162</c:v>
                </c:pt>
                <c:pt idx="1163">
                  <c:v>Q1163</c:v>
                </c:pt>
                <c:pt idx="1164">
                  <c:v>Q1164</c:v>
                </c:pt>
                <c:pt idx="1165">
                  <c:v>Q1165</c:v>
                </c:pt>
                <c:pt idx="1166">
                  <c:v>Q1166</c:v>
                </c:pt>
                <c:pt idx="1167">
                  <c:v>Q1167</c:v>
                </c:pt>
                <c:pt idx="1168">
                  <c:v>Q1168</c:v>
                </c:pt>
                <c:pt idx="1169">
                  <c:v>Q1169</c:v>
                </c:pt>
                <c:pt idx="1170">
                  <c:v>Q1170</c:v>
                </c:pt>
                <c:pt idx="1171">
                  <c:v>Q1171</c:v>
                </c:pt>
                <c:pt idx="1172">
                  <c:v>Q1172</c:v>
                </c:pt>
                <c:pt idx="1173">
                  <c:v>Q1173</c:v>
                </c:pt>
                <c:pt idx="1174">
                  <c:v>Q1174</c:v>
                </c:pt>
                <c:pt idx="1175">
                  <c:v>Q1175</c:v>
                </c:pt>
                <c:pt idx="1176">
                  <c:v>Q1176</c:v>
                </c:pt>
                <c:pt idx="1177">
                  <c:v>Q1177</c:v>
                </c:pt>
                <c:pt idx="1178">
                  <c:v>Q1178</c:v>
                </c:pt>
                <c:pt idx="1179">
                  <c:v>Q1179</c:v>
                </c:pt>
                <c:pt idx="1180">
                  <c:v>Q1180</c:v>
                </c:pt>
                <c:pt idx="1181">
                  <c:v>Q1181</c:v>
                </c:pt>
                <c:pt idx="1182">
                  <c:v>Q1182</c:v>
                </c:pt>
                <c:pt idx="1183">
                  <c:v>Q1183</c:v>
                </c:pt>
                <c:pt idx="1184">
                  <c:v>Q1184</c:v>
                </c:pt>
                <c:pt idx="1185">
                  <c:v>Q1185</c:v>
                </c:pt>
                <c:pt idx="1186">
                  <c:v>Q1186</c:v>
                </c:pt>
                <c:pt idx="1187">
                  <c:v>Q1187</c:v>
                </c:pt>
                <c:pt idx="1188">
                  <c:v>Q1188</c:v>
                </c:pt>
                <c:pt idx="1189">
                  <c:v>Q1189</c:v>
                </c:pt>
                <c:pt idx="1190">
                  <c:v>Q1190</c:v>
                </c:pt>
                <c:pt idx="1191">
                  <c:v>Q1191</c:v>
                </c:pt>
                <c:pt idx="1192">
                  <c:v>Q1192</c:v>
                </c:pt>
                <c:pt idx="1193">
                  <c:v>Q1193</c:v>
                </c:pt>
                <c:pt idx="1194">
                  <c:v>Q1194</c:v>
                </c:pt>
                <c:pt idx="1195">
                  <c:v>Q1195</c:v>
                </c:pt>
                <c:pt idx="1196">
                  <c:v>Q1196</c:v>
                </c:pt>
                <c:pt idx="1197">
                  <c:v>Q1197</c:v>
                </c:pt>
                <c:pt idx="1198">
                  <c:v>Q1198</c:v>
                </c:pt>
                <c:pt idx="1199">
                  <c:v>Q1199</c:v>
                </c:pt>
                <c:pt idx="1200">
                  <c:v>Q1200</c:v>
                </c:pt>
                <c:pt idx="1201">
                  <c:v>Q1201</c:v>
                </c:pt>
                <c:pt idx="1202">
                  <c:v>Q1202</c:v>
                </c:pt>
                <c:pt idx="1203">
                  <c:v>Q1203</c:v>
                </c:pt>
                <c:pt idx="1204">
                  <c:v>Q1204</c:v>
                </c:pt>
                <c:pt idx="1205">
                  <c:v>Q1205</c:v>
                </c:pt>
                <c:pt idx="1206">
                  <c:v>Q1206</c:v>
                </c:pt>
                <c:pt idx="1207">
                  <c:v>Q1207</c:v>
                </c:pt>
                <c:pt idx="1208">
                  <c:v>Q1208</c:v>
                </c:pt>
                <c:pt idx="1209">
                  <c:v>Q1209</c:v>
                </c:pt>
                <c:pt idx="1210">
                  <c:v>Q1210</c:v>
                </c:pt>
                <c:pt idx="1211">
                  <c:v>Q1211</c:v>
                </c:pt>
                <c:pt idx="1212">
                  <c:v>Q1212</c:v>
                </c:pt>
                <c:pt idx="1213">
                  <c:v>Q1213</c:v>
                </c:pt>
                <c:pt idx="1214">
                  <c:v>Q1214</c:v>
                </c:pt>
                <c:pt idx="1215">
                  <c:v>Q1215</c:v>
                </c:pt>
                <c:pt idx="1216">
                  <c:v>Q1216</c:v>
                </c:pt>
                <c:pt idx="1217">
                  <c:v>Q1217</c:v>
                </c:pt>
                <c:pt idx="1218">
                  <c:v>Q1218</c:v>
                </c:pt>
                <c:pt idx="1219">
                  <c:v>Q1219</c:v>
                </c:pt>
                <c:pt idx="1220">
                  <c:v>Q1220</c:v>
                </c:pt>
                <c:pt idx="1221">
                  <c:v>Q1221</c:v>
                </c:pt>
                <c:pt idx="1222">
                  <c:v>Q1222</c:v>
                </c:pt>
                <c:pt idx="1223">
                  <c:v>Q1223</c:v>
                </c:pt>
                <c:pt idx="1224">
                  <c:v>Q1224</c:v>
                </c:pt>
                <c:pt idx="1225">
                  <c:v>Q1225</c:v>
                </c:pt>
                <c:pt idx="1226">
                  <c:v>Q1226</c:v>
                </c:pt>
                <c:pt idx="1227">
                  <c:v>Q1227</c:v>
                </c:pt>
                <c:pt idx="1228">
                  <c:v>Q1228</c:v>
                </c:pt>
                <c:pt idx="1229">
                  <c:v>Q1229</c:v>
                </c:pt>
                <c:pt idx="1230">
                  <c:v>Q1230</c:v>
                </c:pt>
                <c:pt idx="1231">
                  <c:v>Q1231</c:v>
                </c:pt>
                <c:pt idx="1232">
                  <c:v>Q1232</c:v>
                </c:pt>
                <c:pt idx="1233">
                  <c:v>Q1233</c:v>
                </c:pt>
                <c:pt idx="1234">
                  <c:v>Q1234</c:v>
                </c:pt>
                <c:pt idx="1235">
                  <c:v>Q1235</c:v>
                </c:pt>
                <c:pt idx="1236">
                  <c:v>Q1236</c:v>
                </c:pt>
                <c:pt idx="1237">
                  <c:v>Q1237</c:v>
                </c:pt>
                <c:pt idx="1238">
                  <c:v>Q1238</c:v>
                </c:pt>
                <c:pt idx="1239">
                  <c:v>Q1239</c:v>
                </c:pt>
                <c:pt idx="1240">
                  <c:v>Q1240</c:v>
                </c:pt>
                <c:pt idx="1241">
                  <c:v>Q1241</c:v>
                </c:pt>
                <c:pt idx="1242">
                  <c:v>Q1242</c:v>
                </c:pt>
                <c:pt idx="1243">
                  <c:v>Q1243</c:v>
                </c:pt>
                <c:pt idx="1244">
                  <c:v>Q1244</c:v>
                </c:pt>
                <c:pt idx="1245">
                  <c:v>Q1245</c:v>
                </c:pt>
                <c:pt idx="1246">
                  <c:v>Q1246</c:v>
                </c:pt>
                <c:pt idx="1247">
                  <c:v>Q1247</c:v>
                </c:pt>
                <c:pt idx="1248">
                  <c:v>Q1248</c:v>
                </c:pt>
                <c:pt idx="1249">
                  <c:v>Q1249</c:v>
                </c:pt>
                <c:pt idx="1250">
                  <c:v>Q1250</c:v>
                </c:pt>
                <c:pt idx="1251">
                  <c:v>Q1251</c:v>
                </c:pt>
                <c:pt idx="1252">
                  <c:v>Q1252</c:v>
                </c:pt>
                <c:pt idx="1253">
                  <c:v>Q1253</c:v>
                </c:pt>
                <c:pt idx="1254">
                  <c:v>Q1254</c:v>
                </c:pt>
                <c:pt idx="1255">
                  <c:v>Q1255</c:v>
                </c:pt>
                <c:pt idx="1256">
                  <c:v>Q1256</c:v>
                </c:pt>
                <c:pt idx="1257">
                  <c:v>Q1257</c:v>
                </c:pt>
                <c:pt idx="1258">
                  <c:v>Q1258</c:v>
                </c:pt>
                <c:pt idx="1259">
                  <c:v>Q1259</c:v>
                </c:pt>
                <c:pt idx="1260">
                  <c:v>Q1260</c:v>
                </c:pt>
                <c:pt idx="1261">
                  <c:v>Q1261</c:v>
                </c:pt>
                <c:pt idx="1262">
                  <c:v>Q1262</c:v>
                </c:pt>
                <c:pt idx="1263">
                  <c:v>Q1263</c:v>
                </c:pt>
                <c:pt idx="1264">
                  <c:v>Q1264</c:v>
                </c:pt>
                <c:pt idx="1265">
                  <c:v>Q1265</c:v>
                </c:pt>
                <c:pt idx="1266">
                  <c:v>Q1266</c:v>
                </c:pt>
                <c:pt idx="1267">
                  <c:v>Q1267</c:v>
                </c:pt>
                <c:pt idx="1268">
                  <c:v>Q1268</c:v>
                </c:pt>
                <c:pt idx="1269">
                  <c:v>Q1269</c:v>
                </c:pt>
                <c:pt idx="1270">
                  <c:v>Q1270</c:v>
                </c:pt>
                <c:pt idx="1271">
                  <c:v>Q1271</c:v>
                </c:pt>
                <c:pt idx="1272">
                  <c:v>Q1272</c:v>
                </c:pt>
                <c:pt idx="1273">
                  <c:v>Q1273</c:v>
                </c:pt>
                <c:pt idx="1274">
                  <c:v>Q1274</c:v>
                </c:pt>
                <c:pt idx="1275">
                  <c:v>Q1275</c:v>
                </c:pt>
                <c:pt idx="1276">
                  <c:v>Q1276</c:v>
                </c:pt>
                <c:pt idx="1277">
                  <c:v>Q1277</c:v>
                </c:pt>
                <c:pt idx="1278">
                  <c:v>Q1278</c:v>
                </c:pt>
                <c:pt idx="1279">
                  <c:v>Q1279</c:v>
                </c:pt>
                <c:pt idx="1280">
                  <c:v>Q1280</c:v>
                </c:pt>
                <c:pt idx="1281">
                  <c:v>Q1281</c:v>
                </c:pt>
                <c:pt idx="1282">
                  <c:v>Q1282</c:v>
                </c:pt>
                <c:pt idx="1283">
                  <c:v>Q1283</c:v>
                </c:pt>
                <c:pt idx="1284">
                  <c:v>Q1284</c:v>
                </c:pt>
                <c:pt idx="1285">
                  <c:v>Q1285</c:v>
                </c:pt>
                <c:pt idx="1286">
                  <c:v>Q1286</c:v>
                </c:pt>
                <c:pt idx="1287">
                  <c:v>Q1287</c:v>
                </c:pt>
                <c:pt idx="1288">
                  <c:v>Q1288</c:v>
                </c:pt>
                <c:pt idx="1289">
                  <c:v>Q1289</c:v>
                </c:pt>
                <c:pt idx="1290">
                  <c:v>Q1290</c:v>
                </c:pt>
                <c:pt idx="1291">
                  <c:v>Q1291</c:v>
                </c:pt>
                <c:pt idx="1292">
                  <c:v>Q1292</c:v>
                </c:pt>
                <c:pt idx="1293">
                  <c:v>Q1293</c:v>
                </c:pt>
                <c:pt idx="1294">
                  <c:v>Q1294</c:v>
                </c:pt>
                <c:pt idx="1295">
                  <c:v>Q1295</c:v>
                </c:pt>
                <c:pt idx="1296">
                  <c:v>Q1296</c:v>
                </c:pt>
                <c:pt idx="1297">
                  <c:v>Q1297</c:v>
                </c:pt>
                <c:pt idx="1298">
                  <c:v>Q1298</c:v>
                </c:pt>
                <c:pt idx="1299">
                  <c:v>Q1299</c:v>
                </c:pt>
                <c:pt idx="1300">
                  <c:v>Q1300</c:v>
                </c:pt>
                <c:pt idx="1301">
                  <c:v>Q1301</c:v>
                </c:pt>
                <c:pt idx="1302">
                  <c:v>Q1302</c:v>
                </c:pt>
                <c:pt idx="1303">
                  <c:v>Q1303</c:v>
                </c:pt>
                <c:pt idx="1304">
                  <c:v>Q1304</c:v>
                </c:pt>
                <c:pt idx="1305">
                  <c:v>Q1305</c:v>
                </c:pt>
                <c:pt idx="1306">
                  <c:v>Q1306</c:v>
                </c:pt>
                <c:pt idx="1307">
                  <c:v>Q1307</c:v>
                </c:pt>
                <c:pt idx="1308">
                  <c:v>Q1308</c:v>
                </c:pt>
                <c:pt idx="1309">
                  <c:v>Q1309</c:v>
                </c:pt>
                <c:pt idx="1310">
                  <c:v>Q1310</c:v>
                </c:pt>
                <c:pt idx="1311">
                  <c:v>Q1311</c:v>
                </c:pt>
                <c:pt idx="1312">
                  <c:v>Q1312</c:v>
                </c:pt>
                <c:pt idx="1313">
                  <c:v>Q1313</c:v>
                </c:pt>
                <c:pt idx="1314">
                  <c:v>Q1314</c:v>
                </c:pt>
              </c:strCache>
              <c:extLst xmlns:c15="http://schemas.microsoft.com/office/drawing/2012/chart"/>
            </c:strRef>
          </c:cat>
          <c:val>
            <c:numRef>
              <c:f>[2]!SeriesDel3060</c:f>
              <c:numCache>
                <c:formatCode>0.00%</c:formatCode>
                <c:ptCount val="1"/>
                <c:pt idx="0">
                  <c:v>0</c:v>
                </c:pt>
              </c:numCache>
            </c:numRef>
          </c:val>
          <c:smooth val="0"/>
          <c:extLst/>
        </c:ser>
        <c:dLbls>
          <c:showLegendKey val="0"/>
          <c:showVal val="0"/>
          <c:showCatName val="0"/>
          <c:showSerName val="0"/>
          <c:showPercent val="0"/>
          <c:showBubbleSize val="0"/>
        </c:dLbls>
        <c:marker val="1"/>
        <c:smooth val="0"/>
        <c:axId val="1392613360"/>
        <c:axId val="1392613920"/>
      </c:lineChart>
      <c:catAx>
        <c:axId val="1392613360"/>
        <c:scaling>
          <c:orientation val="minMax"/>
        </c:scaling>
        <c:delete val="0"/>
        <c:axPos val="b"/>
        <c:title>
          <c:tx>
            <c:rich>
              <a:bodyPr/>
              <a:lstStyle/>
              <a:p>
                <a:pPr>
                  <a:defRPr/>
                </a:pPr>
                <a:r>
                  <a:rPr lang="en-US"/>
                  <a:t>Quarter</a:t>
                </a:r>
              </a:p>
            </c:rich>
          </c:tx>
          <c:overlay val="0"/>
        </c:title>
        <c:numFmt formatCode="General" sourceLinked="1"/>
        <c:majorTickMark val="out"/>
        <c:minorTickMark val="none"/>
        <c:tickLblPos val="nextTo"/>
        <c:crossAx val="1392613920"/>
        <c:crosses val="autoZero"/>
        <c:auto val="1"/>
        <c:lblAlgn val="ctr"/>
        <c:lblOffset val="100"/>
        <c:noMultiLvlLbl val="0"/>
      </c:catAx>
      <c:valAx>
        <c:axId val="1392613920"/>
        <c:scaling>
          <c:orientation val="minMax"/>
          <c:max val="2.0000000000000004E-2"/>
          <c:min val="0"/>
        </c:scaling>
        <c:delete val="0"/>
        <c:axPos val="l"/>
        <c:majorGridlines/>
        <c:numFmt formatCode="0.00%" sourceLinked="1"/>
        <c:majorTickMark val="out"/>
        <c:minorTickMark val="none"/>
        <c:tickLblPos val="nextTo"/>
        <c:crossAx val="1392613360"/>
        <c:crosses val="autoZero"/>
        <c:crossBetween val="between"/>
      </c:valAx>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sz="1400">
                <a:latin typeface="Arial" panose="020B0604020202020204" pitchFamily="34" charset="0"/>
                <a:cs typeface="Arial" panose="020B0604020202020204" pitchFamily="34" charset="0"/>
              </a:rPr>
              <a:t>Delinquencies (60 &lt; Days &lt;= 90)</a:t>
            </a:r>
          </a:p>
        </c:rich>
      </c:tx>
      <c:overlay val="0"/>
    </c:title>
    <c:autoTitleDeleted val="0"/>
    <c:plotArea>
      <c:layout/>
      <c:lineChart>
        <c:grouping val="standard"/>
        <c:varyColors val="0"/>
        <c:ser>
          <c:idx val="0"/>
          <c:order val="0"/>
          <c:spPr>
            <a:ln w="12700"/>
          </c:spPr>
          <c:cat>
            <c:strRef>
              <c:f>[2]!SeriesRange</c:f>
              <c:strCache>
                <c:ptCount val="1315"/>
                <c:pt idx="0">
                  <c:v>Closing</c:v>
                </c:pt>
                <c:pt idx="1">
                  <c:v>Q1</c:v>
                </c:pt>
                <c:pt idx="2">
                  <c:v>Q2</c:v>
                </c:pt>
                <c:pt idx="3">
                  <c:v>Q3</c:v>
                </c:pt>
                <c:pt idx="4">
                  <c:v>Q4</c:v>
                </c:pt>
                <c:pt idx="5">
                  <c:v>Q5</c:v>
                </c:pt>
                <c:pt idx="6">
                  <c:v>Q6</c:v>
                </c:pt>
                <c:pt idx="7">
                  <c:v>Q7</c:v>
                </c:pt>
                <c:pt idx="8">
                  <c:v>Q8</c:v>
                </c:pt>
                <c:pt idx="9">
                  <c:v>Q9</c:v>
                </c:pt>
                <c:pt idx="10">
                  <c:v>Q10</c:v>
                </c:pt>
                <c:pt idx="11">
                  <c:v>Q11</c:v>
                </c:pt>
                <c:pt idx="12">
                  <c:v>Q12</c:v>
                </c:pt>
                <c:pt idx="13">
                  <c:v>Q13</c:v>
                </c:pt>
                <c:pt idx="14">
                  <c:v>Q14</c:v>
                </c:pt>
                <c:pt idx="15">
                  <c:v>Q15</c:v>
                </c:pt>
                <c:pt idx="16">
                  <c:v>Q16</c:v>
                </c:pt>
                <c:pt idx="17">
                  <c:v>Q17</c:v>
                </c:pt>
                <c:pt idx="18">
                  <c:v>Q18</c:v>
                </c:pt>
                <c:pt idx="19">
                  <c:v>Q19</c:v>
                </c:pt>
                <c:pt idx="20">
                  <c:v>Q20</c:v>
                </c:pt>
                <c:pt idx="21">
                  <c:v>Q21</c:v>
                </c:pt>
                <c:pt idx="22">
                  <c:v>Q22</c:v>
                </c:pt>
                <c:pt idx="23">
                  <c:v>Q23</c:v>
                </c:pt>
                <c:pt idx="24">
                  <c:v>Q24</c:v>
                </c:pt>
                <c:pt idx="25">
                  <c:v>Q25</c:v>
                </c:pt>
                <c:pt idx="26">
                  <c:v>Q26</c:v>
                </c:pt>
                <c:pt idx="27">
                  <c:v>Q27</c:v>
                </c:pt>
                <c:pt idx="28">
                  <c:v>Q28</c:v>
                </c:pt>
                <c:pt idx="29">
                  <c:v>Q29</c:v>
                </c:pt>
                <c:pt idx="30">
                  <c:v>Q30</c:v>
                </c:pt>
                <c:pt idx="31">
                  <c:v>Q31</c:v>
                </c:pt>
                <c:pt idx="32">
                  <c:v>Q32</c:v>
                </c:pt>
                <c:pt idx="33">
                  <c:v>Q33</c:v>
                </c:pt>
                <c:pt idx="34">
                  <c:v>Q34</c:v>
                </c:pt>
                <c:pt idx="35">
                  <c:v>Q35</c:v>
                </c:pt>
                <c:pt idx="36">
                  <c:v>Q36</c:v>
                </c:pt>
                <c:pt idx="37">
                  <c:v>Q37</c:v>
                </c:pt>
                <c:pt idx="38">
                  <c:v>Q38</c:v>
                </c:pt>
                <c:pt idx="39">
                  <c:v>Q39</c:v>
                </c:pt>
                <c:pt idx="40">
                  <c:v>Q40</c:v>
                </c:pt>
                <c:pt idx="41">
                  <c:v>Q41</c:v>
                </c:pt>
                <c:pt idx="42">
                  <c:v>Q42</c:v>
                </c:pt>
                <c:pt idx="43">
                  <c:v>Q43</c:v>
                </c:pt>
                <c:pt idx="44">
                  <c:v>Q44</c:v>
                </c:pt>
                <c:pt idx="45">
                  <c:v>Q45</c:v>
                </c:pt>
                <c:pt idx="46">
                  <c:v>Q46</c:v>
                </c:pt>
                <c:pt idx="47">
                  <c:v>Q47</c:v>
                </c:pt>
                <c:pt idx="48">
                  <c:v>Q48</c:v>
                </c:pt>
                <c:pt idx="49">
                  <c:v>Q49</c:v>
                </c:pt>
                <c:pt idx="50">
                  <c:v>Q50</c:v>
                </c:pt>
                <c:pt idx="51">
                  <c:v>Q51</c:v>
                </c:pt>
                <c:pt idx="52">
                  <c:v>Q52</c:v>
                </c:pt>
                <c:pt idx="53">
                  <c:v>Q53</c:v>
                </c:pt>
                <c:pt idx="54">
                  <c:v>Q54</c:v>
                </c:pt>
                <c:pt idx="55">
                  <c:v>Q55</c:v>
                </c:pt>
                <c:pt idx="56">
                  <c:v>Q56</c:v>
                </c:pt>
                <c:pt idx="57">
                  <c:v>Q57</c:v>
                </c:pt>
                <c:pt idx="58">
                  <c:v>Q58</c:v>
                </c:pt>
                <c:pt idx="59">
                  <c:v>Q59</c:v>
                </c:pt>
                <c:pt idx="60">
                  <c:v>Q60</c:v>
                </c:pt>
                <c:pt idx="61">
                  <c:v>Q61</c:v>
                </c:pt>
                <c:pt idx="62">
                  <c:v>Q62</c:v>
                </c:pt>
                <c:pt idx="63">
                  <c:v>Q63</c:v>
                </c:pt>
                <c:pt idx="64">
                  <c:v>Q64</c:v>
                </c:pt>
                <c:pt idx="65">
                  <c:v>Q65</c:v>
                </c:pt>
                <c:pt idx="66">
                  <c:v>Q66</c:v>
                </c:pt>
                <c:pt idx="67">
                  <c:v>Q67</c:v>
                </c:pt>
                <c:pt idx="68">
                  <c:v>Q68</c:v>
                </c:pt>
                <c:pt idx="69">
                  <c:v>Q69</c:v>
                </c:pt>
                <c:pt idx="70">
                  <c:v>Q70</c:v>
                </c:pt>
                <c:pt idx="71">
                  <c:v>Q71</c:v>
                </c:pt>
                <c:pt idx="72">
                  <c:v>Q72</c:v>
                </c:pt>
                <c:pt idx="73">
                  <c:v>Q73</c:v>
                </c:pt>
                <c:pt idx="74">
                  <c:v>Q74</c:v>
                </c:pt>
                <c:pt idx="75">
                  <c:v>Q75</c:v>
                </c:pt>
                <c:pt idx="76">
                  <c:v>Q76</c:v>
                </c:pt>
                <c:pt idx="77">
                  <c:v>Q77</c:v>
                </c:pt>
                <c:pt idx="78">
                  <c:v>Q78</c:v>
                </c:pt>
                <c:pt idx="79">
                  <c:v>Q79</c:v>
                </c:pt>
                <c:pt idx="80">
                  <c:v>Q80</c:v>
                </c:pt>
                <c:pt idx="81">
                  <c:v>Q81</c:v>
                </c:pt>
                <c:pt idx="82">
                  <c:v>Q82</c:v>
                </c:pt>
                <c:pt idx="83">
                  <c:v>Q83</c:v>
                </c:pt>
                <c:pt idx="84">
                  <c:v>Q84</c:v>
                </c:pt>
                <c:pt idx="85">
                  <c:v>Q85</c:v>
                </c:pt>
                <c:pt idx="86">
                  <c:v>Q86</c:v>
                </c:pt>
                <c:pt idx="87">
                  <c:v>Q87</c:v>
                </c:pt>
                <c:pt idx="88">
                  <c:v>Q88</c:v>
                </c:pt>
                <c:pt idx="89">
                  <c:v>Q89</c:v>
                </c:pt>
                <c:pt idx="90">
                  <c:v>Q90</c:v>
                </c:pt>
                <c:pt idx="91">
                  <c:v>Q91</c:v>
                </c:pt>
                <c:pt idx="92">
                  <c:v>Q92</c:v>
                </c:pt>
                <c:pt idx="93">
                  <c:v>Q93</c:v>
                </c:pt>
                <c:pt idx="94">
                  <c:v>Q94</c:v>
                </c:pt>
                <c:pt idx="95">
                  <c:v>Q95</c:v>
                </c:pt>
                <c:pt idx="96">
                  <c:v>Q96</c:v>
                </c:pt>
                <c:pt idx="97">
                  <c:v>Q97</c:v>
                </c:pt>
                <c:pt idx="98">
                  <c:v>Q98</c:v>
                </c:pt>
                <c:pt idx="99">
                  <c:v>Q99</c:v>
                </c:pt>
                <c:pt idx="100">
                  <c:v>Q100</c:v>
                </c:pt>
                <c:pt idx="101">
                  <c:v>Q101</c:v>
                </c:pt>
                <c:pt idx="102">
                  <c:v>Q102</c:v>
                </c:pt>
                <c:pt idx="103">
                  <c:v>Q103</c:v>
                </c:pt>
                <c:pt idx="104">
                  <c:v>Q104</c:v>
                </c:pt>
                <c:pt idx="105">
                  <c:v>Q105</c:v>
                </c:pt>
                <c:pt idx="106">
                  <c:v>Q106</c:v>
                </c:pt>
                <c:pt idx="107">
                  <c:v>Q107</c:v>
                </c:pt>
                <c:pt idx="108">
                  <c:v>Q108</c:v>
                </c:pt>
                <c:pt idx="109">
                  <c:v>Q109</c:v>
                </c:pt>
                <c:pt idx="110">
                  <c:v>Q110</c:v>
                </c:pt>
                <c:pt idx="111">
                  <c:v>Q111</c:v>
                </c:pt>
                <c:pt idx="112">
                  <c:v>Q112</c:v>
                </c:pt>
                <c:pt idx="113">
                  <c:v>Q113</c:v>
                </c:pt>
                <c:pt idx="114">
                  <c:v>Q114</c:v>
                </c:pt>
                <c:pt idx="115">
                  <c:v>Q115</c:v>
                </c:pt>
                <c:pt idx="116">
                  <c:v>Q116</c:v>
                </c:pt>
                <c:pt idx="117">
                  <c:v>Q117</c:v>
                </c:pt>
                <c:pt idx="118">
                  <c:v>Q118</c:v>
                </c:pt>
                <c:pt idx="119">
                  <c:v>Q119</c:v>
                </c:pt>
                <c:pt idx="120">
                  <c:v>Q120</c:v>
                </c:pt>
                <c:pt idx="121">
                  <c:v>Q121</c:v>
                </c:pt>
                <c:pt idx="122">
                  <c:v>Q122</c:v>
                </c:pt>
                <c:pt idx="123">
                  <c:v>Q123</c:v>
                </c:pt>
                <c:pt idx="124">
                  <c:v>Q124</c:v>
                </c:pt>
                <c:pt idx="125">
                  <c:v>Q125</c:v>
                </c:pt>
                <c:pt idx="126">
                  <c:v>Q126</c:v>
                </c:pt>
                <c:pt idx="127">
                  <c:v>Q127</c:v>
                </c:pt>
                <c:pt idx="128">
                  <c:v>Q128</c:v>
                </c:pt>
                <c:pt idx="129">
                  <c:v>Q129</c:v>
                </c:pt>
                <c:pt idx="130">
                  <c:v>Q130</c:v>
                </c:pt>
                <c:pt idx="131">
                  <c:v>Q131</c:v>
                </c:pt>
                <c:pt idx="132">
                  <c:v>Q132</c:v>
                </c:pt>
                <c:pt idx="133">
                  <c:v>Q133</c:v>
                </c:pt>
                <c:pt idx="134">
                  <c:v>Q134</c:v>
                </c:pt>
                <c:pt idx="135">
                  <c:v>Q135</c:v>
                </c:pt>
                <c:pt idx="136">
                  <c:v>Q136</c:v>
                </c:pt>
                <c:pt idx="137">
                  <c:v>Q137</c:v>
                </c:pt>
                <c:pt idx="138">
                  <c:v>Q138</c:v>
                </c:pt>
                <c:pt idx="139">
                  <c:v>Q139</c:v>
                </c:pt>
                <c:pt idx="140">
                  <c:v>Q140</c:v>
                </c:pt>
                <c:pt idx="141">
                  <c:v>Q141</c:v>
                </c:pt>
                <c:pt idx="142">
                  <c:v>Q142</c:v>
                </c:pt>
                <c:pt idx="143">
                  <c:v>Q143</c:v>
                </c:pt>
                <c:pt idx="144">
                  <c:v>Q144</c:v>
                </c:pt>
                <c:pt idx="145">
                  <c:v>Q145</c:v>
                </c:pt>
                <c:pt idx="146">
                  <c:v>Q146</c:v>
                </c:pt>
                <c:pt idx="147">
                  <c:v>Q147</c:v>
                </c:pt>
                <c:pt idx="148">
                  <c:v>Q148</c:v>
                </c:pt>
                <c:pt idx="149">
                  <c:v>Q149</c:v>
                </c:pt>
                <c:pt idx="150">
                  <c:v>Q150</c:v>
                </c:pt>
                <c:pt idx="151">
                  <c:v>Q151</c:v>
                </c:pt>
                <c:pt idx="152">
                  <c:v>Q152</c:v>
                </c:pt>
                <c:pt idx="153">
                  <c:v>Q153</c:v>
                </c:pt>
                <c:pt idx="154">
                  <c:v>Q154</c:v>
                </c:pt>
                <c:pt idx="155">
                  <c:v>Q155</c:v>
                </c:pt>
                <c:pt idx="156">
                  <c:v>Q156</c:v>
                </c:pt>
                <c:pt idx="157">
                  <c:v>Q157</c:v>
                </c:pt>
                <c:pt idx="158">
                  <c:v>Q158</c:v>
                </c:pt>
                <c:pt idx="159">
                  <c:v>Q159</c:v>
                </c:pt>
                <c:pt idx="160">
                  <c:v>Q160</c:v>
                </c:pt>
                <c:pt idx="161">
                  <c:v>Q161</c:v>
                </c:pt>
                <c:pt idx="162">
                  <c:v>Q162</c:v>
                </c:pt>
                <c:pt idx="163">
                  <c:v>Q163</c:v>
                </c:pt>
                <c:pt idx="164">
                  <c:v>Q164</c:v>
                </c:pt>
                <c:pt idx="165">
                  <c:v>Q165</c:v>
                </c:pt>
                <c:pt idx="166">
                  <c:v>Q166</c:v>
                </c:pt>
                <c:pt idx="167">
                  <c:v>Q167</c:v>
                </c:pt>
                <c:pt idx="168">
                  <c:v>Q168</c:v>
                </c:pt>
                <c:pt idx="169">
                  <c:v>Q169</c:v>
                </c:pt>
                <c:pt idx="170">
                  <c:v>Q170</c:v>
                </c:pt>
                <c:pt idx="171">
                  <c:v>Q171</c:v>
                </c:pt>
                <c:pt idx="172">
                  <c:v>Q172</c:v>
                </c:pt>
                <c:pt idx="173">
                  <c:v>Q173</c:v>
                </c:pt>
                <c:pt idx="174">
                  <c:v>Q174</c:v>
                </c:pt>
                <c:pt idx="175">
                  <c:v>Q175</c:v>
                </c:pt>
                <c:pt idx="176">
                  <c:v>Q176</c:v>
                </c:pt>
                <c:pt idx="177">
                  <c:v>Q177</c:v>
                </c:pt>
                <c:pt idx="178">
                  <c:v>Q178</c:v>
                </c:pt>
                <c:pt idx="179">
                  <c:v>Q179</c:v>
                </c:pt>
                <c:pt idx="180">
                  <c:v>Q180</c:v>
                </c:pt>
                <c:pt idx="181">
                  <c:v>Q181</c:v>
                </c:pt>
                <c:pt idx="182">
                  <c:v>Q182</c:v>
                </c:pt>
                <c:pt idx="183">
                  <c:v>Q183</c:v>
                </c:pt>
                <c:pt idx="184">
                  <c:v>Q184</c:v>
                </c:pt>
                <c:pt idx="185">
                  <c:v>Q185</c:v>
                </c:pt>
                <c:pt idx="186">
                  <c:v>Q186</c:v>
                </c:pt>
                <c:pt idx="187">
                  <c:v>Q187</c:v>
                </c:pt>
                <c:pt idx="188">
                  <c:v>Q188</c:v>
                </c:pt>
                <c:pt idx="189">
                  <c:v>Q189</c:v>
                </c:pt>
                <c:pt idx="190">
                  <c:v>Q190</c:v>
                </c:pt>
                <c:pt idx="191">
                  <c:v>Q191</c:v>
                </c:pt>
                <c:pt idx="192">
                  <c:v>Q192</c:v>
                </c:pt>
                <c:pt idx="193">
                  <c:v>Q193</c:v>
                </c:pt>
                <c:pt idx="194">
                  <c:v>Q194</c:v>
                </c:pt>
                <c:pt idx="195">
                  <c:v>Q195</c:v>
                </c:pt>
                <c:pt idx="196">
                  <c:v>Q196</c:v>
                </c:pt>
                <c:pt idx="197">
                  <c:v>Q197</c:v>
                </c:pt>
                <c:pt idx="198">
                  <c:v>Q198</c:v>
                </c:pt>
                <c:pt idx="199">
                  <c:v>Q199</c:v>
                </c:pt>
                <c:pt idx="200">
                  <c:v>Q200</c:v>
                </c:pt>
                <c:pt idx="201">
                  <c:v>Q201</c:v>
                </c:pt>
                <c:pt idx="202">
                  <c:v>Q202</c:v>
                </c:pt>
                <c:pt idx="203">
                  <c:v>Q203</c:v>
                </c:pt>
                <c:pt idx="204">
                  <c:v>Q204</c:v>
                </c:pt>
                <c:pt idx="205">
                  <c:v>Q205</c:v>
                </c:pt>
                <c:pt idx="206">
                  <c:v>Q206</c:v>
                </c:pt>
                <c:pt idx="207">
                  <c:v>Q207</c:v>
                </c:pt>
                <c:pt idx="208">
                  <c:v>Q208</c:v>
                </c:pt>
                <c:pt idx="209">
                  <c:v>Q209</c:v>
                </c:pt>
                <c:pt idx="210">
                  <c:v>Q210</c:v>
                </c:pt>
                <c:pt idx="211">
                  <c:v>Q211</c:v>
                </c:pt>
                <c:pt idx="212">
                  <c:v>Q212</c:v>
                </c:pt>
                <c:pt idx="213">
                  <c:v>Q213</c:v>
                </c:pt>
                <c:pt idx="214">
                  <c:v>Q214</c:v>
                </c:pt>
                <c:pt idx="215">
                  <c:v>Q215</c:v>
                </c:pt>
                <c:pt idx="216">
                  <c:v>Q216</c:v>
                </c:pt>
                <c:pt idx="217">
                  <c:v>Q217</c:v>
                </c:pt>
                <c:pt idx="218">
                  <c:v>Q218</c:v>
                </c:pt>
                <c:pt idx="219">
                  <c:v>Q219</c:v>
                </c:pt>
                <c:pt idx="220">
                  <c:v>Q220</c:v>
                </c:pt>
                <c:pt idx="221">
                  <c:v>Q221</c:v>
                </c:pt>
                <c:pt idx="222">
                  <c:v>Q222</c:v>
                </c:pt>
                <c:pt idx="223">
                  <c:v>Q223</c:v>
                </c:pt>
                <c:pt idx="224">
                  <c:v>Q224</c:v>
                </c:pt>
                <c:pt idx="225">
                  <c:v>Q225</c:v>
                </c:pt>
                <c:pt idx="226">
                  <c:v>Q226</c:v>
                </c:pt>
                <c:pt idx="227">
                  <c:v>Q227</c:v>
                </c:pt>
                <c:pt idx="228">
                  <c:v>Q228</c:v>
                </c:pt>
                <c:pt idx="229">
                  <c:v>Q229</c:v>
                </c:pt>
                <c:pt idx="230">
                  <c:v>Q230</c:v>
                </c:pt>
                <c:pt idx="231">
                  <c:v>Q231</c:v>
                </c:pt>
                <c:pt idx="232">
                  <c:v>Q232</c:v>
                </c:pt>
                <c:pt idx="233">
                  <c:v>Q233</c:v>
                </c:pt>
                <c:pt idx="234">
                  <c:v>Q234</c:v>
                </c:pt>
                <c:pt idx="235">
                  <c:v>Q235</c:v>
                </c:pt>
                <c:pt idx="236">
                  <c:v>Q236</c:v>
                </c:pt>
                <c:pt idx="237">
                  <c:v>Q237</c:v>
                </c:pt>
                <c:pt idx="238">
                  <c:v>Q238</c:v>
                </c:pt>
                <c:pt idx="239">
                  <c:v>Q239</c:v>
                </c:pt>
                <c:pt idx="240">
                  <c:v>Q240</c:v>
                </c:pt>
                <c:pt idx="241">
                  <c:v>Q241</c:v>
                </c:pt>
                <c:pt idx="242">
                  <c:v>Q242</c:v>
                </c:pt>
                <c:pt idx="243">
                  <c:v>Q243</c:v>
                </c:pt>
                <c:pt idx="244">
                  <c:v>Q244</c:v>
                </c:pt>
                <c:pt idx="245">
                  <c:v>Q245</c:v>
                </c:pt>
                <c:pt idx="246">
                  <c:v>Q246</c:v>
                </c:pt>
                <c:pt idx="247">
                  <c:v>Q247</c:v>
                </c:pt>
                <c:pt idx="248">
                  <c:v>Q248</c:v>
                </c:pt>
                <c:pt idx="249">
                  <c:v>Q249</c:v>
                </c:pt>
                <c:pt idx="250">
                  <c:v>Q250</c:v>
                </c:pt>
                <c:pt idx="251">
                  <c:v>Q251</c:v>
                </c:pt>
                <c:pt idx="252">
                  <c:v>Q252</c:v>
                </c:pt>
                <c:pt idx="253">
                  <c:v>Q253</c:v>
                </c:pt>
                <c:pt idx="254">
                  <c:v>Q254</c:v>
                </c:pt>
                <c:pt idx="255">
                  <c:v>Q255</c:v>
                </c:pt>
                <c:pt idx="256">
                  <c:v>Q256</c:v>
                </c:pt>
                <c:pt idx="257">
                  <c:v>Q257</c:v>
                </c:pt>
                <c:pt idx="258">
                  <c:v>Q258</c:v>
                </c:pt>
                <c:pt idx="259">
                  <c:v>Q259</c:v>
                </c:pt>
                <c:pt idx="260">
                  <c:v>Q260</c:v>
                </c:pt>
                <c:pt idx="261">
                  <c:v>Q261</c:v>
                </c:pt>
                <c:pt idx="262">
                  <c:v>Q262</c:v>
                </c:pt>
                <c:pt idx="263">
                  <c:v>Q263</c:v>
                </c:pt>
                <c:pt idx="264">
                  <c:v>Q264</c:v>
                </c:pt>
                <c:pt idx="265">
                  <c:v>Q265</c:v>
                </c:pt>
                <c:pt idx="266">
                  <c:v>Q266</c:v>
                </c:pt>
                <c:pt idx="267">
                  <c:v>Q267</c:v>
                </c:pt>
                <c:pt idx="268">
                  <c:v>Q268</c:v>
                </c:pt>
                <c:pt idx="269">
                  <c:v>Q269</c:v>
                </c:pt>
                <c:pt idx="270">
                  <c:v>Q270</c:v>
                </c:pt>
                <c:pt idx="271">
                  <c:v>Q271</c:v>
                </c:pt>
                <c:pt idx="272">
                  <c:v>Q272</c:v>
                </c:pt>
                <c:pt idx="273">
                  <c:v>Q273</c:v>
                </c:pt>
                <c:pt idx="274">
                  <c:v>Q274</c:v>
                </c:pt>
                <c:pt idx="275">
                  <c:v>Q275</c:v>
                </c:pt>
                <c:pt idx="276">
                  <c:v>Q276</c:v>
                </c:pt>
                <c:pt idx="277">
                  <c:v>Q277</c:v>
                </c:pt>
                <c:pt idx="278">
                  <c:v>Q278</c:v>
                </c:pt>
                <c:pt idx="279">
                  <c:v>Q279</c:v>
                </c:pt>
                <c:pt idx="280">
                  <c:v>Q280</c:v>
                </c:pt>
                <c:pt idx="281">
                  <c:v>Q281</c:v>
                </c:pt>
                <c:pt idx="282">
                  <c:v>Q282</c:v>
                </c:pt>
                <c:pt idx="283">
                  <c:v>Q283</c:v>
                </c:pt>
                <c:pt idx="284">
                  <c:v>Q284</c:v>
                </c:pt>
                <c:pt idx="285">
                  <c:v>Q285</c:v>
                </c:pt>
                <c:pt idx="286">
                  <c:v>Q286</c:v>
                </c:pt>
                <c:pt idx="287">
                  <c:v>Q287</c:v>
                </c:pt>
                <c:pt idx="288">
                  <c:v>Q288</c:v>
                </c:pt>
                <c:pt idx="289">
                  <c:v>Q289</c:v>
                </c:pt>
                <c:pt idx="290">
                  <c:v>Q290</c:v>
                </c:pt>
                <c:pt idx="291">
                  <c:v>Q291</c:v>
                </c:pt>
                <c:pt idx="292">
                  <c:v>Q292</c:v>
                </c:pt>
                <c:pt idx="293">
                  <c:v>Q293</c:v>
                </c:pt>
                <c:pt idx="294">
                  <c:v>Q294</c:v>
                </c:pt>
                <c:pt idx="295">
                  <c:v>Q295</c:v>
                </c:pt>
                <c:pt idx="296">
                  <c:v>Q296</c:v>
                </c:pt>
                <c:pt idx="297">
                  <c:v>Q297</c:v>
                </c:pt>
                <c:pt idx="298">
                  <c:v>Q298</c:v>
                </c:pt>
                <c:pt idx="299">
                  <c:v>Q299</c:v>
                </c:pt>
                <c:pt idx="300">
                  <c:v>Q300</c:v>
                </c:pt>
                <c:pt idx="301">
                  <c:v>Q301</c:v>
                </c:pt>
                <c:pt idx="302">
                  <c:v>Q302</c:v>
                </c:pt>
                <c:pt idx="303">
                  <c:v>Q303</c:v>
                </c:pt>
                <c:pt idx="304">
                  <c:v>Q304</c:v>
                </c:pt>
                <c:pt idx="305">
                  <c:v>Q305</c:v>
                </c:pt>
                <c:pt idx="306">
                  <c:v>Q306</c:v>
                </c:pt>
                <c:pt idx="307">
                  <c:v>Q307</c:v>
                </c:pt>
                <c:pt idx="308">
                  <c:v>Q308</c:v>
                </c:pt>
                <c:pt idx="309">
                  <c:v>Q309</c:v>
                </c:pt>
                <c:pt idx="310">
                  <c:v>Q310</c:v>
                </c:pt>
                <c:pt idx="311">
                  <c:v>Q311</c:v>
                </c:pt>
                <c:pt idx="312">
                  <c:v>Q312</c:v>
                </c:pt>
                <c:pt idx="313">
                  <c:v>Q313</c:v>
                </c:pt>
                <c:pt idx="314">
                  <c:v>Q314</c:v>
                </c:pt>
                <c:pt idx="315">
                  <c:v>Q315</c:v>
                </c:pt>
                <c:pt idx="316">
                  <c:v>Q316</c:v>
                </c:pt>
                <c:pt idx="317">
                  <c:v>Q317</c:v>
                </c:pt>
                <c:pt idx="318">
                  <c:v>Q318</c:v>
                </c:pt>
                <c:pt idx="319">
                  <c:v>Q319</c:v>
                </c:pt>
                <c:pt idx="320">
                  <c:v>Q320</c:v>
                </c:pt>
                <c:pt idx="321">
                  <c:v>Q321</c:v>
                </c:pt>
                <c:pt idx="322">
                  <c:v>Q322</c:v>
                </c:pt>
                <c:pt idx="323">
                  <c:v>Q323</c:v>
                </c:pt>
                <c:pt idx="324">
                  <c:v>Q324</c:v>
                </c:pt>
                <c:pt idx="325">
                  <c:v>Q325</c:v>
                </c:pt>
                <c:pt idx="326">
                  <c:v>Q326</c:v>
                </c:pt>
                <c:pt idx="327">
                  <c:v>Q327</c:v>
                </c:pt>
                <c:pt idx="328">
                  <c:v>Q328</c:v>
                </c:pt>
                <c:pt idx="329">
                  <c:v>Q329</c:v>
                </c:pt>
                <c:pt idx="330">
                  <c:v>Q330</c:v>
                </c:pt>
                <c:pt idx="331">
                  <c:v>Q331</c:v>
                </c:pt>
                <c:pt idx="332">
                  <c:v>Q332</c:v>
                </c:pt>
                <c:pt idx="333">
                  <c:v>Q333</c:v>
                </c:pt>
                <c:pt idx="334">
                  <c:v>Q334</c:v>
                </c:pt>
                <c:pt idx="335">
                  <c:v>Q335</c:v>
                </c:pt>
                <c:pt idx="336">
                  <c:v>Q336</c:v>
                </c:pt>
                <c:pt idx="337">
                  <c:v>Q337</c:v>
                </c:pt>
                <c:pt idx="338">
                  <c:v>Q338</c:v>
                </c:pt>
                <c:pt idx="339">
                  <c:v>Q339</c:v>
                </c:pt>
                <c:pt idx="340">
                  <c:v>Q340</c:v>
                </c:pt>
                <c:pt idx="341">
                  <c:v>Q341</c:v>
                </c:pt>
                <c:pt idx="342">
                  <c:v>Q342</c:v>
                </c:pt>
                <c:pt idx="343">
                  <c:v>Q343</c:v>
                </c:pt>
                <c:pt idx="344">
                  <c:v>Q344</c:v>
                </c:pt>
                <c:pt idx="345">
                  <c:v>Q345</c:v>
                </c:pt>
                <c:pt idx="346">
                  <c:v>Q346</c:v>
                </c:pt>
                <c:pt idx="347">
                  <c:v>Q347</c:v>
                </c:pt>
                <c:pt idx="348">
                  <c:v>Q348</c:v>
                </c:pt>
                <c:pt idx="349">
                  <c:v>Q349</c:v>
                </c:pt>
                <c:pt idx="350">
                  <c:v>Q350</c:v>
                </c:pt>
                <c:pt idx="351">
                  <c:v>Q351</c:v>
                </c:pt>
                <c:pt idx="352">
                  <c:v>Q352</c:v>
                </c:pt>
                <c:pt idx="353">
                  <c:v>Q353</c:v>
                </c:pt>
                <c:pt idx="354">
                  <c:v>Q354</c:v>
                </c:pt>
                <c:pt idx="355">
                  <c:v>Q355</c:v>
                </c:pt>
                <c:pt idx="356">
                  <c:v>Q356</c:v>
                </c:pt>
                <c:pt idx="357">
                  <c:v>Q357</c:v>
                </c:pt>
                <c:pt idx="358">
                  <c:v>Q358</c:v>
                </c:pt>
                <c:pt idx="359">
                  <c:v>Q359</c:v>
                </c:pt>
                <c:pt idx="360">
                  <c:v>Q360</c:v>
                </c:pt>
                <c:pt idx="361">
                  <c:v>Q361</c:v>
                </c:pt>
                <c:pt idx="362">
                  <c:v>Q362</c:v>
                </c:pt>
                <c:pt idx="363">
                  <c:v>Q363</c:v>
                </c:pt>
                <c:pt idx="364">
                  <c:v>Q364</c:v>
                </c:pt>
                <c:pt idx="365">
                  <c:v>Q365</c:v>
                </c:pt>
                <c:pt idx="366">
                  <c:v>Q366</c:v>
                </c:pt>
                <c:pt idx="367">
                  <c:v>Q367</c:v>
                </c:pt>
                <c:pt idx="368">
                  <c:v>Q368</c:v>
                </c:pt>
                <c:pt idx="369">
                  <c:v>Q369</c:v>
                </c:pt>
                <c:pt idx="370">
                  <c:v>Q370</c:v>
                </c:pt>
                <c:pt idx="371">
                  <c:v>Q371</c:v>
                </c:pt>
                <c:pt idx="372">
                  <c:v>Q372</c:v>
                </c:pt>
                <c:pt idx="373">
                  <c:v>Q373</c:v>
                </c:pt>
                <c:pt idx="374">
                  <c:v>Q374</c:v>
                </c:pt>
                <c:pt idx="375">
                  <c:v>Q375</c:v>
                </c:pt>
                <c:pt idx="376">
                  <c:v>Q376</c:v>
                </c:pt>
                <c:pt idx="377">
                  <c:v>Q377</c:v>
                </c:pt>
                <c:pt idx="378">
                  <c:v>Q378</c:v>
                </c:pt>
                <c:pt idx="379">
                  <c:v>Q379</c:v>
                </c:pt>
                <c:pt idx="380">
                  <c:v>Q380</c:v>
                </c:pt>
                <c:pt idx="381">
                  <c:v>Q381</c:v>
                </c:pt>
                <c:pt idx="382">
                  <c:v>Q382</c:v>
                </c:pt>
                <c:pt idx="383">
                  <c:v>Q383</c:v>
                </c:pt>
                <c:pt idx="384">
                  <c:v>Q384</c:v>
                </c:pt>
                <c:pt idx="385">
                  <c:v>Q385</c:v>
                </c:pt>
                <c:pt idx="386">
                  <c:v>Q386</c:v>
                </c:pt>
                <c:pt idx="387">
                  <c:v>Q387</c:v>
                </c:pt>
                <c:pt idx="388">
                  <c:v>Q388</c:v>
                </c:pt>
                <c:pt idx="389">
                  <c:v>Q389</c:v>
                </c:pt>
                <c:pt idx="390">
                  <c:v>Q390</c:v>
                </c:pt>
                <c:pt idx="391">
                  <c:v>Q391</c:v>
                </c:pt>
                <c:pt idx="392">
                  <c:v>Q392</c:v>
                </c:pt>
                <c:pt idx="393">
                  <c:v>Q393</c:v>
                </c:pt>
                <c:pt idx="394">
                  <c:v>Q394</c:v>
                </c:pt>
                <c:pt idx="395">
                  <c:v>Q395</c:v>
                </c:pt>
                <c:pt idx="396">
                  <c:v>Q396</c:v>
                </c:pt>
                <c:pt idx="397">
                  <c:v>Q397</c:v>
                </c:pt>
                <c:pt idx="398">
                  <c:v>Q398</c:v>
                </c:pt>
                <c:pt idx="399">
                  <c:v>Q399</c:v>
                </c:pt>
                <c:pt idx="400">
                  <c:v>Q400</c:v>
                </c:pt>
                <c:pt idx="401">
                  <c:v>Q401</c:v>
                </c:pt>
                <c:pt idx="402">
                  <c:v>Q402</c:v>
                </c:pt>
                <c:pt idx="403">
                  <c:v>Q403</c:v>
                </c:pt>
                <c:pt idx="404">
                  <c:v>Q404</c:v>
                </c:pt>
                <c:pt idx="405">
                  <c:v>Q405</c:v>
                </c:pt>
                <c:pt idx="406">
                  <c:v>Q406</c:v>
                </c:pt>
                <c:pt idx="407">
                  <c:v>Q407</c:v>
                </c:pt>
                <c:pt idx="408">
                  <c:v>Q408</c:v>
                </c:pt>
                <c:pt idx="409">
                  <c:v>Q409</c:v>
                </c:pt>
                <c:pt idx="410">
                  <c:v>Q410</c:v>
                </c:pt>
                <c:pt idx="411">
                  <c:v>Q411</c:v>
                </c:pt>
                <c:pt idx="412">
                  <c:v>Q412</c:v>
                </c:pt>
                <c:pt idx="413">
                  <c:v>Q413</c:v>
                </c:pt>
                <c:pt idx="414">
                  <c:v>Q414</c:v>
                </c:pt>
                <c:pt idx="415">
                  <c:v>Q415</c:v>
                </c:pt>
                <c:pt idx="416">
                  <c:v>Q416</c:v>
                </c:pt>
                <c:pt idx="417">
                  <c:v>Q417</c:v>
                </c:pt>
                <c:pt idx="418">
                  <c:v>Q418</c:v>
                </c:pt>
                <c:pt idx="419">
                  <c:v>Q419</c:v>
                </c:pt>
                <c:pt idx="420">
                  <c:v>Q420</c:v>
                </c:pt>
                <c:pt idx="421">
                  <c:v>Q421</c:v>
                </c:pt>
                <c:pt idx="422">
                  <c:v>Q422</c:v>
                </c:pt>
                <c:pt idx="423">
                  <c:v>Q423</c:v>
                </c:pt>
                <c:pt idx="424">
                  <c:v>Q424</c:v>
                </c:pt>
                <c:pt idx="425">
                  <c:v>Q425</c:v>
                </c:pt>
                <c:pt idx="426">
                  <c:v>Q426</c:v>
                </c:pt>
                <c:pt idx="427">
                  <c:v>Q427</c:v>
                </c:pt>
                <c:pt idx="428">
                  <c:v>Q428</c:v>
                </c:pt>
                <c:pt idx="429">
                  <c:v>Q429</c:v>
                </c:pt>
                <c:pt idx="430">
                  <c:v>Q430</c:v>
                </c:pt>
                <c:pt idx="431">
                  <c:v>Q431</c:v>
                </c:pt>
                <c:pt idx="432">
                  <c:v>Q432</c:v>
                </c:pt>
                <c:pt idx="433">
                  <c:v>Q433</c:v>
                </c:pt>
                <c:pt idx="434">
                  <c:v>Q434</c:v>
                </c:pt>
                <c:pt idx="435">
                  <c:v>Q435</c:v>
                </c:pt>
                <c:pt idx="436">
                  <c:v>Q436</c:v>
                </c:pt>
                <c:pt idx="437">
                  <c:v>Q437</c:v>
                </c:pt>
                <c:pt idx="438">
                  <c:v>Q438</c:v>
                </c:pt>
                <c:pt idx="439">
                  <c:v>Q439</c:v>
                </c:pt>
                <c:pt idx="440">
                  <c:v>Q440</c:v>
                </c:pt>
                <c:pt idx="441">
                  <c:v>Q441</c:v>
                </c:pt>
                <c:pt idx="442">
                  <c:v>Q442</c:v>
                </c:pt>
                <c:pt idx="443">
                  <c:v>Q443</c:v>
                </c:pt>
                <c:pt idx="444">
                  <c:v>Q444</c:v>
                </c:pt>
                <c:pt idx="445">
                  <c:v>Q445</c:v>
                </c:pt>
                <c:pt idx="446">
                  <c:v>Q446</c:v>
                </c:pt>
                <c:pt idx="447">
                  <c:v>Q447</c:v>
                </c:pt>
                <c:pt idx="448">
                  <c:v>Q448</c:v>
                </c:pt>
                <c:pt idx="449">
                  <c:v>Q449</c:v>
                </c:pt>
                <c:pt idx="450">
                  <c:v>Q450</c:v>
                </c:pt>
                <c:pt idx="451">
                  <c:v>Q451</c:v>
                </c:pt>
                <c:pt idx="452">
                  <c:v>Q452</c:v>
                </c:pt>
                <c:pt idx="453">
                  <c:v>Q453</c:v>
                </c:pt>
                <c:pt idx="454">
                  <c:v>Q454</c:v>
                </c:pt>
                <c:pt idx="455">
                  <c:v>Q455</c:v>
                </c:pt>
                <c:pt idx="456">
                  <c:v>Q456</c:v>
                </c:pt>
                <c:pt idx="457">
                  <c:v>Q457</c:v>
                </c:pt>
                <c:pt idx="458">
                  <c:v>Q458</c:v>
                </c:pt>
                <c:pt idx="459">
                  <c:v>Q459</c:v>
                </c:pt>
                <c:pt idx="460">
                  <c:v>Q460</c:v>
                </c:pt>
                <c:pt idx="461">
                  <c:v>Q461</c:v>
                </c:pt>
                <c:pt idx="462">
                  <c:v>Q462</c:v>
                </c:pt>
                <c:pt idx="463">
                  <c:v>Q463</c:v>
                </c:pt>
                <c:pt idx="464">
                  <c:v>Q464</c:v>
                </c:pt>
                <c:pt idx="465">
                  <c:v>Q465</c:v>
                </c:pt>
                <c:pt idx="466">
                  <c:v>Q466</c:v>
                </c:pt>
                <c:pt idx="467">
                  <c:v>Q467</c:v>
                </c:pt>
                <c:pt idx="468">
                  <c:v>Q468</c:v>
                </c:pt>
                <c:pt idx="469">
                  <c:v>Q469</c:v>
                </c:pt>
                <c:pt idx="470">
                  <c:v>Q470</c:v>
                </c:pt>
                <c:pt idx="471">
                  <c:v>Q471</c:v>
                </c:pt>
                <c:pt idx="472">
                  <c:v>Q472</c:v>
                </c:pt>
                <c:pt idx="473">
                  <c:v>Q473</c:v>
                </c:pt>
                <c:pt idx="474">
                  <c:v>Q474</c:v>
                </c:pt>
                <c:pt idx="475">
                  <c:v>Q475</c:v>
                </c:pt>
                <c:pt idx="476">
                  <c:v>Q476</c:v>
                </c:pt>
                <c:pt idx="477">
                  <c:v>Q477</c:v>
                </c:pt>
                <c:pt idx="478">
                  <c:v>Q478</c:v>
                </c:pt>
                <c:pt idx="479">
                  <c:v>Q479</c:v>
                </c:pt>
                <c:pt idx="480">
                  <c:v>Q480</c:v>
                </c:pt>
                <c:pt idx="481">
                  <c:v>Q481</c:v>
                </c:pt>
                <c:pt idx="482">
                  <c:v>Q482</c:v>
                </c:pt>
                <c:pt idx="483">
                  <c:v>Q483</c:v>
                </c:pt>
                <c:pt idx="484">
                  <c:v>Q484</c:v>
                </c:pt>
                <c:pt idx="485">
                  <c:v>Q485</c:v>
                </c:pt>
                <c:pt idx="486">
                  <c:v>Q486</c:v>
                </c:pt>
                <c:pt idx="487">
                  <c:v>Q487</c:v>
                </c:pt>
                <c:pt idx="488">
                  <c:v>Q488</c:v>
                </c:pt>
                <c:pt idx="489">
                  <c:v>Q489</c:v>
                </c:pt>
                <c:pt idx="490">
                  <c:v>Q490</c:v>
                </c:pt>
                <c:pt idx="491">
                  <c:v>Q491</c:v>
                </c:pt>
                <c:pt idx="492">
                  <c:v>Q492</c:v>
                </c:pt>
                <c:pt idx="493">
                  <c:v>Q493</c:v>
                </c:pt>
                <c:pt idx="494">
                  <c:v>Q494</c:v>
                </c:pt>
                <c:pt idx="495">
                  <c:v>Q495</c:v>
                </c:pt>
                <c:pt idx="496">
                  <c:v>Q496</c:v>
                </c:pt>
                <c:pt idx="497">
                  <c:v>Q497</c:v>
                </c:pt>
                <c:pt idx="498">
                  <c:v>Q498</c:v>
                </c:pt>
                <c:pt idx="499">
                  <c:v>Q499</c:v>
                </c:pt>
                <c:pt idx="500">
                  <c:v>Q500</c:v>
                </c:pt>
                <c:pt idx="501">
                  <c:v>Q501</c:v>
                </c:pt>
                <c:pt idx="502">
                  <c:v>Q502</c:v>
                </c:pt>
                <c:pt idx="503">
                  <c:v>Q503</c:v>
                </c:pt>
                <c:pt idx="504">
                  <c:v>Q504</c:v>
                </c:pt>
                <c:pt idx="505">
                  <c:v>Q505</c:v>
                </c:pt>
                <c:pt idx="506">
                  <c:v>Q506</c:v>
                </c:pt>
                <c:pt idx="507">
                  <c:v>Q507</c:v>
                </c:pt>
                <c:pt idx="508">
                  <c:v>Q508</c:v>
                </c:pt>
                <c:pt idx="509">
                  <c:v>Q509</c:v>
                </c:pt>
                <c:pt idx="510">
                  <c:v>Q510</c:v>
                </c:pt>
                <c:pt idx="511">
                  <c:v>Q511</c:v>
                </c:pt>
                <c:pt idx="512">
                  <c:v>Q512</c:v>
                </c:pt>
                <c:pt idx="513">
                  <c:v>Q513</c:v>
                </c:pt>
                <c:pt idx="514">
                  <c:v>Q514</c:v>
                </c:pt>
                <c:pt idx="515">
                  <c:v>Q515</c:v>
                </c:pt>
                <c:pt idx="516">
                  <c:v>Q516</c:v>
                </c:pt>
                <c:pt idx="517">
                  <c:v>Q517</c:v>
                </c:pt>
                <c:pt idx="518">
                  <c:v>Q518</c:v>
                </c:pt>
                <c:pt idx="519">
                  <c:v>Q519</c:v>
                </c:pt>
                <c:pt idx="520">
                  <c:v>Q520</c:v>
                </c:pt>
                <c:pt idx="521">
                  <c:v>Q521</c:v>
                </c:pt>
                <c:pt idx="522">
                  <c:v>Q522</c:v>
                </c:pt>
                <c:pt idx="523">
                  <c:v>Q523</c:v>
                </c:pt>
                <c:pt idx="524">
                  <c:v>Q524</c:v>
                </c:pt>
                <c:pt idx="525">
                  <c:v>Q525</c:v>
                </c:pt>
                <c:pt idx="526">
                  <c:v>Q526</c:v>
                </c:pt>
                <c:pt idx="527">
                  <c:v>Q527</c:v>
                </c:pt>
                <c:pt idx="528">
                  <c:v>Q528</c:v>
                </c:pt>
                <c:pt idx="529">
                  <c:v>Q529</c:v>
                </c:pt>
                <c:pt idx="530">
                  <c:v>Q530</c:v>
                </c:pt>
                <c:pt idx="531">
                  <c:v>Q531</c:v>
                </c:pt>
                <c:pt idx="532">
                  <c:v>Q532</c:v>
                </c:pt>
                <c:pt idx="533">
                  <c:v>Q533</c:v>
                </c:pt>
                <c:pt idx="534">
                  <c:v>Q534</c:v>
                </c:pt>
                <c:pt idx="535">
                  <c:v>Q535</c:v>
                </c:pt>
                <c:pt idx="536">
                  <c:v>Q536</c:v>
                </c:pt>
                <c:pt idx="537">
                  <c:v>Q537</c:v>
                </c:pt>
                <c:pt idx="538">
                  <c:v>Q538</c:v>
                </c:pt>
                <c:pt idx="539">
                  <c:v>Q539</c:v>
                </c:pt>
                <c:pt idx="540">
                  <c:v>Q540</c:v>
                </c:pt>
                <c:pt idx="541">
                  <c:v>Q541</c:v>
                </c:pt>
                <c:pt idx="542">
                  <c:v>Q542</c:v>
                </c:pt>
                <c:pt idx="543">
                  <c:v>Q543</c:v>
                </c:pt>
                <c:pt idx="544">
                  <c:v>Q544</c:v>
                </c:pt>
                <c:pt idx="545">
                  <c:v>Q545</c:v>
                </c:pt>
                <c:pt idx="546">
                  <c:v>Q546</c:v>
                </c:pt>
                <c:pt idx="547">
                  <c:v>Q547</c:v>
                </c:pt>
                <c:pt idx="548">
                  <c:v>Q548</c:v>
                </c:pt>
                <c:pt idx="549">
                  <c:v>Q549</c:v>
                </c:pt>
                <c:pt idx="550">
                  <c:v>Q550</c:v>
                </c:pt>
                <c:pt idx="551">
                  <c:v>Q551</c:v>
                </c:pt>
                <c:pt idx="552">
                  <c:v>Q552</c:v>
                </c:pt>
                <c:pt idx="553">
                  <c:v>Q553</c:v>
                </c:pt>
                <c:pt idx="554">
                  <c:v>Q554</c:v>
                </c:pt>
                <c:pt idx="555">
                  <c:v>Q555</c:v>
                </c:pt>
                <c:pt idx="556">
                  <c:v>Q556</c:v>
                </c:pt>
                <c:pt idx="557">
                  <c:v>Q557</c:v>
                </c:pt>
                <c:pt idx="558">
                  <c:v>Q558</c:v>
                </c:pt>
                <c:pt idx="559">
                  <c:v>Q559</c:v>
                </c:pt>
                <c:pt idx="560">
                  <c:v>Q560</c:v>
                </c:pt>
                <c:pt idx="561">
                  <c:v>Q561</c:v>
                </c:pt>
                <c:pt idx="562">
                  <c:v>Q562</c:v>
                </c:pt>
                <c:pt idx="563">
                  <c:v>Q563</c:v>
                </c:pt>
                <c:pt idx="564">
                  <c:v>Q564</c:v>
                </c:pt>
                <c:pt idx="565">
                  <c:v>Q565</c:v>
                </c:pt>
                <c:pt idx="566">
                  <c:v>Q566</c:v>
                </c:pt>
                <c:pt idx="567">
                  <c:v>Q567</c:v>
                </c:pt>
                <c:pt idx="568">
                  <c:v>Q568</c:v>
                </c:pt>
                <c:pt idx="569">
                  <c:v>Q569</c:v>
                </c:pt>
                <c:pt idx="570">
                  <c:v>Q570</c:v>
                </c:pt>
                <c:pt idx="571">
                  <c:v>Q571</c:v>
                </c:pt>
                <c:pt idx="572">
                  <c:v>Q572</c:v>
                </c:pt>
                <c:pt idx="573">
                  <c:v>Q573</c:v>
                </c:pt>
                <c:pt idx="574">
                  <c:v>Q574</c:v>
                </c:pt>
                <c:pt idx="575">
                  <c:v>Q575</c:v>
                </c:pt>
                <c:pt idx="576">
                  <c:v>Q576</c:v>
                </c:pt>
                <c:pt idx="577">
                  <c:v>Q577</c:v>
                </c:pt>
                <c:pt idx="578">
                  <c:v>Q578</c:v>
                </c:pt>
                <c:pt idx="579">
                  <c:v>Q579</c:v>
                </c:pt>
                <c:pt idx="580">
                  <c:v>Q580</c:v>
                </c:pt>
                <c:pt idx="581">
                  <c:v>Q581</c:v>
                </c:pt>
                <c:pt idx="582">
                  <c:v>Q582</c:v>
                </c:pt>
                <c:pt idx="583">
                  <c:v>Q583</c:v>
                </c:pt>
                <c:pt idx="584">
                  <c:v>Q584</c:v>
                </c:pt>
                <c:pt idx="585">
                  <c:v>Q585</c:v>
                </c:pt>
                <c:pt idx="586">
                  <c:v>Q586</c:v>
                </c:pt>
                <c:pt idx="587">
                  <c:v>Q587</c:v>
                </c:pt>
                <c:pt idx="588">
                  <c:v>Q588</c:v>
                </c:pt>
                <c:pt idx="589">
                  <c:v>Q589</c:v>
                </c:pt>
                <c:pt idx="590">
                  <c:v>Q590</c:v>
                </c:pt>
                <c:pt idx="591">
                  <c:v>Q591</c:v>
                </c:pt>
                <c:pt idx="592">
                  <c:v>Q592</c:v>
                </c:pt>
                <c:pt idx="593">
                  <c:v>Q593</c:v>
                </c:pt>
                <c:pt idx="594">
                  <c:v>Q594</c:v>
                </c:pt>
                <c:pt idx="595">
                  <c:v>Q595</c:v>
                </c:pt>
                <c:pt idx="596">
                  <c:v>Q596</c:v>
                </c:pt>
                <c:pt idx="597">
                  <c:v>Q597</c:v>
                </c:pt>
                <c:pt idx="598">
                  <c:v>Q598</c:v>
                </c:pt>
                <c:pt idx="599">
                  <c:v>Q599</c:v>
                </c:pt>
                <c:pt idx="600">
                  <c:v>Q600</c:v>
                </c:pt>
                <c:pt idx="601">
                  <c:v>Q601</c:v>
                </c:pt>
                <c:pt idx="602">
                  <c:v>Q602</c:v>
                </c:pt>
                <c:pt idx="603">
                  <c:v>Q603</c:v>
                </c:pt>
                <c:pt idx="604">
                  <c:v>Q604</c:v>
                </c:pt>
                <c:pt idx="605">
                  <c:v>Q605</c:v>
                </c:pt>
                <c:pt idx="606">
                  <c:v>Q606</c:v>
                </c:pt>
                <c:pt idx="607">
                  <c:v>Q607</c:v>
                </c:pt>
                <c:pt idx="608">
                  <c:v>Q608</c:v>
                </c:pt>
                <c:pt idx="609">
                  <c:v>Q609</c:v>
                </c:pt>
                <c:pt idx="610">
                  <c:v>Q610</c:v>
                </c:pt>
                <c:pt idx="611">
                  <c:v>Q611</c:v>
                </c:pt>
                <c:pt idx="612">
                  <c:v>Q612</c:v>
                </c:pt>
                <c:pt idx="613">
                  <c:v>Q613</c:v>
                </c:pt>
                <c:pt idx="614">
                  <c:v>Q614</c:v>
                </c:pt>
                <c:pt idx="615">
                  <c:v>Q615</c:v>
                </c:pt>
                <c:pt idx="616">
                  <c:v>Q616</c:v>
                </c:pt>
                <c:pt idx="617">
                  <c:v>Q617</c:v>
                </c:pt>
                <c:pt idx="618">
                  <c:v>Q618</c:v>
                </c:pt>
                <c:pt idx="619">
                  <c:v>Q619</c:v>
                </c:pt>
                <c:pt idx="620">
                  <c:v>Q620</c:v>
                </c:pt>
                <c:pt idx="621">
                  <c:v>Q621</c:v>
                </c:pt>
                <c:pt idx="622">
                  <c:v>Q622</c:v>
                </c:pt>
                <c:pt idx="623">
                  <c:v>Q623</c:v>
                </c:pt>
                <c:pt idx="624">
                  <c:v>Q624</c:v>
                </c:pt>
                <c:pt idx="625">
                  <c:v>Q625</c:v>
                </c:pt>
                <c:pt idx="626">
                  <c:v>Q626</c:v>
                </c:pt>
                <c:pt idx="627">
                  <c:v>Q627</c:v>
                </c:pt>
                <c:pt idx="628">
                  <c:v>Q628</c:v>
                </c:pt>
                <c:pt idx="629">
                  <c:v>Q629</c:v>
                </c:pt>
                <c:pt idx="630">
                  <c:v>Q630</c:v>
                </c:pt>
                <c:pt idx="631">
                  <c:v>Q631</c:v>
                </c:pt>
                <c:pt idx="632">
                  <c:v>Q632</c:v>
                </c:pt>
                <c:pt idx="633">
                  <c:v>Q633</c:v>
                </c:pt>
                <c:pt idx="634">
                  <c:v>Q634</c:v>
                </c:pt>
                <c:pt idx="635">
                  <c:v>Q635</c:v>
                </c:pt>
                <c:pt idx="636">
                  <c:v>Q636</c:v>
                </c:pt>
                <c:pt idx="637">
                  <c:v>Q637</c:v>
                </c:pt>
                <c:pt idx="638">
                  <c:v>Q638</c:v>
                </c:pt>
                <c:pt idx="639">
                  <c:v>Q639</c:v>
                </c:pt>
                <c:pt idx="640">
                  <c:v>Q640</c:v>
                </c:pt>
                <c:pt idx="641">
                  <c:v>Q641</c:v>
                </c:pt>
                <c:pt idx="642">
                  <c:v>Q642</c:v>
                </c:pt>
                <c:pt idx="643">
                  <c:v>Q643</c:v>
                </c:pt>
                <c:pt idx="644">
                  <c:v>Q644</c:v>
                </c:pt>
                <c:pt idx="645">
                  <c:v>Q645</c:v>
                </c:pt>
                <c:pt idx="646">
                  <c:v>Q646</c:v>
                </c:pt>
                <c:pt idx="647">
                  <c:v>Q647</c:v>
                </c:pt>
                <c:pt idx="648">
                  <c:v>Q648</c:v>
                </c:pt>
                <c:pt idx="649">
                  <c:v>Q649</c:v>
                </c:pt>
                <c:pt idx="650">
                  <c:v>Q650</c:v>
                </c:pt>
                <c:pt idx="651">
                  <c:v>Q651</c:v>
                </c:pt>
                <c:pt idx="652">
                  <c:v>Q652</c:v>
                </c:pt>
                <c:pt idx="653">
                  <c:v>Q653</c:v>
                </c:pt>
                <c:pt idx="654">
                  <c:v>Q654</c:v>
                </c:pt>
                <c:pt idx="655">
                  <c:v>Q655</c:v>
                </c:pt>
                <c:pt idx="656">
                  <c:v>Q656</c:v>
                </c:pt>
                <c:pt idx="657">
                  <c:v>Q657</c:v>
                </c:pt>
                <c:pt idx="658">
                  <c:v>Q658</c:v>
                </c:pt>
                <c:pt idx="659">
                  <c:v>Q659</c:v>
                </c:pt>
                <c:pt idx="660">
                  <c:v>Q660</c:v>
                </c:pt>
                <c:pt idx="661">
                  <c:v>Q661</c:v>
                </c:pt>
                <c:pt idx="662">
                  <c:v>Q662</c:v>
                </c:pt>
                <c:pt idx="663">
                  <c:v>Q663</c:v>
                </c:pt>
                <c:pt idx="664">
                  <c:v>Q664</c:v>
                </c:pt>
                <c:pt idx="665">
                  <c:v>Q665</c:v>
                </c:pt>
                <c:pt idx="666">
                  <c:v>Q666</c:v>
                </c:pt>
                <c:pt idx="667">
                  <c:v>Q667</c:v>
                </c:pt>
                <c:pt idx="668">
                  <c:v>Q668</c:v>
                </c:pt>
                <c:pt idx="669">
                  <c:v>Q669</c:v>
                </c:pt>
                <c:pt idx="670">
                  <c:v>Q670</c:v>
                </c:pt>
                <c:pt idx="671">
                  <c:v>Q671</c:v>
                </c:pt>
                <c:pt idx="672">
                  <c:v>Q672</c:v>
                </c:pt>
                <c:pt idx="673">
                  <c:v>Q673</c:v>
                </c:pt>
                <c:pt idx="674">
                  <c:v>Q674</c:v>
                </c:pt>
                <c:pt idx="675">
                  <c:v>Q675</c:v>
                </c:pt>
                <c:pt idx="676">
                  <c:v>Q676</c:v>
                </c:pt>
                <c:pt idx="677">
                  <c:v>Q677</c:v>
                </c:pt>
                <c:pt idx="678">
                  <c:v>Q678</c:v>
                </c:pt>
                <c:pt idx="679">
                  <c:v>Q679</c:v>
                </c:pt>
                <c:pt idx="680">
                  <c:v>Q680</c:v>
                </c:pt>
                <c:pt idx="681">
                  <c:v>Q681</c:v>
                </c:pt>
                <c:pt idx="682">
                  <c:v>Q682</c:v>
                </c:pt>
                <c:pt idx="683">
                  <c:v>Q683</c:v>
                </c:pt>
                <c:pt idx="684">
                  <c:v>Q684</c:v>
                </c:pt>
                <c:pt idx="685">
                  <c:v>Q685</c:v>
                </c:pt>
                <c:pt idx="686">
                  <c:v>Q686</c:v>
                </c:pt>
                <c:pt idx="687">
                  <c:v>Q687</c:v>
                </c:pt>
                <c:pt idx="688">
                  <c:v>Q688</c:v>
                </c:pt>
                <c:pt idx="689">
                  <c:v>Q689</c:v>
                </c:pt>
                <c:pt idx="690">
                  <c:v>Q690</c:v>
                </c:pt>
                <c:pt idx="691">
                  <c:v>Q691</c:v>
                </c:pt>
                <c:pt idx="692">
                  <c:v>Q692</c:v>
                </c:pt>
                <c:pt idx="693">
                  <c:v>Q693</c:v>
                </c:pt>
                <c:pt idx="694">
                  <c:v>Q694</c:v>
                </c:pt>
                <c:pt idx="695">
                  <c:v>Q695</c:v>
                </c:pt>
                <c:pt idx="696">
                  <c:v>Q696</c:v>
                </c:pt>
                <c:pt idx="697">
                  <c:v>Q697</c:v>
                </c:pt>
                <c:pt idx="698">
                  <c:v>Q698</c:v>
                </c:pt>
                <c:pt idx="699">
                  <c:v>Q699</c:v>
                </c:pt>
                <c:pt idx="700">
                  <c:v>Q700</c:v>
                </c:pt>
                <c:pt idx="701">
                  <c:v>Q701</c:v>
                </c:pt>
                <c:pt idx="702">
                  <c:v>Q702</c:v>
                </c:pt>
                <c:pt idx="703">
                  <c:v>Q703</c:v>
                </c:pt>
                <c:pt idx="704">
                  <c:v>Q704</c:v>
                </c:pt>
                <c:pt idx="705">
                  <c:v>Q705</c:v>
                </c:pt>
                <c:pt idx="706">
                  <c:v>Q706</c:v>
                </c:pt>
                <c:pt idx="707">
                  <c:v>Q707</c:v>
                </c:pt>
                <c:pt idx="708">
                  <c:v>Q708</c:v>
                </c:pt>
                <c:pt idx="709">
                  <c:v>Q709</c:v>
                </c:pt>
                <c:pt idx="710">
                  <c:v>Q710</c:v>
                </c:pt>
                <c:pt idx="711">
                  <c:v>Q711</c:v>
                </c:pt>
                <c:pt idx="712">
                  <c:v>Q712</c:v>
                </c:pt>
                <c:pt idx="713">
                  <c:v>Q713</c:v>
                </c:pt>
                <c:pt idx="714">
                  <c:v>Q714</c:v>
                </c:pt>
                <c:pt idx="715">
                  <c:v>Q715</c:v>
                </c:pt>
                <c:pt idx="716">
                  <c:v>Q716</c:v>
                </c:pt>
                <c:pt idx="717">
                  <c:v>Q717</c:v>
                </c:pt>
                <c:pt idx="718">
                  <c:v>Q718</c:v>
                </c:pt>
                <c:pt idx="719">
                  <c:v>Q719</c:v>
                </c:pt>
                <c:pt idx="720">
                  <c:v>Q720</c:v>
                </c:pt>
                <c:pt idx="721">
                  <c:v>Q721</c:v>
                </c:pt>
                <c:pt idx="722">
                  <c:v>Q722</c:v>
                </c:pt>
                <c:pt idx="723">
                  <c:v>Q723</c:v>
                </c:pt>
                <c:pt idx="724">
                  <c:v>Q724</c:v>
                </c:pt>
                <c:pt idx="725">
                  <c:v>Q725</c:v>
                </c:pt>
                <c:pt idx="726">
                  <c:v>Q726</c:v>
                </c:pt>
                <c:pt idx="727">
                  <c:v>Q727</c:v>
                </c:pt>
                <c:pt idx="728">
                  <c:v>Q728</c:v>
                </c:pt>
                <c:pt idx="729">
                  <c:v>Q729</c:v>
                </c:pt>
                <c:pt idx="730">
                  <c:v>Q730</c:v>
                </c:pt>
                <c:pt idx="731">
                  <c:v>Q731</c:v>
                </c:pt>
                <c:pt idx="732">
                  <c:v>Q732</c:v>
                </c:pt>
                <c:pt idx="733">
                  <c:v>Q733</c:v>
                </c:pt>
                <c:pt idx="734">
                  <c:v>Q734</c:v>
                </c:pt>
                <c:pt idx="735">
                  <c:v>Q735</c:v>
                </c:pt>
                <c:pt idx="736">
                  <c:v>Q736</c:v>
                </c:pt>
                <c:pt idx="737">
                  <c:v>Q737</c:v>
                </c:pt>
                <c:pt idx="738">
                  <c:v>Q738</c:v>
                </c:pt>
                <c:pt idx="739">
                  <c:v>Q739</c:v>
                </c:pt>
                <c:pt idx="740">
                  <c:v>Q740</c:v>
                </c:pt>
                <c:pt idx="741">
                  <c:v>Q741</c:v>
                </c:pt>
                <c:pt idx="742">
                  <c:v>Q742</c:v>
                </c:pt>
                <c:pt idx="743">
                  <c:v>Q743</c:v>
                </c:pt>
                <c:pt idx="744">
                  <c:v>Q744</c:v>
                </c:pt>
                <c:pt idx="745">
                  <c:v>Q745</c:v>
                </c:pt>
                <c:pt idx="746">
                  <c:v>Q746</c:v>
                </c:pt>
                <c:pt idx="747">
                  <c:v>Q747</c:v>
                </c:pt>
                <c:pt idx="748">
                  <c:v>Q748</c:v>
                </c:pt>
                <c:pt idx="749">
                  <c:v>Q749</c:v>
                </c:pt>
                <c:pt idx="750">
                  <c:v>Q750</c:v>
                </c:pt>
                <c:pt idx="751">
                  <c:v>Q751</c:v>
                </c:pt>
                <c:pt idx="752">
                  <c:v>Q752</c:v>
                </c:pt>
                <c:pt idx="753">
                  <c:v>Q753</c:v>
                </c:pt>
                <c:pt idx="754">
                  <c:v>Q754</c:v>
                </c:pt>
                <c:pt idx="755">
                  <c:v>Q755</c:v>
                </c:pt>
                <c:pt idx="756">
                  <c:v>Q756</c:v>
                </c:pt>
                <c:pt idx="757">
                  <c:v>Q757</c:v>
                </c:pt>
                <c:pt idx="758">
                  <c:v>Q758</c:v>
                </c:pt>
                <c:pt idx="759">
                  <c:v>Q759</c:v>
                </c:pt>
                <c:pt idx="760">
                  <c:v>Q760</c:v>
                </c:pt>
                <c:pt idx="761">
                  <c:v>Q761</c:v>
                </c:pt>
                <c:pt idx="762">
                  <c:v>Q762</c:v>
                </c:pt>
                <c:pt idx="763">
                  <c:v>Q763</c:v>
                </c:pt>
                <c:pt idx="764">
                  <c:v>Q764</c:v>
                </c:pt>
                <c:pt idx="765">
                  <c:v>Q765</c:v>
                </c:pt>
                <c:pt idx="766">
                  <c:v>Q766</c:v>
                </c:pt>
                <c:pt idx="767">
                  <c:v>Q767</c:v>
                </c:pt>
                <c:pt idx="768">
                  <c:v>Q768</c:v>
                </c:pt>
                <c:pt idx="769">
                  <c:v>Q769</c:v>
                </c:pt>
                <c:pt idx="770">
                  <c:v>Q770</c:v>
                </c:pt>
                <c:pt idx="771">
                  <c:v>Q771</c:v>
                </c:pt>
                <c:pt idx="772">
                  <c:v>Q772</c:v>
                </c:pt>
                <c:pt idx="773">
                  <c:v>Q773</c:v>
                </c:pt>
                <c:pt idx="774">
                  <c:v>Q774</c:v>
                </c:pt>
                <c:pt idx="775">
                  <c:v>Q775</c:v>
                </c:pt>
                <c:pt idx="776">
                  <c:v>Q776</c:v>
                </c:pt>
                <c:pt idx="777">
                  <c:v>Q777</c:v>
                </c:pt>
                <c:pt idx="778">
                  <c:v>Q778</c:v>
                </c:pt>
                <c:pt idx="779">
                  <c:v>Q779</c:v>
                </c:pt>
                <c:pt idx="780">
                  <c:v>Q780</c:v>
                </c:pt>
                <c:pt idx="781">
                  <c:v>Q781</c:v>
                </c:pt>
                <c:pt idx="782">
                  <c:v>Q782</c:v>
                </c:pt>
                <c:pt idx="783">
                  <c:v>Q783</c:v>
                </c:pt>
                <c:pt idx="784">
                  <c:v>Q784</c:v>
                </c:pt>
                <c:pt idx="785">
                  <c:v>Q785</c:v>
                </c:pt>
                <c:pt idx="786">
                  <c:v>Q786</c:v>
                </c:pt>
                <c:pt idx="787">
                  <c:v>Q787</c:v>
                </c:pt>
                <c:pt idx="788">
                  <c:v>Q788</c:v>
                </c:pt>
                <c:pt idx="789">
                  <c:v>Q789</c:v>
                </c:pt>
                <c:pt idx="790">
                  <c:v>Q790</c:v>
                </c:pt>
                <c:pt idx="791">
                  <c:v>Q791</c:v>
                </c:pt>
                <c:pt idx="792">
                  <c:v>Q792</c:v>
                </c:pt>
                <c:pt idx="793">
                  <c:v>Q793</c:v>
                </c:pt>
                <c:pt idx="794">
                  <c:v>Q794</c:v>
                </c:pt>
                <c:pt idx="795">
                  <c:v>Q795</c:v>
                </c:pt>
                <c:pt idx="796">
                  <c:v>Q796</c:v>
                </c:pt>
                <c:pt idx="797">
                  <c:v>Q797</c:v>
                </c:pt>
                <c:pt idx="798">
                  <c:v>Q798</c:v>
                </c:pt>
                <c:pt idx="799">
                  <c:v>Q799</c:v>
                </c:pt>
                <c:pt idx="800">
                  <c:v>Q800</c:v>
                </c:pt>
                <c:pt idx="801">
                  <c:v>Q801</c:v>
                </c:pt>
                <c:pt idx="802">
                  <c:v>Q802</c:v>
                </c:pt>
                <c:pt idx="803">
                  <c:v>Q803</c:v>
                </c:pt>
                <c:pt idx="804">
                  <c:v>Q804</c:v>
                </c:pt>
                <c:pt idx="805">
                  <c:v>Q805</c:v>
                </c:pt>
                <c:pt idx="806">
                  <c:v>Q806</c:v>
                </c:pt>
                <c:pt idx="807">
                  <c:v>Q807</c:v>
                </c:pt>
                <c:pt idx="808">
                  <c:v>Q808</c:v>
                </c:pt>
                <c:pt idx="809">
                  <c:v>Q809</c:v>
                </c:pt>
                <c:pt idx="810">
                  <c:v>Q810</c:v>
                </c:pt>
                <c:pt idx="811">
                  <c:v>Q811</c:v>
                </c:pt>
                <c:pt idx="812">
                  <c:v>Q812</c:v>
                </c:pt>
                <c:pt idx="813">
                  <c:v>Q813</c:v>
                </c:pt>
                <c:pt idx="814">
                  <c:v>Q814</c:v>
                </c:pt>
                <c:pt idx="815">
                  <c:v>Q815</c:v>
                </c:pt>
                <c:pt idx="816">
                  <c:v>Q816</c:v>
                </c:pt>
                <c:pt idx="817">
                  <c:v>Q817</c:v>
                </c:pt>
                <c:pt idx="818">
                  <c:v>Q818</c:v>
                </c:pt>
                <c:pt idx="819">
                  <c:v>Q819</c:v>
                </c:pt>
                <c:pt idx="820">
                  <c:v>Q820</c:v>
                </c:pt>
                <c:pt idx="821">
                  <c:v>Q821</c:v>
                </c:pt>
                <c:pt idx="822">
                  <c:v>Q822</c:v>
                </c:pt>
                <c:pt idx="823">
                  <c:v>Q823</c:v>
                </c:pt>
                <c:pt idx="824">
                  <c:v>Q824</c:v>
                </c:pt>
                <c:pt idx="825">
                  <c:v>Q825</c:v>
                </c:pt>
                <c:pt idx="826">
                  <c:v>Q826</c:v>
                </c:pt>
                <c:pt idx="827">
                  <c:v>Q827</c:v>
                </c:pt>
                <c:pt idx="828">
                  <c:v>Q828</c:v>
                </c:pt>
                <c:pt idx="829">
                  <c:v>Q829</c:v>
                </c:pt>
                <c:pt idx="830">
                  <c:v>Q830</c:v>
                </c:pt>
                <c:pt idx="831">
                  <c:v>Q831</c:v>
                </c:pt>
                <c:pt idx="832">
                  <c:v>Q832</c:v>
                </c:pt>
                <c:pt idx="833">
                  <c:v>Q833</c:v>
                </c:pt>
                <c:pt idx="834">
                  <c:v>Q834</c:v>
                </c:pt>
                <c:pt idx="835">
                  <c:v>Q835</c:v>
                </c:pt>
                <c:pt idx="836">
                  <c:v>Q836</c:v>
                </c:pt>
                <c:pt idx="837">
                  <c:v>Q837</c:v>
                </c:pt>
                <c:pt idx="838">
                  <c:v>Q838</c:v>
                </c:pt>
                <c:pt idx="839">
                  <c:v>Q839</c:v>
                </c:pt>
                <c:pt idx="840">
                  <c:v>Q840</c:v>
                </c:pt>
                <c:pt idx="841">
                  <c:v>Q841</c:v>
                </c:pt>
                <c:pt idx="842">
                  <c:v>Q842</c:v>
                </c:pt>
                <c:pt idx="843">
                  <c:v>Q843</c:v>
                </c:pt>
                <c:pt idx="844">
                  <c:v>Q844</c:v>
                </c:pt>
                <c:pt idx="845">
                  <c:v>Q845</c:v>
                </c:pt>
                <c:pt idx="846">
                  <c:v>Q846</c:v>
                </c:pt>
                <c:pt idx="847">
                  <c:v>Q847</c:v>
                </c:pt>
                <c:pt idx="848">
                  <c:v>Q848</c:v>
                </c:pt>
                <c:pt idx="849">
                  <c:v>Q849</c:v>
                </c:pt>
                <c:pt idx="850">
                  <c:v>Q850</c:v>
                </c:pt>
                <c:pt idx="851">
                  <c:v>Q851</c:v>
                </c:pt>
                <c:pt idx="852">
                  <c:v>Q852</c:v>
                </c:pt>
                <c:pt idx="853">
                  <c:v>Q853</c:v>
                </c:pt>
                <c:pt idx="854">
                  <c:v>Q854</c:v>
                </c:pt>
                <c:pt idx="855">
                  <c:v>Q855</c:v>
                </c:pt>
                <c:pt idx="856">
                  <c:v>Q856</c:v>
                </c:pt>
                <c:pt idx="857">
                  <c:v>Q857</c:v>
                </c:pt>
                <c:pt idx="858">
                  <c:v>Q858</c:v>
                </c:pt>
                <c:pt idx="859">
                  <c:v>Q859</c:v>
                </c:pt>
                <c:pt idx="860">
                  <c:v>Q860</c:v>
                </c:pt>
                <c:pt idx="861">
                  <c:v>Q861</c:v>
                </c:pt>
                <c:pt idx="862">
                  <c:v>Q862</c:v>
                </c:pt>
                <c:pt idx="863">
                  <c:v>Q863</c:v>
                </c:pt>
                <c:pt idx="864">
                  <c:v>Q864</c:v>
                </c:pt>
                <c:pt idx="865">
                  <c:v>Q865</c:v>
                </c:pt>
                <c:pt idx="866">
                  <c:v>Q866</c:v>
                </c:pt>
                <c:pt idx="867">
                  <c:v>Q867</c:v>
                </c:pt>
                <c:pt idx="868">
                  <c:v>Q868</c:v>
                </c:pt>
                <c:pt idx="869">
                  <c:v>Q869</c:v>
                </c:pt>
                <c:pt idx="870">
                  <c:v>Q870</c:v>
                </c:pt>
                <c:pt idx="871">
                  <c:v>Q871</c:v>
                </c:pt>
                <c:pt idx="872">
                  <c:v>Q872</c:v>
                </c:pt>
                <c:pt idx="873">
                  <c:v>Q873</c:v>
                </c:pt>
                <c:pt idx="874">
                  <c:v>Q874</c:v>
                </c:pt>
                <c:pt idx="875">
                  <c:v>Q875</c:v>
                </c:pt>
                <c:pt idx="876">
                  <c:v>Q876</c:v>
                </c:pt>
                <c:pt idx="877">
                  <c:v>Q877</c:v>
                </c:pt>
                <c:pt idx="878">
                  <c:v>Q878</c:v>
                </c:pt>
                <c:pt idx="879">
                  <c:v>Q879</c:v>
                </c:pt>
                <c:pt idx="880">
                  <c:v>Q880</c:v>
                </c:pt>
                <c:pt idx="881">
                  <c:v>Q881</c:v>
                </c:pt>
                <c:pt idx="882">
                  <c:v>Q882</c:v>
                </c:pt>
                <c:pt idx="883">
                  <c:v>Q883</c:v>
                </c:pt>
                <c:pt idx="884">
                  <c:v>Q884</c:v>
                </c:pt>
                <c:pt idx="885">
                  <c:v>Q885</c:v>
                </c:pt>
                <c:pt idx="886">
                  <c:v>Q886</c:v>
                </c:pt>
                <c:pt idx="887">
                  <c:v>Q887</c:v>
                </c:pt>
                <c:pt idx="888">
                  <c:v>Q888</c:v>
                </c:pt>
                <c:pt idx="889">
                  <c:v>Q889</c:v>
                </c:pt>
                <c:pt idx="890">
                  <c:v>Q890</c:v>
                </c:pt>
                <c:pt idx="891">
                  <c:v>Q891</c:v>
                </c:pt>
                <c:pt idx="892">
                  <c:v>Q892</c:v>
                </c:pt>
                <c:pt idx="893">
                  <c:v>Q893</c:v>
                </c:pt>
                <c:pt idx="894">
                  <c:v>Q894</c:v>
                </c:pt>
                <c:pt idx="895">
                  <c:v>Q895</c:v>
                </c:pt>
                <c:pt idx="896">
                  <c:v>Q896</c:v>
                </c:pt>
                <c:pt idx="897">
                  <c:v>Q897</c:v>
                </c:pt>
                <c:pt idx="898">
                  <c:v>Q898</c:v>
                </c:pt>
                <c:pt idx="899">
                  <c:v>Q899</c:v>
                </c:pt>
                <c:pt idx="900">
                  <c:v>Q900</c:v>
                </c:pt>
                <c:pt idx="901">
                  <c:v>Q901</c:v>
                </c:pt>
                <c:pt idx="902">
                  <c:v>Q902</c:v>
                </c:pt>
                <c:pt idx="903">
                  <c:v>Q903</c:v>
                </c:pt>
                <c:pt idx="904">
                  <c:v>Q904</c:v>
                </c:pt>
                <c:pt idx="905">
                  <c:v>Q905</c:v>
                </c:pt>
                <c:pt idx="906">
                  <c:v>Q906</c:v>
                </c:pt>
                <c:pt idx="907">
                  <c:v>Q907</c:v>
                </c:pt>
                <c:pt idx="908">
                  <c:v>Q908</c:v>
                </c:pt>
                <c:pt idx="909">
                  <c:v>Q909</c:v>
                </c:pt>
                <c:pt idx="910">
                  <c:v>Q910</c:v>
                </c:pt>
                <c:pt idx="911">
                  <c:v>Q911</c:v>
                </c:pt>
                <c:pt idx="912">
                  <c:v>Q912</c:v>
                </c:pt>
                <c:pt idx="913">
                  <c:v>Q913</c:v>
                </c:pt>
                <c:pt idx="914">
                  <c:v>Q914</c:v>
                </c:pt>
                <c:pt idx="915">
                  <c:v>Q915</c:v>
                </c:pt>
                <c:pt idx="916">
                  <c:v>Q916</c:v>
                </c:pt>
                <c:pt idx="917">
                  <c:v>Q917</c:v>
                </c:pt>
                <c:pt idx="918">
                  <c:v>Q918</c:v>
                </c:pt>
                <c:pt idx="919">
                  <c:v>Q919</c:v>
                </c:pt>
                <c:pt idx="920">
                  <c:v>Q920</c:v>
                </c:pt>
                <c:pt idx="921">
                  <c:v>Q921</c:v>
                </c:pt>
                <c:pt idx="922">
                  <c:v>Q922</c:v>
                </c:pt>
                <c:pt idx="923">
                  <c:v>Q923</c:v>
                </c:pt>
                <c:pt idx="924">
                  <c:v>Q924</c:v>
                </c:pt>
                <c:pt idx="925">
                  <c:v>Q925</c:v>
                </c:pt>
                <c:pt idx="926">
                  <c:v>Q926</c:v>
                </c:pt>
                <c:pt idx="927">
                  <c:v>Q927</c:v>
                </c:pt>
                <c:pt idx="928">
                  <c:v>Q928</c:v>
                </c:pt>
                <c:pt idx="929">
                  <c:v>Q929</c:v>
                </c:pt>
                <c:pt idx="930">
                  <c:v>Q930</c:v>
                </c:pt>
                <c:pt idx="931">
                  <c:v>Q931</c:v>
                </c:pt>
                <c:pt idx="932">
                  <c:v>Q932</c:v>
                </c:pt>
                <c:pt idx="933">
                  <c:v>Q933</c:v>
                </c:pt>
                <c:pt idx="934">
                  <c:v>Q934</c:v>
                </c:pt>
                <c:pt idx="935">
                  <c:v>Q935</c:v>
                </c:pt>
                <c:pt idx="936">
                  <c:v>Q936</c:v>
                </c:pt>
                <c:pt idx="937">
                  <c:v>Q937</c:v>
                </c:pt>
                <c:pt idx="938">
                  <c:v>Q938</c:v>
                </c:pt>
                <c:pt idx="939">
                  <c:v>Q939</c:v>
                </c:pt>
                <c:pt idx="940">
                  <c:v>Q940</c:v>
                </c:pt>
                <c:pt idx="941">
                  <c:v>Q941</c:v>
                </c:pt>
                <c:pt idx="942">
                  <c:v>Q942</c:v>
                </c:pt>
                <c:pt idx="943">
                  <c:v>Q943</c:v>
                </c:pt>
                <c:pt idx="944">
                  <c:v>Q944</c:v>
                </c:pt>
                <c:pt idx="945">
                  <c:v>Q945</c:v>
                </c:pt>
                <c:pt idx="946">
                  <c:v>Q946</c:v>
                </c:pt>
                <c:pt idx="947">
                  <c:v>Q947</c:v>
                </c:pt>
                <c:pt idx="948">
                  <c:v>Q948</c:v>
                </c:pt>
                <c:pt idx="949">
                  <c:v>Q949</c:v>
                </c:pt>
                <c:pt idx="950">
                  <c:v>Q950</c:v>
                </c:pt>
                <c:pt idx="951">
                  <c:v>Q951</c:v>
                </c:pt>
                <c:pt idx="952">
                  <c:v>Q952</c:v>
                </c:pt>
                <c:pt idx="953">
                  <c:v>Q953</c:v>
                </c:pt>
                <c:pt idx="954">
                  <c:v>Q954</c:v>
                </c:pt>
                <c:pt idx="955">
                  <c:v>Q955</c:v>
                </c:pt>
                <c:pt idx="956">
                  <c:v>Q956</c:v>
                </c:pt>
                <c:pt idx="957">
                  <c:v>Q957</c:v>
                </c:pt>
                <c:pt idx="958">
                  <c:v>Q958</c:v>
                </c:pt>
                <c:pt idx="959">
                  <c:v>Q959</c:v>
                </c:pt>
                <c:pt idx="960">
                  <c:v>Q960</c:v>
                </c:pt>
                <c:pt idx="961">
                  <c:v>Q961</c:v>
                </c:pt>
                <c:pt idx="962">
                  <c:v>Q962</c:v>
                </c:pt>
                <c:pt idx="963">
                  <c:v>Q963</c:v>
                </c:pt>
                <c:pt idx="964">
                  <c:v>Q964</c:v>
                </c:pt>
                <c:pt idx="965">
                  <c:v>Q965</c:v>
                </c:pt>
                <c:pt idx="966">
                  <c:v>Q966</c:v>
                </c:pt>
                <c:pt idx="967">
                  <c:v>Q967</c:v>
                </c:pt>
                <c:pt idx="968">
                  <c:v>Q968</c:v>
                </c:pt>
                <c:pt idx="969">
                  <c:v>Q969</c:v>
                </c:pt>
                <c:pt idx="970">
                  <c:v>Q970</c:v>
                </c:pt>
                <c:pt idx="971">
                  <c:v>Q971</c:v>
                </c:pt>
                <c:pt idx="972">
                  <c:v>Q972</c:v>
                </c:pt>
                <c:pt idx="973">
                  <c:v>Q973</c:v>
                </c:pt>
                <c:pt idx="974">
                  <c:v>Q974</c:v>
                </c:pt>
                <c:pt idx="975">
                  <c:v>Q975</c:v>
                </c:pt>
                <c:pt idx="976">
                  <c:v>Q976</c:v>
                </c:pt>
                <c:pt idx="977">
                  <c:v>Q977</c:v>
                </c:pt>
                <c:pt idx="978">
                  <c:v>Q978</c:v>
                </c:pt>
                <c:pt idx="979">
                  <c:v>Q979</c:v>
                </c:pt>
                <c:pt idx="980">
                  <c:v>Q980</c:v>
                </c:pt>
                <c:pt idx="981">
                  <c:v>Q981</c:v>
                </c:pt>
                <c:pt idx="982">
                  <c:v>Q982</c:v>
                </c:pt>
                <c:pt idx="983">
                  <c:v>Q983</c:v>
                </c:pt>
                <c:pt idx="984">
                  <c:v>Q984</c:v>
                </c:pt>
                <c:pt idx="985">
                  <c:v>Q985</c:v>
                </c:pt>
                <c:pt idx="986">
                  <c:v>Q986</c:v>
                </c:pt>
                <c:pt idx="987">
                  <c:v>Q987</c:v>
                </c:pt>
                <c:pt idx="988">
                  <c:v>Q988</c:v>
                </c:pt>
                <c:pt idx="989">
                  <c:v>Q989</c:v>
                </c:pt>
                <c:pt idx="990">
                  <c:v>Q990</c:v>
                </c:pt>
                <c:pt idx="991">
                  <c:v>Q991</c:v>
                </c:pt>
                <c:pt idx="992">
                  <c:v>Q992</c:v>
                </c:pt>
                <c:pt idx="993">
                  <c:v>Q993</c:v>
                </c:pt>
                <c:pt idx="994">
                  <c:v>Q994</c:v>
                </c:pt>
                <c:pt idx="995">
                  <c:v>Q995</c:v>
                </c:pt>
                <c:pt idx="996">
                  <c:v>Q996</c:v>
                </c:pt>
                <c:pt idx="997">
                  <c:v>Q997</c:v>
                </c:pt>
                <c:pt idx="998">
                  <c:v>Q998</c:v>
                </c:pt>
                <c:pt idx="999">
                  <c:v>Q999</c:v>
                </c:pt>
                <c:pt idx="1000">
                  <c:v>Q1000</c:v>
                </c:pt>
                <c:pt idx="1001">
                  <c:v>Q1001</c:v>
                </c:pt>
                <c:pt idx="1002">
                  <c:v>Q1002</c:v>
                </c:pt>
                <c:pt idx="1003">
                  <c:v>Q1003</c:v>
                </c:pt>
                <c:pt idx="1004">
                  <c:v>Q1004</c:v>
                </c:pt>
                <c:pt idx="1005">
                  <c:v>Q1005</c:v>
                </c:pt>
                <c:pt idx="1006">
                  <c:v>Q1006</c:v>
                </c:pt>
                <c:pt idx="1007">
                  <c:v>Q1007</c:v>
                </c:pt>
                <c:pt idx="1008">
                  <c:v>Q1008</c:v>
                </c:pt>
                <c:pt idx="1009">
                  <c:v>Q1009</c:v>
                </c:pt>
                <c:pt idx="1010">
                  <c:v>Q1010</c:v>
                </c:pt>
                <c:pt idx="1011">
                  <c:v>Q1011</c:v>
                </c:pt>
                <c:pt idx="1012">
                  <c:v>Q1012</c:v>
                </c:pt>
                <c:pt idx="1013">
                  <c:v>Q1013</c:v>
                </c:pt>
                <c:pt idx="1014">
                  <c:v>Q1014</c:v>
                </c:pt>
                <c:pt idx="1015">
                  <c:v>Q1015</c:v>
                </c:pt>
                <c:pt idx="1016">
                  <c:v>Q1016</c:v>
                </c:pt>
                <c:pt idx="1017">
                  <c:v>Q1017</c:v>
                </c:pt>
                <c:pt idx="1018">
                  <c:v>Q1018</c:v>
                </c:pt>
                <c:pt idx="1019">
                  <c:v>Q1019</c:v>
                </c:pt>
                <c:pt idx="1020">
                  <c:v>Q1020</c:v>
                </c:pt>
                <c:pt idx="1021">
                  <c:v>Q1021</c:v>
                </c:pt>
                <c:pt idx="1022">
                  <c:v>Q1022</c:v>
                </c:pt>
                <c:pt idx="1023">
                  <c:v>Q1023</c:v>
                </c:pt>
                <c:pt idx="1024">
                  <c:v>Q1024</c:v>
                </c:pt>
                <c:pt idx="1025">
                  <c:v>Q1025</c:v>
                </c:pt>
                <c:pt idx="1026">
                  <c:v>Q1026</c:v>
                </c:pt>
                <c:pt idx="1027">
                  <c:v>Q1027</c:v>
                </c:pt>
                <c:pt idx="1028">
                  <c:v>Q1028</c:v>
                </c:pt>
                <c:pt idx="1029">
                  <c:v>Q1029</c:v>
                </c:pt>
                <c:pt idx="1030">
                  <c:v>Q1030</c:v>
                </c:pt>
                <c:pt idx="1031">
                  <c:v>Q1031</c:v>
                </c:pt>
                <c:pt idx="1032">
                  <c:v>Q1032</c:v>
                </c:pt>
                <c:pt idx="1033">
                  <c:v>Q1033</c:v>
                </c:pt>
                <c:pt idx="1034">
                  <c:v>Q1034</c:v>
                </c:pt>
                <c:pt idx="1035">
                  <c:v>Q1035</c:v>
                </c:pt>
                <c:pt idx="1036">
                  <c:v>Q1036</c:v>
                </c:pt>
                <c:pt idx="1037">
                  <c:v>Q1037</c:v>
                </c:pt>
                <c:pt idx="1038">
                  <c:v>Q1038</c:v>
                </c:pt>
                <c:pt idx="1039">
                  <c:v>Q1039</c:v>
                </c:pt>
                <c:pt idx="1040">
                  <c:v>Q1040</c:v>
                </c:pt>
                <c:pt idx="1041">
                  <c:v>Q1041</c:v>
                </c:pt>
                <c:pt idx="1042">
                  <c:v>Q1042</c:v>
                </c:pt>
                <c:pt idx="1043">
                  <c:v>Q1043</c:v>
                </c:pt>
                <c:pt idx="1044">
                  <c:v>Q1044</c:v>
                </c:pt>
                <c:pt idx="1045">
                  <c:v>Q1045</c:v>
                </c:pt>
                <c:pt idx="1046">
                  <c:v>Q1046</c:v>
                </c:pt>
                <c:pt idx="1047">
                  <c:v>Q1047</c:v>
                </c:pt>
                <c:pt idx="1048">
                  <c:v>Q1048</c:v>
                </c:pt>
                <c:pt idx="1049">
                  <c:v>Q1049</c:v>
                </c:pt>
                <c:pt idx="1050">
                  <c:v>Q1050</c:v>
                </c:pt>
                <c:pt idx="1051">
                  <c:v>Q1051</c:v>
                </c:pt>
                <c:pt idx="1052">
                  <c:v>Q1052</c:v>
                </c:pt>
                <c:pt idx="1053">
                  <c:v>Q1053</c:v>
                </c:pt>
                <c:pt idx="1054">
                  <c:v>Q1054</c:v>
                </c:pt>
                <c:pt idx="1055">
                  <c:v>Q1055</c:v>
                </c:pt>
                <c:pt idx="1056">
                  <c:v>Q1056</c:v>
                </c:pt>
                <c:pt idx="1057">
                  <c:v>Q1057</c:v>
                </c:pt>
                <c:pt idx="1058">
                  <c:v>Q1058</c:v>
                </c:pt>
                <c:pt idx="1059">
                  <c:v>Q1059</c:v>
                </c:pt>
                <c:pt idx="1060">
                  <c:v>Q1060</c:v>
                </c:pt>
                <c:pt idx="1061">
                  <c:v>Q1061</c:v>
                </c:pt>
                <c:pt idx="1062">
                  <c:v>Q1062</c:v>
                </c:pt>
                <c:pt idx="1063">
                  <c:v>Q1063</c:v>
                </c:pt>
                <c:pt idx="1064">
                  <c:v>Q1064</c:v>
                </c:pt>
                <c:pt idx="1065">
                  <c:v>Q1065</c:v>
                </c:pt>
                <c:pt idx="1066">
                  <c:v>Q1066</c:v>
                </c:pt>
                <c:pt idx="1067">
                  <c:v>Q1067</c:v>
                </c:pt>
                <c:pt idx="1068">
                  <c:v>Q1068</c:v>
                </c:pt>
                <c:pt idx="1069">
                  <c:v>Q1069</c:v>
                </c:pt>
                <c:pt idx="1070">
                  <c:v>Q1070</c:v>
                </c:pt>
                <c:pt idx="1071">
                  <c:v>Q1071</c:v>
                </c:pt>
                <c:pt idx="1072">
                  <c:v>Q1072</c:v>
                </c:pt>
                <c:pt idx="1073">
                  <c:v>Q1073</c:v>
                </c:pt>
                <c:pt idx="1074">
                  <c:v>Q1074</c:v>
                </c:pt>
                <c:pt idx="1075">
                  <c:v>Q1075</c:v>
                </c:pt>
                <c:pt idx="1076">
                  <c:v>Q1076</c:v>
                </c:pt>
                <c:pt idx="1077">
                  <c:v>Q1077</c:v>
                </c:pt>
                <c:pt idx="1078">
                  <c:v>Q1078</c:v>
                </c:pt>
                <c:pt idx="1079">
                  <c:v>Q1079</c:v>
                </c:pt>
                <c:pt idx="1080">
                  <c:v>Q1080</c:v>
                </c:pt>
                <c:pt idx="1081">
                  <c:v>Q1081</c:v>
                </c:pt>
                <c:pt idx="1082">
                  <c:v>Q1082</c:v>
                </c:pt>
                <c:pt idx="1083">
                  <c:v>Q1083</c:v>
                </c:pt>
                <c:pt idx="1084">
                  <c:v>Q1084</c:v>
                </c:pt>
                <c:pt idx="1085">
                  <c:v>Q1085</c:v>
                </c:pt>
                <c:pt idx="1086">
                  <c:v>Q1086</c:v>
                </c:pt>
                <c:pt idx="1087">
                  <c:v>Q1087</c:v>
                </c:pt>
                <c:pt idx="1088">
                  <c:v>Q1088</c:v>
                </c:pt>
                <c:pt idx="1089">
                  <c:v>Q1089</c:v>
                </c:pt>
                <c:pt idx="1090">
                  <c:v>Q1090</c:v>
                </c:pt>
                <c:pt idx="1091">
                  <c:v>Q1091</c:v>
                </c:pt>
                <c:pt idx="1092">
                  <c:v>Q1092</c:v>
                </c:pt>
                <c:pt idx="1093">
                  <c:v>Q1093</c:v>
                </c:pt>
                <c:pt idx="1094">
                  <c:v>Q1094</c:v>
                </c:pt>
                <c:pt idx="1095">
                  <c:v>Q1095</c:v>
                </c:pt>
                <c:pt idx="1096">
                  <c:v>Q1096</c:v>
                </c:pt>
                <c:pt idx="1097">
                  <c:v>Q1097</c:v>
                </c:pt>
                <c:pt idx="1098">
                  <c:v>Q1098</c:v>
                </c:pt>
                <c:pt idx="1099">
                  <c:v>Q1099</c:v>
                </c:pt>
                <c:pt idx="1100">
                  <c:v>Q1100</c:v>
                </c:pt>
                <c:pt idx="1101">
                  <c:v>Q1101</c:v>
                </c:pt>
                <c:pt idx="1102">
                  <c:v>Q1102</c:v>
                </c:pt>
                <c:pt idx="1103">
                  <c:v>Q1103</c:v>
                </c:pt>
                <c:pt idx="1104">
                  <c:v>Q1104</c:v>
                </c:pt>
                <c:pt idx="1105">
                  <c:v>Q1105</c:v>
                </c:pt>
                <c:pt idx="1106">
                  <c:v>Q1106</c:v>
                </c:pt>
                <c:pt idx="1107">
                  <c:v>Q1107</c:v>
                </c:pt>
                <c:pt idx="1108">
                  <c:v>Q1108</c:v>
                </c:pt>
                <c:pt idx="1109">
                  <c:v>Q1109</c:v>
                </c:pt>
                <c:pt idx="1110">
                  <c:v>Q1110</c:v>
                </c:pt>
                <c:pt idx="1111">
                  <c:v>Q1111</c:v>
                </c:pt>
                <c:pt idx="1112">
                  <c:v>Q1112</c:v>
                </c:pt>
                <c:pt idx="1113">
                  <c:v>Q1113</c:v>
                </c:pt>
                <c:pt idx="1114">
                  <c:v>Q1114</c:v>
                </c:pt>
                <c:pt idx="1115">
                  <c:v>Q1115</c:v>
                </c:pt>
                <c:pt idx="1116">
                  <c:v>Q1116</c:v>
                </c:pt>
                <c:pt idx="1117">
                  <c:v>Q1117</c:v>
                </c:pt>
                <c:pt idx="1118">
                  <c:v>Q1118</c:v>
                </c:pt>
                <c:pt idx="1119">
                  <c:v>Q1119</c:v>
                </c:pt>
                <c:pt idx="1120">
                  <c:v>Q1120</c:v>
                </c:pt>
                <c:pt idx="1121">
                  <c:v>Q1121</c:v>
                </c:pt>
                <c:pt idx="1122">
                  <c:v>Q1122</c:v>
                </c:pt>
                <c:pt idx="1123">
                  <c:v>Q1123</c:v>
                </c:pt>
                <c:pt idx="1124">
                  <c:v>Q1124</c:v>
                </c:pt>
                <c:pt idx="1125">
                  <c:v>Q1125</c:v>
                </c:pt>
                <c:pt idx="1126">
                  <c:v>Q1126</c:v>
                </c:pt>
                <c:pt idx="1127">
                  <c:v>Q1127</c:v>
                </c:pt>
                <c:pt idx="1128">
                  <c:v>Q1128</c:v>
                </c:pt>
                <c:pt idx="1129">
                  <c:v>Q1129</c:v>
                </c:pt>
                <c:pt idx="1130">
                  <c:v>Q1130</c:v>
                </c:pt>
                <c:pt idx="1131">
                  <c:v>Q1131</c:v>
                </c:pt>
                <c:pt idx="1132">
                  <c:v>Q1132</c:v>
                </c:pt>
                <c:pt idx="1133">
                  <c:v>Q1133</c:v>
                </c:pt>
                <c:pt idx="1134">
                  <c:v>Q1134</c:v>
                </c:pt>
                <c:pt idx="1135">
                  <c:v>Q1135</c:v>
                </c:pt>
                <c:pt idx="1136">
                  <c:v>Q1136</c:v>
                </c:pt>
                <c:pt idx="1137">
                  <c:v>Q1137</c:v>
                </c:pt>
                <c:pt idx="1138">
                  <c:v>Q1138</c:v>
                </c:pt>
                <c:pt idx="1139">
                  <c:v>Q1139</c:v>
                </c:pt>
                <c:pt idx="1140">
                  <c:v>Q1140</c:v>
                </c:pt>
                <c:pt idx="1141">
                  <c:v>Q1141</c:v>
                </c:pt>
                <c:pt idx="1142">
                  <c:v>Q1142</c:v>
                </c:pt>
                <c:pt idx="1143">
                  <c:v>Q1143</c:v>
                </c:pt>
                <c:pt idx="1144">
                  <c:v>Q1144</c:v>
                </c:pt>
                <c:pt idx="1145">
                  <c:v>Q1145</c:v>
                </c:pt>
                <c:pt idx="1146">
                  <c:v>Q1146</c:v>
                </c:pt>
                <c:pt idx="1147">
                  <c:v>Q1147</c:v>
                </c:pt>
                <c:pt idx="1148">
                  <c:v>Q1148</c:v>
                </c:pt>
                <c:pt idx="1149">
                  <c:v>Q1149</c:v>
                </c:pt>
                <c:pt idx="1150">
                  <c:v>Q1150</c:v>
                </c:pt>
                <c:pt idx="1151">
                  <c:v>Q1151</c:v>
                </c:pt>
                <c:pt idx="1152">
                  <c:v>Q1152</c:v>
                </c:pt>
                <c:pt idx="1153">
                  <c:v>Q1153</c:v>
                </c:pt>
                <c:pt idx="1154">
                  <c:v>Q1154</c:v>
                </c:pt>
                <c:pt idx="1155">
                  <c:v>Q1155</c:v>
                </c:pt>
                <c:pt idx="1156">
                  <c:v>Q1156</c:v>
                </c:pt>
                <c:pt idx="1157">
                  <c:v>Q1157</c:v>
                </c:pt>
                <c:pt idx="1158">
                  <c:v>Q1158</c:v>
                </c:pt>
                <c:pt idx="1159">
                  <c:v>Q1159</c:v>
                </c:pt>
                <c:pt idx="1160">
                  <c:v>Q1160</c:v>
                </c:pt>
                <c:pt idx="1161">
                  <c:v>Q1161</c:v>
                </c:pt>
                <c:pt idx="1162">
                  <c:v>Q1162</c:v>
                </c:pt>
                <c:pt idx="1163">
                  <c:v>Q1163</c:v>
                </c:pt>
                <c:pt idx="1164">
                  <c:v>Q1164</c:v>
                </c:pt>
                <c:pt idx="1165">
                  <c:v>Q1165</c:v>
                </c:pt>
                <c:pt idx="1166">
                  <c:v>Q1166</c:v>
                </c:pt>
                <c:pt idx="1167">
                  <c:v>Q1167</c:v>
                </c:pt>
                <c:pt idx="1168">
                  <c:v>Q1168</c:v>
                </c:pt>
                <c:pt idx="1169">
                  <c:v>Q1169</c:v>
                </c:pt>
                <c:pt idx="1170">
                  <c:v>Q1170</c:v>
                </c:pt>
                <c:pt idx="1171">
                  <c:v>Q1171</c:v>
                </c:pt>
                <c:pt idx="1172">
                  <c:v>Q1172</c:v>
                </c:pt>
                <c:pt idx="1173">
                  <c:v>Q1173</c:v>
                </c:pt>
                <c:pt idx="1174">
                  <c:v>Q1174</c:v>
                </c:pt>
                <c:pt idx="1175">
                  <c:v>Q1175</c:v>
                </c:pt>
                <c:pt idx="1176">
                  <c:v>Q1176</c:v>
                </c:pt>
                <c:pt idx="1177">
                  <c:v>Q1177</c:v>
                </c:pt>
                <c:pt idx="1178">
                  <c:v>Q1178</c:v>
                </c:pt>
                <c:pt idx="1179">
                  <c:v>Q1179</c:v>
                </c:pt>
                <c:pt idx="1180">
                  <c:v>Q1180</c:v>
                </c:pt>
                <c:pt idx="1181">
                  <c:v>Q1181</c:v>
                </c:pt>
                <c:pt idx="1182">
                  <c:v>Q1182</c:v>
                </c:pt>
                <c:pt idx="1183">
                  <c:v>Q1183</c:v>
                </c:pt>
                <c:pt idx="1184">
                  <c:v>Q1184</c:v>
                </c:pt>
                <c:pt idx="1185">
                  <c:v>Q1185</c:v>
                </c:pt>
                <c:pt idx="1186">
                  <c:v>Q1186</c:v>
                </c:pt>
                <c:pt idx="1187">
                  <c:v>Q1187</c:v>
                </c:pt>
                <c:pt idx="1188">
                  <c:v>Q1188</c:v>
                </c:pt>
                <c:pt idx="1189">
                  <c:v>Q1189</c:v>
                </c:pt>
                <c:pt idx="1190">
                  <c:v>Q1190</c:v>
                </c:pt>
                <c:pt idx="1191">
                  <c:v>Q1191</c:v>
                </c:pt>
                <c:pt idx="1192">
                  <c:v>Q1192</c:v>
                </c:pt>
                <c:pt idx="1193">
                  <c:v>Q1193</c:v>
                </c:pt>
                <c:pt idx="1194">
                  <c:v>Q1194</c:v>
                </c:pt>
                <c:pt idx="1195">
                  <c:v>Q1195</c:v>
                </c:pt>
                <c:pt idx="1196">
                  <c:v>Q1196</c:v>
                </c:pt>
                <c:pt idx="1197">
                  <c:v>Q1197</c:v>
                </c:pt>
                <c:pt idx="1198">
                  <c:v>Q1198</c:v>
                </c:pt>
                <c:pt idx="1199">
                  <c:v>Q1199</c:v>
                </c:pt>
                <c:pt idx="1200">
                  <c:v>Q1200</c:v>
                </c:pt>
                <c:pt idx="1201">
                  <c:v>Q1201</c:v>
                </c:pt>
                <c:pt idx="1202">
                  <c:v>Q1202</c:v>
                </c:pt>
                <c:pt idx="1203">
                  <c:v>Q1203</c:v>
                </c:pt>
                <c:pt idx="1204">
                  <c:v>Q1204</c:v>
                </c:pt>
                <c:pt idx="1205">
                  <c:v>Q1205</c:v>
                </c:pt>
                <c:pt idx="1206">
                  <c:v>Q1206</c:v>
                </c:pt>
                <c:pt idx="1207">
                  <c:v>Q1207</c:v>
                </c:pt>
                <c:pt idx="1208">
                  <c:v>Q1208</c:v>
                </c:pt>
                <c:pt idx="1209">
                  <c:v>Q1209</c:v>
                </c:pt>
                <c:pt idx="1210">
                  <c:v>Q1210</c:v>
                </c:pt>
                <c:pt idx="1211">
                  <c:v>Q1211</c:v>
                </c:pt>
                <c:pt idx="1212">
                  <c:v>Q1212</c:v>
                </c:pt>
                <c:pt idx="1213">
                  <c:v>Q1213</c:v>
                </c:pt>
                <c:pt idx="1214">
                  <c:v>Q1214</c:v>
                </c:pt>
                <c:pt idx="1215">
                  <c:v>Q1215</c:v>
                </c:pt>
                <c:pt idx="1216">
                  <c:v>Q1216</c:v>
                </c:pt>
                <c:pt idx="1217">
                  <c:v>Q1217</c:v>
                </c:pt>
                <c:pt idx="1218">
                  <c:v>Q1218</c:v>
                </c:pt>
                <c:pt idx="1219">
                  <c:v>Q1219</c:v>
                </c:pt>
                <c:pt idx="1220">
                  <c:v>Q1220</c:v>
                </c:pt>
                <c:pt idx="1221">
                  <c:v>Q1221</c:v>
                </c:pt>
                <c:pt idx="1222">
                  <c:v>Q1222</c:v>
                </c:pt>
                <c:pt idx="1223">
                  <c:v>Q1223</c:v>
                </c:pt>
                <c:pt idx="1224">
                  <c:v>Q1224</c:v>
                </c:pt>
                <c:pt idx="1225">
                  <c:v>Q1225</c:v>
                </c:pt>
                <c:pt idx="1226">
                  <c:v>Q1226</c:v>
                </c:pt>
                <c:pt idx="1227">
                  <c:v>Q1227</c:v>
                </c:pt>
                <c:pt idx="1228">
                  <c:v>Q1228</c:v>
                </c:pt>
                <c:pt idx="1229">
                  <c:v>Q1229</c:v>
                </c:pt>
                <c:pt idx="1230">
                  <c:v>Q1230</c:v>
                </c:pt>
                <c:pt idx="1231">
                  <c:v>Q1231</c:v>
                </c:pt>
                <c:pt idx="1232">
                  <c:v>Q1232</c:v>
                </c:pt>
                <c:pt idx="1233">
                  <c:v>Q1233</c:v>
                </c:pt>
                <c:pt idx="1234">
                  <c:v>Q1234</c:v>
                </c:pt>
                <c:pt idx="1235">
                  <c:v>Q1235</c:v>
                </c:pt>
                <c:pt idx="1236">
                  <c:v>Q1236</c:v>
                </c:pt>
                <c:pt idx="1237">
                  <c:v>Q1237</c:v>
                </c:pt>
                <c:pt idx="1238">
                  <c:v>Q1238</c:v>
                </c:pt>
                <c:pt idx="1239">
                  <c:v>Q1239</c:v>
                </c:pt>
                <c:pt idx="1240">
                  <c:v>Q1240</c:v>
                </c:pt>
                <c:pt idx="1241">
                  <c:v>Q1241</c:v>
                </c:pt>
                <c:pt idx="1242">
                  <c:v>Q1242</c:v>
                </c:pt>
                <c:pt idx="1243">
                  <c:v>Q1243</c:v>
                </c:pt>
                <c:pt idx="1244">
                  <c:v>Q1244</c:v>
                </c:pt>
                <c:pt idx="1245">
                  <c:v>Q1245</c:v>
                </c:pt>
                <c:pt idx="1246">
                  <c:v>Q1246</c:v>
                </c:pt>
                <c:pt idx="1247">
                  <c:v>Q1247</c:v>
                </c:pt>
                <c:pt idx="1248">
                  <c:v>Q1248</c:v>
                </c:pt>
                <c:pt idx="1249">
                  <c:v>Q1249</c:v>
                </c:pt>
                <c:pt idx="1250">
                  <c:v>Q1250</c:v>
                </c:pt>
                <c:pt idx="1251">
                  <c:v>Q1251</c:v>
                </c:pt>
                <c:pt idx="1252">
                  <c:v>Q1252</c:v>
                </c:pt>
                <c:pt idx="1253">
                  <c:v>Q1253</c:v>
                </c:pt>
                <c:pt idx="1254">
                  <c:v>Q1254</c:v>
                </c:pt>
                <c:pt idx="1255">
                  <c:v>Q1255</c:v>
                </c:pt>
                <c:pt idx="1256">
                  <c:v>Q1256</c:v>
                </c:pt>
                <c:pt idx="1257">
                  <c:v>Q1257</c:v>
                </c:pt>
                <c:pt idx="1258">
                  <c:v>Q1258</c:v>
                </c:pt>
                <c:pt idx="1259">
                  <c:v>Q1259</c:v>
                </c:pt>
                <c:pt idx="1260">
                  <c:v>Q1260</c:v>
                </c:pt>
                <c:pt idx="1261">
                  <c:v>Q1261</c:v>
                </c:pt>
                <c:pt idx="1262">
                  <c:v>Q1262</c:v>
                </c:pt>
                <c:pt idx="1263">
                  <c:v>Q1263</c:v>
                </c:pt>
                <c:pt idx="1264">
                  <c:v>Q1264</c:v>
                </c:pt>
                <c:pt idx="1265">
                  <c:v>Q1265</c:v>
                </c:pt>
                <c:pt idx="1266">
                  <c:v>Q1266</c:v>
                </c:pt>
                <c:pt idx="1267">
                  <c:v>Q1267</c:v>
                </c:pt>
                <c:pt idx="1268">
                  <c:v>Q1268</c:v>
                </c:pt>
                <c:pt idx="1269">
                  <c:v>Q1269</c:v>
                </c:pt>
                <c:pt idx="1270">
                  <c:v>Q1270</c:v>
                </c:pt>
                <c:pt idx="1271">
                  <c:v>Q1271</c:v>
                </c:pt>
                <c:pt idx="1272">
                  <c:v>Q1272</c:v>
                </c:pt>
                <c:pt idx="1273">
                  <c:v>Q1273</c:v>
                </c:pt>
                <c:pt idx="1274">
                  <c:v>Q1274</c:v>
                </c:pt>
                <c:pt idx="1275">
                  <c:v>Q1275</c:v>
                </c:pt>
                <c:pt idx="1276">
                  <c:v>Q1276</c:v>
                </c:pt>
                <c:pt idx="1277">
                  <c:v>Q1277</c:v>
                </c:pt>
                <c:pt idx="1278">
                  <c:v>Q1278</c:v>
                </c:pt>
                <c:pt idx="1279">
                  <c:v>Q1279</c:v>
                </c:pt>
                <c:pt idx="1280">
                  <c:v>Q1280</c:v>
                </c:pt>
                <c:pt idx="1281">
                  <c:v>Q1281</c:v>
                </c:pt>
                <c:pt idx="1282">
                  <c:v>Q1282</c:v>
                </c:pt>
                <c:pt idx="1283">
                  <c:v>Q1283</c:v>
                </c:pt>
                <c:pt idx="1284">
                  <c:v>Q1284</c:v>
                </c:pt>
                <c:pt idx="1285">
                  <c:v>Q1285</c:v>
                </c:pt>
                <c:pt idx="1286">
                  <c:v>Q1286</c:v>
                </c:pt>
                <c:pt idx="1287">
                  <c:v>Q1287</c:v>
                </c:pt>
                <c:pt idx="1288">
                  <c:v>Q1288</c:v>
                </c:pt>
                <c:pt idx="1289">
                  <c:v>Q1289</c:v>
                </c:pt>
                <c:pt idx="1290">
                  <c:v>Q1290</c:v>
                </c:pt>
                <c:pt idx="1291">
                  <c:v>Q1291</c:v>
                </c:pt>
                <c:pt idx="1292">
                  <c:v>Q1292</c:v>
                </c:pt>
                <c:pt idx="1293">
                  <c:v>Q1293</c:v>
                </c:pt>
                <c:pt idx="1294">
                  <c:v>Q1294</c:v>
                </c:pt>
                <c:pt idx="1295">
                  <c:v>Q1295</c:v>
                </c:pt>
                <c:pt idx="1296">
                  <c:v>Q1296</c:v>
                </c:pt>
                <c:pt idx="1297">
                  <c:v>Q1297</c:v>
                </c:pt>
                <c:pt idx="1298">
                  <c:v>Q1298</c:v>
                </c:pt>
                <c:pt idx="1299">
                  <c:v>Q1299</c:v>
                </c:pt>
                <c:pt idx="1300">
                  <c:v>Q1300</c:v>
                </c:pt>
                <c:pt idx="1301">
                  <c:v>Q1301</c:v>
                </c:pt>
                <c:pt idx="1302">
                  <c:v>Q1302</c:v>
                </c:pt>
                <c:pt idx="1303">
                  <c:v>Q1303</c:v>
                </c:pt>
                <c:pt idx="1304">
                  <c:v>Q1304</c:v>
                </c:pt>
                <c:pt idx="1305">
                  <c:v>Q1305</c:v>
                </c:pt>
                <c:pt idx="1306">
                  <c:v>Q1306</c:v>
                </c:pt>
                <c:pt idx="1307">
                  <c:v>Q1307</c:v>
                </c:pt>
                <c:pt idx="1308">
                  <c:v>Q1308</c:v>
                </c:pt>
                <c:pt idx="1309">
                  <c:v>Q1309</c:v>
                </c:pt>
                <c:pt idx="1310">
                  <c:v>Q1310</c:v>
                </c:pt>
                <c:pt idx="1311">
                  <c:v>Q1311</c:v>
                </c:pt>
                <c:pt idx="1312">
                  <c:v>Q1312</c:v>
                </c:pt>
                <c:pt idx="1313">
                  <c:v>Q1313</c:v>
                </c:pt>
                <c:pt idx="1314">
                  <c:v>Q1314</c:v>
                </c:pt>
              </c:strCache>
              <c:extLst xmlns:c15="http://schemas.microsoft.com/office/drawing/2012/chart"/>
            </c:strRef>
          </c:cat>
          <c:val>
            <c:numRef>
              <c:f>[2]!SeriesDel6090</c:f>
              <c:numCache>
                <c:formatCode>0.00%</c:formatCode>
                <c:ptCount val="1"/>
                <c:pt idx="0">
                  <c:v>0</c:v>
                </c:pt>
              </c:numCache>
            </c:numRef>
          </c:val>
          <c:smooth val="0"/>
          <c:extLst/>
        </c:ser>
        <c:dLbls>
          <c:showLegendKey val="0"/>
          <c:showVal val="0"/>
          <c:showCatName val="0"/>
          <c:showSerName val="0"/>
          <c:showPercent val="0"/>
          <c:showBubbleSize val="0"/>
        </c:dLbls>
        <c:marker val="1"/>
        <c:smooth val="0"/>
        <c:axId val="1387837040"/>
        <c:axId val="1387837600"/>
      </c:lineChart>
      <c:catAx>
        <c:axId val="1387837040"/>
        <c:scaling>
          <c:orientation val="minMax"/>
        </c:scaling>
        <c:delete val="0"/>
        <c:axPos val="b"/>
        <c:title>
          <c:tx>
            <c:rich>
              <a:bodyPr/>
              <a:lstStyle/>
              <a:p>
                <a:pPr>
                  <a:defRPr/>
                </a:pPr>
                <a:r>
                  <a:rPr lang="en-US"/>
                  <a:t>Quarter</a:t>
                </a:r>
              </a:p>
            </c:rich>
          </c:tx>
          <c:overlay val="0"/>
        </c:title>
        <c:numFmt formatCode="General" sourceLinked="1"/>
        <c:majorTickMark val="out"/>
        <c:minorTickMark val="none"/>
        <c:tickLblPos val="nextTo"/>
        <c:crossAx val="1387837600"/>
        <c:crosses val="autoZero"/>
        <c:auto val="1"/>
        <c:lblAlgn val="ctr"/>
        <c:lblOffset val="100"/>
        <c:noMultiLvlLbl val="0"/>
      </c:catAx>
      <c:valAx>
        <c:axId val="1387837600"/>
        <c:scaling>
          <c:orientation val="minMax"/>
          <c:max val="2.0000000000000004E-2"/>
          <c:min val="0"/>
        </c:scaling>
        <c:delete val="0"/>
        <c:axPos val="l"/>
        <c:majorGridlines/>
        <c:numFmt formatCode="0.00%" sourceLinked="1"/>
        <c:majorTickMark val="out"/>
        <c:minorTickMark val="none"/>
        <c:tickLblPos val="nextTo"/>
        <c:crossAx val="1387837040"/>
        <c:crosses val="autoZero"/>
        <c:crossBetween val="between"/>
      </c:valAx>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sz="1400">
                <a:latin typeface="Arial" panose="020B0604020202020204" pitchFamily="34" charset="0"/>
                <a:cs typeface="Arial" panose="020B0604020202020204" pitchFamily="34" charset="0"/>
              </a:rPr>
              <a:t>Delinquencies (90 &lt; Days &lt;= 120)</a:t>
            </a:r>
          </a:p>
        </c:rich>
      </c:tx>
      <c:overlay val="0"/>
    </c:title>
    <c:autoTitleDeleted val="0"/>
    <c:plotArea>
      <c:layout/>
      <c:lineChart>
        <c:grouping val="standard"/>
        <c:varyColors val="0"/>
        <c:ser>
          <c:idx val="0"/>
          <c:order val="0"/>
          <c:spPr>
            <a:ln w="12700"/>
          </c:spPr>
          <c:cat>
            <c:strRef>
              <c:f>[2]!SeriesRange</c:f>
              <c:strCache>
                <c:ptCount val="1315"/>
                <c:pt idx="0">
                  <c:v>Closing</c:v>
                </c:pt>
                <c:pt idx="1">
                  <c:v>Q1</c:v>
                </c:pt>
                <c:pt idx="2">
                  <c:v>Q2</c:v>
                </c:pt>
                <c:pt idx="3">
                  <c:v>Q3</c:v>
                </c:pt>
                <c:pt idx="4">
                  <c:v>Q4</c:v>
                </c:pt>
                <c:pt idx="5">
                  <c:v>Q5</c:v>
                </c:pt>
                <c:pt idx="6">
                  <c:v>Q6</c:v>
                </c:pt>
                <c:pt idx="7">
                  <c:v>Q7</c:v>
                </c:pt>
                <c:pt idx="8">
                  <c:v>Q8</c:v>
                </c:pt>
                <c:pt idx="9">
                  <c:v>Q9</c:v>
                </c:pt>
                <c:pt idx="10">
                  <c:v>Q10</c:v>
                </c:pt>
                <c:pt idx="11">
                  <c:v>Q11</c:v>
                </c:pt>
                <c:pt idx="12">
                  <c:v>Q12</c:v>
                </c:pt>
                <c:pt idx="13">
                  <c:v>Q13</c:v>
                </c:pt>
                <c:pt idx="14">
                  <c:v>Q14</c:v>
                </c:pt>
                <c:pt idx="15">
                  <c:v>Q15</c:v>
                </c:pt>
                <c:pt idx="16">
                  <c:v>Q16</c:v>
                </c:pt>
                <c:pt idx="17">
                  <c:v>Q17</c:v>
                </c:pt>
                <c:pt idx="18">
                  <c:v>Q18</c:v>
                </c:pt>
                <c:pt idx="19">
                  <c:v>Q19</c:v>
                </c:pt>
                <c:pt idx="20">
                  <c:v>Q20</c:v>
                </c:pt>
                <c:pt idx="21">
                  <c:v>Q21</c:v>
                </c:pt>
                <c:pt idx="22">
                  <c:v>Q22</c:v>
                </c:pt>
                <c:pt idx="23">
                  <c:v>Q23</c:v>
                </c:pt>
                <c:pt idx="24">
                  <c:v>Q24</c:v>
                </c:pt>
                <c:pt idx="25">
                  <c:v>Q25</c:v>
                </c:pt>
                <c:pt idx="26">
                  <c:v>Q26</c:v>
                </c:pt>
                <c:pt idx="27">
                  <c:v>Q27</c:v>
                </c:pt>
                <c:pt idx="28">
                  <c:v>Q28</c:v>
                </c:pt>
                <c:pt idx="29">
                  <c:v>Q29</c:v>
                </c:pt>
                <c:pt idx="30">
                  <c:v>Q30</c:v>
                </c:pt>
                <c:pt idx="31">
                  <c:v>Q31</c:v>
                </c:pt>
                <c:pt idx="32">
                  <c:v>Q32</c:v>
                </c:pt>
                <c:pt idx="33">
                  <c:v>Q33</c:v>
                </c:pt>
                <c:pt idx="34">
                  <c:v>Q34</c:v>
                </c:pt>
                <c:pt idx="35">
                  <c:v>Q35</c:v>
                </c:pt>
                <c:pt idx="36">
                  <c:v>Q36</c:v>
                </c:pt>
                <c:pt idx="37">
                  <c:v>Q37</c:v>
                </c:pt>
                <c:pt idx="38">
                  <c:v>Q38</c:v>
                </c:pt>
                <c:pt idx="39">
                  <c:v>Q39</c:v>
                </c:pt>
                <c:pt idx="40">
                  <c:v>Q40</c:v>
                </c:pt>
                <c:pt idx="41">
                  <c:v>Q41</c:v>
                </c:pt>
                <c:pt idx="42">
                  <c:v>Q42</c:v>
                </c:pt>
                <c:pt idx="43">
                  <c:v>Q43</c:v>
                </c:pt>
                <c:pt idx="44">
                  <c:v>Q44</c:v>
                </c:pt>
                <c:pt idx="45">
                  <c:v>Q45</c:v>
                </c:pt>
                <c:pt idx="46">
                  <c:v>Q46</c:v>
                </c:pt>
                <c:pt idx="47">
                  <c:v>Q47</c:v>
                </c:pt>
                <c:pt idx="48">
                  <c:v>Q48</c:v>
                </c:pt>
                <c:pt idx="49">
                  <c:v>Q49</c:v>
                </c:pt>
                <c:pt idx="50">
                  <c:v>Q50</c:v>
                </c:pt>
                <c:pt idx="51">
                  <c:v>Q51</c:v>
                </c:pt>
                <c:pt idx="52">
                  <c:v>Q52</c:v>
                </c:pt>
                <c:pt idx="53">
                  <c:v>Q53</c:v>
                </c:pt>
                <c:pt idx="54">
                  <c:v>Q54</c:v>
                </c:pt>
                <c:pt idx="55">
                  <c:v>Q55</c:v>
                </c:pt>
                <c:pt idx="56">
                  <c:v>Q56</c:v>
                </c:pt>
                <c:pt idx="57">
                  <c:v>Q57</c:v>
                </c:pt>
                <c:pt idx="58">
                  <c:v>Q58</c:v>
                </c:pt>
                <c:pt idx="59">
                  <c:v>Q59</c:v>
                </c:pt>
                <c:pt idx="60">
                  <c:v>Q60</c:v>
                </c:pt>
                <c:pt idx="61">
                  <c:v>Q61</c:v>
                </c:pt>
                <c:pt idx="62">
                  <c:v>Q62</c:v>
                </c:pt>
                <c:pt idx="63">
                  <c:v>Q63</c:v>
                </c:pt>
                <c:pt idx="64">
                  <c:v>Q64</c:v>
                </c:pt>
                <c:pt idx="65">
                  <c:v>Q65</c:v>
                </c:pt>
                <c:pt idx="66">
                  <c:v>Q66</c:v>
                </c:pt>
                <c:pt idx="67">
                  <c:v>Q67</c:v>
                </c:pt>
                <c:pt idx="68">
                  <c:v>Q68</c:v>
                </c:pt>
                <c:pt idx="69">
                  <c:v>Q69</c:v>
                </c:pt>
                <c:pt idx="70">
                  <c:v>Q70</c:v>
                </c:pt>
                <c:pt idx="71">
                  <c:v>Q71</c:v>
                </c:pt>
                <c:pt idx="72">
                  <c:v>Q72</c:v>
                </c:pt>
                <c:pt idx="73">
                  <c:v>Q73</c:v>
                </c:pt>
                <c:pt idx="74">
                  <c:v>Q74</c:v>
                </c:pt>
                <c:pt idx="75">
                  <c:v>Q75</c:v>
                </c:pt>
                <c:pt idx="76">
                  <c:v>Q76</c:v>
                </c:pt>
                <c:pt idx="77">
                  <c:v>Q77</c:v>
                </c:pt>
                <c:pt idx="78">
                  <c:v>Q78</c:v>
                </c:pt>
                <c:pt idx="79">
                  <c:v>Q79</c:v>
                </c:pt>
                <c:pt idx="80">
                  <c:v>Q80</c:v>
                </c:pt>
                <c:pt idx="81">
                  <c:v>Q81</c:v>
                </c:pt>
                <c:pt idx="82">
                  <c:v>Q82</c:v>
                </c:pt>
                <c:pt idx="83">
                  <c:v>Q83</c:v>
                </c:pt>
                <c:pt idx="84">
                  <c:v>Q84</c:v>
                </c:pt>
                <c:pt idx="85">
                  <c:v>Q85</c:v>
                </c:pt>
                <c:pt idx="86">
                  <c:v>Q86</c:v>
                </c:pt>
                <c:pt idx="87">
                  <c:v>Q87</c:v>
                </c:pt>
                <c:pt idx="88">
                  <c:v>Q88</c:v>
                </c:pt>
                <c:pt idx="89">
                  <c:v>Q89</c:v>
                </c:pt>
                <c:pt idx="90">
                  <c:v>Q90</c:v>
                </c:pt>
                <c:pt idx="91">
                  <c:v>Q91</c:v>
                </c:pt>
                <c:pt idx="92">
                  <c:v>Q92</c:v>
                </c:pt>
                <c:pt idx="93">
                  <c:v>Q93</c:v>
                </c:pt>
                <c:pt idx="94">
                  <c:v>Q94</c:v>
                </c:pt>
                <c:pt idx="95">
                  <c:v>Q95</c:v>
                </c:pt>
                <c:pt idx="96">
                  <c:v>Q96</c:v>
                </c:pt>
                <c:pt idx="97">
                  <c:v>Q97</c:v>
                </c:pt>
                <c:pt idx="98">
                  <c:v>Q98</c:v>
                </c:pt>
                <c:pt idx="99">
                  <c:v>Q99</c:v>
                </c:pt>
                <c:pt idx="100">
                  <c:v>Q100</c:v>
                </c:pt>
                <c:pt idx="101">
                  <c:v>Q101</c:v>
                </c:pt>
                <c:pt idx="102">
                  <c:v>Q102</c:v>
                </c:pt>
                <c:pt idx="103">
                  <c:v>Q103</c:v>
                </c:pt>
                <c:pt idx="104">
                  <c:v>Q104</c:v>
                </c:pt>
                <c:pt idx="105">
                  <c:v>Q105</c:v>
                </c:pt>
                <c:pt idx="106">
                  <c:v>Q106</c:v>
                </c:pt>
                <c:pt idx="107">
                  <c:v>Q107</c:v>
                </c:pt>
                <c:pt idx="108">
                  <c:v>Q108</c:v>
                </c:pt>
                <c:pt idx="109">
                  <c:v>Q109</c:v>
                </c:pt>
                <c:pt idx="110">
                  <c:v>Q110</c:v>
                </c:pt>
                <c:pt idx="111">
                  <c:v>Q111</c:v>
                </c:pt>
                <c:pt idx="112">
                  <c:v>Q112</c:v>
                </c:pt>
                <c:pt idx="113">
                  <c:v>Q113</c:v>
                </c:pt>
                <c:pt idx="114">
                  <c:v>Q114</c:v>
                </c:pt>
                <c:pt idx="115">
                  <c:v>Q115</c:v>
                </c:pt>
                <c:pt idx="116">
                  <c:v>Q116</c:v>
                </c:pt>
                <c:pt idx="117">
                  <c:v>Q117</c:v>
                </c:pt>
                <c:pt idx="118">
                  <c:v>Q118</c:v>
                </c:pt>
                <c:pt idx="119">
                  <c:v>Q119</c:v>
                </c:pt>
                <c:pt idx="120">
                  <c:v>Q120</c:v>
                </c:pt>
                <c:pt idx="121">
                  <c:v>Q121</c:v>
                </c:pt>
                <c:pt idx="122">
                  <c:v>Q122</c:v>
                </c:pt>
                <c:pt idx="123">
                  <c:v>Q123</c:v>
                </c:pt>
                <c:pt idx="124">
                  <c:v>Q124</c:v>
                </c:pt>
                <c:pt idx="125">
                  <c:v>Q125</c:v>
                </c:pt>
                <c:pt idx="126">
                  <c:v>Q126</c:v>
                </c:pt>
                <c:pt idx="127">
                  <c:v>Q127</c:v>
                </c:pt>
                <c:pt idx="128">
                  <c:v>Q128</c:v>
                </c:pt>
                <c:pt idx="129">
                  <c:v>Q129</c:v>
                </c:pt>
                <c:pt idx="130">
                  <c:v>Q130</c:v>
                </c:pt>
                <c:pt idx="131">
                  <c:v>Q131</c:v>
                </c:pt>
                <c:pt idx="132">
                  <c:v>Q132</c:v>
                </c:pt>
                <c:pt idx="133">
                  <c:v>Q133</c:v>
                </c:pt>
                <c:pt idx="134">
                  <c:v>Q134</c:v>
                </c:pt>
                <c:pt idx="135">
                  <c:v>Q135</c:v>
                </c:pt>
                <c:pt idx="136">
                  <c:v>Q136</c:v>
                </c:pt>
                <c:pt idx="137">
                  <c:v>Q137</c:v>
                </c:pt>
                <c:pt idx="138">
                  <c:v>Q138</c:v>
                </c:pt>
                <c:pt idx="139">
                  <c:v>Q139</c:v>
                </c:pt>
                <c:pt idx="140">
                  <c:v>Q140</c:v>
                </c:pt>
                <c:pt idx="141">
                  <c:v>Q141</c:v>
                </c:pt>
                <c:pt idx="142">
                  <c:v>Q142</c:v>
                </c:pt>
                <c:pt idx="143">
                  <c:v>Q143</c:v>
                </c:pt>
                <c:pt idx="144">
                  <c:v>Q144</c:v>
                </c:pt>
                <c:pt idx="145">
                  <c:v>Q145</c:v>
                </c:pt>
                <c:pt idx="146">
                  <c:v>Q146</c:v>
                </c:pt>
                <c:pt idx="147">
                  <c:v>Q147</c:v>
                </c:pt>
                <c:pt idx="148">
                  <c:v>Q148</c:v>
                </c:pt>
                <c:pt idx="149">
                  <c:v>Q149</c:v>
                </c:pt>
                <c:pt idx="150">
                  <c:v>Q150</c:v>
                </c:pt>
                <c:pt idx="151">
                  <c:v>Q151</c:v>
                </c:pt>
                <c:pt idx="152">
                  <c:v>Q152</c:v>
                </c:pt>
                <c:pt idx="153">
                  <c:v>Q153</c:v>
                </c:pt>
                <c:pt idx="154">
                  <c:v>Q154</c:v>
                </c:pt>
                <c:pt idx="155">
                  <c:v>Q155</c:v>
                </c:pt>
                <c:pt idx="156">
                  <c:v>Q156</c:v>
                </c:pt>
                <c:pt idx="157">
                  <c:v>Q157</c:v>
                </c:pt>
                <c:pt idx="158">
                  <c:v>Q158</c:v>
                </c:pt>
                <c:pt idx="159">
                  <c:v>Q159</c:v>
                </c:pt>
                <c:pt idx="160">
                  <c:v>Q160</c:v>
                </c:pt>
                <c:pt idx="161">
                  <c:v>Q161</c:v>
                </c:pt>
                <c:pt idx="162">
                  <c:v>Q162</c:v>
                </c:pt>
                <c:pt idx="163">
                  <c:v>Q163</c:v>
                </c:pt>
                <c:pt idx="164">
                  <c:v>Q164</c:v>
                </c:pt>
                <c:pt idx="165">
                  <c:v>Q165</c:v>
                </c:pt>
                <c:pt idx="166">
                  <c:v>Q166</c:v>
                </c:pt>
                <c:pt idx="167">
                  <c:v>Q167</c:v>
                </c:pt>
                <c:pt idx="168">
                  <c:v>Q168</c:v>
                </c:pt>
                <c:pt idx="169">
                  <c:v>Q169</c:v>
                </c:pt>
                <c:pt idx="170">
                  <c:v>Q170</c:v>
                </c:pt>
                <c:pt idx="171">
                  <c:v>Q171</c:v>
                </c:pt>
                <c:pt idx="172">
                  <c:v>Q172</c:v>
                </c:pt>
                <c:pt idx="173">
                  <c:v>Q173</c:v>
                </c:pt>
                <c:pt idx="174">
                  <c:v>Q174</c:v>
                </c:pt>
                <c:pt idx="175">
                  <c:v>Q175</c:v>
                </c:pt>
                <c:pt idx="176">
                  <c:v>Q176</c:v>
                </c:pt>
                <c:pt idx="177">
                  <c:v>Q177</c:v>
                </c:pt>
                <c:pt idx="178">
                  <c:v>Q178</c:v>
                </c:pt>
                <c:pt idx="179">
                  <c:v>Q179</c:v>
                </c:pt>
                <c:pt idx="180">
                  <c:v>Q180</c:v>
                </c:pt>
                <c:pt idx="181">
                  <c:v>Q181</c:v>
                </c:pt>
                <c:pt idx="182">
                  <c:v>Q182</c:v>
                </c:pt>
                <c:pt idx="183">
                  <c:v>Q183</c:v>
                </c:pt>
                <c:pt idx="184">
                  <c:v>Q184</c:v>
                </c:pt>
                <c:pt idx="185">
                  <c:v>Q185</c:v>
                </c:pt>
                <c:pt idx="186">
                  <c:v>Q186</c:v>
                </c:pt>
                <c:pt idx="187">
                  <c:v>Q187</c:v>
                </c:pt>
                <c:pt idx="188">
                  <c:v>Q188</c:v>
                </c:pt>
                <c:pt idx="189">
                  <c:v>Q189</c:v>
                </c:pt>
                <c:pt idx="190">
                  <c:v>Q190</c:v>
                </c:pt>
                <c:pt idx="191">
                  <c:v>Q191</c:v>
                </c:pt>
                <c:pt idx="192">
                  <c:v>Q192</c:v>
                </c:pt>
                <c:pt idx="193">
                  <c:v>Q193</c:v>
                </c:pt>
                <c:pt idx="194">
                  <c:v>Q194</c:v>
                </c:pt>
                <c:pt idx="195">
                  <c:v>Q195</c:v>
                </c:pt>
                <c:pt idx="196">
                  <c:v>Q196</c:v>
                </c:pt>
                <c:pt idx="197">
                  <c:v>Q197</c:v>
                </c:pt>
                <c:pt idx="198">
                  <c:v>Q198</c:v>
                </c:pt>
                <c:pt idx="199">
                  <c:v>Q199</c:v>
                </c:pt>
                <c:pt idx="200">
                  <c:v>Q200</c:v>
                </c:pt>
                <c:pt idx="201">
                  <c:v>Q201</c:v>
                </c:pt>
                <c:pt idx="202">
                  <c:v>Q202</c:v>
                </c:pt>
                <c:pt idx="203">
                  <c:v>Q203</c:v>
                </c:pt>
                <c:pt idx="204">
                  <c:v>Q204</c:v>
                </c:pt>
                <c:pt idx="205">
                  <c:v>Q205</c:v>
                </c:pt>
                <c:pt idx="206">
                  <c:v>Q206</c:v>
                </c:pt>
                <c:pt idx="207">
                  <c:v>Q207</c:v>
                </c:pt>
                <c:pt idx="208">
                  <c:v>Q208</c:v>
                </c:pt>
                <c:pt idx="209">
                  <c:v>Q209</c:v>
                </c:pt>
                <c:pt idx="210">
                  <c:v>Q210</c:v>
                </c:pt>
                <c:pt idx="211">
                  <c:v>Q211</c:v>
                </c:pt>
                <c:pt idx="212">
                  <c:v>Q212</c:v>
                </c:pt>
                <c:pt idx="213">
                  <c:v>Q213</c:v>
                </c:pt>
                <c:pt idx="214">
                  <c:v>Q214</c:v>
                </c:pt>
                <c:pt idx="215">
                  <c:v>Q215</c:v>
                </c:pt>
                <c:pt idx="216">
                  <c:v>Q216</c:v>
                </c:pt>
                <c:pt idx="217">
                  <c:v>Q217</c:v>
                </c:pt>
                <c:pt idx="218">
                  <c:v>Q218</c:v>
                </c:pt>
                <c:pt idx="219">
                  <c:v>Q219</c:v>
                </c:pt>
                <c:pt idx="220">
                  <c:v>Q220</c:v>
                </c:pt>
                <c:pt idx="221">
                  <c:v>Q221</c:v>
                </c:pt>
                <c:pt idx="222">
                  <c:v>Q222</c:v>
                </c:pt>
                <c:pt idx="223">
                  <c:v>Q223</c:v>
                </c:pt>
                <c:pt idx="224">
                  <c:v>Q224</c:v>
                </c:pt>
                <c:pt idx="225">
                  <c:v>Q225</c:v>
                </c:pt>
                <c:pt idx="226">
                  <c:v>Q226</c:v>
                </c:pt>
                <c:pt idx="227">
                  <c:v>Q227</c:v>
                </c:pt>
                <c:pt idx="228">
                  <c:v>Q228</c:v>
                </c:pt>
                <c:pt idx="229">
                  <c:v>Q229</c:v>
                </c:pt>
                <c:pt idx="230">
                  <c:v>Q230</c:v>
                </c:pt>
                <c:pt idx="231">
                  <c:v>Q231</c:v>
                </c:pt>
                <c:pt idx="232">
                  <c:v>Q232</c:v>
                </c:pt>
                <c:pt idx="233">
                  <c:v>Q233</c:v>
                </c:pt>
                <c:pt idx="234">
                  <c:v>Q234</c:v>
                </c:pt>
                <c:pt idx="235">
                  <c:v>Q235</c:v>
                </c:pt>
                <c:pt idx="236">
                  <c:v>Q236</c:v>
                </c:pt>
                <c:pt idx="237">
                  <c:v>Q237</c:v>
                </c:pt>
                <c:pt idx="238">
                  <c:v>Q238</c:v>
                </c:pt>
                <c:pt idx="239">
                  <c:v>Q239</c:v>
                </c:pt>
                <c:pt idx="240">
                  <c:v>Q240</c:v>
                </c:pt>
                <c:pt idx="241">
                  <c:v>Q241</c:v>
                </c:pt>
                <c:pt idx="242">
                  <c:v>Q242</c:v>
                </c:pt>
                <c:pt idx="243">
                  <c:v>Q243</c:v>
                </c:pt>
                <c:pt idx="244">
                  <c:v>Q244</c:v>
                </c:pt>
                <c:pt idx="245">
                  <c:v>Q245</c:v>
                </c:pt>
                <c:pt idx="246">
                  <c:v>Q246</c:v>
                </c:pt>
                <c:pt idx="247">
                  <c:v>Q247</c:v>
                </c:pt>
                <c:pt idx="248">
                  <c:v>Q248</c:v>
                </c:pt>
                <c:pt idx="249">
                  <c:v>Q249</c:v>
                </c:pt>
                <c:pt idx="250">
                  <c:v>Q250</c:v>
                </c:pt>
                <c:pt idx="251">
                  <c:v>Q251</c:v>
                </c:pt>
                <c:pt idx="252">
                  <c:v>Q252</c:v>
                </c:pt>
                <c:pt idx="253">
                  <c:v>Q253</c:v>
                </c:pt>
                <c:pt idx="254">
                  <c:v>Q254</c:v>
                </c:pt>
                <c:pt idx="255">
                  <c:v>Q255</c:v>
                </c:pt>
                <c:pt idx="256">
                  <c:v>Q256</c:v>
                </c:pt>
                <c:pt idx="257">
                  <c:v>Q257</c:v>
                </c:pt>
                <c:pt idx="258">
                  <c:v>Q258</c:v>
                </c:pt>
                <c:pt idx="259">
                  <c:v>Q259</c:v>
                </c:pt>
                <c:pt idx="260">
                  <c:v>Q260</c:v>
                </c:pt>
                <c:pt idx="261">
                  <c:v>Q261</c:v>
                </c:pt>
                <c:pt idx="262">
                  <c:v>Q262</c:v>
                </c:pt>
                <c:pt idx="263">
                  <c:v>Q263</c:v>
                </c:pt>
                <c:pt idx="264">
                  <c:v>Q264</c:v>
                </c:pt>
                <c:pt idx="265">
                  <c:v>Q265</c:v>
                </c:pt>
                <c:pt idx="266">
                  <c:v>Q266</c:v>
                </c:pt>
                <c:pt idx="267">
                  <c:v>Q267</c:v>
                </c:pt>
                <c:pt idx="268">
                  <c:v>Q268</c:v>
                </c:pt>
                <c:pt idx="269">
                  <c:v>Q269</c:v>
                </c:pt>
                <c:pt idx="270">
                  <c:v>Q270</c:v>
                </c:pt>
                <c:pt idx="271">
                  <c:v>Q271</c:v>
                </c:pt>
                <c:pt idx="272">
                  <c:v>Q272</c:v>
                </c:pt>
                <c:pt idx="273">
                  <c:v>Q273</c:v>
                </c:pt>
                <c:pt idx="274">
                  <c:v>Q274</c:v>
                </c:pt>
                <c:pt idx="275">
                  <c:v>Q275</c:v>
                </c:pt>
                <c:pt idx="276">
                  <c:v>Q276</c:v>
                </c:pt>
                <c:pt idx="277">
                  <c:v>Q277</c:v>
                </c:pt>
                <c:pt idx="278">
                  <c:v>Q278</c:v>
                </c:pt>
                <c:pt idx="279">
                  <c:v>Q279</c:v>
                </c:pt>
                <c:pt idx="280">
                  <c:v>Q280</c:v>
                </c:pt>
                <c:pt idx="281">
                  <c:v>Q281</c:v>
                </c:pt>
                <c:pt idx="282">
                  <c:v>Q282</c:v>
                </c:pt>
                <c:pt idx="283">
                  <c:v>Q283</c:v>
                </c:pt>
                <c:pt idx="284">
                  <c:v>Q284</c:v>
                </c:pt>
                <c:pt idx="285">
                  <c:v>Q285</c:v>
                </c:pt>
                <c:pt idx="286">
                  <c:v>Q286</c:v>
                </c:pt>
                <c:pt idx="287">
                  <c:v>Q287</c:v>
                </c:pt>
                <c:pt idx="288">
                  <c:v>Q288</c:v>
                </c:pt>
                <c:pt idx="289">
                  <c:v>Q289</c:v>
                </c:pt>
                <c:pt idx="290">
                  <c:v>Q290</c:v>
                </c:pt>
                <c:pt idx="291">
                  <c:v>Q291</c:v>
                </c:pt>
                <c:pt idx="292">
                  <c:v>Q292</c:v>
                </c:pt>
                <c:pt idx="293">
                  <c:v>Q293</c:v>
                </c:pt>
                <c:pt idx="294">
                  <c:v>Q294</c:v>
                </c:pt>
                <c:pt idx="295">
                  <c:v>Q295</c:v>
                </c:pt>
                <c:pt idx="296">
                  <c:v>Q296</c:v>
                </c:pt>
                <c:pt idx="297">
                  <c:v>Q297</c:v>
                </c:pt>
                <c:pt idx="298">
                  <c:v>Q298</c:v>
                </c:pt>
                <c:pt idx="299">
                  <c:v>Q299</c:v>
                </c:pt>
                <c:pt idx="300">
                  <c:v>Q300</c:v>
                </c:pt>
                <c:pt idx="301">
                  <c:v>Q301</c:v>
                </c:pt>
                <c:pt idx="302">
                  <c:v>Q302</c:v>
                </c:pt>
                <c:pt idx="303">
                  <c:v>Q303</c:v>
                </c:pt>
                <c:pt idx="304">
                  <c:v>Q304</c:v>
                </c:pt>
                <c:pt idx="305">
                  <c:v>Q305</c:v>
                </c:pt>
                <c:pt idx="306">
                  <c:v>Q306</c:v>
                </c:pt>
                <c:pt idx="307">
                  <c:v>Q307</c:v>
                </c:pt>
                <c:pt idx="308">
                  <c:v>Q308</c:v>
                </c:pt>
                <c:pt idx="309">
                  <c:v>Q309</c:v>
                </c:pt>
                <c:pt idx="310">
                  <c:v>Q310</c:v>
                </c:pt>
                <c:pt idx="311">
                  <c:v>Q311</c:v>
                </c:pt>
                <c:pt idx="312">
                  <c:v>Q312</c:v>
                </c:pt>
                <c:pt idx="313">
                  <c:v>Q313</c:v>
                </c:pt>
                <c:pt idx="314">
                  <c:v>Q314</c:v>
                </c:pt>
                <c:pt idx="315">
                  <c:v>Q315</c:v>
                </c:pt>
                <c:pt idx="316">
                  <c:v>Q316</c:v>
                </c:pt>
                <c:pt idx="317">
                  <c:v>Q317</c:v>
                </c:pt>
                <c:pt idx="318">
                  <c:v>Q318</c:v>
                </c:pt>
                <c:pt idx="319">
                  <c:v>Q319</c:v>
                </c:pt>
                <c:pt idx="320">
                  <c:v>Q320</c:v>
                </c:pt>
                <c:pt idx="321">
                  <c:v>Q321</c:v>
                </c:pt>
                <c:pt idx="322">
                  <c:v>Q322</c:v>
                </c:pt>
                <c:pt idx="323">
                  <c:v>Q323</c:v>
                </c:pt>
                <c:pt idx="324">
                  <c:v>Q324</c:v>
                </c:pt>
                <c:pt idx="325">
                  <c:v>Q325</c:v>
                </c:pt>
                <c:pt idx="326">
                  <c:v>Q326</c:v>
                </c:pt>
                <c:pt idx="327">
                  <c:v>Q327</c:v>
                </c:pt>
                <c:pt idx="328">
                  <c:v>Q328</c:v>
                </c:pt>
                <c:pt idx="329">
                  <c:v>Q329</c:v>
                </c:pt>
                <c:pt idx="330">
                  <c:v>Q330</c:v>
                </c:pt>
                <c:pt idx="331">
                  <c:v>Q331</c:v>
                </c:pt>
                <c:pt idx="332">
                  <c:v>Q332</c:v>
                </c:pt>
                <c:pt idx="333">
                  <c:v>Q333</c:v>
                </c:pt>
                <c:pt idx="334">
                  <c:v>Q334</c:v>
                </c:pt>
                <c:pt idx="335">
                  <c:v>Q335</c:v>
                </c:pt>
                <c:pt idx="336">
                  <c:v>Q336</c:v>
                </c:pt>
                <c:pt idx="337">
                  <c:v>Q337</c:v>
                </c:pt>
                <c:pt idx="338">
                  <c:v>Q338</c:v>
                </c:pt>
                <c:pt idx="339">
                  <c:v>Q339</c:v>
                </c:pt>
                <c:pt idx="340">
                  <c:v>Q340</c:v>
                </c:pt>
                <c:pt idx="341">
                  <c:v>Q341</c:v>
                </c:pt>
                <c:pt idx="342">
                  <c:v>Q342</c:v>
                </c:pt>
                <c:pt idx="343">
                  <c:v>Q343</c:v>
                </c:pt>
                <c:pt idx="344">
                  <c:v>Q344</c:v>
                </c:pt>
                <c:pt idx="345">
                  <c:v>Q345</c:v>
                </c:pt>
                <c:pt idx="346">
                  <c:v>Q346</c:v>
                </c:pt>
                <c:pt idx="347">
                  <c:v>Q347</c:v>
                </c:pt>
                <c:pt idx="348">
                  <c:v>Q348</c:v>
                </c:pt>
                <c:pt idx="349">
                  <c:v>Q349</c:v>
                </c:pt>
                <c:pt idx="350">
                  <c:v>Q350</c:v>
                </c:pt>
                <c:pt idx="351">
                  <c:v>Q351</c:v>
                </c:pt>
                <c:pt idx="352">
                  <c:v>Q352</c:v>
                </c:pt>
                <c:pt idx="353">
                  <c:v>Q353</c:v>
                </c:pt>
                <c:pt idx="354">
                  <c:v>Q354</c:v>
                </c:pt>
                <c:pt idx="355">
                  <c:v>Q355</c:v>
                </c:pt>
                <c:pt idx="356">
                  <c:v>Q356</c:v>
                </c:pt>
                <c:pt idx="357">
                  <c:v>Q357</c:v>
                </c:pt>
                <c:pt idx="358">
                  <c:v>Q358</c:v>
                </c:pt>
                <c:pt idx="359">
                  <c:v>Q359</c:v>
                </c:pt>
                <c:pt idx="360">
                  <c:v>Q360</c:v>
                </c:pt>
                <c:pt idx="361">
                  <c:v>Q361</c:v>
                </c:pt>
                <c:pt idx="362">
                  <c:v>Q362</c:v>
                </c:pt>
                <c:pt idx="363">
                  <c:v>Q363</c:v>
                </c:pt>
                <c:pt idx="364">
                  <c:v>Q364</c:v>
                </c:pt>
                <c:pt idx="365">
                  <c:v>Q365</c:v>
                </c:pt>
                <c:pt idx="366">
                  <c:v>Q366</c:v>
                </c:pt>
                <c:pt idx="367">
                  <c:v>Q367</c:v>
                </c:pt>
                <c:pt idx="368">
                  <c:v>Q368</c:v>
                </c:pt>
                <c:pt idx="369">
                  <c:v>Q369</c:v>
                </c:pt>
                <c:pt idx="370">
                  <c:v>Q370</c:v>
                </c:pt>
                <c:pt idx="371">
                  <c:v>Q371</c:v>
                </c:pt>
                <c:pt idx="372">
                  <c:v>Q372</c:v>
                </c:pt>
                <c:pt idx="373">
                  <c:v>Q373</c:v>
                </c:pt>
                <c:pt idx="374">
                  <c:v>Q374</c:v>
                </c:pt>
                <c:pt idx="375">
                  <c:v>Q375</c:v>
                </c:pt>
                <c:pt idx="376">
                  <c:v>Q376</c:v>
                </c:pt>
                <c:pt idx="377">
                  <c:v>Q377</c:v>
                </c:pt>
                <c:pt idx="378">
                  <c:v>Q378</c:v>
                </c:pt>
                <c:pt idx="379">
                  <c:v>Q379</c:v>
                </c:pt>
                <c:pt idx="380">
                  <c:v>Q380</c:v>
                </c:pt>
                <c:pt idx="381">
                  <c:v>Q381</c:v>
                </c:pt>
                <c:pt idx="382">
                  <c:v>Q382</c:v>
                </c:pt>
                <c:pt idx="383">
                  <c:v>Q383</c:v>
                </c:pt>
                <c:pt idx="384">
                  <c:v>Q384</c:v>
                </c:pt>
                <c:pt idx="385">
                  <c:v>Q385</c:v>
                </c:pt>
                <c:pt idx="386">
                  <c:v>Q386</c:v>
                </c:pt>
                <c:pt idx="387">
                  <c:v>Q387</c:v>
                </c:pt>
                <c:pt idx="388">
                  <c:v>Q388</c:v>
                </c:pt>
                <c:pt idx="389">
                  <c:v>Q389</c:v>
                </c:pt>
                <c:pt idx="390">
                  <c:v>Q390</c:v>
                </c:pt>
                <c:pt idx="391">
                  <c:v>Q391</c:v>
                </c:pt>
                <c:pt idx="392">
                  <c:v>Q392</c:v>
                </c:pt>
                <c:pt idx="393">
                  <c:v>Q393</c:v>
                </c:pt>
                <c:pt idx="394">
                  <c:v>Q394</c:v>
                </c:pt>
                <c:pt idx="395">
                  <c:v>Q395</c:v>
                </c:pt>
                <c:pt idx="396">
                  <c:v>Q396</c:v>
                </c:pt>
                <c:pt idx="397">
                  <c:v>Q397</c:v>
                </c:pt>
                <c:pt idx="398">
                  <c:v>Q398</c:v>
                </c:pt>
                <c:pt idx="399">
                  <c:v>Q399</c:v>
                </c:pt>
                <c:pt idx="400">
                  <c:v>Q400</c:v>
                </c:pt>
                <c:pt idx="401">
                  <c:v>Q401</c:v>
                </c:pt>
                <c:pt idx="402">
                  <c:v>Q402</c:v>
                </c:pt>
                <c:pt idx="403">
                  <c:v>Q403</c:v>
                </c:pt>
                <c:pt idx="404">
                  <c:v>Q404</c:v>
                </c:pt>
                <c:pt idx="405">
                  <c:v>Q405</c:v>
                </c:pt>
                <c:pt idx="406">
                  <c:v>Q406</c:v>
                </c:pt>
                <c:pt idx="407">
                  <c:v>Q407</c:v>
                </c:pt>
                <c:pt idx="408">
                  <c:v>Q408</c:v>
                </c:pt>
                <c:pt idx="409">
                  <c:v>Q409</c:v>
                </c:pt>
                <c:pt idx="410">
                  <c:v>Q410</c:v>
                </c:pt>
                <c:pt idx="411">
                  <c:v>Q411</c:v>
                </c:pt>
                <c:pt idx="412">
                  <c:v>Q412</c:v>
                </c:pt>
                <c:pt idx="413">
                  <c:v>Q413</c:v>
                </c:pt>
                <c:pt idx="414">
                  <c:v>Q414</c:v>
                </c:pt>
                <c:pt idx="415">
                  <c:v>Q415</c:v>
                </c:pt>
                <c:pt idx="416">
                  <c:v>Q416</c:v>
                </c:pt>
                <c:pt idx="417">
                  <c:v>Q417</c:v>
                </c:pt>
                <c:pt idx="418">
                  <c:v>Q418</c:v>
                </c:pt>
                <c:pt idx="419">
                  <c:v>Q419</c:v>
                </c:pt>
                <c:pt idx="420">
                  <c:v>Q420</c:v>
                </c:pt>
                <c:pt idx="421">
                  <c:v>Q421</c:v>
                </c:pt>
                <c:pt idx="422">
                  <c:v>Q422</c:v>
                </c:pt>
                <c:pt idx="423">
                  <c:v>Q423</c:v>
                </c:pt>
                <c:pt idx="424">
                  <c:v>Q424</c:v>
                </c:pt>
                <c:pt idx="425">
                  <c:v>Q425</c:v>
                </c:pt>
                <c:pt idx="426">
                  <c:v>Q426</c:v>
                </c:pt>
                <c:pt idx="427">
                  <c:v>Q427</c:v>
                </c:pt>
                <c:pt idx="428">
                  <c:v>Q428</c:v>
                </c:pt>
                <c:pt idx="429">
                  <c:v>Q429</c:v>
                </c:pt>
                <c:pt idx="430">
                  <c:v>Q430</c:v>
                </c:pt>
                <c:pt idx="431">
                  <c:v>Q431</c:v>
                </c:pt>
                <c:pt idx="432">
                  <c:v>Q432</c:v>
                </c:pt>
                <c:pt idx="433">
                  <c:v>Q433</c:v>
                </c:pt>
                <c:pt idx="434">
                  <c:v>Q434</c:v>
                </c:pt>
                <c:pt idx="435">
                  <c:v>Q435</c:v>
                </c:pt>
                <c:pt idx="436">
                  <c:v>Q436</c:v>
                </c:pt>
                <c:pt idx="437">
                  <c:v>Q437</c:v>
                </c:pt>
                <c:pt idx="438">
                  <c:v>Q438</c:v>
                </c:pt>
                <c:pt idx="439">
                  <c:v>Q439</c:v>
                </c:pt>
                <c:pt idx="440">
                  <c:v>Q440</c:v>
                </c:pt>
                <c:pt idx="441">
                  <c:v>Q441</c:v>
                </c:pt>
                <c:pt idx="442">
                  <c:v>Q442</c:v>
                </c:pt>
                <c:pt idx="443">
                  <c:v>Q443</c:v>
                </c:pt>
                <c:pt idx="444">
                  <c:v>Q444</c:v>
                </c:pt>
                <c:pt idx="445">
                  <c:v>Q445</c:v>
                </c:pt>
                <c:pt idx="446">
                  <c:v>Q446</c:v>
                </c:pt>
                <c:pt idx="447">
                  <c:v>Q447</c:v>
                </c:pt>
                <c:pt idx="448">
                  <c:v>Q448</c:v>
                </c:pt>
                <c:pt idx="449">
                  <c:v>Q449</c:v>
                </c:pt>
                <c:pt idx="450">
                  <c:v>Q450</c:v>
                </c:pt>
                <c:pt idx="451">
                  <c:v>Q451</c:v>
                </c:pt>
                <c:pt idx="452">
                  <c:v>Q452</c:v>
                </c:pt>
                <c:pt idx="453">
                  <c:v>Q453</c:v>
                </c:pt>
                <c:pt idx="454">
                  <c:v>Q454</c:v>
                </c:pt>
                <c:pt idx="455">
                  <c:v>Q455</c:v>
                </c:pt>
                <c:pt idx="456">
                  <c:v>Q456</c:v>
                </c:pt>
                <c:pt idx="457">
                  <c:v>Q457</c:v>
                </c:pt>
                <c:pt idx="458">
                  <c:v>Q458</c:v>
                </c:pt>
                <c:pt idx="459">
                  <c:v>Q459</c:v>
                </c:pt>
                <c:pt idx="460">
                  <c:v>Q460</c:v>
                </c:pt>
                <c:pt idx="461">
                  <c:v>Q461</c:v>
                </c:pt>
                <c:pt idx="462">
                  <c:v>Q462</c:v>
                </c:pt>
                <c:pt idx="463">
                  <c:v>Q463</c:v>
                </c:pt>
                <c:pt idx="464">
                  <c:v>Q464</c:v>
                </c:pt>
                <c:pt idx="465">
                  <c:v>Q465</c:v>
                </c:pt>
                <c:pt idx="466">
                  <c:v>Q466</c:v>
                </c:pt>
                <c:pt idx="467">
                  <c:v>Q467</c:v>
                </c:pt>
                <c:pt idx="468">
                  <c:v>Q468</c:v>
                </c:pt>
                <c:pt idx="469">
                  <c:v>Q469</c:v>
                </c:pt>
                <c:pt idx="470">
                  <c:v>Q470</c:v>
                </c:pt>
                <c:pt idx="471">
                  <c:v>Q471</c:v>
                </c:pt>
                <c:pt idx="472">
                  <c:v>Q472</c:v>
                </c:pt>
                <c:pt idx="473">
                  <c:v>Q473</c:v>
                </c:pt>
                <c:pt idx="474">
                  <c:v>Q474</c:v>
                </c:pt>
                <c:pt idx="475">
                  <c:v>Q475</c:v>
                </c:pt>
                <c:pt idx="476">
                  <c:v>Q476</c:v>
                </c:pt>
                <c:pt idx="477">
                  <c:v>Q477</c:v>
                </c:pt>
                <c:pt idx="478">
                  <c:v>Q478</c:v>
                </c:pt>
                <c:pt idx="479">
                  <c:v>Q479</c:v>
                </c:pt>
                <c:pt idx="480">
                  <c:v>Q480</c:v>
                </c:pt>
                <c:pt idx="481">
                  <c:v>Q481</c:v>
                </c:pt>
                <c:pt idx="482">
                  <c:v>Q482</c:v>
                </c:pt>
                <c:pt idx="483">
                  <c:v>Q483</c:v>
                </c:pt>
                <c:pt idx="484">
                  <c:v>Q484</c:v>
                </c:pt>
                <c:pt idx="485">
                  <c:v>Q485</c:v>
                </c:pt>
                <c:pt idx="486">
                  <c:v>Q486</c:v>
                </c:pt>
                <c:pt idx="487">
                  <c:v>Q487</c:v>
                </c:pt>
                <c:pt idx="488">
                  <c:v>Q488</c:v>
                </c:pt>
                <c:pt idx="489">
                  <c:v>Q489</c:v>
                </c:pt>
                <c:pt idx="490">
                  <c:v>Q490</c:v>
                </c:pt>
                <c:pt idx="491">
                  <c:v>Q491</c:v>
                </c:pt>
                <c:pt idx="492">
                  <c:v>Q492</c:v>
                </c:pt>
                <c:pt idx="493">
                  <c:v>Q493</c:v>
                </c:pt>
                <c:pt idx="494">
                  <c:v>Q494</c:v>
                </c:pt>
                <c:pt idx="495">
                  <c:v>Q495</c:v>
                </c:pt>
                <c:pt idx="496">
                  <c:v>Q496</c:v>
                </c:pt>
                <c:pt idx="497">
                  <c:v>Q497</c:v>
                </c:pt>
                <c:pt idx="498">
                  <c:v>Q498</c:v>
                </c:pt>
                <c:pt idx="499">
                  <c:v>Q499</c:v>
                </c:pt>
                <c:pt idx="500">
                  <c:v>Q500</c:v>
                </c:pt>
                <c:pt idx="501">
                  <c:v>Q501</c:v>
                </c:pt>
                <c:pt idx="502">
                  <c:v>Q502</c:v>
                </c:pt>
                <c:pt idx="503">
                  <c:v>Q503</c:v>
                </c:pt>
                <c:pt idx="504">
                  <c:v>Q504</c:v>
                </c:pt>
                <c:pt idx="505">
                  <c:v>Q505</c:v>
                </c:pt>
                <c:pt idx="506">
                  <c:v>Q506</c:v>
                </c:pt>
                <c:pt idx="507">
                  <c:v>Q507</c:v>
                </c:pt>
                <c:pt idx="508">
                  <c:v>Q508</c:v>
                </c:pt>
                <c:pt idx="509">
                  <c:v>Q509</c:v>
                </c:pt>
                <c:pt idx="510">
                  <c:v>Q510</c:v>
                </c:pt>
                <c:pt idx="511">
                  <c:v>Q511</c:v>
                </c:pt>
                <c:pt idx="512">
                  <c:v>Q512</c:v>
                </c:pt>
                <c:pt idx="513">
                  <c:v>Q513</c:v>
                </c:pt>
                <c:pt idx="514">
                  <c:v>Q514</c:v>
                </c:pt>
                <c:pt idx="515">
                  <c:v>Q515</c:v>
                </c:pt>
                <c:pt idx="516">
                  <c:v>Q516</c:v>
                </c:pt>
                <c:pt idx="517">
                  <c:v>Q517</c:v>
                </c:pt>
                <c:pt idx="518">
                  <c:v>Q518</c:v>
                </c:pt>
                <c:pt idx="519">
                  <c:v>Q519</c:v>
                </c:pt>
                <c:pt idx="520">
                  <c:v>Q520</c:v>
                </c:pt>
                <c:pt idx="521">
                  <c:v>Q521</c:v>
                </c:pt>
                <c:pt idx="522">
                  <c:v>Q522</c:v>
                </c:pt>
                <c:pt idx="523">
                  <c:v>Q523</c:v>
                </c:pt>
                <c:pt idx="524">
                  <c:v>Q524</c:v>
                </c:pt>
                <c:pt idx="525">
                  <c:v>Q525</c:v>
                </c:pt>
                <c:pt idx="526">
                  <c:v>Q526</c:v>
                </c:pt>
                <c:pt idx="527">
                  <c:v>Q527</c:v>
                </c:pt>
                <c:pt idx="528">
                  <c:v>Q528</c:v>
                </c:pt>
                <c:pt idx="529">
                  <c:v>Q529</c:v>
                </c:pt>
                <c:pt idx="530">
                  <c:v>Q530</c:v>
                </c:pt>
                <c:pt idx="531">
                  <c:v>Q531</c:v>
                </c:pt>
                <c:pt idx="532">
                  <c:v>Q532</c:v>
                </c:pt>
                <c:pt idx="533">
                  <c:v>Q533</c:v>
                </c:pt>
                <c:pt idx="534">
                  <c:v>Q534</c:v>
                </c:pt>
                <c:pt idx="535">
                  <c:v>Q535</c:v>
                </c:pt>
                <c:pt idx="536">
                  <c:v>Q536</c:v>
                </c:pt>
                <c:pt idx="537">
                  <c:v>Q537</c:v>
                </c:pt>
                <c:pt idx="538">
                  <c:v>Q538</c:v>
                </c:pt>
                <c:pt idx="539">
                  <c:v>Q539</c:v>
                </c:pt>
                <c:pt idx="540">
                  <c:v>Q540</c:v>
                </c:pt>
                <c:pt idx="541">
                  <c:v>Q541</c:v>
                </c:pt>
                <c:pt idx="542">
                  <c:v>Q542</c:v>
                </c:pt>
                <c:pt idx="543">
                  <c:v>Q543</c:v>
                </c:pt>
                <c:pt idx="544">
                  <c:v>Q544</c:v>
                </c:pt>
                <c:pt idx="545">
                  <c:v>Q545</c:v>
                </c:pt>
                <c:pt idx="546">
                  <c:v>Q546</c:v>
                </c:pt>
                <c:pt idx="547">
                  <c:v>Q547</c:v>
                </c:pt>
                <c:pt idx="548">
                  <c:v>Q548</c:v>
                </c:pt>
                <c:pt idx="549">
                  <c:v>Q549</c:v>
                </c:pt>
                <c:pt idx="550">
                  <c:v>Q550</c:v>
                </c:pt>
                <c:pt idx="551">
                  <c:v>Q551</c:v>
                </c:pt>
                <c:pt idx="552">
                  <c:v>Q552</c:v>
                </c:pt>
                <c:pt idx="553">
                  <c:v>Q553</c:v>
                </c:pt>
                <c:pt idx="554">
                  <c:v>Q554</c:v>
                </c:pt>
                <c:pt idx="555">
                  <c:v>Q555</c:v>
                </c:pt>
                <c:pt idx="556">
                  <c:v>Q556</c:v>
                </c:pt>
                <c:pt idx="557">
                  <c:v>Q557</c:v>
                </c:pt>
                <c:pt idx="558">
                  <c:v>Q558</c:v>
                </c:pt>
                <c:pt idx="559">
                  <c:v>Q559</c:v>
                </c:pt>
                <c:pt idx="560">
                  <c:v>Q560</c:v>
                </c:pt>
                <c:pt idx="561">
                  <c:v>Q561</c:v>
                </c:pt>
                <c:pt idx="562">
                  <c:v>Q562</c:v>
                </c:pt>
                <c:pt idx="563">
                  <c:v>Q563</c:v>
                </c:pt>
                <c:pt idx="564">
                  <c:v>Q564</c:v>
                </c:pt>
                <c:pt idx="565">
                  <c:v>Q565</c:v>
                </c:pt>
                <c:pt idx="566">
                  <c:v>Q566</c:v>
                </c:pt>
                <c:pt idx="567">
                  <c:v>Q567</c:v>
                </c:pt>
                <c:pt idx="568">
                  <c:v>Q568</c:v>
                </c:pt>
                <c:pt idx="569">
                  <c:v>Q569</c:v>
                </c:pt>
                <c:pt idx="570">
                  <c:v>Q570</c:v>
                </c:pt>
                <c:pt idx="571">
                  <c:v>Q571</c:v>
                </c:pt>
                <c:pt idx="572">
                  <c:v>Q572</c:v>
                </c:pt>
                <c:pt idx="573">
                  <c:v>Q573</c:v>
                </c:pt>
                <c:pt idx="574">
                  <c:v>Q574</c:v>
                </c:pt>
                <c:pt idx="575">
                  <c:v>Q575</c:v>
                </c:pt>
                <c:pt idx="576">
                  <c:v>Q576</c:v>
                </c:pt>
                <c:pt idx="577">
                  <c:v>Q577</c:v>
                </c:pt>
                <c:pt idx="578">
                  <c:v>Q578</c:v>
                </c:pt>
                <c:pt idx="579">
                  <c:v>Q579</c:v>
                </c:pt>
                <c:pt idx="580">
                  <c:v>Q580</c:v>
                </c:pt>
                <c:pt idx="581">
                  <c:v>Q581</c:v>
                </c:pt>
                <c:pt idx="582">
                  <c:v>Q582</c:v>
                </c:pt>
                <c:pt idx="583">
                  <c:v>Q583</c:v>
                </c:pt>
                <c:pt idx="584">
                  <c:v>Q584</c:v>
                </c:pt>
                <c:pt idx="585">
                  <c:v>Q585</c:v>
                </c:pt>
                <c:pt idx="586">
                  <c:v>Q586</c:v>
                </c:pt>
                <c:pt idx="587">
                  <c:v>Q587</c:v>
                </c:pt>
                <c:pt idx="588">
                  <c:v>Q588</c:v>
                </c:pt>
                <c:pt idx="589">
                  <c:v>Q589</c:v>
                </c:pt>
                <c:pt idx="590">
                  <c:v>Q590</c:v>
                </c:pt>
                <c:pt idx="591">
                  <c:v>Q591</c:v>
                </c:pt>
                <c:pt idx="592">
                  <c:v>Q592</c:v>
                </c:pt>
                <c:pt idx="593">
                  <c:v>Q593</c:v>
                </c:pt>
                <c:pt idx="594">
                  <c:v>Q594</c:v>
                </c:pt>
                <c:pt idx="595">
                  <c:v>Q595</c:v>
                </c:pt>
                <c:pt idx="596">
                  <c:v>Q596</c:v>
                </c:pt>
                <c:pt idx="597">
                  <c:v>Q597</c:v>
                </c:pt>
                <c:pt idx="598">
                  <c:v>Q598</c:v>
                </c:pt>
                <c:pt idx="599">
                  <c:v>Q599</c:v>
                </c:pt>
                <c:pt idx="600">
                  <c:v>Q600</c:v>
                </c:pt>
                <c:pt idx="601">
                  <c:v>Q601</c:v>
                </c:pt>
                <c:pt idx="602">
                  <c:v>Q602</c:v>
                </c:pt>
                <c:pt idx="603">
                  <c:v>Q603</c:v>
                </c:pt>
                <c:pt idx="604">
                  <c:v>Q604</c:v>
                </c:pt>
                <c:pt idx="605">
                  <c:v>Q605</c:v>
                </c:pt>
                <c:pt idx="606">
                  <c:v>Q606</c:v>
                </c:pt>
                <c:pt idx="607">
                  <c:v>Q607</c:v>
                </c:pt>
                <c:pt idx="608">
                  <c:v>Q608</c:v>
                </c:pt>
                <c:pt idx="609">
                  <c:v>Q609</c:v>
                </c:pt>
                <c:pt idx="610">
                  <c:v>Q610</c:v>
                </c:pt>
                <c:pt idx="611">
                  <c:v>Q611</c:v>
                </c:pt>
                <c:pt idx="612">
                  <c:v>Q612</c:v>
                </c:pt>
                <c:pt idx="613">
                  <c:v>Q613</c:v>
                </c:pt>
                <c:pt idx="614">
                  <c:v>Q614</c:v>
                </c:pt>
                <c:pt idx="615">
                  <c:v>Q615</c:v>
                </c:pt>
                <c:pt idx="616">
                  <c:v>Q616</c:v>
                </c:pt>
                <c:pt idx="617">
                  <c:v>Q617</c:v>
                </c:pt>
                <c:pt idx="618">
                  <c:v>Q618</c:v>
                </c:pt>
                <c:pt idx="619">
                  <c:v>Q619</c:v>
                </c:pt>
                <c:pt idx="620">
                  <c:v>Q620</c:v>
                </c:pt>
                <c:pt idx="621">
                  <c:v>Q621</c:v>
                </c:pt>
                <c:pt idx="622">
                  <c:v>Q622</c:v>
                </c:pt>
                <c:pt idx="623">
                  <c:v>Q623</c:v>
                </c:pt>
                <c:pt idx="624">
                  <c:v>Q624</c:v>
                </c:pt>
                <c:pt idx="625">
                  <c:v>Q625</c:v>
                </c:pt>
                <c:pt idx="626">
                  <c:v>Q626</c:v>
                </c:pt>
                <c:pt idx="627">
                  <c:v>Q627</c:v>
                </c:pt>
                <c:pt idx="628">
                  <c:v>Q628</c:v>
                </c:pt>
                <c:pt idx="629">
                  <c:v>Q629</c:v>
                </c:pt>
                <c:pt idx="630">
                  <c:v>Q630</c:v>
                </c:pt>
                <c:pt idx="631">
                  <c:v>Q631</c:v>
                </c:pt>
                <c:pt idx="632">
                  <c:v>Q632</c:v>
                </c:pt>
                <c:pt idx="633">
                  <c:v>Q633</c:v>
                </c:pt>
                <c:pt idx="634">
                  <c:v>Q634</c:v>
                </c:pt>
                <c:pt idx="635">
                  <c:v>Q635</c:v>
                </c:pt>
                <c:pt idx="636">
                  <c:v>Q636</c:v>
                </c:pt>
                <c:pt idx="637">
                  <c:v>Q637</c:v>
                </c:pt>
                <c:pt idx="638">
                  <c:v>Q638</c:v>
                </c:pt>
                <c:pt idx="639">
                  <c:v>Q639</c:v>
                </c:pt>
                <c:pt idx="640">
                  <c:v>Q640</c:v>
                </c:pt>
                <c:pt idx="641">
                  <c:v>Q641</c:v>
                </c:pt>
                <c:pt idx="642">
                  <c:v>Q642</c:v>
                </c:pt>
                <c:pt idx="643">
                  <c:v>Q643</c:v>
                </c:pt>
                <c:pt idx="644">
                  <c:v>Q644</c:v>
                </c:pt>
                <c:pt idx="645">
                  <c:v>Q645</c:v>
                </c:pt>
                <c:pt idx="646">
                  <c:v>Q646</c:v>
                </c:pt>
                <c:pt idx="647">
                  <c:v>Q647</c:v>
                </c:pt>
                <c:pt idx="648">
                  <c:v>Q648</c:v>
                </c:pt>
                <c:pt idx="649">
                  <c:v>Q649</c:v>
                </c:pt>
                <c:pt idx="650">
                  <c:v>Q650</c:v>
                </c:pt>
                <c:pt idx="651">
                  <c:v>Q651</c:v>
                </c:pt>
                <c:pt idx="652">
                  <c:v>Q652</c:v>
                </c:pt>
                <c:pt idx="653">
                  <c:v>Q653</c:v>
                </c:pt>
                <c:pt idx="654">
                  <c:v>Q654</c:v>
                </c:pt>
                <c:pt idx="655">
                  <c:v>Q655</c:v>
                </c:pt>
                <c:pt idx="656">
                  <c:v>Q656</c:v>
                </c:pt>
                <c:pt idx="657">
                  <c:v>Q657</c:v>
                </c:pt>
                <c:pt idx="658">
                  <c:v>Q658</c:v>
                </c:pt>
                <c:pt idx="659">
                  <c:v>Q659</c:v>
                </c:pt>
                <c:pt idx="660">
                  <c:v>Q660</c:v>
                </c:pt>
                <c:pt idx="661">
                  <c:v>Q661</c:v>
                </c:pt>
                <c:pt idx="662">
                  <c:v>Q662</c:v>
                </c:pt>
                <c:pt idx="663">
                  <c:v>Q663</c:v>
                </c:pt>
                <c:pt idx="664">
                  <c:v>Q664</c:v>
                </c:pt>
                <c:pt idx="665">
                  <c:v>Q665</c:v>
                </c:pt>
                <c:pt idx="666">
                  <c:v>Q666</c:v>
                </c:pt>
                <c:pt idx="667">
                  <c:v>Q667</c:v>
                </c:pt>
                <c:pt idx="668">
                  <c:v>Q668</c:v>
                </c:pt>
                <c:pt idx="669">
                  <c:v>Q669</c:v>
                </c:pt>
                <c:pt idx="670">
                  <c:v>Q670</c:v>
                </c:pt>
                <c:pt idx="671">
                  <c:v>Q671</c:v>
                </c:pt>
                <c:pt idx="672">
                  <c:v>Q672</c:v>
                </c:pt>
                <c:pt idx="673">
                  <c:v>Q673</c:v>
                </c:pt>
                <c:pt idx="674">
                  <c:v>Q674</c:v>
                </c:pt>
                <c:pt idx="675">
                  <c:v>Q675</c:v>
                </c:pt>
                <c:pt idx="676">
                  <c:v>Q676</c:v>
                </c:pt>
                <c:pt idx="677">
                  <c:v>Q677</c:v>
                </c:pt>
                <c:pt idx="678">
                  <c:v>Q678</c:v>
                </c:pt>
                <c:pt idx="679">
                  <c:v>Q679</c:v>
                </c:pt>
                <c:pt idx="680">
                  <c:v>Q680</c:v>
                </c:pt>
                <c:pt idx="681">
                  <c:v>Q681</c:v>
                </c:pt>
                <c:pt idx="682">
                  <c:v>Q682</c:v>
                </c:pt>
                <c:pt idx="683">
                  <c:v>Q683</c:v>
                </c:pt>
                <c:pt idx="684">
                  <c:v>Q684</c:v>
                </c:pt>
                <c:pt idx="685">
                  <c:v>Q685</c:v>
                </c:pt>
                <c:pt idx="686">
                  <c:v>Q686</c:v>
                </c:pt>
                <c:pt idx="687">
                  <c:v>Q687</c:v>
                </c:pt>
                <c:pt idx="688">
                  <c:v>Q688</c:v>
                </c:pt>
                <c:pt idx="689">
                  <c:v>Q689</c:v>
                </c:pt>
                <c:pt idx="690">
                  <c:v>Q690</c:v>
                </c:pt>
                <c:pt idx="691">
                  <c:v>Q691</c:v>
                </c:pt>
                <c:pt idx="692">
                  <c:v>Q692</c:v>
                </c:pt>
                <c:pt idx="693">
                  <c:v>Q693</c:v>
                </c:pt>
                <c:pt idx="694">
                  <c:v>Q694</c:v>
                </c:pt>
                <c:pt idx="695">
                  <c:v>Q695</c:v>
                </c:pt>
                <c:pt idx="696">
                  <c:v>Q696</c:v>
                </c:pt>
                <c:pt idx="697">
                  <c:v>Q697</c:v>
                </c:pt>
                <c:pt idx="698">
                  <c:v>Q698</c:v>
                </c:pt>
                <c:pt idx="699">
                  <c:v>Q699</c:v>
                </c:pt>
                <c:pt idx="700">
                  <c:v>Q700</c:v>
                </c:pt>
                <c:pt idx="701">
                  <c:v>Q701</c:v>
                </c:pt>
                <c:pt idx="702">
                  <c:v>Q702</c:v>
                </c:pt>
                <c:pt idx="703">
                  <c:v>Q703</c:v>
                </c:pt>
                <c:pt idx="704">
                  <c:v>Q704</c:v>
                </c:pt>
                <c:pt idx="705">
                  <c:v>Q705</c:v>
                </c:pt>
                <c:pt idx="706">
                  <c:v>Q706</c:v>
                </c:pt>
                <c:pt idx="707">
                  <c:v>Q707</c:v>
                </c:pt>
                <c:pt idx="708">
                  <c:v>Q708</c:v>
                </c:pt>
                <c:pt idx="709">
                  <c:v>Q709</c:v>
                </c:pt>
                <c:pt idx="710">
                  <c:v>Q710</c:v>
                </c:pt>
                <c:pt idx="711">
                  <c:v>Q711</c:v>
                </c:pt>
                <c:pt idx="712">
                  <c:v>Q712</c:v>
                </c:pt>
                <c:pt idx="713">
                  <c:v>Q713</c:v>
                </c:pt>
                <c:pt idx="714">
                  <c:v>Q714</c:v>
                </c:pt>
                <c:pt idx="715">
                  <c:v>Q715</c:v>
                </c:pt>
                <c:pt idx="716">
                  <c:v>Q716</c:v>
                </c:pt>
                <c:pt idx="717">
                  <c:v>Q717</c:v>
                </c:pt>
                <c:pt idx="718">
                  <c:v>Q718</c:v>
                </c:pt>
                <c:pt idx="719">
                  <c:v>Q719</c:v>
                </c:pt>
                <c:pt idx="720">
                  <c:v>Q720</c:v>
                </c:pt>
                <c:pt idx="721">
                  <c:v>Q721</c:v>
                </c:pt>
                <c:pt idx="722">
                  <c:v>Q722</c:v>
                </c:pt>
                <c:pt idx="723">
                  <c:v>Q723</c:v>
                </c:pt>
                <c:pt idx="724">
                  <c:v>Q724</c:v>
                </c:pt>
                <c:pt idx="725">
                  <c:v>Q725</c:v>
                </c:pt>
                <c:pt idx="726">
                  <c:v>Q726</c:v>
                </c:pt>
                <c:pt idx="727">
                  <c:v>Q727</c:v>
                </c:pt>
                <c:pt idx="728">
                  <c:v>Q728</c:v>
                </c:pt>
                <c:pt idx="729">
                  <c:v>Q729</c:v>
                </c:pt>
                <c:pt idx="730">
                  <c:v>Q730</c:v>
                </c:pt>
                <c:pt idx="731">
                  <c:v>Q731</c:v>
                </c:pt>
                <c:pt idx="732">
                  <c:v>Q732</c:v>
                </c:pt>
                <c:pt idx="733">
                  <c:v>Q733</c:v>
                </c:pt>
                <c:pt idx="734">
                  <c:v>Q734</c:v>
                </c:pt>
                <c:pt idx="735">
                  <c:v>Q735</c:v>
                </c:pt>
                <c:pt idx="736">
                  <c:v>Q736</c:v>
                </c:pt>
                <c:pt idx="737">
                  <c:v>Q737</c:v>
                </c:pt>
                <c:pt idx="738">
                  <c:v>Q738</c:v>
                </c:pt>
                <c:pt idx="739">
                  <c:v>Q739</c:v>
                </c:pt>
                <c:pt idx="740">
                  <c:v>Q740</c:v>
                </c:pt>
                <c:pt idx="741">
                  <c:v>Q741</c:v>
                </c:pt>
                <c:pt idx="742">
                  <c:v>Q742</c:v>
                </c:pt>
                <c:pt idx="743">
                  <c:v>Q743</c:v>
                </c:pt>
                <c:pt idx="744">
                  <c:v>Q744</c:v>
                </c:pt>
                <c:pt idx="745">
                  <c:v>Q745</c:v>
                </c:pt>
                <c:pt idx="746">
                  <c:v>Q746</c:v>
                </c:pt>
                <c:pt idx="747">
                  <c:v>Q747</c:v>
                </c:pt>
                <c:pt idx="748">
                  <c:v>Q748</c:v>
                </c:pt>
                <c:pt idx="749">
                  <c:v>Q749</c:v>
                </c:pt>
                <c:pt idx="750">
                  <c:v>Q750</c:v>
                </c:pt>
                <c:pt idx="751">
                  <c:v>Q751</c:v>
                </c:pt>
                <c:pt idx="752">
                  <c:v>Q752</c:v>
                </c:pt>
                <c:pt idx="753">
                  <c:v>Q753</c:v>
                </c:pt>
                <c:pt idx="754">
                  <c:v>Q754</c:v>
                </c:pt>
                <c:pt idx="755">
                  <c:v>Q755</c:v>
                </c:pt>
                <c:pt idx="756">
                  <c:v>Q756</c:v>
                </c:pt>
                <c:pt idx="757">
                  <c:v>Q757</c:v>
                </c:pt>
                <c:pt idx="758">
                  <c:v>Q758</c:v>
                </c:pt>
                <c:pt idx="759">
                  <c:v>Q759</c:v>
                </c:pt>
                <c:pt idx="760">
                  <c:v>Q760</c:v>
                </c:pt>
                <c:pt idx="761">
                  <c:v>Q761</c:v>
                </c:pt>
                <c:pt idx="762">
                  <c:v>Q762</c:v>
                </c:pt>
                <c:pt idx="763">
                  <c:v>Q763</c:v>
                </c:pt>
                <c:pt idx="764">
                  <c:v>Q764</c:v>
                </c:pt>
                <c:pt idx="765">
                  <c:v>Q765</c:v>
                </c:pt>
                <c:pt idx="766">
                  <c:v>Q766</c:v>
                </c:pt>
                <c:pt idx="767">
                  <c:v>Q767</c:v>
                </c:pt>
                <c:pt idx="768">
                  <c:v>Q768</c:v>
                </c:pt>
                <c:pt idx="769">
                  <c:v>Q769</c:v>
                </c:pt>
                <c:pt idx="770">
                  <c:v>Q770</c:v>
                </c:pt>
                <c:pt idx="771">
                  <c:v>Q771</c:v>
                </c:pt>
                <c:pt idx="772">
                  <c:v>Q772</c:v>
                </c:pt>
                <c:pt idx="773">
                  <c:v>Q773</c:v>
                </c:pt>
                <c:pt idx="774">
                  <c:v>Q774</c:v>
                </c:pt>
                <c:pt idx="775">
                  <c:v>Q775</c:v>
                </c:pt>
                <c:pt idx="776">
                  <c:v>Q776</c:v>
                </c:pt>
                <c:pt idx="777">
                  <c:v>Q777</c:v>
                </c:pt>
                <c:pt idx="778">
                  <c:v>Q778</c:v>
                </c:pt>
                <c:pt idx="779">
                  <c:v>Q779</c:v>
                </c:pt>
                <c:pt idx="780">
                  <c:v>Q780</c:v>
                </c:pt>
                <c:pt idx="781">
                  <c:v>Q781</c:v>
                </c:pt>
                <c:pt idx="782">
                  <c:v>Q782</c:v>
                </c:pt>
                <c:pt idx="783">
                  <c:v>Q783</c:v>
                </c:pt>
                <c:pt idx="784">
                  <c:v>Q784</c:v>
                </c:pt>
                <c:pt idx="785">
                  <c:v>Q785</c:v>
                </c:pt>
                <c:pt idx="786">
                  <c:v>Q786</c:v>
                </c:pt>
                <c:pt idx="787">
                  <c:v>Q787</c:v>
                </c:pt>
                <c:pt idx="788">
                  <c:v>Q788</c:v>
                </c:pt>
                <c:pt idx="789">
                  <c:v>Q789</c:v>
                </c:pt>
                <c:pt idx="790">
                  <c:v>Q790</c:v>
                </c:pt>
                <c:pt idx="791">
                  <c:v>Q791</c:v>
                </c:pt>
                <c:pt idx="792">
                  <c:v>Q792</c:v>
                </c:pt>
                <c:pt idx="793">
                  <c:v>Q793</c:v>
                </c:pt>
                <c:pt idx="794">
                  <c:v>Q794</c:v>
                </c:pt>
                <c:pt idx="795">
                  <c:v>Q795</c:v>
                </c:pt>
                <c:pt idx="796">
                  <c:v>Q796</c:v>
                </c:pt>
                <c:pt idx="797">
                  <c:v>Q797</c:v>
                </c:pt>
                <c:pt idx="798">
                  <c:v>Q798</c:v>
                </c:pt>
                <c:pt idx="799">
                  <c:v>Q799</c:v>
                </c:pt>
                <c:pt idx="800">
                  <c:v>Q800</c:v>
                </c:pt>
                <c:pt idx="801">
                  <c:v>Q801</c:v>
                </c:pt>
                <c:pt idx="802">
                  <c:v>Q802</c:v>
                </c:pt>
                <c:pt idx="803">
                  <c:v>Q803</c:v>
                </c:pt>
                <c:pt idx="804">
                  <c:v>Q804</c:v>
                </c:pt>
                <c:pt idx="805">
                  <c:v>Q805</c:v>
                </c:pt>
                <c:pt idx="806">
                  <c:v>Q806</c:v>
                </c:pt>
                <c:pt idx="807">
                  <c:v>Q807</c:v>
                </c:pt>
                <c:pt idx="808">
                  <c:v>Q808</c:v>
                </c:pt>
                <c:pt idx="809">
                  <c:v>Q809</c:v>
                </c:pt>
                <c:pt idx="810">
                  <c:v>Q810</c:v>
                </c:pt>
                <c:pt idx="811">
                  <c:v>Q811</c:v>
                </c:pt>
                <c:pt idx="812">
                  <c:v>Q812</c:v>
                </c:pt>
                <c:pt idx="813">
                  <c:v>Q813</c:v>
                </c:pt>
                <c:pt idx="814">
                  <c:v>Q814</c:v>
                </c:pt>
                <c:pt idx="815">
                  <c:v>Q815</c:v>
                </c:pt>
                <c:pt idx="816">
                  <c:v>Q816</c:v>
                </c:pt>
                <c:pt idx="817">
                  <c:v>Q817</c:v>
                </c:pt>
                <c:pt idx="818">
                  <c:v>Q818</c:v>
                </c:pt>
                <c:pt idx="819">
                  <c:v>Q819</c:v>
                </c:pt>
                <c:pt idx="820">
                  <c:v>Q820</c:v>
                </c:pt>
                <c:pt idx="821">
                  <c:v>Q821</c:v>
                </c:pt>
                <c:pt idx="822">
                  <c:v>Q822</c:v>
                </c:pt>
                <c:pt idx="823">
                  <c:v>Q823</c:v>
                </c:pt>
                <c:pt idx="824">
                  <c:v>Q824</c:v>
                </c:pt>
                <c:pt idx="825">
                  <c:v>Q825</c:v>
                </c:pt>
                <c:pt idx="826">
                  <c:v>Q826</c:v>
                </c:pt>
                <c:pt idx="827">
                  <c:v>Q827</c:v>
                </c:pt>
                <c:pt idx="828">
                  <c:v>Q828</c:v>
                </c:pt>
                <c:pt idx="829">
                  <c:v>Q829</c:v>
                </c:pt>
                <c:pt idx="830">
                  <c:v>Q830</c:v>
                </c:pt>
                <c:pt idx="831">
                  <c:v>Q831</c:v>
                </c:pt>
                <c:pt idx="832">
                  <c:v>Q832</c:v>
                </c:pt>
                <c:pt idx="833">
                  <c:v>Q833</c:v>
                </c:pt>
                <c:pt idx="834">
                  <c:v>Q834</c:v>
                </c:pt>
                <c:pt idx="835">
                  <c:v>Q835</c:v>
                </c:pt>
                <c:pt idx="836">
                  <c:v>Q836</c:v>
                </c:pt>
                <c:pt idx="837">
                  <c:v>Q837</c:v>
                </c:pt>
                <c:pt idx="838">
                  <c:v>Q838</c:v>
                </c:pt>
                <c:pt idx="839">
                  <c:v>Q839</c:v>
                </c:pt>
                <c:pt idx="840">
                  <c:v>Q840</c:v>
                </c:pt>
                <c:pt idx="841">
                  <c:v>Q841</c:v>
                </c:pt>
                <c:pt idx="842">
                  <c:v>Q842</c:v>
                </c:pt>
                <c:pt idx="843">
                  <c:v>Q843</c:v>
                </c:pt>
                <c:pt idx="844">
                  <c:v>Q844</c:v>
                </c:pt>
                <c:pt idx="845">
                  <c:v>Q845</c:v>
                </c:pt>
                <c:pt idx="846">
                  <c:v>Q846</c:v>
                </c:pt>
                <c:pt idx="847">
                  <c:v>Q847</c:v>
                </c:pt>
                <c:pt idx="848">
                  <c:v>Q848</c:v>
                </c:pt>
                <c:pt idx="849">
                  <c:v>Q849</c:v>
                </c:pt>
                <c:pt idx="850">
                  <c:v>Q850</c:v>
                </c:pt>
                <c:pt idx="851">
                  <c:v>Q851</c:v>
                </c:pt>
                <c:pt idx="852">
                  <c:v>Q852</c:v>
                </c:pt>
                <c:pt idx="853">
                  <c:v>Q853</c:v>
                </c:pt>
                <c:pt idx="854">
                  <c:v>Q854</c:v>
                </c:pt>
                <c:pt idx="855">
                  <c:v>Q855</c:v>
                </c:pt>
                <c:pt idx="856">
                  <c:v>Q856</c:v>
                </c:pt>
                <c:pt idx="857">
                  <c:v>Q857</c:v>
                </c:pt>
                <c:pt idx="858">
                  <c:v>Q858</c:v>
                </c:pt>
                <c:pt idx="859">
                  <c:v>Q859</c:v>
                </c:pt>
                <c:pt idx="860">
                  <c:v>Q860</c:v>
                </c:pt>
                <c:pt idx="861">
                  <c:v>Q861</c:v>
                </c:pt>
                <c:pt idx="862">
                  <c:v>Q862</c:v>
                </c:pt>
                <c:pt idx="863">
                  <c:v>Q863</c:v>
                </c:pt>
                <c:pt idx="864">
                  <c:v>Q864</c:v>
                </c:pt>
                <c:pt idx="865">
                  <c:v>Q865</c:v>
                </c:pt>
                <c:pt idx="866">
                  <c:v>Q866</c:v>
                </c:pt>
                <c:pt idx="867">
                  <c:v>Q867</c:v>
                </c:pt>
                <c:pt idx="868">
                  <c:v>Q868</c:v>
                </c:pt>
                <c:pt idx="869">
                  <c:v>Q869</c:v>
                </c:pt>
                <c:pt idx="870">
                  <c:v>Q870</c:v>
                </c:pt>
                <c:pt idx="871">
                  <c:v>Q871</c:v>
                </c:pt>
                <c:pt idx="872">
                  <c:v>Q872</c:v>
                </c:pt>
                <c:pt idx="873">
                  <c:v>Q873</c:v>
                </c:pt>
                <c:pt idx="874">
                  <c:v>Q874</c:v>
                </c:pt>
                <c:pt idx="875">
                  <c:v>Q875</c:v>
                </c:pt>
                <c:pt idx="876">
                  <c:v>Q876</c:v>
                </c:pt>
                <c:pt idx="877">
                  <c:v>Q877</c:v>
                </c:pt>
                <c:pt idx="878">
                  <c:v>Q878</c:v>
                </c:pt>
                <c:pt idx="879">
                  <c:v>Q879</c:v>
                </c:pt>
                <c:pt idx="880">
                  <c:v>Q880</c:v>
                </c:pt>
                <c:pt idx="881">
                  <c:v>Q881</c:v>
                </c:pt>
                <c:pt idx="882">
                  <c:v>Q882</c:v>
                </c:pt>
                <c:pt idx="883">
                  <c:v>Q883</c:v>
                </c:pt>
                <c:pt idx="884">
                  <c:v>Q884</c:v>
                </c:pt>
                <c:pt idx="885">
                  <c:v>Q885</c:v>
                </c:pt>
                <c:pt idx="886">
                  <c:v>Q886</c:v>
                </c:pt>
                <c:pt idx="887">
                  <c:v>Q887</c:v>
                </c:pt>
                <c:pt idx="888">
                  <c:v>Q888</c:v>
                </c:pt>
                <c:pt idx="889">
                  <c:v>Q889</c:v>
                </c:pt>
                <c:pt idx="890">
                  <c:v>Q890</c:v>
                </c:pt>
                <c:pt idx="891">
                  <c:v>Q891</c:v>
                </c:pt>
                <c:pt idx="892">
                  <c:v>Q892</c:v>
                </c:pt>
                <c:pt idx="893">
                  <c:v>Q893</c:v>
                </c:pt>
                <c:pt idx="894">
                  <c:v>Q894</c:v>
                </c:pt>
                <c:pt idx="895">
                  <c:v>Q895</c:v>
                </c:pt>
                <c:pt idx="896">
                  <c:v>Q896</c:v>
                </c:pt>
                <c:pt idx="897">
                  <c:v>Q897</c:v>
                </c:pt>
                <c:pt idx="898">
                  <c:v>Q898</c:v>
                </c:pt>
                <c:pt idx="899">
                  <c:v>Q899</c:v>
                </c:pt>
                <c:pt idx="900">
                  <c:v>Q900</c:v>
                </c:pt>
                <c:pt idx="901">
                  <c:v>Q901</c:v>
                </c:pt>
                <c:pt idx="902">
                  <c:v>Q902</c:v>
                </c:pt>
                <c:pt idx="903">
                  <c:v>Q903</c:v>
                </c:pt>
                <c:pt idx="904">
                  <c:v>Q904</c:v>
                </c:pt>
                <c:pt idx="905">
                  <c:v>Q905</c:v>
                </c:pt>
                <c:pt idx="906">
                  <c:v>Q906</c:v>
                </c:pt>
                <c:pt idx="907">
                  <c:v>Q907</c:v>
                </c:pt>
                <c:pt idx="908">
                  <c:v>Q908</c:v>
                </c:pt>
                <c:pt idx="909">
                  <c:v>Q909</c:v>
                </c:pt>
                <c:pt idx="910">
                  <c:v>Q910</c:v>
                </c:pt>
                <c:pt idx="911">
                  <c:v>Q911</c:v>
                </c:pt>
                <c:pt idx="912">
                  <c:v>Q912</c:v>
                </c:pt>
                <c:pt idx="913">
                  <c:v>Q913</c:v>
                </c:pt>
                <c:pt idx="914">
                  <c:v>Q914</c:v>
                </c:pt>
                <c:pt idx="915">
                  <c:v>Q915</c:v>
                </c:pt>
                <c:pt idx="916">
                  <c:v>Q916</c:v>
                </c:pt>
                <c:pt idx="917">
                  <c:v>Q917</c:v>
                </c:pt>
                <c:pt idx="918">
                  <c:v>Q918</c:v>
                </c:pt>
                <c:pt idx="919">
                  <c:v>Q919</c:v>
                </c:pt>
                <c:pt idx="920">
                  <c:v>Q920</c:v>
                </c:pt>
                <c:pt idx="921">
                  <c:v>Q921</c:v>
                </c:pt>
                <c:pt idx="922">
                  <c:v>Q922</c:v>
                </c:pt>
                <c:pt idx="923">
                  <c:v>Q923</c:v>
                </c:pt>
                <c:pt idx="924">
                  <c:v>Q924</c:v>
                </c:pt>
                <c:pt idx="925">
                  <c:v>Q925</c:v>
                </c:pt>
                <c:pt idx="926">
                  <c:v>Q926</c:v>
                </c:pt>
                <c:pt idx="927">
                  <c:v>Q927</c:v>
                </c:pt>
                <c:pt idx="928">
                  <c:v>Q928</c:v>
                </c:pt>
                <c:pt idx="929">
                  <c:v>Q929</c:v>
                </c:pt>
                <c:pt idx="930">
                  <c:v>Q930</c:v>
                </c:pt>
                <c:pt idx="931">
                  <c:v>Q931</c:v>
                </c:pt>
                <c:pt idx="932">
                  <c:v>Q932</c:v>
                </c:pt>
                <c:pt idx="933">
                  <c:v>Q933</c:v>
                </c:pt>
                <c:pt idx="934">
                  <c:v>Q934</c:v>
                </c:pt>
                <c:pt idx="935">
                  <c:v>Q935</c:v>
                </c:pt>
                <c:pt idx="936">
                  <c:v>Q936</c:v>
                </c:pt>
                <c:pt idx="937">
                  <c:v>Q937</c:v>
                </c:pt>
                <c:pt idx="938">
                  <c:v>Q938</c:v>
                </c:pt>
                <c:pt idx="939">
                  <c:v>Q939</c:v>
                </c:pt>
                <c:pt idx="940">
                  <c:v>Q940</c:v>
                </c:pt>
                <c:pt idx="941">
                  <c:v>Q941</c:v>
                </c:pt>
                <c:pt idx="942">
                  <c:v>Q942</c:v>
                </c:pt>
                <c:pt idx="943">
                  <c:v>Q943</c:v>
                </c:pt>
                <c:pt idx="944">
                  <c:v>Q944</c:v>
                </c:pt>
                <c:pt idx="945">
                  <c:v>Q945</c:v>
                </c:pt>
                <c:pt idx="946">
                  <c:v>Q946</c:v>
                </c:pt>
                <c:pt idx="947">
                  <c:v>Q947</c:v>
                </c:pt>
                <c:pt idx="948">
                  <c:v>Q948</c:v>
                </c:pt>
                <c:pt idx="949">
                  <c:v>Q949</c:v>
                </c:pt>
                <c:pt idx="950">
                  <c:v>Q950</c:v>
                </c:pt>
                <c:pt idx="951">
                  <c:v>Q951</c:v>
                </c:pt>
                <c:pt idx="952">
                  <c:v>Q952</c:v>
                </c:pt>
                <c:pt idx="953">
                  <c:v>Q953</c:v>
                </c:pt>
                <c:pt idx="954">
                  <c:v>Q954</c:v>
                </c:pt>
                <c:pt idx="955">
                  <c:v>Q955</c:v>
                </c:pt>
                <c:pt idx="956">
                  <c:v>Q956</c:v>
                </c:pt>
                <c:pt idx="957">
                  <c:v>Q957</c:v>
                </c:pt>
                <c:pt idx="958">
                  <c:v>Q958</c:v>
                </c:pt>
                <c:pt idx="959">
                  <c:v>Q959</c:v>
                </c:pt>
                <c:pt idx="960">
                  <c:v>Q960</c:v>
                </c:pt>
                <c:pt idx="961">
                  <c:v>Q961</c:v>
                </c:pt>
                <c:pt idx="962">
                  <c:v>Q962</c:v>
                </c:pt>
                <c:pt idx="963">
                  <c:v>Q963</c:v>
                </c:pt>
                <c:pt idx="964">
                  <c:v>Q964</c:v>
                </c:pt>
                <c:pt idx="965">
                  <c:v>Q965</c:v>
                </c:pt>
                <c:pt idx="966">
                  <c:v>Q966</c:v>
                </c:pt>
                <c:pt idx="967">
                  <c:v>Q967</c:v>
                </c:pt>
                <c:pt idx="968">
                  <c:v>Q968</c:v>
                </c:pt>
                <c:pt idx="969">
                  <c:v>Q969</c:v>
                </c:pt>
                <c:pt idx="970">
                  <c:v>Q970</c:v>
                </c:pt>
                <c:pt idx="971">
                  <c:v>Q971</c:v>
                </c:pt>
                <c:pt idx="972">
                  <c:v>Q972</c:v>
                </c:pt>
                <c:pt idx="973">
                  <c:v>Q973</c:v>
                </c:pt>
                <c:pt idx="974">
                  <c:v>Q974</c:v>
                </c:pt>
                <c:pt idx="975">
                  <c:v>Q975</c:v>
                </c:pt>
                <c:pt idx="976">
                  <c:v>Q976</c:v>
                </c:pt>
                <c:pt idx="977">
                  <c:v>Q977</c:v>
                </c:pt>
                <c:pt idx="978">
                  <c:v>Q978</c:v>
                </c:pt>
                <c:pt idx="979">
                  <c:v>Q979</c:v>
                </c:pt>
                <c:pt idx="980">
                  <c:v>Q980</c:v>
                </c:pt>
                <c:pt idx="981">
                  <c:v>Q981</c:v>
                </c:pt>
                <c:pt idx="982">
                  <c:v>Q982</c:v>
                </c:pt>
                <c:pt idx="983">
                  <c:v>Q983</c:v>
                </c:pt>
                <c:pt idx="984">
                  <c:v>Q984</c:v>
                </c:pt>
                <c:pt idx="985">
                  <c:v>Q985</c:v>
                </c:pt>
                <c:pt idx="986">
                  <c:v>Q986</c:v>
                </c:pt>
                <c:pt idx="987">
                  <c:v>Q987</c:v>
                </c:pt>
                <c:pt idx="988">
                  <c:v>Q988</c:v>
                </c:pt>
                <c:pt idx="989">
                  <c:v>Q989</c:v>
                </c:pt>
                <c:pt idx="990">
                  <c:v>Q990</c:v>
                </c:pt>
                <c:pt idx="991">
                  <c:v>Q991</c:v>
                </c:pt>
                <c:pt idx="992">
                  <c:v>Q992</c:v>
                </c:pt>
                <c:pt idx="993">
                  <c:v>Q993</c:v>
                </c:pt>
                <c:pt idx="994">
                  <c:v>Q994</c:v>
                </c:pt>
                <c:pt idx="995">
                  <c:v>Q995</c:v>
                </c:pt>
                <c:pt idx="996">
                  <c:v>Q996</c:v>
                </c:pt>
                <c:pt idx="997">
                  <c:v>Q997</c:v>
                </c:pt>
                <c:pt idx="998">
                  <c:v>Q998</c:v>
                </c:pt>
                <c:pt idx="999">
                  <c:v>Q999</c:v>
                </c:pt>
                <c:pt idx="1000">
                  <c:v>Q1000</c:v>
                </c:pt>
                <c:pt idx="1001">
                  <c:v>Q1001</c:v>
                </c:pt>
                <c:pt idx="1002">
                  <c:v>Q1002</c:v>
                </c:pt>
                <c:pt idx="1003">
                  <c:v>Q1003</c:v>
                </c:pt>
                <c:pt idx="1004">
                  <c:v>Q1004</c:v>
                </c:pt>
                <c:pt idx="1005">
                  <c:v>Q1005</c:v>
                </c:pt>
                <c:pt idx="1006">
                  <c:v>Q1006</c:v>
                </c:pt>
                <c:pt idx="1007">
                  <c:v>Q1007</c:v>
                </c:pt>
                <c:pt idx="1008">
                  <c:v>Q1008</c:v>
                </c:pt>
                <c:pt idx="1009">
                  <c:v>Q1009</c:v>
                </c:pt>
                <c:pt idx="1010">
                  <c:v>Q1010</c:v>
                </c:pt>
                <c:pt idx="1011">
                  <c:v>Q1011</c:v>
                </c:pt>
                <c:pt idx="1012">
                  <c:v>Q1012</c:v>
                </c:pt>
                <c:pt idx="1013">
                  <c:v>Q1013</c:v>
                </c:pt>
                <c:pt idx="1014">
                  <c:v>Q1014</c:v>
                </c:pt>
                <c:pt idx="1015">
                  <c:v>Q1015</c:v>
                </c:pt>
                <c:pt idx="1016">
                  <c:v>Q1016</c:v>
                </c:pt>
                <c:pt idx="1017">
                  <c:v>Q1017</c:v>
                </c:pt>
                <c:pt idx="1018">
                  <c:v>Q1018</c:v>
                </c:pt>
                <c:pt idx="1019">
                  <c:v>Q1019</c:v>
                </c:pt>
                <c:pt idx="1020">
                  <c:v>Q1020</c:v>
                </c:pt>
                <c:pt idx="1021">
                  <c:v>Q1021</c:v>
                </c:pt>
                <c:pt idx="1022">
                  <c:v>Q1022</c:v>
                </c:pt>
                <c:pt idx="1023">
                  <c:v>Q1023</c:v>
                </c:pt>
                <c:pt idx="1024">
                  <c:v>Q1024</c:v>
                </c:pt>
                <c:pt idx="1025">
                  <c:v>Q1025</c:v>
                </c:pt>
                <c:pt idx="1026">
                  <c:v>Q1026</c:v>
                </c:pt>
                <c:pt idx="1027">
                  <c:v>Q1027</c:v>
                </c:pt>
                <c:pt idx="1028">
                  <c:v>Q1028</c:v>
                </c:pt>
                <c:pt idx="1029">
                  <c:v>Q1029</c:v>
                </c:pt>
                <c:pt idx="1030">
                  <c:v>Q1030</c:v>
                </c:pt>
                <c:pt idx="1031">
                  <c:v>Q1031</c:v>
                </c:pt>
                <c:pt idx="1032">
                  <c:v>Q1032</c:v>
                </c:pt>
                <c:pt idx="1033">
                  <c:v>Q1033</c:v>
                </c:pt>
                <c:pt idx="1034">
                  <c:v>Q1034</c:v>
                </c:pt>
                <c:pt idx="1035">
                  <c:v>Q1035</c:v>
                </c:pt>
                <c:pt idx="1036">
                  <c:v>Q1036</c:v>
                </c:pt>
                <c:pt idx="1037">
                  <c:v>Q1037</c:v>
                </c:pt>
                <c:pt idx="1038">
                  <c:v>Q1038</c:v>
                </c:pt>
                <c:pt idx="1039">
                  <c:v>Q1039</c:v>
                </c:pt>
                <c:pt idx="1040">
                  <c:v>Q1040</c:v>
                </c:pt>
                <c:pt idx="1041">
                  <c:v>Q1041</c:v>
                </c:pt>
                <c:pt idx="1042">
                  <c:v>Q1042</c:v>
                </c:pt>
                <c:pt idx="1043">
                  <c:v>Q1043</c:v>
                </c:pt>
                <c:pt idx="1044">
                  <c:v>Q1044</c:v>
                </c:pt>
                <c:pt idx="1045">
                  <c:v>Q1045</c:v>
                </c:pt>
                <c:pt idx="1046">
                  <c:v>Q1046</c:v>
                </c:pt>
                <c:pt idx="1047">
                  <c:v>Q1047</c:v>
                </c:pt>
                <c:pt idx="1048">
                  <c:v>Q1048</c:v>
                </c:pt>
                <c:pt idx="1049">
                  <c:v>Q1049</c:v>
                </c:pt>
                <c:pt idx="1050">
                  <c:v>Q1050</c:v>
                </c:pt>
                <c:pt idx="1051">
                  <c:v>Q1051</c:v>
                </c:pt>
                <c:pt idx="1052">
                  <c:v>Q1052</c:v>
                </c:pt>
                <c:pt idx="1053">
                  <c:v>Q1053</c:v>
                </c:pt>
                <c:pt idx="1054">
                  <c:v>Q1054</c:v>
                </c:pt>
                <c:pt idx="1055">
                  <c:v>Q1055</c:v>
                </c:pt>
                <c:pt idx="1056">
                  <c:v>Q1056</c:v>
                </c:pt>
                <c:pt idx="1057">
                  <c:v>Q1057</c:v>
                </c:pt>
                <c:pt idx="1058">
                  <c:v>Q1058</c:v>
                </c:pt>
                <c:pt idx="1059">
                  <c:v>Q1059</c:v>
                </c:pt>
                <c:pt idx="1060">
                  <c:v>Q1060</c:v>
                </c:pt>
                <c:pt idx="1061">
                  <c:v>Q1061</c:v>
                </c:pt>
                <c:pt idx="1062">
                  <c:v>Q1062</c:v>
                </c:pt>
                <c:pt idx="1063">
                  <c:v>Q1063</c:v>
                </c:pt>
                <c:pt idx="1064">
                  <c:v>Q1064</c:v>
                </c:pt>
                <c:pt idx="1065">
                  <c:v>Q1065</c:v>
                </c:pt>
                <c:pt idx="1066">
                  <c:v>Q1066</c:v>
                </c:pt>
                <c:pt idx="1067">
                  <c:v>Q1067</c:v>
                </c:pt>
                <c:pt idx="1068">
                  <c:v>Q1068</c:v>
                </c:pt>
                <c:pt idx="1069">
                  <c:v>Q1069</c:v>
                </c:pt>
                <c:pt idx="1070">
                  <c:v>Q1070</c:v>
                </c:pt>
                <c:pt idx="1071">
                  <c:v>Q1071</c:v>
                </c:pt>
                <c:pt idx="1072">
                  <c:v>Q1072</c:v>
                </c:pt>
                <c:pt idx="1073">
                  <c:v>Q1073</c:v>
                </c:pt>
                <c:pt idx="1074">
                  <c:v>Q1074</c:v>
                </c:pt>
                <c:pt idx="1075">
                  <c:v>Q1075</c:v>
                </c:pt>
                <c:pt idx="1076">
                  <c:v>Q1076</c:v>
                </c:pt>
                <c:pt idx="1077">
                  <c:v>Q1077</c:v>
                </c:pt>
                <c:pt idx="1078">
                  <c:v>Q1078</c:v>
                </c:pt>
                <c:pt idx="1079">
                  <c:v>Q1079</c:v>
                </c:pt>
                <c:pt idx="1080">
                  <c:v>Q1080</c:v>
                </c:pt>
                <c:pt idx="1081">
                  <c:v>Q1081</c:v>
                </c:pt>
                <c:pt idx="1082">
                  <c:v>Q1082</c:v>
                </c:pt>
                <c:pt idx="1083">
                  <c:v>Q1083</c:v>
                </c:pt>
                <c:pt idx="1084">
                  <c:v>Q1084</c:v>
                </c:pt>
                <c:pt idx="1085">
                  <c:v>Q1085</c:v>
                </c:pt>
                <c:pt idx="1086">
                  <c:v>Q1086</c:v>
                </c:pt>
                <c:pt idx="1087">
                  <c:v>Q1087</c:v>
                </c:pt>
                <c:pt idx="1088">
                  <c:v>Q1088</c:v>
                </c:pt>
                <c:pt idx="1089">
                  <c:v>Q1089</c:v>
                </c:pt>
                <c:pt idx="1090">
                  <c:v>Q1090</c:v>
                </c:pt>
                <c:pt idx="1091">
                  <c:v>Q1091</c:v>
                </c:pt>
                <c:pt idx="1092">
                  <c:v>Q1092</c:v>
                </c:pt>
                <c:pt idx="1093">
                  <c:v>Q1093</c:v>
                </c:pt>
                <c:pt idx="1094">
                  <c:v>Q1094</c:v>
                </c:pt>
                <c:pt idx="1095">
                  <c:v>Q1095</c:v>
                </c:pt>
                <c:pt idx="1096">
                  <c:v>Q1096</c:v>
                </c:pt>
                <c:pt idx="1097">
                  <c:v>Q1097</c:v>
                </c:pt>
                <c:pt idx="1098">
                  <c:v>Q1098</c:v>
                </c:pt>
                <c:pt idx="1099">
                  <c:v>Q1099</c:v>
                </c:pt>
                <c:pt idx="1100">
                  <c:v>Q1100</c:v>
                </c:pt>
                <c:pt idx="1101">
                  <c:v>Q1101</c:v>
                </c:pt>
                <c:pt idx="1102">
                  <c:v>Q1102</c:v>
                </c:pt>
                <c:pt idx="1103">
                  <c:v>Q1103</c:v>
                </c:pt>
                <c:pt idx="1104">
                  <c:v>Q1104</c:v>
                </c:pt>
                <c:pt idx="1105">
                  <c:v>Q1105</c:v>
                </c:pt>
                <c:pt idx="1106">
                  <c:v>Q1106</c:v>
                </c:pt>
                <c:pt idx="1107">
                  <c:v>Q1107</c:v>
                </c:pt>
                <c:pt idx="1108">
                  <c:v>Q1108</c:v>
                </c:pt>
                <c:pt idx="1109">
                  <c:v>Q1109</c:v>
                </c:pt>
                <c:pt idx="1110">
                  <c:v>Q1110</c:v>
                </c:pt>
                <c:pt idx="1111">
                  <c:v>Q1111</c:v>
                </c:pt>
                <c:pt idx="1112">
                  <c:v>Q1112</c:v>
                </c:pt>
                <c:pt idx="1113">
                  <c:v>Q1113</c:v>
                </c:pt>
                <c:pt idx="1114">
                  <c:v>Q1114</c:v>
                </c:pt>
                <c:pt idx="1115">
                  <c:v>Q1115</c:v>
                </c:pt>
                <c:pt idx="1116">
                  <c:v>Q1116</c:v>
                </c:pt>
                <c:pt idx="1117">
                  <c:v>Q1117</c:v>
                </c:pt>
                <c:pt idx="1118">
                  <c:v>Q1118</c:v>
                </c:pt>
                <c:pt idx="1119">
                  <c:v>Q1119</c:v>
                </c:pt>
                <c:pt idx="1120">
                  <c:v>Q1120</c:v>
                </c:pt>
                <c:pt idx="1121">
                  <c:v>Q1121</c:v>
                </c:pt>
                <c:pt idx="1122">
                  <c:v>Q1122</c:v>
                </c:pt>
                <c:pt idx="1123">
                  <c:v>Q1123</c:v>
                </c:pt>
                <c:pt idx="1124">
                  <c:v>Q1124</c:v>
                </c:pt>
                <c:pt idx="1125">
                  <c:v>Q1125</c:v>
                </c:pt>
                <c:pt idx="1126">
                  <c:v>Q1126</c:v>
                </c:pt>
                <c:pt idx="1127">
                  <c:v>Q1127</c:v>
                </c:pt>
                <c:pt idx="1128">
                  <c:v>Q1128</c:v>
                </c:pt>
                <c:pt idx="1129">
                  <c:v>Q1129</c:v>
                </c:pt>
                <c:pt idx="1130">
                  <c:v>Q1130</c:v>
                </c:pt>
                <c:pt idx="1131">
                  <c:v>Q1131</c:v>
                </c:pt>
                <c:pt idx="1132">
                  <c:v>Q1132</c:v>
                </c:pt>
                <c:pt idx="1133">
                  <c:v>Q1133</c:v>
                </c:pt>
                <c:pt idx="1134">
                  <c:v>Q1134</c:v>
                </c:pt>
                <c:pt idx="1135">
                  <c:v>Q1135</c:v>
                </c:pt>
                <c:pt idx="1136">
                  <c:v>Q1136</c:v>
                </c:pt>
                <c:pt idx="1137">
                  <c:v>Q1137</c:v>
                </c:pt>
                <c:pt idx="1138">
                  <c:v>Q1138</c:v>
                </c:pt>
                <c:pt idx="1139">
                  <c:v>Q1139</c:v>
                </c:pt>
                <c:pt idx="1140">
                  <c:v>Q1140</c:v>
                </c:pt>
                <c:pt idx="1141">
                  <c:v>Q1141</c:v>
                </c:pt>
                <c:pt idx="1142">
                  <c:v>Q1142</c:v>
                </c:pt>
                <c:pt idx="1143">
                  <c:v>Q1143</c:v>
                </c:pt>
                <c:pt idx="1144">
                  <c:v>Q1144</c:v>
                </c:pt>
                <c:pt idx="1145">
                  <c:v>Q1145</c:v>
                </c:pt>
                <c:pt idx="1146">
                  <c:v>Q1146</c:v>
                </c:pt>
                <c:pt idx="1147">
                  <c:v>Q1147</c:v>
                </c:pt>
                <c:pt idx="1148">
                  <c:v>Q1148</c:v>
                </c:pt>
                <c:pt idx="1149">
                  <c:v>Q1149</c:v>
                </c:pt>
                <c:pt idx="1150">
                  <c:v>Q1150</c:v>
                </c:pt>
                <c:pt idx="1151">
                  <c:v>Q1151</c:v>
                </c:pt>
                <c:pt idx="1152">
                  <c:v>Q1152</c:v>
                </c:pt>
                <c:pt idx="1153">
                  <c:v>Q1153</c:v>
                </c:pt>
                <c:pt idx="1154">
                  <c:v>Q1154</c:v>
                </c:pt>
                <c:pt idx="1155">
                  <c:v>Q1155</c:v>
                </c:pt>
                <c:pt idx="1156">
                  <c:v>Q1156</c:v>
                </c:pt>
                <c:pt idx="1157">
                  <c:v>Q1157</c:v>
                </c:pt>
                <c:pt idx="1158">
                  <c:v>Q1158</c:v>
                </c:pt>
                <c:pt idx="1159">
                  <c:v>Q1159</c:v>
                </c:pt>
                <c:pt idx="1160">
                  <c:v>Q1160</c:v>
                </c:pt>
                <c:pt idx="1161">
                  <c:v>Q1161</c:v>
                </c:pt>
                <c:pt idx="1162">
                  <c:v>Q1162</c:v>
                </c:pt>
                <c:pt idx="1163">
                  <c:v>Q1163</c:v>
                </c:pt>
                <c:pt idx="1164">
                  <c:v>Q1164</c:v>
                </c:pt>
                <c:pt idx="1165">
                  <c:v>Q1165</c:v>
                </c:pt>
                <c:pt idx="1166">
                  <c:v>Q1166</c:v>
                </c:pt>
                <c:pt idx="1167">
                  <c:v>Q1167</c:v>
                </c:pt>
                <c:pt idx="1168">
                  <c:v>Q1168</c:v>
                </c:pt>
                <c:pt idx="1169">
                  <c:v>Q1169</c:v>
                </c:pt>
                <c:pt idx="1170">
                  <c:v>Q1170</c:v>
                </c:pt>
                <c:pt idx="1171">
                  <c:v>Q1171</c:v>
                </c:pt>
                <c:pt idx="1172">
                  <c:v>Q1172</c:v>
                </c:pt>
                <c:pt idx="1173">
                  <c:v>Q1173</c:v>
                </c:pt>
                <c:pt idx="1174">
                  <c:v>Q1174</c:v>
                </c:pt>
                <c:pt idx="1175">
                  <c:v>Q1175</c:v>
                </c:pt>
                <c:pt idx="1176">
                  <c:v>Q1176</c:v>
                </c:pt>
                <c:pt idx="1177">
                  <c:v>Q1177</c:v>
                </c:pt>
                <c:pt idx="1178">
                  <c:v>Q1178</c:v>
                </c:pt>
                <c:pt idx="1179">
                  <c:v>Q1179</c:v>
                </c:pt>
                <c:pt idx="1180">
                  <c:v>Q1180</c:v>
                </c:pt>
                <c:pt idx="1181">
                  <c:v>Q1181</c:v>
                </c:pt>
                <c:pt idx="1182">
                  <c:v>Q1182</c:v>
                </c:pt>
                <c:pt idx="1183">
                  <c:v>Q1183</c:v>
                </c:pt>
                <c:pt idx="1184">
                  <c:v>Q1184</c:v>
                </c:pt>
                <c:pt idx="1185">
                  <c:v>Q1185</c:v>
                </c:pt>
                <c:pt idx="1186">
                  <c:v>Q1186</c:v>
                </c:pt>
                <c:pt idx="1187">
                  <c:v>Q1187</c:v>
                </c:pt>
                <c:pt idx="1188">
                  <c:v>Q1188</c:v>
                </c:pt>
                <c:pt idx="1189">
                  <c:v>Q1189</c:v>
                </c:pt>
                <c:pt idx="1190">
                  <c:v>Q1190</c:v>
                </c:pt>
                <c:pt idx="1191">
                  <c:v>Q1191</c:v>
                </c:pt>
                <c:pt idx="1192">
                  <c:v>Q1192</c:v>
                </c:pt>
                <c:pt idx="1193">
                  <c:v>Q1193</c:v>
                </c:pt>
                <c:pt idx="1194">
                  <c:v>Q1194</c:v>
                </c:pt>
                <c:pt idx="1195">
                  <c:v>Q1195</c:v>
                </c:pt>
                <c:pt idx="1196">
                  <c:v>Q1196</c:v>
                </c:pt>
                <c:pt idx="1197">
                  <c:v>Q1197</c:v>
                </c:pt>
                <c:pt idx="1198">
                  <c:v>Q1198</c:v>
                </c:pt>
                <c:pt idx="1199">
                  <c:v>Q1199</c:v>
                </c:pt>
                <c:pt idx="1200">
                  <c:v>Q1200</c:v>
                </c:pt>
                <c:pt idx="1201">
                  <c:v>Q1201</c:v>
                </c:pt>
                <c:pt idx="1202">
                  <c:v>Q1202</c:v>
                </c:pt>
                <c:pt idx="1203">
                  <c:v>Q1203</c:v>
                </c:pt>
                <c:pt idx="1204">
                  <c:v>Q1204</c:v>
                </c:pt>
                <c:pt idx="1205">
                  <c:v>Q1205</c:v>
                </c:pt>
                <c:pt idx="1206">
                  <c:v>Q1206</c:v>
                </c:pt>
                <c:pt idx="1207">
                  <c:v>Q1207</c:v>
                </c:pt>
                <c:pt idx="1208">
                  <c:v>Q1208</c:v>
                </c:pt>
                <c:pt idx="1209">
                  <c:v>Q1209</c:v>
                </c:pt>
                <c:pt idx="1210">
                  <c:v>Q1210</c:v>
                </c:pt>
                <c:pt idx="1211">
                  <c:v>Q1211</c:v>
                </c:pt>
                <c:pt idx="1212">
                  <c:v>Q1212</c:v>
                </c:pt>
                <c:pt idx="1213">
                  <c:v>Q1213</c:v>
                </c:pt>
                <c:pt idx="1214">
                  <c:v>Q1214</c:v>
                </c:pt>
                <c:pt idx="1215">
                  <c:v>Q1215</c:v>
                </c:pt>
                <c:pt idx="1216">
                  <c:v>Q1216</c:v>
                </c:pt>
                <c:pt idx="1217">
                  <c:v>Q1217</c:v>
                </c:pt>
                <c:pt idx="1218">
                  <c:v>Q1218</c:v>
                </c:pt>
                <c:pt idx="1219">
                  <c:v>Q1219</c:v>
                </c:pt>
                <c:pt idx="1220">
                  <c:v>Q1220</c:v>
                </c:pt>
                <c:pt idx="1221">
                  <c:v>Q1221</c:v>
                </c:pt>
                <c:pt idx="1222">
                  <c:v>Q1222</c:v>
                </c:pt>
                <c:pt idx="1223">
                  <c:v>Q1223</c:v>
                </c:pt>
                <c:pt idx="1224">
                  <c:v>Q1224</c:v>
                </c:pt>
                <c:pt idx="1225">
                  <c:v>Q1225</c:v>
                </c:pt>
                <c:pt idx="1226">
                  <c:v>Q1226</c:v>
                </c:pt>
                <c:pt idx="1227">
                  <c:v>Q1227</c:v>
                </c:pt>
                <c:pt idx="1228">
                  <c:v>Q1228</c:v>
                </c:pt>
                <c:pt idx="1229">
                  <c:v>Q1229</c:v>
                </c:pt>
                <c:pt idx="1230">
                  <c:v>Q1230</c:v>
                </c:pt>
                <c:pt idx="1231">
                  <c:v>Q1231</c:v>
                </c:pt>
                <c:pt idx="1232">
                  <c:v>Q1232</c:v>
                </c:pt>
                <c:pt idx="1233">
                  <c:v>Q1233</c:v>
                </c:pt>
                <c:pt idx="1234">
                  <c:v>Q1234</c:v>
                </c:pt>
                <c:pt idx="1235">
                  <c:v>Q1235</c:v>
                </c:pt>
                <c:pt idx="1236">
                  <c:v>Q1236</c:v>
                </c:pt>
                <c:pt idx="1237">
                  <c:v>Q1237</c:v>
                </c:pt>
                <c:pt idx="1238">
                  <c:v>Q1238</c:v>
                </c:pt>
                <c:pt idx="1239">
                  <c:v>Q1239</c:v>
                </c:pt>
                <c:pt idx="1240">
                  <c:v>Q1240</c:v>
                </c:pt>
                <c:pt idx="1241">
                  <c:v>Q1241</c:v>
                </c:pt>
                <c:pt idx="1242">
                  <c:v>Q1242</c:v>
                </c:pt>
                <c:pt idx="1243">
                  <c:v>Q1243</c:v>
                </c:pt>
                <c:pt idx="1244">
                  <c:v>Q1244</c:v>
                </c:pt>
                <c:pt idx="1245">
                  <c:v>Q1245</c:v>
                </c:pt>
                <c:pt idx="1246">
                  <c:v>Q1246</c:v>
                </c:pt>
                <c:pt idx="1247">
                  <c:v>Q1247</c:v>
                </c:pt>
                <c:pt idx="1248">
                  <c:v>Q1248</c:v>
                </c:pt>
                <c:pt idx="1249">
                  <c:v>Q1249</c:v>
                </c:pt>
                <c:pt idx="1250">
                  <c:v>Q1250</c:v>
                </c:pt>
                <c:pt idx="1251">
                  <c:v>Q1251</c:v>
                </c:pt>
                <c:pt idx="1252">
                  <c:v>Q1252</c:v>
                </c:pt>
                <c:pt idx="1253">
                  <c:v>Q1253</c:v>
                </c:pt>
                <c:pt idx="1254">
                  <c:v>Q1254</c:v>
                </c:pt>
                <c:pt idx="1255">
                  <c:v>Q1255</c:v>
                </c:pt>
                <c:pt idx="1256">
                  <c:v>Q1256</c:v>
                </c:pt>
                <c:pt idx="1257">
                  <c:v>Q1257</c:v>
                </c:pt>
                <c:pt idx="1258">
                  <c:v>Q1258</c:v>
                </c:pt>
                <c:pt idx="1259">
                  <c:v>Q1259</c:v>
                </c:pt>
                <c:pt idx="1260">
                  <c:v>Q1260</c:v>
                </c:pt>
                <c:pt idx="1261">
                  <c:v>Q1261</c:v>
                </c:pt>
                <c:pt idx="1262">
                  <c:v>Q1262</c:v>
                </c:pt>
                <c:pt idx="1263">
                  <c:v>Q1263</c:v>
                </c:pt>
                <c:pt idx="1264">
                  <c:v>Q1264</c:v>
                </c:pt>
                <c:pt idx="1265">
                  <c:v>Q1265</c:v>
                </c:pt>
                <c:pt idx="1266">
                  <c:v>Q1266</c:v>
                </c:pt>
                <c:pt idx="1267">
                  <c:v>Q1267</c:v>
                </c:pt>
                <c:pt idx="1268">
                  <c:v>Q1268</c:v>
                </c:pt>
                <c:pt idx="1269">
                  <c:v>Q1269</c:v>
                </c:pt>
                <c:pt idx="1270">
                  <c:v>Q1270</c:v>
                </c:pt>
                <c:pt idx="1271">
                  <c:v>Q1271</c:v>
                </c:pt>
                <c:pt idx="1272">
                  <c:v>Q1272</c:v>
                </c:pt>
                <c:pt idx="1273">
                  <c:v>Q1273</c:v>
                </c:pt>
                <c:pt idx="1274">
                  <c:v>Q1274</c:v>
                </c:pt>
                <c:pt idx="1275">
                  <c:v>Q1275</c:v>
                </c:pt>
                <c:pt idx="1276">
                  <c:v>Q1276</c:v>
                </c:pt>
                <c:pt idx="1277">
                  <c:v>Q1277</c:v>
                </c:pt>
                <c:pt idx="1278">
                  <c:v>Q1278</c:v>
                </c:pt>
                <c:pt idx="1279">
                  <c:v>Q1279</c:v>
                </c:pt>
                <c:pt idx="1280">
                  <c:v>Q1280</c:v>
                </c:pt>
                <c:pt idx="1281">
                  <c:v>Q1281</c:v>
                </c:pt>
                <c:pt idx="1282">
                  <c:v>Q1282</c:v>
                </c:pt>
                <c:pt idx="1283">
                  <c:v>Q1283</c:v>
                </c:pt>
                <c:pt idx="1284">
                  <c:v>Q1284</c:v>
                </c:pt>
                <c:pt idx="1285">
                  <c:v>Q1285</c:v>
                </c:pt>
                <c:pt idx="1286">
                  <c:v>Q1286</c:v>
                </c:pt>
                <c:pt idx="1287">
                  <c:v>Q1287</c:v>
                </c:pt>
                <c:pt idx="1288">
                  <c:v>Q1288</c:v>
                </c:pt>
                <c:pt idx="1289">
                  <c:v>Q1289</c:v>
                </c:pt>
                <c:pt idx="1290">
                  <c:v>Q1290</c:v>
                </c:pt>
                <c:pt idx="1291">
                  <c:v>Q1291</c:v>
                </c:pt>
                <c:pt idx="1292">
                  <c:v>Q1292</c:v>
                </c:pt>
                <c:pt idx="1293">
                  <c:v>Q1293</c:v>
                </c:pt>
                <c:pt idx="1294">
                  <c:v>Q1294</c:v>
                </c:pt>
                <c:pt idx="1295">
                  <c:v>Q1295</c:v>
                </c:pt>
                <c:pt idx="1296">
                  <c:v>Q1296</c:v>
                </c:pt>
                <c:pt idx="1297">
                  <c:v>Q1297</c:v>
                </c:pt>
                <c:pt idx="1298">
                  <c:v>Q1298</c:v>
                </c:pt>
                <c:pt idx="1299">
                  <c:v>Q1299</c:v>
                </c:pt>
                <c:pt idx="1300">
                  <c:v>Q1300</c:v>
                </c:pt>
                <c:pt idx="1301">
                  <c:v>Q1301</c:v>
                </c:pt>
                <c:pt idx="1302">
                  <c:v>Q1302</c:v>
                </c:pt>
                <c:pt idx="1303">
                  <c:v>Q1303</c:v>
                </c:pt>
                <c:pt idx="1304">
                  <c:v>Q1304</c:v>
                </c:pt>
                <c:pt idx="1305">
                  <c:v>Q1305</c:v>
                </c:pt>
                <c:pt idx="1306">
                  <c:v>Q1306</c:v>
                </c:pt>
                <c:pt idx="1307">
                  <c:v>Q1307</c:v>
                </c:pt>
                <c:pt idx="1308">
                  <c:v>Q1308</c:v>
                </c:pt>
                <c:pt idx="1309">
                  <c:v>Q1309</c:v>
                </c:pt>
                <c:pt idx="1310">
                  <c:v>Q1310</c:v>
                </c:pt>
                <c:pt idx="1311">
                  <c:v>Q1311</c:v>
                </c:pt>
                <c:pt idx="1312">
                  <c:v>Q1312</c:v>
                </c:pt>
                <c:pt idx="1313">
                  <c:v>Q1313</c:v>
                </c:pt>
                <c:pt idx="1314">
                  <c:v>Q1314</c:v>
                </c:pt>
              </c:strCache>
              <c:extLst xmlns:c15="http://schemas.microsoft.com/office/drawing/2012/chart"/>
            </c:strRef>
          </c:cat>
          <c:val>
            <c:numRef>
              <c:f>[2]!SeriesDel90120</c:f>
              <c:numCache>
                <c:formatCode>0.00%</c:formatCode>
                <c:ptCount val="1"/>
                <c:pt idx="0">
                  <c:v>0</c:v>
                </c:pt>
              </c:numCache>
            </c:numRef>
          </c:val>
          <c:smooth val="0"/>
          <c:extLst/>
        </c:ser>
        <c:dLbls>
          <c:showLegendKey val="0"/>
          <c:showVal val="0"/>
          <c:showCatName val="0"/>
          <c:showSerName val="0"/>
          <c:showPercent val="0"/>
          <c:showBubbleSize val="0"/>
        </c:dLbls>
        <c:marker val="1"/>
        <c:smooth val="0"/>
        <c:axId val="1397251968"/>
        <c:axId val="1397252528"/>
      </c:lineChart>
      <c:catAx>
        <c:axId val="1397251968"/>
        <c:scaling>
          <c:orientation val="minMax"/>
        </c:scaling>
        <c:delete val="0"/>
        <c:axPos val="b"/>
        <c:title>
          <c:tx>
            <c:rich>
              <a:bodyPr/>
              <a:lstStyle/>
              <a:p>
                <a:pPr>
                  <a:defRPr/>
                </a:pPr>
                <a:r>
                  <a:rPr lang="en-US"/>
                  <a:t>Quarter</a:t>
                </a:r>
              </a:p>
            </c:rich>
          </c:tx>
          <c:overlay val="0"/>
        </c:title>
        <c:numFmt formatCode="General" sourceLinked="1"/>
        <c:majorTickMark val="out"/>
        <c:minorTickMark val="none"/>
        <c:tickLblPos val="nextTo"/>
        <c:crossAx val="1397252528"/>
        <c:crosses val="autoZero"/>
        <c:auto val="1"/>
        <c:lblAlgn val="ctr"/>
        <c:lblOffset val="100"/>
        <c:noMultiLvlLbl val="0"/>
      </c:catAx>
      <c:valAx>
        <c:axId val="1397252528"/>
        <c:scaling>
          <c:orientation val="minMax"/>
          <c:max val="2.0000000000000004E-2"/>
          <c:min val="0"/>
        </c:scaling>
        <c:delete val="0"/>
        <c:axPos val="l"/>
        <c:majorGridlines/>
        <c:numFmt formatCode="0.00%" sourceLinked="1"/>
        <c:majorTickMark val="out"/>
        <c:minorTickMark val="none"/>
        <c:tickLblPos val="nextTo"/>
        <c:crossAx val="1397251968"/>
        <c:crosses val="autoZero"/>
        <c:crossBetween val="between"/>
      </c:valAx>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sz="1400">
                <a:latin typeface="Arial" panose="020B0604020202020204" pitchFamily="34" charset="0"/>
                <a:cs typeface="Arial" panose="020B0604020202020204" pitchFamily="34" charset="0"/>
              </a:rPr>
              <a:t>Delinquencies (Days &gt; 120)</a:t>
            </a:r>
          </a:p>
        </c:rich>
      </c:tx>
      <c:overlay val="0"/>
    </c:title>
    <c:autoTitleDeleted val="0"/>
    <c:plotArea>
      <c:layout/>
      <c:lineChart>
        <c:grouping val="standard"/>
        <c:varyColors val="0"/>
        <c:ser>
          <c:idx val="0"/>
          <c:order val="0"/>
          <c:spPr>
            <a:ln w="12700"/>
          </c:spPr>
          <c:cat>
            <c:strRef>
              <c:f>[2]!SeriesRange</c:f>
              <c:strCache>
                <c:ptCount val="1315"/>
                <c:pt idx="0">
                  <c:v>Closing</c:v>
                </c:pt>
                <c:pt idx="1">
                  <c:v>Q1</c:v>
                </c:pt>
                <c:pt idx="2">
                  <c:v>Q2</c:v>
                </c:pt>
                <c:pt idx="3">
                  <c:v>Q3</c:v>
                </c:pt>
                <c:pt idx="4">
                  <c:v>Q4</c:v>
                </c:pt>
                <c:pt idx="5">
                  <c:v>Q5</c:v>
                </c:pt>
                <c:pt idx="6">
                  <c:v>Q6</c:v>
                </c:pt>
                <c:pt idx="7">
                  <c:v>Q7</c:v>
                </c:pt>
                <c:pt idx="8">
                  <c:v>Q8</c:v>
                </c:pt>
                <c:pt idx="9">
                  <c:v>Q9</c:v>
                </c:pt>
                <c:pt idx="10">
                  <c:v>Q10</c:v>
                </c:pt>
                <c:pt idx="11">
                  <c:v>Q11</c:v>
                </c:pt>
                <c:pt idx="12">
                  <c:v>Q12</c:v>
                </c:pt>
                <c:pt idx="13">
                  <c:v>Q13</c:v>
                </c:pt>
                <c:pt idx="14">
                  <c:v>Q14</c:v>
                </c:pt>
                <c:pt idx="15">
                  <c:v>Q15</c:v>
                </c:pt>
                <c:pt idx="16">
                  <c:v>Q16</c:v>
                </c:pt>
                <c:pt idx="17">
                  <c:v>Q17</c:v>
                </c:pt>
                <c:pt idx="18">
                  <c:v>Q18</c:v>
                </c:pt>
                <c:pt idx="19">
                  <c:v>Q19</c:v>
                </c:pt>
                <c:pt idx="20">
                  <c:v>Q20</c:v>
                </c:pt>
                <c:pt idx="21">
                  <c:v>Q21</c:v>
                </c:pt>
                <c:pt idx="22">
                  <c:v>Q22</c:v>
                </c:pt>
                <c:pt idx="23">
                  <c:v>Q23</c:v>
                </c:pt>
                <c:pt idx="24">
                  <c:v>Q24</c:v>
                </c:pt>
                <c:pt idx="25">
                  <c:v>Q25</c:v>
                </c:pt>
                <c:pt idx="26">
                  <c:v>Q26</c:v>
                </c:pt>
                <c:pt idx="27">
                  <c:v>Q27</c:v>
                </c:pt>
                <c:pt idx="28">
                  <c:v>Q28</c:v>
                </c:pt>
                <c:pt idx="29">
                  <c:v>Q29</c:v>
                </c:pt>
                <c:pt idx="30">
                  <c:v>Q30</c:v>
                </c:pt>
                <c:pt idx="31">
                  <c:v>Q31</c:v>
                </c:pt>
                <c:pt idx="32">
                  <c:v>Q32</c:v>
                </c:pt>
                <c:pt idx="33">
                  <c:v>Q33</c:v>
                </c:pt>
                <c:pt idx="34">
                  <c:v>Q34</c:v>
                </c:pt>
                <c:pt idx="35">
                  <c:v>Q35</c:v>
                </c:pt>
                <c:pt idx="36">
                  <c:v>Q36</c:v>
                </c:pt>
                <c:pt idx="37">
                  <c:v>Q37</c:v>
                </c:pt>
                <c:pt idx="38">
                  <c:v>Q38</c:v>
                </c:pt>
                <c:pt idx="39">
                  <c:v>Q39</c:v>
                </c:pt>
                <c:pt idx="40">
                  <c:v>Q40</c:v>
                </c:pt>
                <c:pt idx="41">
                  <c:v>Q41</c:v>
                </c:pt>
                <c:pt idx="42">
                  <c:v>Q42</c:v>
                </c:pt>
                <c:pt idx="43">
                  <c:v>Q43</c:v>
                </c:pt>
                <c:pt idx="44">
                  <c:v>Q44</c:v>
                </c:pt>
                <c:pt idx="45">
                  <c:v>Q45</c:v>
                </c:pt>
                <c:pt idx="46">
                  <c:v>Q46</c:v>
                </c:pt>
                <c:pt idx="47">
                  <c:v>Q47</c:v>
                </c:pt>
                <c:pt idx="48">
                  <c:v>Q48</c:v>
                </c:pt>
                <c:pt idx="49">
                  <c:v>Q49</c:v>
                </c:pt>
                <c:pt idx="50">
                  <c:v>Q50</c:v>
                </c:pt>
                <c:pt idx="51">
                  <c:v>Q51</c:v>
                </c:pt>
                <c:pt idx="52">
                  <c:v>Q52</c:v>
                </c:pt>
                <c:pt idx="53">
                  <c:v>Q53</c:v>
                </c:pt>
                <c:pt idx="54">
                  <c:v>Q54</c:v>
                </c:pt>
                <c:pt idx="55">
                  <c:v>Q55</c:v>
                </c:pt>
                <c:pt idx="56">
                  <c:v>Q56</c:v>
                </c:pt>
                <c:pt idx="57">
                  <c:v>Q57</c:v>
                </c:pt>
                <c:pt idx="58">
                  <c:v>Q58</c:v>
                </c:pt>
                <c:pt idx="59">
                  <c:v>Q59</c:v>
                </c:pt>
                <c:pt idx="60">
                  <c:v>Q60</c:v>
                </c:pt>
                <c:pt idx="61">
                  <c:v>Q61</c:v>
                </c:pt>
                <c:pt idx="62">
                  <c:v>Q62</c:v>
                </c:pt>
                <c:pt idx="63">
                  <c:v>Q63</c:v>
                </c:pt>
                <c:pt idx="64">
                  <c:v>Q64</c:v>
                </c:pt>
                <c:pt idx="65">
                  <c:v>Q65</c:v>
                </c:pt>
                <c:pt idx="66">
                  <c:v>Q66</c:v>
                </c:pt>
                <c:pt idx="67">
                  <c:v>Q67</c:v>
                </c:pt>
                <c:pt idx="68">
                  <c:v>Q68</c:v>
                </c:pt>
                <c:pt idx="69">
                  <c:v>Q69</c:v>
                </c:pt>
                <c:pt idx="70">
                  <c:v>Q70</c:v>
                </c:pt>
                <c:pt idx="71">
                  <c:v>Q71</c:v>
                </c:pt>
                <c:pt idx="72">
                  <c:v>Q72</c:v>
                </c:pt>
                <c:pt idx="73">
                  <c:v>Q73</c:v>
                </c:pt>
                <c:pt idx="74">
                  <c:v>Q74</c:v>
                </c:pt>
                <c:pt idx="75">
                  <c:v>Q75</c:v>
                </c:pt>
                <c:pt idx="76">
                  <c:v>Q76</c:v>
                </c:pt>
                <c:pt idx="77">
                  <c:v>Q77</c:v>
                </c:pt>
                <c:pt idx="78">
                  <c:v>Q78</c:v>
                </c:pt>
                <c:pt idx="79">
                  <c:v>Q79</c:v>
                </c:pt>
                <c:pt idx="80">
                  <c:v>Q80</c:v>
                </c:pt>
                <c:pt idx="81">
                  <c:v>Q81</c:v>
                </c:pt>
                <c:pt idx="82">
                  <c:v>Q82</c:v>
                </c:pt>
                <c:pt idx="83">
                  <c:v>Q83</c:v>
                </c:pt>
                <c:pt idx="84">
                  <c:v>Q84</c:v>
                </c:pt>
                <c:pt idx="85">
                  <c:v>Q85</c:v>
                </c:pt>
                <c:pt idx="86">
                  <c:v>Q86</c:v>
                </c:pt>
                <c:pt idx="87">
                  <c:v>Q87</c:v>
                </c:pt>
                <c:pt idx="88">
                  <c:v>Q88</c:v>
                </c:pt>
                <c:pt idx="89">
                  <c:v>Q89</c:v>
                </c:pt>
                <c:pt idx="90">
                  <c:v>Q90</c:v>
                </c:pt>
                <c:pt idx="91">
                  <c:v>Q91</c:v>
                </c:pt>
                <c:pt idx="92">
                  <c:v>Q92</c:v>
                </c:pt>
                <c:pt idx="93">
                  <c:v>Q93</c:v>
                </c:pt>
                <c:pt idx="94">
                  <c:v>Q94</c:v>
                </c:pt>
                <c:pt idx="95">
                  <c:v>Q95</c:v>
                </c:pt>
                <c:pt idx="96">
                  <c:v>Q96</c:v>
                </c:pt>
                <c:pt idx="97">
                  <c:v>Q97</c:v>
                </c:pt>
                <c:pt idx="98">
                  <c:v>Q98</c:v>
                </c:pt>
                <c:pt idx="99">
                  <c:v>Q99</c:v>
                </c:pt>
                <c:pt idx="100">
                  <c:v>Q100</c:v>
                </c:pt>
                <c:pt idx="101">
                  <c:v>Q101</c:v>
                </c:pt>
                <c:pt idx="102">
                  <c:v>Q102</c:v>
                </c:pt>
                <c:pt idx="103">
                  <c:v>Q103</c:v>
                </c:pt>
                <c:pt idx="104">
                  <c:v>Q104</c:v>
                </c:pt>
                <c:pt idx="105">
                  <c:v>Q105</c:v>
                </c:pt>
                <c:pt idx="106">
                  <c:v>Q106</c:v>
                </c:pt>
                <c:pt idx="107">
                  <c:v>Q107</c:v>
                </c:pt>
                <c:pt idx="108">
                  <c:v>Q108</c:v>
                </c:pt>
                <c:pt idx="109">
                  <c:v>Q109</c:v>
                </c:pt>
                <c:pt idx="110">
                  <c:v>Q110</c:v>
                </c:pt>
                <c:pt idx="111">
                  <c:v>Q111</c:v>
                </c:pt>
                <c:pt idx="112">
                  <c:v>Q112</c:v>
                </c:pt>
                <c:pt idx="113">
                  <c:v>Q113</c:v>
                </c:pt>
                <c:pt idx="114">
                  <c:v>Q114</c:v>
                </c:pt>
                <c:pt idx="115">
                  <c:v>Q115</c:v>
                </c:pt>
                <c:pt idx="116">
                  <c:v>Q116</c:v>
                </c:pt>
                <c:pt idx="117">
                  <c:v>Q117</c:v>
                </c:pt>
                <c:pt idx="118">
                  <c:v>Q118</c:v>
                </c:pt>
                <c:pt idx="119">
                  <c:v>Q119</c:v>
                </c:pt>
                <c:pt idx="120">
                  <c:v>Q120</c:v>
                </c:pt>
                <c:pt idx="121">
                  <c:v>Q121</c:v>
                </c:pt>
                <c:pt idx="122">
                  <c:v>Q122</c:v>
                </c:pt>
                <c:pt idx="123">
                  <c:v>Q123</c:v>
                </c:pt>
                <c:pt idx="124">
                  <c:v>Q124</c:v>
                </c:pt>
                <c:pt idx="125">
                  <c:v>Q125</c:v>
                </c:pt>
                <c:pt idx="126">
                  <c:v>Q126</c:v>
                </c:pt>
                <c:pt idx="127">
                  <c:v>Q127</c:v>
                </c:pt>
                <c:pt idx="128">
                  <c:v>Q128</c:v>
                </c:pt>
                <c:pt idx="129">
                  <c:v>Q129</c:v>
                </c:pt>
                <c:pt idx="130">
                  <c:v>Q130</c:v>
                </c:pt>
                <c:pt idx="131">
                  <c:v>Q131</c:v>
                </c:pt>
                <c:pt idx="132">
                  <c:v>Q132</c:v>
                </c:pt>
                <c:pt idx="133">
                  <c:v>Q133</c:v>
                </c:pt>
                <c:pt idx="134">
                  <c:v>Q134</c:v>
                </c:pt>
                <c:pt idx="135">
                  <c:v>Q135</c:v>
                </c:pt>
                <c:pt idx="136">
                  <c:v>Q136</c:v>
                </c:pt>
                <c:pt idx="137">
                  <c:v>Q137</c:v>
                </c:pt>
                <c:pt idx="138">
                  <c:v>Q138</c:v>
                </c:pt>
                <c:pt idx="139">
                  <c:v>Q139</c:v>
                </c:pt>
                <c:pt idx="140">
                  <c:v>Q140</c:v>
                </c:pt>
                <c:pt idx="141">
                  <c:v>Q141</c:v>
                </c:pt>
                <c:pt idx="142">
                  <c:v>Q142</c:v>
                </c:pt>
                <c:pt idx="143">
                  <c:v>Q143</c:v>
                </c:pt>
                <c:pt idx="144">
                  <c:v>Q144</c:v>
                </c:pt>
                <c:pt idx="145">
                  <c:v>Q145</c:v>
                </c:pt>
                <c:pt idx="146">
                  <c:v>Q146</c:v>
                </c:pt>
                <c:pt idx="147">
                  <c:v>Q147</c:v>
                </c:pt>
                <c:pt idx="148">
                  <c:v>Q148</c:v>
                </c:pt>
                <c:pt idx="149">
                  <c:v>Q149</c:v>
                </c:pt>
                <c:pt idx="150">
                  <c:v>Q150</c:v>
                </c:pt>
                <c:pt idx="151">
                  <c:v>Q151</c:v>
                </c:pt>
                <c:pt idx="152">
                  <c:v>Q152</c:v>
                </c:pt>
                <c:pt idx="153">
                  <c:v>Q153</c:v>
                </c:pt>
                <c:pt idx="154">
                  <c:v>Q154</c:v>
                </c:pt>
                <c:pt idx="155">
                  <c:v>Q155</c:v>
                </c:pt>
                <c:pt idx="156">
                  <c:v>Q156</c:v>
                </c:pt>
                <c:pt idx="157">
                  <c:v>Q157</c:v>
                </c:pt>
                <c:pt idx="158">
                  <c:v>Q158</c:v>
                </c:pt>
                <c:pt idx="159">
                  <c:v>Q159</c:v>
                </c:pt>
                <c:pt idx="160">
                  <c:v>Q160</c:v>
                </c:pt>
                <c:pt idx="161">
                  <c:v>Q161</c:v>
                </c:pt>
                <c:pt idx="162">
                  <c:v>Q162</c:v>
                </c:pt>
                <c:pt idx="163">
                  <c:v>Q163</c:v>
                </c:pt>
                <c:pt idx="164">
                  <c:v>Q164</c:v>
                </c:pt>
                <c:pt idx="165">
                  <c:v>Q165</c:v>
                </c:pt>
                <c:pt idx="166">
                  <c:v>Q166</c:v>
                </c:pt>
                <c:pt idx="167">
                  <c:v>Q167</c:v>
                </c:pt>
                <c:pt idx="168">
                  <c:v>Q168</c:v>
                </c:pt>
                <c:pt idx="169">
                  <c:v>Q169</c:v>
                </c:pt>
                <c:pt idx="170">
                  <c:v>Q170</c:v>
                </c:pt>
                <c:pt idx="171">
                  <c:v>Q171</c:v>
                </c:pt>
                <c:pt idx="172">
                  <c:v>Q172</c:v>
                </c:pt>
                <c:pt idx="173">
                  <c:v>Q173</c:v>
                </c:pt>
                <c:pt idx="174">
                  <c:v>Q174</c:v>
                </c:pt>
                <c:pt idx="175">
                  <c:v>Q175</c:v>
                </c:pt>
                <c:pt idx="176">
                  <c:v>Q176</c:v>
                </c:pt>
                <c:pt idx="177">
                  <c:v>Q177</c:v>
                </c:pt>
                <c:pt idx="178">
                  <c:v>Q178</c:v>
                </c:pt>
                <c:pt idx="179">
                  <c:v>Q179</c:v>
                </c:pt>
                <c:pt idx="180">
                  <c:v>Q180</c:v>
                </c:pt>
                <c:pt idx="181">
                  <c:v>Q181</c:v>
                </c:pt>
                <c:pt idx="182">
                  <c:v>Q182</c:v>
                </c:pt>
                <c:pt idx="183">
                  <c:v>Q183</c:v>
                </c:pt>
                <c:pt idx="184">
                  <c:v>Q184</c:v>
                </c:pt>
                <c:pt idx="185">
                  <c:v>Q185</c:v>
                </c:pt>
                <c:pt idx="186">
                  <c:v>Q186</c:v>
                </c:pt>
                <c:pt idx="187">
                  <c:v>Q187</c:v>
                </c:pt>
                <c:pt idx="188">
                  <c:v>Q188</c:v>
                </c:pt>
                <c:pt idx="189">
                  <c:v>Q189</c:v>
                </c:pt>
                <c:pt idx="190">
                  <c:v>Q190</c:v>
                </c:pt>
                <c:pt idx="191">
                  <c:v>Q191</c:v>
                </c:pt>
                <c:pt idx="192">
                  <c:v>Q192</c:v>
                </c:pt>
                <c:pt idx="193">
                  <c:v>Q193</c:v>
                </c:pt>
                <c:pt idx="194">
                  <c:v>Q194</c:v>
                </c:pt>
                <c:pt idx="195">
                  <c:v>Q195</c:v>
                </c:pt>
                <c:pt idx="196">
                  <c:v>Q196</c:v>
                </c:pt>
                <c:pt idx="197">
                  <c:v>Q197</c:v>
                </c:pt>
                <c:pt idx="198">
                  <c:v>Q198</c:v>
                </c:pt>
                <c:pt idx="199">
                  <c:v>Q199</c:v>
                </c:pt>
                <c:pt idx="200">
                  <c:v>Q200</c:v>
                </c:pt>
                <c:pt idx="201">
                  <c:v>Q201</c:v>
                </c:pt>
                <c:pt idx="202">
                  <c:v>Q202</c:v>
                </c:pt>
                <c:pt idx="203">
                  <c:v>Q203</c:v>
                </c:pt>
                <c:pt idx="204">
                  <c:v>Q204</c:v>
                </c:pt>
                <c:pt idx="205">
                  <c:v>Q205</c:v>
                </c:pt>
                <c:pt idx="206">
                  <c:v>Q206</c:v>
                </c:pt>
                <c:pt idx="207">
                  <c:v>Q207</c:v>
                </c:pt>
                <c:pt idx="208">
                  <c:v>Q208</c:v>
                </c:pt>
                <c:pt idx="209">
                  <c:v>Q209</c:v>
                </c:pt>
                <c:pt idx="210">
                  <c:v>Q210</c:v>
                </c:pt>
                <c:pt idx="211">
                  <c:v>Q211</c:v>
                </c:pt>
                <c:pt idx="212">
                  <c:v>Q212</c:v>
                </c:pt>
                <c:pt idx="213">
                  <c:v>Q213</c:v>
                </c:pt>
                <c:pt idx="214">
                  <c:v>Q214</c:v>
                </c:pt>
                <c:pt idx="215">
                  <c:v>Q215</c:v>
                </c:pt>
                <c:pt idx="216">
                  <c:v>Q216</c:v>
                </c:pt>
                <c:pt idx="217">
                  <c:v>Q217</c:v>
                </c:pt>
                <c:pt idx="218">
                  <c:v>Q218</c:v>
                </c:pt>
                <c:pt idx="219">
                  <c:v>Q219</c:v>
                </c:pt>
                <c:pt idx="220">
                  <c:v>Q220</c:v>
                </c:pt>
                <c:pt idx="221">
                  <c:v>Q221</c:v>
                </c:pt>
                <c:pt idx="222">
                  <c:v>Q222</c:v>
                </c:pt>
                <c:pt idx="223">
                  <c:v>Q223</c:v>
                </c:pt>
                <c:pt idx="224">
                  <c:v>Q224</c:v>
                </c:pt>
                <c:pt idx="225">
                  <c:v>Q225</c:v>
                </c:pt>
                <c:pt idx="226">
                  <c:v>Q226</c:v>
                </c:pt>
                <c:pt idx="227">
                  <c:v>Q227</c:v>
                </c:pt>
                <c:pt idx="228">
                  <c:v>Q228</c:v>
                </c:pt>
                <c:pt idx="229">
                  <c:v>Q229</c:v>
                </c:pt>
                <c:pt idx="230">
                  <c:v>Q230</c:v>
                </c:pt>
                <c:pt idx="231">
                  <c:v>Q231</c:v>
                </c:pt>
                <c:pt idx="232">
                  <c:v>Q232</c:v>
                </c:pt>
                <c:pt idx="233">
                  <c:v>Q233</c:v>
                </c:pt>
                <c:pt idx="234">
                  <c:v>Q234</c:v>
                </c:pt>
                <c:pt idx="235">
                  <c:v>Q235</c:v>
                </c:pt>
                <c:pt idx="236">
                  <c:v>Q236</c:v>
                </c:pt>
                <c:pt idx="237">
                  <c:v>Q237</c:v>
                </c:pt>
                <c:pt idx="238">
                  <c:v>Q238</c:v>
                </c:pt>
                <c:pt idx="239">
                  <c:v>Q239</c:v>
                </c:pt>
                <c:pt idx="240">
                  <c:v>Q240</c:v>
                </c:pt>
                <c:pt idx="241">
                  <c:v>Q241</c:v>
                </c:pt>
                <c:pt idx="242">
                  <c:v>Q242</c:v>
                </c:pt>
                <c:pt idx="243">
                  <c:v>Q243</c:v>
                </c:pt>
                <c:pt idx="244">
                  <c:v>Q244</c:v>
                </c:pt>
                <c:pt idx="245">
                  <c:v>Q245</c:v>
                </c:pt>
                <c:pt idx="246">
                  <c:v>Q246</c:v>
                </c:pt>
                <c:pt idx="247">
                  <c:v>Q247</c:v>
                </c:pt>
                <c:pt idx="248">
                  <c:v>Q248</c:v>
                </c:pt>
                <c:pt idx="249">
                  <c:v>Q249</c:v>
                </c:pt>
                <c:pt idx="250">
                  <c:v>Q250</c:v>
                </c:pt>
                <c:pt idx="251">
                  <c:v>Q251</c:v>
                </c:pt>
                <c:pt idx="252">
                  <c:v>Q252</c:v>
                </c:pt>
                <c:pt idx="253">
                  <c:v>Q253</c:v>
                </c:pt>
                <c:pt idx="254">
                  <c:v>Q254</c:v>
                </c:pt>
                <c:pt idx="255">
                  <c:v>Q255</c:v>
                </c:pt>
                <c:pt idx="256">
                  <c:v>Q256</c:v>
                </c:pt>
                <c:pt idx="257">
                  <c:v>Q257</c:v>
                </c:pt>
                <c:pt idx="258">
                  <c:v>Q258</c:v>
                </c:pt>
                <c:pt idx="259">
                  <c:v>Q259</c:v>
                </c:pt>
                <c:pt idx="260">
                  <c:v>Q260</c:v>
                </c:pt>
                <c:pt idx="261">
                  <c:v>Q261</c:v>
                </c:pt>
                <c:pt idx="262">
                  <c:v>Q262</c:v>
                </c:pt>
                <c:pt idx="263">
                  <c:v>Q263</c:v>
                </c:pt>
                <c:pt idx="264">
                  <c:v>Q264</c:v>
                </c:pt>
                <c:pt idx="265">
                  <c:v>Q265</c:v>
                </c:pt>
                <c:pt idx="266">
                  <c:v>Q266</c:v>
                </c:pt>
                <c:pt idx="267">
                  <c:v>Q267</c:v>
                </c:pt>
                <c:pt idx="268">
                  <c:v>Q268</c:v>
                </c:pt>
                <c:pt idx="269">
                  <c:v>Q269</c:v>
                </c:pt>
                <c:pt idx="270">
                  <c:v>Q270</c:v>
                </c:pt>
                <c:pt idx="271">
                  <c:v>Q271</c:v>
                </c:pt>
                <c:pt idx="272">
                  <c:v>Q272</c:v>
                </c:pt>
                <c:pt idx="273">
                  <c:v>Q273</c:v>
                </c:pt>
                <c:pt idx="274">
                  <c:v>Q274</c:v>
                </c:pt>
                <c:pt idx="275">
                  <c:v>Q275</c:v>
                </c:pt>
                <c:pt idx="276">
                  <c:v>Q276</c:v>
                </c:pt>
                <c:pt idx="277">
                  <c:v>Q277</c:v>
                </c:pt>
                <c:pt idx="278">
                  <c:v>Q278</c:v>
                </c:pt>
                <c:pt idx="279">
                  <c:v>Q279</c:v>
                </c:pt>
                <c:pt idx="280">
                  <c:v>Q280</c:v>
                </c:pt>
                <c:pt idx="281">
                  <c:v>Q281</c:v>
                </c:pt>
                <c:pt idx="282">
                  <c:v>Q282</c:v>
                </c:pt>
                <c:pt idx="283">
                  <c:v>Q283</c:v>
                </c:pt>
                <c:pt idx="284">
                  <c:v>Q284</c:v>
                </c:pt>
                <c:pt idx="285">
                  <c:v>Q285</c:v>
                </c:pt>
                <c:pt idx="286">
                  <c:v>Q286</c:v>
                </c:pt>
                <c:pt idx="287">
                  <c:v>Q287</c:v>
                </c:pt>
                <c:pt idx="288">
                  <c:v>Q288</c:v>
                </c:pt>
                <c:pt idx="289">
                  <c:v>Q289</c:v>
                </c:pt>
                <c:pt idx="290">
                  <c:v>Q290</c:v>
                </c:pt>
                <c:pt idx="291">
                  <c:v>Q291</c:v>
                </c:pt>
                <c:pt idx="292">
                  <c:v>Q292</c:v>
                </c:pt>
                <c:pt idx="293">
                  <c:v>Q293</c:v>
                </c:pt>
                <c:pt idx="294">
                  <c:v>Q294</c:v>
                </c:pt>
                <c:pt idx="295">
                  <c:v>Q295</c:v>
                </c:pt>
                <c:pt idx="296">
                  <c:v>Q296</c:v>
                </c:pt>
                <c:pt idx="297">
                  <c:v>Q297</c:v>
                </c:pt>
                <c:pt idx="298">
                  <c:v>Q298</c:v>
                </c:pt>
                <c:pt idx="299">
                  <c:v>Q299</c:v>
                </c:pt>
                <c:pt idx="300">
                  <c:v>Q300</c:v>
                </c:pt>
                <c:pt idx="301">
                  <c:v>Q301</c:v>
                </c:pt>
                <c:pt idx="302">
                  <c:v>Q302</c:v>
                </c:pt>
                <c:pt idx="303">
                  <c:v>Q303</c:v>
                </c:pt>
                <c:pt idx="304">
                  <c:v>Q304</c:v>
                </c:pt>
                <c:pt idx="305">
                  <c:v>Q305</c:v>
                </c:pt>
                <c:pt idx="306">
                  <c:v>Q306</c:v>
                </c:pt>
                <c:pt idx="307">
                  <c:v>Q307</c:v>
                </c:pt>
                <c:pt idx="308">
                  <c:v>Q308</c:v>
                </c:pt>
                <c:pt idx="309">
                  <c:v>Q309</c:v>
                </c:pt>
                <c:pt idx="310">
                  <c:v>Q310</c:v>
                </c:pt>
                <c:pt idx="311">
                  <c:v>Q311</c:v>
                </c:pt>
                <c:pt idx="312">
                  <c:v>Q312</c:v>
                </c:pt>
                <c:pt idx="313">
                  <c:v>Q313</c:v>
                </c:pt>
                <c:pt idx="314">
                  <c:v>Q314</c:v>
                </c:pt>
                <c:pt idx="315">
                  <c:v>Q315</c:v>
                </c:pt>
                <c:pt idx="316">
                  <c:v>Q316</c:v>
                </c:pt>
                <c:pt idx="317">
                  <c:v>Q317</c:v>
                </c:pt>
                <c:pt idx="318">
                  <c:v>Q318</c:v>
                </c:pt>
                <c:pt idx="319">
                  <c:v>Q319</c:v>
                </c:pt>
                <c:pt idx="320">
                  <c:v>Q320</c:v>
                </c:pt>
                <c:pt idx="321">
                  <c:v>Q321</c:v>
                </c:pt>
                <c:pt idx="322">
                  <c:v>Q322</c:v>
                </c:pt>
                <c:pt idx="323">
                  <c:v>Q323</c:v>
                </c:pt>
                <c:pt idx="324">
                  <c:v>Q324</c:v>
                </c:pt>
                <c:pt idx="325">
                  <c:v>Q325</c:v>
                </c:pt>
                <c:pt idx="326">
                  <c:v>Q326</c:v>
                </c:pt>
                <c:pt idx="327">
                  <c:v>Q327</c:v>
                </c:pt>
                <c:pt idx="328">
                  <c:v>Q328</c:v>
                </c:pt>
                <c:pt idx="329">
                  <c:v>Q329</c:v>
                </c:pt>
                <c:pt idx="330">
                  <c:v>Q330</c:v>
                </c:pt>
                <c:pt idx="331">
                  <c:v>Q331</c:v>
                </c:pt>
                <c:pt idx="332">
                  <c:v>Q332</c:v>
                </c:pt>
                <c:pt idx="333">
                  <c:v>Q333</c:v>
                </c:pt>
                <c:pt idx="334">
                  <c:v>Q334</c:v>
                </c:pt>
                <c:pt idx="335">
                  <c:v>Q335</c:v>
                </c:pt>
                <c:pt idx="336">
                  <c:v>Q336</c:v>
                </c:pt>
                <c:pt idx="337">
                  <c:v>Q337</c:v>
                </c:pt>
                <c:pt idx="338">
                  <c:v>Q338</c:v>
                </c:pt>
                <c:pt idx="339">
                  <c:v>Q339</c:v>
                </c:pt>
                <c:pt idx="340">
                  <c:v>Q340</c:v>
                </c:pt>
                <c:pt idx="341">
                  <c:v>Q341</c:v>
                </c:pt>
                <c:pt idx="342">
                  <c:v>Q342</c:v>
                </c:pt>
                <c:pt idx="343">
                  <c:v>Q343</c:v>
                </c:pt>
                <c:pt idx="344">
                  <c:v>Q344</c:v>
                </c:pt>
                <c:pt idx="345">
                  <c:v>Q345</c:v>
                </c:pt>
                <c:pt idx="346">
                  <c:v>Q346</c:v>
                </c:pt>
                <c:pt idx="347">
                  <c:v>Q347</c:v>
                </c:pt>
                <c:pt idx="348">
                  <c:v>Q348</c:v>
                </c:pt>
                <c:pt idx="349">
                  <c:v>Q349</c:v>
                </c:pt>
                <c:pt idx="350">
                  <c:v>Q350</c:v>
                </c:pt>
                <c:pt idx="351">
                  <c:v>Q351</c:v>
                </c:pt>
                <c:pt idx="352">
                  <c:v>Q352</c:v>
                </c:pt>
                <c:pt idx="353">
                  <c:v>Q353</c:v>
                </c:pt>
                <c:pt idx="354">
                  <c:v>Q354</c:v>
                </c:pt>
                <c:pt idx="355">
                  <c:v>Q355</c:v>
                </c:pt>
                <c:pt idx="356">
                  <c:v>Q356</c:v>
                </c:pt>
                <c:pt idx="357">
                  <c:v>Q357</c:v>
                </c:pt>
                <c:pt idx="358">
                  <c:v>Q358</c:v>
                </c:pt>
                <c:pt idx="359">
                  <c:v>Q359</c:v>
                </c:pt>
                <c:pt idx="360">
                  <c:v>Q360</c:v>
                </c:pt>
                <c:pt idx="361">
                  <c:v>Q361</c:v>
                </c:pt>
                <c:pt idx="362">
                  <c:v>Q362</c:v>
                </c:pt>
                <c:pt idx="363">
                  <c:v>Q363</c:v>
                </c:pt>
                <c:pt idx="364">
                  <c:v>Q364</c:v>
                </c:pt>
                <c:pt idx="365">
                  <c:v>Q365</c:v>
                </c:pt>
                <c:pt idx="366">
                  <c:v>Q366</c:v>
                </c:pt>
                <c:pt idx="367">
                  <c:v>Q367</c:v>
                </c:pt>
                <c:pt idx="368">
                  <c:v>Q368</c:v>
                </c:pt>
                <c:pt idx="369">
                  <c:v>Q369</c:v>
                </c:pt>
                <c:pt idx="370">
                  <c:v>Q370</c:v>
                </c:pt>
                <c:pt idx="371">
                  <c:v>Q371</c:v>
                </c:pt>
                <c:pt idx="372">
                  <c:v>Q372</c:v>
                </c:pt>
                <c:pt idx="373">
                  <c:v>Q373</c:v>
                </c:pt>
                <c:pt idx="374">
                  <c:v>Q374</c:v>
                </c:pt>
                <c:pt idx="375">
                  <c:v>Q375</c:v>
                </c:pt>
                <c:pt idx="376">
                  <c:v>Q376</c:v>
                </c:pt>
                <c:pt idx="377">
                  <c:v>Q377</c:v>
                </c:pt>
                <c:pt idx="378">
                  <c:v>Q378</c:v>
                </c:pt>
                <c:pt idx="379">
                  <c:v>Q379</c:v>
                </c:pt>
                <c:pt idx="380">
                  <c:v>Q380</c:v>
                </c:pt>
                <c:pt idx="381">
                  <c:v>Q381</c:v>
                </c:pt>
                <c:pt idx="382">
                  <c:v>Q382</c:v>
                </c:pt>
                <c:pt idx="383">
                  <c:v>Q383</c:v>
                </c:pt>
                <c:pt idx="384">
                  <c:v>Q384</c:v>
                </c:pt>
                <c:pt idx="385">
                  <c:v>Q385</c:v>
                </c:pt>
                <c:pt idx="386">
                  <c:v>Q386</c:v>
                </c:pt>
                <c:pt idx="387">
                  <c:v>Q387</c:v>
                </c:pt>
                <c:pt idx="388">
                  <c:v>Q388</c:v>
                </c:pt>
                <c:pt idx="389">
                  <c:v>Q389</c:v>
                </c:pt>
                <c:pt idx="390">
                  <c:v>Q390</c:v>
                </c:pt>
                <c:pt idx="391">
                  <c:v>Q391</c:v>
                </c:pt>
                <c:pt idx="392">
                  <c:v>Q392</c:v>
                </c:pt>
                <c:pt idx="393">
                  <c:v>Q393</c:v>
                </c:pt>
                <c:pt idx="394">
                  <c:v>Q394</c:v>
                </c:pt>
                <c:pt idx="395">
                  <c:v>Q395</c:v>
                </c:pt>
                <c:pt idx="396">
                  <c:v>Q396</c:v>
                </c:pt>
                <c:pt idx="397">
                  <c:v>Q397</c:v>
                </c:pt>
                <c:pt idx="398">
                  <c:v>Q398</c:v>
                </c:pt>
                <c:pt idx="399">
                  <c:v>Q399</c:v>
                </c:pt>
                <c:pt idx="400">
                  <c:v>Q400</c:v>
                </c:pt>
                <c:pt idx="401">
                  <c:v>Q401</c:v>
                </c:pt>
                <c:pt idx="402">
                  <c:v>Q402</c:v>
                </c:pt>
                <c:pt idx="403">
                  <c:v>Q403</c:v>
                </c:pt>
                <c:pt idx="404">
                  <c:v>Q404</c:v>
                </c:pt>
                <c:pt idx="405">
                  <c:v>Q405</c:v>
                </c:pt>
                <c:pt idx="406">
                  <c:v>Q406</c:v>
                </c:pt>
                <c:pt idx="407">
                  <c:v>Q407</c:v>
                </c:pt>
                <c:pt idx="408">
                  <c:v>Q408</c:v>
                </c:pt>
                <c:pt idx="409">
                  <c:v>Q409</c:v>
                </c:pt>
                <c:pt idx="410">
                  <c:v>Q410</c:v>
                </c:pt>
                <c:pt idx="411">
                  <c:v>Q411</c:v>
                </c:pt>
                <c:pt idx="412">
                  <c:v>Q412</c:v>
                </c:pt>
                <c:pt idx="413">
                  <c:v>Q413</c:v>
                </c:pt>
                <c:pt idx="414">
                  <c:v>Q414</c:v>
                </c:pt>
                <c:pt idx="415">
                  <c:v>Q415</c:v>
                </c:pt>
                <c:pt idx="416">
                  <c:v>Q416</c:v>
                </c:pt>
                <c:pt idx="417">
                  <c:v>Q417</c:v>
                </c:pt>
                <c:pt idx="418">
                  <c:v>Q418</c:v>
                </c:pt>
                <c:pt idx="419">
                  <c:v>Q419</c:v>
                </c:pt>
                <c:pt idx="420">
                  <c:v>Q420</c:v>
                </c:pt>
                <c:pt idx="421">
                  <c:v>Q421</c:v>
                </c:pt>
                <c:pt idx="422">
                  <c:v>Q422</c:v>
                </c:pt>
                <c:pt idx="423">
                  <c:v>Q423</c:v>
                </c:pt>
                <c:pt idx="424">
                  <c:v>Q424</c:v>
                </c:pt>
                <c:pt idx="425">
                  <c:v>Q425</c:v>
                </c:pt>
                <c:pt idx="426">
                  <c:v>Q426</c:v>
                </c:pt>
                <c:pt idx="427">
                  <c:v>Q427</c:v>
                </c:pt>
                <c:pt idx="428">
                  <c:v>Q428</c:v>
                </c:pt>
                <c:pt idx="429">
                  <c:v>Q429</c:v>
                </c:pt>
                <c:pt idx="430">
                  <c:v>Q430</c:v>
                </c:pt>
                <c:pt idx="431">
                  <c:v>Q431</c:v>
                </c:pt>
                <c:pt idx="432">
                  <c:v>Q432</c:v>
                </c:pt>
                <c:pt idx="433">
                  <c:v>Q433</c:v>
                </c:pt>
                <c:pt idx="434">
                  <c:v>Q434</c:v>
                </c:pt>
                <c:pt idx="435">
                  <c:v>Q435</c:v>
                </c:pt>
                <c:pt idx="436">
                  <c:v>Q436</c:v>
                </c:pt>
                <c:pt idx="437">
                  <c:v>Q437</c:v>
                </c:pt>
                <c:pt idx="438">
                  <c:v>Q438</c:v>
                </c:pt>
                <c:pt idx="439">
                  <c:v>Q439</c:v>
                </c:pt>
                <c:pt idx="440">
                  <c:v>Q440</c:v>
                </c:pt>
                <c:pt idx="441">
                  <c:v>Q441</c:v>
                </c:pt>
                <c:pt idx="442">
                  <c:v>Q442</c:v>
                </c:pt>
                <c:pt idx="443">
                  <c:v>Q443</c:v>
                </c:pt>
                <c:pt idx="444">
                  <c:v>Q444</c:v>
                </c:pt>
                <c:pt idx="445">
                  <c:v>Q445</c:v>
                </c:pt>
                <c:pt idx="446">
                  <c:v>Q446</c:v>
                </c:pt>
                <c:pt idx="447">
                  <c:v>Q447</c:v>
                </c:pt>
                <c:pt idx="448">
                  <c:v>Q448</c:v>
                </c:pt>
                <c:pt idx="449">
                  <c:v>Q449</c:v>
                </c:pt>
                <c:pt idx="450">
                  <c:v>Q450</c:v>
                </c:pt>
                <c:pt idx="451">
                  <c:v>Q451</c:v>
                </c:pt>
                <c:pt idx="452">
                  <c:v>Q452</c:v>
                </c:pt>
                <c:pt idx="453">
                  <c:v>Q453</c:v>
                </c:pt>
                <c:pt idx="454">
                  <c:v>Q454</c:v>
                </c:pt>
                <c:pt idx="455">
                  <c:v>Q455</c:v>
                </c:pt>
                <c:pt idx="456">
                  <c:v>Q456</c:v>
                </c:pt>
                <c:pt idx="457">
                  <c:v>Q457</c:v>
                </c:pt>
                <c:pt idx="458">
                  <c:v>Q458</c:v>
                </c:pt>
                <c:pt idx="459">
                  <c:v>Q459</c:v>
                </c:pt>
                <c:pt idx="460">
                  <c:v>Q460</c:v>
                </c:pt>
                <c:pt idx="461">
                  <c:v>Q461</c:v>
                </c:pt>
                <c:pt idx="462">
                  <c:v>Q462</c:v>
                </c:pt>
                <c:pt idx="463">
                  <c:v>Q463</c:v>
                </c:pt>
                <c:pt idx="464">
                  <c:v>Q464</c:v>
                </c:pt>
                <c:pt idx="465">
                  <c:v>Q465</c:v>
                </c:pt>
                <c:pt idx="466">
                  <c:v>Q466</c:v>
                </c:pt>
                <c:pt idx="467">
                  <c:v>Q467</c:v>
                </c:pt>
                <c:pt idx="468">
                  <c:v>Q468</c:v>
                </c:pt>
                <c:pt idx="469">
                  <c:v>Q469</c:v>
                </c:pt>
                <c:pt idx="470">
                  <c:v>Q470</c:v>
                </c:pt>
                <c:pt idx="471">
                  <c:v>Q471</c:v>
                </c:pt>
                <c:pt idx="472">
                  <c:v>Q472</c:v>
                </c:pt>
                <c:pt idx="473">
                  <c:v>Q473</c:v>
                </c:pt>
                <c:pt idx="474">
                  <c:v>Q474</c:v>
                </c:pt>
                <c:pt idx="475">
                  <c:v>Q475</c:v>
                </c:pt>
                <c:pt idx="476">
                  <c:v>Q476</c:v>
                </c:pt>
                <c:pt idx="477">
                  <c:v>Q477</c:v>
                </c:pt>
                <c:pt idx="478">
                  <c:v>Q478</c:v>
                </c:pt>
                <c:pt idx="479">
                  <c:v>Q479</c:v>
                </c:pt>
                <c:pt idx="480">
                  <c:v>Q480</c:v>
                </c:pt>
                <c:pt idx="481">
                  <c:v>Q481</c:v>
                </c:pt>
                <c:pt idx="482">
                  <c:v>Q482</c:v>
                </c:pt>
                <c:pt idx="483">
                  <c:v>Q483</c:v>
                </c:pt>
                <c:pt idx="484">
                  <c:v>Q484</c:v>
                </c:pt>
                <c:pt idx="485">
                  <c:v>Q485</c:v>
                </c:pt>
                <c:pt idx="486">
                  <c:v>Q486</c:v>
                </c:pt>
                <c:pt idx="487">
                  <c:v>Q487</c:v>
                </c:pt>
                <c:pt idx="488">
                  <c:v>Q488</c:v>
                </c:pt>
                <c:pt idx="489">
                  <c:v>Q489</c:v>
                </c:pt>
                <c:pt idx="490">
                  <c:v>Q490</c:v>
                </c:pt>
                <c:pt idx="491">
                  <c:v>Q491</c:v>
                </c:pt>
                <c:pt idx="492">
                  <c:v>Q492</c:v>
                </c:pt>
                <c:pt idx="493">
                  <c:v>Q493</c:v>
                </c:pt>
                <c:pt idx="494">
                  <c:v>Q494</c:v>
                </c:pt>
                <c:pt idx="495">
                  <c:v>Q495</c:v>
                </c:pt>
                <c:pt idx="496">
                  <c:v>Q496</c:v>
                </c:pt>
                <c:pt idx="497">
                  <c:v>Q497</c:v>
                </c:pt>
                <c:pt idx="498">
                  <c:v>Q498</c:v>
                </c:pt>
                <c:pt idx="499">
                  <c:v>Q499</c:v>
                </c:pt>
                <c:pt idx="500">
                  <c:v>Q500</c:v>
                </c:pt>
                <c:pt idx="501">
                  <c:v>Q501</c:v>
                </c:pt>
                <c:pt idx="502">
                  <c:v>Q502</c:v>
                </c:pt>
                <c:pt idx="503">
                  <c:v>Q503</c:v>
                </c:pt>
                <c:pt idx="504">
                  <c:v>Q504</c:v>
                </c:pt>
                <c:pt idx="505">
                  <c:v>Q505</c:v>
                </c:pt>
                <c:pt idx="506">
                  <c:v>Q506</c:v>
                </c:pt>
                <c:pt idx="507">
                  <c:v>Q507</c:v>
                </c:pt>
                <c:pt idx="508">
                  <c:v>Q508</c:v>
                </c:pt>
                <c:pt idx="509">
                  <c:v>Q509</c:v>
                </c:pt>
                <c:pt idx="510">
                  <c:v>Q510</c:v>
                </c:pt>
                <c:pt idx="511">
                  <c:v>Q511</c:v>
                </c:pt>
                <c:pt idx="512">
                  <c:v>Q512</c:v>
                </c:pt>
                <c:pt idx="513">
                  <c:v>Q513</c:v>
                </c:pt>
                <c:pt idx="514">
                  <c:v>Q514</c:v>
                </c:pt>
                <c:pt idx="515">
                  <c:v>Q515</c:v>
                </c:pt>
                <c:pt idx="516">
                  <c:v>Q516</c:v>
                </c:pt>
                <c:pt idx="517">
                  <c:v>Q517</c:v>
                </c:pt>
                <c:pt idx="518">
                  <c:v>Q518</c:v>
                </c:pt>
                <c:pt idx="519">
                  <c:v>Q519</c:v>
                </c:pt>
                <c:pt idx="520">
                  <c:v>Q520</c:v>
                </c:pt>
                <c:pt idx="521">
                  <c:v>Q521</c:v>
                </c:pt>
                <c:pt idx="522">
                  <c:v>Q522</c:v>
                </c:pt>
                <c:pt idx="523">
                  <c:v>Q523</c:v>
                </c:pt>
                <c:pt idx="524">
                  <c:v>Q524</c:v>
                </c:pt>
                <c:pt idx="525">
                  <c:v>Q525</c:v>
                </c:pt>
                <c:pt idx="526">
                  <c:v>Q526</c:v>
                </c:pt>
                <c:pt idx="527">
                  <c:v>Q527</c:v>
                </c:pt>
                <c:pt idx="528">
                  <c:v>Q528</c:v>
                </c:pt>
                <c:pt idx="529">
                  <c:v>Q529</c:v>
                </c:pt>
                <c:pt idx="530">
                  <c:v>Q530</c:v>
                </c:pt>
                <c:pt idx="531">
                  <c:v>Q531</c:v>
                </c:pt>
                <c:pt idx="532">
                  <c:v>Q532</c:v>
                </c:pt>
                <c:pt idx="533">
                  <c:v>Q533</c:v>
                </c:pt>
                <c:pt idx="534">
                  <c:v>Q534</c:v>
                </c:pt>
                <c:pt idx="535">
                  <c:v>Q535</c:v>
                </c:pt>
                <c:pt idx="536">
                  <c:v>Q536</c:v>
                </c:pt>
                <c:pt idx="537">
                  <c:v>Q537</c:v>
                </c:pt>
                <c:pt idx="538">
                  <c:v>Q538</c:v>
                </c:pt>
                <c:pt idx="539">
                  <c:v>Q539</c:v>
                </c:pt>
                <c:pt idx="540">
                  <c:v>Q540</c:v>
                </c:pt>
                <c:pt idx="541">
                  <c:v>Q541</c:v>
                </c:pt>
                <c:pt idx="542">
                  <c:v>Q542</c:v>
                </c:pt>
                <c:pt idx="543">
                  <c:v>Q543</c:v>
                </c:pt>
                <c:pt idx="544">
                  <c:v>Q544</c:v>
                </c:pt>
                <c:pt idx="545">
                  <c:v>Q545</c:v>
                </c:pt>
                <c:pt idx="546">
                  <c:v>Q546</c:v>
                </c:pt>
                <c:pt idx="547">
                  <c:v>Q547</c:v>
                </c:pt>
                <c:pt idx="548">
                  <c:v>Q548</c:v>
                </c:pt>
                <c:pt idx="549">
                  <c:v>Q549</c:v>
                </c:pt>
                <c:pt idx="550">
                  <c:v>Q550</c:v>
                </c:pt>
                <c:pt idx="551">
                  <c:v>Q551</c:v>
                </c:pt>
                <c:pt idx="552">
                  <c:v>Q552</c:v>
                </c:pt>
                <c:pt idx="553">
                  <c:v>Q553</c:v>
                </c:pt>
                <c:pt idx="554">
                  <c:v>Q554</c:v>
                </c:pt>
                <c:pt idx="555">
                  <c:v>Q555</c:v>
                </c:pt>
                <c:pt idx="556">
                  <c:v>Q556</c:v>
                </c:pt>
                <c:pt idx="557">
                  <c:v>Q557</c:v>
                </c:pt>
                <c:pt idx="558">
                  <c:v>Q558</c:v>
                </c:pt>
                <c:pt idx="559">
                  <c:v>Q559</c:v>
                </c:pt>
                <c:pt idx="560">
                  <c:v>Q560</c:v>
                </c:pt>
                <c:pt idx="561">
                  <c:v>Q561</c:v>
                </c:pt>
                <c:pt idx="562">
                  <c:v>Q562</c:v>
                </c:pt>
                <c:pt idx="563">
                  <c:v>Q563</c:v>
                </c:pt>
                <c:pt idx="564">
                  <c:v>Q564</c:v>
                </c:pt>
                <c:pt idx="565">
                  <c:v>Q565</c:v>
                </c:pt>
                <c:pt idx="566">
                  <c:v>Q566</c:v>
                </c:pt>
                <c:pt idx="567">
                  <c:v>Q567</c:v>
                </c:pt>
                <c:pt idx="568">
                  <c:v>Q568</c:v>
                </c:pt>
                <c:pt idx="569">
                  <c:v>Q569</c:v>
                </c:pt>
                <c:pt idx="570">
                  <c:v>Q570</c:v>
                </c:pt>
                <c:pt idx="571">
                  <c:v>Q571</c:v>
                </c:pt>
                <c:pt idx="572">
                  <c:v>Q572</c:v>
                </c:pt>
                <c:pt idx="573">
                  <c:v>Q573</c:v>
                </c:pt>
                <c:pt idx="574">
                  <c:v>Q574</c:v>
                </c:pt>
                <c:pt idx="575">
                  <c:v>Q575</c:v>
                </c:pt>
                <c:pt idx="576">
                  <c:v>Q576</c:v>
                </c:pt>
                <c:pt idx="577">
                  <c:v>Q577</c:v>
                </c:pt>
                <c:pt idx="578">
                  <c:v>Q578</c:v>
                </c:pt>
                <c:pt idx="579">
                  <c:v>Q579</c:v>
                </c:pt>
                <c:pt idx="580">
                  <c:v>Q580</c:v>
                </c:pt>
                <c:pt idx="581">
                  <c:v>Q581</c:v>
                </c:pt>
                <c:pt idx="582">
                  <c:v>Q582</c:v>
                </c:pt>
                <c:pt idx="583">
                  <c:v>Q583</c:v>
                </c:pt>
                <c:pt idx="584">
                  <c:v>Q584</c:v>
                </c:pt>
                <c:pt idx="585">
                  <c:v>Q585</c:v>
                </c:pt>
                <c:pt idx="586">
                  <c:v>Q586</c:v>
                </c:pt>
                <c:pt idx="587">
                  <c:v>Q587</c:v>
                </c:pt>
                <c:pt idx="588">
                  <c:v>Q588</c:v>
                </c:pt>
                <c:pt idx="589">
                  <c:v>Q589</c:v>
                </c:pt>
                <c:pt idx="590">
                  <c:v>Q590</c:v>
                </c:pt>
                <c:pt idx="591">
                  <c:v>Q591</c:v>
                </c:pt>
                <c:pt idx="592">
                  <c:v>Q592</c:v>
                </c:pt>
                <c:pt idx="593">
                  <c:v>Q593</c:v>
                </c:pt>
                <c:pt idx="594">
                  <c:v>Q594</c:v>
                </c:pt>
                <c:pt idx="595">
                  <c:v>Q595</c:v>
                </c:pt>
                <c:pt idx="596">
                  <c:v>Q596</c:v>
                </c:pt>
                <c:pt idx="597">
                  <c:v>Q597</c:v>
                </c:pt>
                <c:pt idx="598">
                  <c:v>Q598</c:v>
                </c:pt>
                <c:pt idx="599">
                  <c:v>Q599</c:v>
                </c:pt>
                <c:pt idx="600">
                  <c:v>Q600</c:v>
                </c:pt>
                <c:pt idx="601">
                  <c:v>Q601</c:v>
                </c:pt>
                <c:pt idx="602">
                  <c:v>Q602</c:v>
                </c:pt>
                <c:pt idx="603">
                  <c:v>Q603</c:v>
                </c:pt>
                <c:pt idx="604">
                  <c:v>Q604</c:v>
                </c:pt>
                <c:pt idx="605">
                  <c:v>Q605</c:v>
                </c:pt>
                <c:pt idx="606">
                  <c:v>Q606</c:v>
                </c:pt>
                <c:pt idx="607">
                  <c:v>Q607</c:v>
                </c:pt>
                <c:pt idx="608">
                  <c:v>Q608</c:v>
                </c:pt>
                <c:pt idx="609">
                  <c:v>Q609</c:v>
                </c:pt>
                <c:pt idx="610">
                  <c:v>Q610</c:v>
                </c:pt>
                <c:pt idx="611">
                  <c:v>Q611</c:v>
                </c:pt>
                <c:pt idx="612">
                  <c:v>Q612</c:v>
                </c:pt>
                <c:pt idx="613">
                  <c:v>Q613</c:v>
                </c:pt>
                <c:pt idx="614">
                  <c:v>Q614</c:v>
                </c:pt>
                <c:pt idx="615">
                  <c:v>Q615</c:v>
                </c:pt>
                <c:pt idx="616">
                  <c:v>Q616</c:v>
                </c:pt>
                <c:pt idx="617">
                  <c:v>Q617</c:v>
                </c:pt>
                <c:pt idx="618">
                  <c:v>Q618</c:v>
                </c:pt>
                <c:pt idx="619">
                  <c:v>Q619</c:v>
                </c:pt>
                <c:pt idx="620">
                  <c:v>Q620</c:v>
                </c:pt>
                <c:pt idx="621">
                  <c:v>Q621</c:v>
                </c:pt>
                <c:pt idx="622">
                  <c:v>Q622</c:v>
                </c:pt>
                <c:pt idx="623">
                  <c:v>Q623</c:v>
                </c:pt>
                <c:pt idx="624">
                  <c:v>Q624</c:v>
                </c:pt>
                <c:pt idx="625">
                  <c:v>Q625</c:v>
                </c:pt>
                <c:pt idx="626">
                  <c:v>Q626</c:v>
                </c:pt>
                <c:pt idx="627">
                  <c:v>Q627</c:v>
                </c:pt>
                <c:pt idx="628">
                  <c:v>Q628</c:v>
                </c:pt>
                <c:pt idx="629">
                  <c:v>Q629</c:v>
                </c:pt>
                <c:pt idx="630">
                  <c:v>Q630</c:v>
                </c:pt>
                <c:pt idx="631">
                  <c:v>Q631</c:v>
                </c:pt>
                <c:pt idx="632">
                  <c:v>Q632</c:v>
                </c:pt>
                <c:pt idx="633">
                  <c:v>Q633</c:v>
                </c:pt>
                <c:pt idx="634">
                  <c:v>Q634</c:v>
                </c:pt>
                <c:pt idx="635">
                  <c:v>Q635</c:v>
                </c:pt>
                <c:pt idx="636">
                  <c:v>Q636</c:v>
                </c:pt>
                <c:pt idx="637">
                  <c:v>Q637</c:v>
                </c:pt>
                <c:pt idx="638">
                  <c:v>Q638</c:v>
                </c:pt>
                <c:pt idx="639">
                  <c:v>Q639</c:v>
                </c:pt>
                <c:pt idx="640">
                  <c:v>Q640</c:v>
                </c:pt>
                <c:pt idx="641">
                  <c:v>Q641</c:v>
                </c:pt>
                <c:pt idx="642">
                  <c:v>Q642</c:v>
                </c:pt>
                <c:pt idx="643">
                  <c:v>Q643</c:v>
                </c:pt>
                <c:pt idx="644">
                  <c:v>Q644</c:v>
                </c:pt>
                <c:pt idx="645">
                  <c:v>Q645</c:v>
                </c:pt>
                <c:pt idx="646">
                  <c:v>Q646</c:v>
                </c:pt>
                <c:pt idx="647">
                  <c:v>Q647</c:v>
                </c:pt>
                <c:pt idx="648">
                  <c:v>Q648</c:v>
                </c:pt>
                <c:pt idx="649">
                  <c:v>Q649</c:v>
                </c:pt>
                <c:pt idx="650">
                  <c:v>Q650</c:v>
                </c:pt>
                <c:pt idx="651">
                  <c:v>Q651</c:v>
                </c:pt>
                <c:pt idx="652">
                  <c:v>Q652</c:v>
                </c:pt>
                <c:pt idx="653">
                  <c:v>Q653</c:v>
                </c:pt>
                <c:pt idx="654">
                  <c:v>Q654</c:v>
                </c:pt>
                <c:pt idx="655">
                  <c:v>Q655</c:v>
                </c:pt>
                <c:pt idx="656">
                  <c:v>Q656</c:v>
                </c:pt>
                <c:pt idx="657">
                  <c:v>Q657</c:v>
                </c:pt>
                <c:pt idx="658">
                  <c:v>Q658</c:v>
                </c:pt>
                <c:pt idx="659">
                  <c:v>Q659</c:v>
                </c:pt>
                <c:pt idx="660">
                  <c:v>Q660</c:v>
                </c:pt>
                <c:pt idx="661">
                  <c:v>Q661</c:v>
                </c:pt>
                <c:pt idx="662">
                  <c:v>Q662</c:v>
                </c:pt>
                <c:pt idx="663">
                  <c:v>Q663</c:v>
                </c:pt>
                <c:pt idx="664">
                  <c:v>Q664</c:v>
                </c:pt>
                <c:pt idx="665">
                  <c:v>Q665</c:v>
                </c:pt>
                <c:pt idx="666">
                  <c:v>Q666</c:v>
                </c:pt>
                <c:pt idx="667">
                  <c:v>Q667</c:v>
                </c:pt>
                <c:pt idx="668">
                  <c:v>Q668</c:v>
                </c:pt>
                <c:pt idx="669">
                  <c:v>Q669</c:v>
                </c:pt>
                <c:pt idx="670">
                  <c:v>Q670</c:v>
                </c:pt>
                <c:pt idx="671">
                  <c:v>Q671</c:v>
                </c:pt>
                <c:pt idx="672">
                  <c:v>Q672</c:v>
                </c:pt>
                <c:pt idx="673">
                  <c:v>Q673</c:v>
                </c:pt>
                <c:pt idx="674">
                  <c:v>Q674</c:v>
                </c:pt>
                <c:pt idx="675">
                  <c:v>Q675</c:v>
                </c:pt>
                <c:pt idx="676">
                  <c:v>Q676</c:v>
                </c:pt>
                <c:pt idx="677">
                  <c:v>Q677</c:v>
                </c:pt>
                <c:pt idx="678">
                  <c:v>Q678</c:v>
                </c:pt>
                <c:pt idx="679">
                  <c:v>Q679</c:v>
                </c:pt>
                <c:pt idx="680">
                  <c:v>Q680</c:v>
                </c:pt>
                <c:pt idx="681">
                  <c:v>Q681</c:v>
                </c:pt>
                <c:pt idx="682">
                  <c:v>Q682</c:v>
                </c:pt>
                <c:pt idx="683">
                  <c:v>Q683</c:v>
                </c:pt>
                <c:pt idx="684">
                  <c:v>Q684</c:v>
                </c:pt>
                <c:pt idx="685">
                  <c:v>Q685</c:v>
                </c:pt>
                <c:pt idx="686">
                  <c:v>Q686</c:v>
                </c:pt>
                <c:pt idx="687">
                  <c:v>Q687</c:v>
                </c:pt>
                <c:pt idx="688">
                  <c:v>Q688</c:v>
                </c:pt>
                <c:pt idx="689">
                  <c:v>Q689</c:v>
                </c:pt>
                <c:pt idx="690">
                  <c:v>Q690</c:v>
                </c:pt>
                <c:pt idx="691">
                  <c:v>Q691</c:v>
                </c:pt>
                <c:pt idx="692">
                  <c:v>Q692</c:v>
                </c:pt>
                <c:pt idx="693">
                  <c:v>Q693</c:v>
                </c:pt>
                <c:pt idx="694">
                  <c:v>Q694</c:v>
                </c:pt>
                <c:pt idx="695">
                  <c:v>Q695</c:v>
                </c:pt>
                <c:pt idx="696">
                  <c:v>Q696</c:v>
                </c:pt>
                <c:pt idx="697">
                  <c:v>Q697</c:v>
                </c:pt>
                <c:pt idx="698">
                  <c:v>Q698</c:v>
                </c:pt>
                <c:pt idx="699">
                  <c:v>Q699</c:v>
                </c:pt>
                <c:pt idx="700">
                  <c:v>Q700</c:v>
                </c:pt>
                <c:pt idx="701">
                  <c:v>Q701</c:v>
                </c:pt>
                <c:pt idx="702">
                  <c:v>Q702</c:v>
                </c:pt>
                <c:pt idx="703">
                  <c:v>Q703</c:v>
                </c:pt>
                <c:pt idx="704">
                  <c:v>Q704</c:v>
                </c:pt>
                <c:pt idx="705">
                  <c:v>Q705</c:v>
                </c:pt>
                <c:pt idx="706">
                  <c:v>Q706</c:v>
                </c:pt>
                <c:pt idx="707">
                  <c:v>Q707</c:v>
                </c:pt>
                <c:pt idx="708">
                  <c:v>Q708</c:v>
                </c:pt>
                <c:pt idx="709">
                  <c:v>Q709</c:v>
                </c:pt>
                <c:pt idx="710">
                  <c:v>Q710</c:v>
                </c:pt>
                <c:pt idx="711">
                  <c:v>Q711</c:v>
                </c:pt>
                <c:pt idx="712">
                  <c:v>Q712</c:v>
                </c:pt>
                <c:pt idx="713">
                  <c:v>Q713</c:v>
                </c:pt>
                <c:pt idx="714">
                  <c:v>Q714</c:v>
                </c:pt>
                <c:pt idx="715">
                  <c:v>Q715</c:v>
                </c:pt>
                <c:pt idx="716">
                  <c:v>Q716</c:v>
                </c:pt>
                <c:pt idx="717">
                  <c:v>Q717</c:v>
                </c:pt>
                <c:pt idx="718">
                  <c:v>Q718</c:v>
                </c:pt>
                <c:pt idx="719">
                  <c:v>Q719</c:v>
                </c:pt>
                <c:pt idx="720">
                  <c:v>Q720</c:v>
                </c:pt>
                <c:pt idx="721">
                  <c:v>Q721</c:v>
                </c:pt>
                <c:pt idx="722">
                  <c:v>Q722</c:v>
                </c:pt>
                <c:pt idx="723">
                  <c:v>Q723</c:v>
                </c:pt>
                <c:pt idx="724">
                  <c:v>Q724</c:v>
                </c:pt>
                <c:pt idx="725">
                  <c:v>Q725</c:v>
                </c:pt>
                <c:pt idx="726">
                  <c:v>Q726</c:v>
                </c:pt>
                <c:pt idx="727">
                  <c:v>Q727</c:v>
                </c:pt>
                <c:pt idx="728">
                  <c:v>Q728</c:v>
                </c:pt>
                <c:pt idx="729">
                  <c:v>Q729</c:v>
                </c:pt>
                <c:pt idx="730">
                  <c:v>Q730</c:v>
                </c:pt>
                <c:pt idx="731">
                  <c:v>Q731</c:v>
                </c:pt>
                <c:pt idx="732">
                  <c:v>Q732</c:v>
                </c:pt>
                <c:pt idx="733">
                  <c:v>Q733</c:v>
                </c:pt>
                <c:pt idx="734">
                  <c:v>Q734</c:v>
                </c:pt>
                <c:pt idx="735">
                  <c:v>Q735</c:v>
                </c:pt>
                <c:pt idx="736">
                  <c:v>Q736</c:v>
                </c:pt>
                <c:pt idx="737">
                  <c:v>Q737</c:v>
                </c:pt>
                <c:pt idx="738">
                  <c:v>Q738</c:v>
                </c:pt>
                <c:pt idx="739">
                  <c:v>Q739</c:v>
                </c:pt>
                <c:pt idx="740">
                  <c:v>Q740</c:v>
                </c:pt>
                <c:pt idx="741">
                  <c:v>Q741</c:v>
                </c:pt>
                <c:pt idx="742">
                  <c:v>Q742</c:v>
                </c:pt>
                <c:pt idx="743">
                  <c:v>Q743</c:v>
                </c:pt>
                <c:pt idx="744">
                  <c:v>Q744</c:v>
                </c:pt>
                <c:pt idx="745">
                  <c:v>Q745</c:v>
                </c:pt>
                <c:pt idx="746">
                  <c:v>Q746</c:v>
                </c:pt>
                <c:pt idx="747">
                  <c:v>Q747</c:v>
                </c:pt>
                <c:pt idx="748">
                  <c:v>Q748</c:v>
                </c:pt>
                <c:pt idx="749">
                  <c:v>Q749</c:v>
                </c:pt>
                <c:pt idx="750">
                  <c:v>Q750</c:v>
                </c:pt>
                <c:pt idx="751">
                  <c:v>Q751</c:v>
                </c:pt>
                <c:pt idx="752">
                  <c:v>Q752</c:v>
                </c:pt>
                <c:pt idx="753">
                  <c:v>Q753</c:v>
                </c:pt>
                <c:pt idx="754">
                  <c:v>Q754</c:v>
                </c:pt>
                <c:pt idx="755">
                  <c:v>Q755</c:v>
                </c:pt>
                <c:pt idx="756">
                  <c:v>Q756</c:v>
                </c:pt>
                <c:pt idx="757">
                  <c:v>Q757</c:v>
                </c:pt>
                <c:pt idx="758">
                  <c:v>Q758</c:v>
                </c:pt>
                <c:pt idx="759">
                  <c:v>Q759</c:v>
                </c:pt>
                <c:pt idx="760">
                  <c:v>Q760</c:v>
                </c:pt>
                <c:pt idx="761">
                  <c:v>Q761</c:v>
                </c:pt>
                <c:pt idx="762">
                  <c:v>Q762</c:v>
                </c:pt>
                <c:pt idx="763">
                  <c:v>Q763</c:v>
                </c:pt>
                <c:pt idx="764">
                  <c:v>Q764</c:v>
                </c:pt>
                <c:pt idx="765">
                  <c:v>Q765</c:v>
                </c:pt>
                <c:pt idx="766">
                  <c:v>Q766</c:v>
                </c:pt>
                <c:pt idx="767">
                  <c:v>Q767</c:v>
                </c:pt>
                <c:pt idx="768">
                  <c:v>Q768</c:v>
                </c:pt>
                <c:pt idx="769">
                  <c:v>Q769</c:v>
                </c:pt>
                <c:pt idx="770">
                  <c:v>Q770</c:v>
                </c:pt>
                <c:pt idx="771">
                  <c:v>Q771</c:v>
                </c:pt>
                <c:pt idx="772">
                  <c:v>Q772</c:v>
                </c:pt>
                <c:pt idx="773">
                  <c:v>Q773</c:v>
                </c:pt>
                <c:pt idx="774">
                  <c:v>Q774</c:v>
                </c:pt>
                <c:pt idx="775">
                  <c:v>Q775</c:v>
                </c:pt>
                <c:pt idx="776">
                  <c:v>Q776</c:v>
                </c:pt>
                <c:pt idx="777">
                  <c:v>Q777</c:v>
                </c:pt>
                <c:pt idx="778">
                  <c:v>Q778</c:v>
                </c:pt>
                <c:pt idx="779">
                  <c:v>Q779</c:v>
                </c:pt>
                <c:pt idx="780">
                  <c:v>Q780</c:v>
                </c:pt>
                <c:pt idx="781">
                  <c:v>Q781</c:v>
                </c:pt>
                <c:pt idx="782">
                  <c:v>Q782</c:v>
                </c:pt>
                <c:pt idx="783">
                  <c:v>Q783</c:v>
                </c:pt>
                <c:pt idx="784">
                  <c:v>Q784</c:v>
                </c:pt>
                <c:pt idx="785">
                  <c:v>Q785</c:v>
                </c:pt>
                <c:pt idx="786">
                  <c:v>Q786</c:v>
                </c:pt>
                <c:pt idx="787">
                  <c:v>Q787</c:v>
                </c:pt>
                <c:pt idx="788">
                  <c:v>Q788</c:v>
                </c:pt>
                <c:pt idx="789">
                  <c:v>Q789</c:v>
                </c:pt>
                <c:pt idx="790">
                  <c:v>Q790</c:v>
                </c:pt>
                <c:pt idx="791">
                  <c:v>Q791</c:v>
                </c:pt>
                <c:pt idx="792">
                  <c:v>Q792</c:v>
                </c:pt>
                <c:pt idx="793">
                  <c:v>Q793</c:v>
                </c:pt>
                <c:pt idx="794">
                  <c:v>Q794</c:v>
                </c:pt>
                <c:pt idx="795">
                  <c:v>Q795</c:v>
                </c:pt>
                <c:pt idx="796">
                  <c:v>Q796</c:v>
                </c:pt>
                <c:pt idx="797">
                  <c:v>Q797</c:v>
                </c:pt>
                <c:pt idx="798">
                  <c:v>Q798</c:v>
                </c:pt>
                <c:pt idx="799">
                  <c:v>Q799</c:v>
                </c:pt>
                <c:pt idx="800">
                  <c:v>Q800</c:v>
                </c:pt>
                <c:pt idx="801">
                  <c:v>Q801</c:v>
                </c:pt>
                <c:pt idx="802">
                  <c:v>Q802</c:v>
                </c:pt>
                <c:pt idx="803">
                  <c:v>Q803</c:v>
                </c:pt>
                <c:pt idx="804">
                  <c:v>Q804</c:v>
                </c:pt>
                <c:pt idx="805">
                  <c:v>Q805</c:v>
                </c:pt>
                <c:pt idx="806">
                  <c:v>Q806</c:v>
                </c:pt>
                <c:pt idx="807">
                  <c:v>Q807</c:v>
                </c:pt>
                <c:pt idx="808">
                  <c:v>Q808</c:v>
                </c:pt>
                <c:pt idx="809">
                  <c:v>Q809</c:v>
                </c:pt>
                <c:pt idx="810">
                  <c:v>Q810</c:v>
                </c:pt>
                <c:pt idx="811">
                  <c:v>Q811</c:v>
                </c:pt>
                <c:pt idx="812">
                  <c:v>Q812</c:v>
                </c:pt>
                <c:pt idx="813">
                  <c:v>Q813</c:v>
                </c:pt>
                <c:pt idx="814">
                  <c:v>Q814</c:v>
                </c:pt>
                <c:pt idx="815">
                  <c:v>Q815</c:v>
                </c:pt>
                <c:pt idx="816">
                  <c:v>Q816</c:v>
                </c:pt>
                <c:pt idx="817">
                  <c:v>Q817</c:v>
                </c:pt>
                <c:pt idx="818">
                  <c:v>Q818</c:v>
                </c:pt>
                <c:pt idx="819">
                  <c:v>Q819</c:v>
                </c:pt>
                <c:pt idx="820">
                  <c:v>Q820</c:v>
                </c:pt>
                <c:pt idx="821">
                  <c:v>Q821</c:v>
                </c:pt>
                <c:pt idx="822">
                  <c:v>Q822</c:v>
                </c:pt>
                <c:pt idx="823">
                  <c:v>Q823</c:v>
                </c:pt>
                <c:pt idx="824">
                  <c:v>Q824</c:v>
                </c:pt>
                <c:pt idx="825">
                  <c:v>Q825</c:v>
                </c:pt>
                <c:pt idx="826">
                  <c:v>Q826</c:v>
                </c:pt>
                <c:pt idx="827">
                  <c:v>Q827</c:v>
                </c:pt>
                <c:pt idx="828">
                  <c:v>Q828</c:v>
                </c:pt>
                <c:pt idx="829">
                  <c:v>Q829</c:v>
                </c:pt>
                <c:pt idx="830">
                  <c:v>Q830</c:v>
                </c:pt>
                <c:pt idx="831">
                  <c:v>Q831</c:v>
                </c:pt>
                <c:pt idx="832">
                  <c:v>Q832</c:v>
                </c:pt>
                <c:pt idx="833">
                  <c:v>Q833</c:v>
                </c:pt>
                <c:pt idx="834">
                  <c:v>Q834</c:v>
                </c:pt>
                <c:pt idx="835">
                  <c:v>Q835</c:v>
                </c:pt>
                <c:pt idx="836">
                  <c:v>Q836</c:v>
                </c:pt>
                <c:pt idx="837">
                  <c:v>Q837</c:v>
                </c:pt>
                <c:pt idx="838">
                  <c:v>Q838</c:v>
                </c:pt>
                <c:pt idx="839">
                  <c:v>Q839</c:v>
                </c:pt>
                <c:pt idx="840">
                  <c:v>Q840</c:v>
                </c:pt>
                <c:pt idx="841">
                  <c:v>Q841</c:v>
                </c:pt>
                <c:pt idx="842">
                  <c:v>Q842</c:v>
                </c:pt>
                <c:pt idx="843">
                  <c:v>Q843</c:v>
                </c:pt>
                <c:pt idx="844">
                  <c:v>Q844</c:v>
                </c:pt>
                <c:pt idx="845">
                  <c:v>Q845</c:v>
                </c:pt>
                <c:pt idx="846">
                  <c:v>Q846</c:v>
                </c:pt>
                <c:pt idx="847">
                  <c:v>Q847</c:v>
                </c:pt>
                <c:pt idx="848">
                  <c:v>Q848</c:v>
                </c:pt>
                <c:pt idx="849">
                  <c:v>Q849</c:v>
                </c:pt>
                <c:pt idx="850">
                  <c:v>Q850</c:v>
                </c:pt>
                <c:pt idx="851">
                  <c:v>Q851</c:v>
                </c:pt>
                <c:pt idx="852">
                  <c:v>Q852</c:v>
                </c:pt>
                <c:pt idx="853">
                  <c:v>Q853</c:v>
                </c:pt>
                <c:pt idx="854">
                  <c:v>Q854</c:v>
                </c:pt>
                <c:pt idx="855">
                  <c:v>Q855</c:v>
                </c:pt>
                <c:pt idx="856">
                  <c:v>Q856</c:v>
                </c:pt>
                <c:pt idx="857">
                  <c:v>Q857</c:v>
                </c:pt>
                <c:pt idx="858">
                  <c:v>Q858</c:v>
                </c:pt>
                <c:pt idx="859">
                  <c:v>Q859</c:v>
                </c:pt>
                <c:pt idx="860">
                  <c:v>Q860</c:v>
                </c:pt>
                <c:pt idx="861">
                  <c:v>Q861</c:v>
                </c:pt>
                <c:pt idx="862">
                  <c:v>Q862</c:v>
                </c:pt>
                <c:pt idx="863">
                  <c:v>Q863</c:v>
                </c:pt>
                <c:pt idx="864">
                  <c:v>Q864</c:v>
                </c:pt>
                <c:pt idx="865">
                  <c:v>Q865</c:v>
                </c:pt>
                <c:pt idx="866">
                  <c:v>Q866</c:v>
                </c:pt>
                <c:pt idx="867">
                  <c:v>Q867</c:v>
                </c:pt>
                <c:pt idx="868">
                  <c:v>Q868</c:v>
                </c:pt>
                <c:pt idx="869">
                  <c:v>Q869</c:v>
                </c:pt>
                <c:pt idx="870">
                  <c:v>Q870</c:v>
                </c:pt>
                <c:pt idx="871">
                  <c:v>Q871</c:v>
                </c:pt>
                <c:pt idx="872">
                  <c:v>Q872</c:v>
                </c:pt>
                <c:pt idx="873">
                  <c:v>Q873</c:v>
                </c:pt>
                <c:pt idx="874">
                  <c:v>Q874</c:v>
                </c:pt>
                <c:pt idx="875">
                  <c:v>Q875</c:v>
                </c:pt>
                <c:pt idx="876">
                  <c:v>Q876</c:v>
                </c:pt>
                <c:pt idx="877">
                  <c:v>Q877</c:v>
                </c:pt>
                <c:pt idx="878">
                  <c:v>Q878</c:v>
                </c:pt>
                <c:pt idx="879">
                  <c:v>Q879</c:v>
                </c:pt>
                <c:pt idx="880">
                  <c:v>Q880</c:v>
                </c:pt>
                <c:pt idx="881">
                  <c:v>Q881</c:v>
                </c:pt>
                <c:pt idx="882">
                  <c:v>Q882</c:v>
                </c:pt>
                <c:pt idx="883">
                  <c:v>Q883</c:v>
                </c:pt>
                <c:pt idx="884">
                  <c:v>Q884</c:v>
                </c:pt>
                <c:pt idx="885">
                  <c:v>Q885</c:v>
                </c:pt>
                <c:pt idx="886">
                  <c:v>Q886</c:v>
                </c:pt>
                <c:pt idx="887">
                  <c:v>Q887</c:v>
                </c:pt>
                <c:pt idx="888">
                  <c:v>Q888</c:v>
                </c:pt>
                <c:pt idx="889">
                  <c:v>Q889</c:v>
                </c:pt>
                <c:pt idx="890">
                  <c:v>Q890</c:v>
                </c:pt>
                <c:pt idx="891">
                  <c:v>Q891</c:v>
                </c:pt>
                <c:pt idx="892">
                  <c:v>Q892</c:v>
                </c:pt>
                <c:pt idx="893">
                  <c:v>Q893</c:v>
                </c:pt>
                <c:pt idx="894">
                  <c:v>Q894</c:v>
                </c:pt>
                <c:pt idx="895">
                  <c:v>Q895</c:v>
                </c:pt>
                <c:pt idx="896">
                  <c:v>Q896</c:v>
                </c:pt>
                <c:pt idx="897">
                  <c:v>Q897</c:v>
                </c:pt>
                <c:pt idx="898">
                  <c:v>Q898</c:v>
                </c:pt>
                <c:pt idx="899">
                  <c:v>Q899</c:v>
                </c:pt>
                <c:pt idx="900">
                  <c:v>Q900</c:v>
                </c:pt>
                <c:pt idx="901">
                  <c:v>Q901</c:v>
                </c:pt>
                <c:pt idx="902">
                  <c:v>Q902</c:v>
                </c:pt>
                <c:pt idx="903">
                  <c:v>Q903</c:v>
                </c:pt>
                <c:pt idx="904">
                  <c:v>Q904</c:v>
                </c:pt>
                <c:pt idx="905">
                  <c:v>Q905</c:v>
                </c:pt>
                <c:pt idx="906">
                  <c:v>Q906</c:v>
                </c:pt>
                <c:pt idx="907">
                  <c:v>Q907</c:v>
                </c:pt>
                <c:pt idx="908">
                  <c:v>Q908</c:v>
                </c:pt>
                <c:pt idx="909">
                  <c:v>Q909</c:v>
                </c:pt>
                <c:pt idx="910">
                  <c:v>Q910</c:v>
                </c:pt>
                <c:pt idx="911">
                  <c:v>Q911</c:v>
                </c:pt>
                <c:pt idx="912">
                  <c:v>Q912</c:v>
                </c:pt>
                <c:pt idx="913">
                  <c:v>Q913</c:v>
                </c:pt>
                <c:pt idx="914">
                  <c:v>Q914</c:v>
                </c:pt>
                <c:pt idx="915">
                  <c:v>Q915</c:v>
                </c:pt>
                <c:pt idx="916">
                  <c:v>Q916</c:v>
                </c:pt>
                <c:pt idx="917">
                  <c:v>Q917</c:v>
                </c:pt>
                <c:pt idx="918">
                  <c:v>Q918</c:v>
                </c:pt>
                <c:pt idx="919">
                  <c:v>Q919</c:v>
                </c:pt>
                <c:pt idx="920">
                  <c:v>Q920</c:v>
                </c:pt>
                <c:pt idx="921">
                  <c:v>Q921</c:v>
                </c:pt>
                <c:pt idx="922">
                  <c:v>Q922</c:v>
                </c:pt>
                <c:pt idx="923">
                  <c:v>Q923</c:v>
                </c:pt>
                <c:pt idx="924">
                  <c:v>Q924</c:v>
                </c:pt>
                <c:pt idx="925">
                  <c:v>Q925</c:v>
                </c:pt>
                <c:pt idx="926">
                  <c:v>Q926</c:v>
                </c:pt>
                <c:pt idx="927">
                  <c:v>Q927</c:v>
                </c:pt>
                <c:pt idx="928">
                  <c:v>Q928</c:v>
                </c:pt>
                <c:pt idx="929">
                  <c:v>Q929</c:v>
                </c:pt>
                <c:pt idx="930">
                  <c:v>Q930</c:v>
                </c:pt>
                <c:pt idx="931">
                  <c:v>Q931</c:v>
                </c:pt>
                <c:pt idx="932">
                  <c:v>Q932</c:v>
                </c:pt>
                <c:pt idx="933">
                  <c:v>Q933</c:v>
                </c:pt>
                <c:pt idx="934">
                  <c:v>Q934</c:v>
                </c:pt>
                <c:pt idx="935">
                  <c:v>Q935</c:v>
                </c:pt>
                <c:pt idx="936">
                  <c:v>Q936</c:v>
                </c:pt>
                <c:pt idx="937">
                  <c:v>Q937</c:v>
                </c:pt>
                <c:pt idx="938">
                  <c:v>Q938</c:v>
                </c:pt>
                <c:pt idx="939">
                  <c:v>Q939</c:v>
                </c:pt>
                <c:pt idx="940">
                  <c:v>Q940</c:v>
                </c:pt>
                <c:pt idx="941">
                  <c:v>Q941</c:v>
                </c:pt>
                <c:pt idx="942">
                  <c:v>Q942</c:v>
                </c:pt>
                <c:pt idx="943">
                  <c:v>Q943</c:v>
                </c:pt>
                <c:pt idx="944">
                  <c:v>Q944</c:v>
                </c:pt>
                <c:pt idx="945">
                  <c:v>Q945</c:v>
                </c:pt>
                <c:pt idx="946">
                  <c:v>Q946</c:v>
                </c:pt>
                <c:pt idx="947">
                  <c:v>Q947</c:v>
                </c:pt>
                <c:pt idx="948">
                  <c:v>Q948</c:v>
                </c:pt>
                <c:pt idx="949">
                  <c:v>Q949</c:v>
                </c:pt>
                <c:pt idx="950">
                  <c:v>Q950</c:v>
                </c:pt>
                <c:pt idx="951">
                  <c:v>Q951</c:v>
                </c:pt>
                <c:pt idx="952">
                  <c:v>Q952</c:v>
                </c:pt>
                <c:pt idx="953">
                  <c:v>Q953</c:v>
                </c:pt>
                <c:pt idx="954">
                  <c:v>Q954</c:v>
                </c:pt>
                <c:pt idx="955">
                  <c:v>Q955</c:v>
                </c:pt>
                <c:pt idx="956">
                  <c:v>Q956</c:v>
                </c:pt>
                <c:pt idx="957">
                  <c:v>Q957</c:v>
                </c:pt>
                <c:pt idx="958">
                  <c:v>Q958</c:v>
                </c:pt>
                <c:pt idx="959">
                  <c:v>Q959</c:v>
                </c:pt>
                <c:pt idx="960">
                  <c:v>Q960</c:v>
                </c:pt>
                <c:pt idx="961">
                  <c:v>Q961</c:v>
                </c:pt>
                <c:pt idx="962">
                  <c:v>Q962</c:v>
                </c:pt>
                <c:pt idx="963">
                  <c:v>Q963</c:v>
                </c:pt>
                <c:pt idx="964">
                  <c:v>Q964</c:v>
                </c:pt>
                <c:pt idx="965">
                  <c:v>Q965</c:v>
                </c:pt>
                <c:pt idx="966">
                  <c:v>Q966</c:v>
                </c:pt>
                <c:pt idx="967">
                  <c:v>Q967</c:v>
                </c:pt>
                <c:pt idx="968">
                  <c:v>Q968</c:v>
                </c:pt>
                <c:pt idx="969">
                  <c:v>Q969</c:v>
                </c:pt>
                <c:pt idx="970">
                  <c:v>Q970</c:v>
                </c:pt>
                <c:pt idx="971">
                  <c:v>Q971</c:v>
                </c:pt>
                <c:pt idx="972">
                  <c:v>Q972</c:v>
                </c:pt>
                <c:pt idx="973">
                  <c:v>Q973</c:v>
                </c:pt>
                <c:pt idx="974">
                  <c:v>Q974</c:v>
                </c:pt>
                <c:pt idx="975">
                  <c:v>Q975</c:v>
                </c:pt>
                <c:pt idx="976">
                  <c:v>Q976</c:v>
                </c:pt>
                <c:pt idx="977">
                  <c:v>Q977</c:v>
                </c:pt>
                <c:pt idx="978">
                  <c:v>Q978</c:v>
                </c:pt>
                <c:pt idx="979">
                  <c:v>Q979</c:v>
                </c:pt>
                <c:pt idx="980">
                  <c:v>Q980</c:v>
                </c:pt>
                <c:pt idx="981">
                  <c:v>Q981</c:v>
                </c:pt>
                <c:pt idx="982">
                  <c:v>Q982</c:v>
                </c:pt>
                <c:pt idx="983">
                  <c:v>Q983</c:v>
                </c:pt>
                <c:pt idx="984">
                  <c:v>Q984</c:v>
                </c:pt>
                <c:pt idx="985">
                  <c:v>Q985</c:v>
                </c:pt>
                <c:pt idx="986">
                  <c:v>Q986</c:v>
                </c:pt>
                <c:pt idx="987">
                  <c:v>Q987</c:v>
                </c:pt>
                <c:pt idx="988">
                  <c:v>Q988</c:v>
                </c:pt>
                <c:pt idx="989">
                  <c:v>Q989</c:v>
                </c:pt>
                <c:pt idx="990">
                  <c:v>Q990</c:v>
                </c:pt>
                <c:pt idx="991">
                  <c:v>Q991</c:v>
                </c:pt>
                <c:pt idx="992">
                  <c:v>Q992</c:v>
                </c:pt>
                <c:pt idx="993">
                  <c:v>Q993</c:v>
                </c:pt>
                <c:pt idx="994">
                  <c:v>Q994</c:v>
                </c:pt>
                <c:pt idx="995">
                  <c:v>Q995</c:v>
                </c:pt>
                <c:pt idx="996">
                  <c:v>Q996</c:v>
                </c:pt>
                <c:pt idx="997">
                  <c:v>Q997</c:v>
                </c:pt>
                <c:pt idx="998">
                  <c:v>Q998</c:v>
                </c:pt>
                <c:pt idx="999">
                  <c:v>Q999</c:v>
                </c:pt>
                <c:pt idx="1000">
                  <c:v>Q1000</c:v>
                </c:pt>
                <c:pt idx="1001">
                  <c:v>Q1001</c:v>
                </c:pt>
                <c:pt idx="1002">
                  <c:v>Q1002</c:v>
                </c:pt>
                <c:pt idx="1003">
                  <c:v>Q1003</c:v>
                </c:pt>
                <c:pt idx="1004">
                  <c:v>Q1004</c:v>
                </c:pt>
                <c:pt idx="1005">
                  <c:v>Q1005</c:v>
                </c:pt>
                <c:pt idx="1006">
                  <c:v>Q1006</c:v>
                </c:pt>
                <c:pt idx="1007">
                  <c:v>Q1007</c:v>
                </c:pt>
                <c:pt idx="1008">
                  <c:v>Q1008</c:v>
                </c:pt>
                <c:pt idx="1009">
                  <c:v>Q1009</c:v>
                </c:pt>
                <c:pt idx="1010">
                  <c:v>Q1010</c:v>
                </c:pt>
                <c:pt idx="1011">
                  <c:v>Q1011</c:v>
                </c:pt>
                <c:pt idx="1012">
                  <c:v>Q1012</c:v>
                </c:pt>
                <c:pt idx="1013">
                  <c:v>Q1013</c:v>
                </c:pt>
                <c:pt idx="1014">
                  <c:v>Q1014</c:v>
                </c:pt>
                <c:pt idx="1015">
                  <c:v>Q1015</c:v>
                </c:pt>
                <c:pt idx="1016">
                  <c:v>Q1016</c:v>
                </c:pt>
                <c:pt idx="1017">
                  <c:v>Q1017</c:v>
                </c:pt>
                <c:pt idx="1018">
                  <c:v>Q1018</c:v>
                </c:pt>
                <c:pt idx="1019">
                  <c:v>Q1019</c:v>
                </c:pt>
                <c:pt idx="1020">
                  <c:v>Q1020</c:v>
                </c:pt>
                <c:pt idx="1021">
                  <c:v>Q1021</c:v>
                </c:pt>
                <c:pt idx="1022">
                  <c:v>Q1022</c:v>
                </c:pt>
                <c:pt idx="1023">
                  <c:v>Q1023</c:v>
                </c:pt>
                <c:pt idx="1024">
                  <c:v>Q1024</c:v>
                </c:pt>
                <c:pt idx="1025">
                  <c:v>Q1025</c:v>
                </c:pt>
                <c:pt idx="1026">
                  <c:v>Q1026</c:v>
                </c:pt>
                <c:pt idx="1027">
                  <c:v>Q1027</c:v>
                </c:pt>
                <c:pt idx="1028">
                  <c:v>Q1028</c:v>
                </c:pt>
                <c:pt idx="1029">
                  <c:v>Q1029</c:v>
                </c:pt>
                <c:pt idx="1030">
                  <c:v>Q1030</c:v>
                </c:pt>
                <c:pt idx="1031">
                  <c:v>Q1031</c:v>
                </c:pt>
                <c:pt idx="1032">
                  <c:v>Q1032</c:v>
                </c:pt>
                <c:pt idx="1033">
                  <c:v>Q1033</c:v>
                </c:pt>
                <c:pt idx="1034">
                  <c:v>Q1034</c:v>
                </c:pt>
                <c:pt idx="1035">
                  <c:v>Q1035</c:v>
                </c:pt>
                <c:pt idx="1036">
                  <c:v>Q1036</c:v>
                </c:pt>
                <c:pt idx="1037">
                  <c:v>Q1037</c:v>
                </c:pt>
                <c:pt idx="1038">
                  <c:v>Q1038</c:v>
                </c:pt>
                <c:pt idx="1039">
                  <c:v>Q1039</c:v>
                </c:pt>
                <c:pt idx="1040">
                  <c:v>Q1040</c:v>
                </c:pt>
                <c:pt idx="1041">
                  <c:v>Q1041</c:v>
                </c:pt>
                <c:pt idx="1042">
                  <c:v>Q1042</c:v>
                </c:pt>
                <c:pt idx="1043">
                  <c:v>Q1043</c:v>
                </c:pt>
                <c:pt idx="1044">
                  <c:v>Q1044</c:v>
                </c:pt>
                <c:pt idx="1045">
                  <c:v>Q1045</c:v>
                </c:pt>
                <c:pt idx="1046">
                  <c:v>Q1046</c:v>
                </c:pt>
                <c:pt idx="1047">
                  <c:v>Q1047</c:v>
                </c:pt>
                <c:pt idx="1048">
                  <c:v>Q1048</c:v>
                </c:pt>
                <c:pt idx="1049">
                  <c:v>Q1049</c:v>
                </c:pt>
                <c:pt idx="1050">
                  <c:v>Q1050</c:v>
                </c:pt>
                <c:pt idx="1051">
                  <c:v>Q1051</c:v>
                </c:pt>
                <c:pt idx="1052">
                  <c:v>Q1052</c:v>
                </c:pt>
                <c:pt idx="1053">
                  <c:v>Q1053</c:v>
                </c:pt>
                <c:pt idx="1054">
                  <c:v>Q1054</c:v>
                </c:pt>
                <c:pt idx="1055">
                  <c:v>Q1055</c:v>
                </c:pt>
                <c:pt idx="1056">
                  <c:v>Q1056</c:v>
                </c:pt>
                <c:pt idx="1057">
                  <c:v>Q1057</c:v>
                </c:pt>
                <c:pt idx="1058">
                  <c:v>Q1058</c:v>
                </c:pt>
                <c:pt idx="1059">
                  <c:v>Q1059</c:v>
                </c:pt>
                <c:pt idx="1060">
                  <c:v>Q1060</c:v>
                </c:pt>
                <c:pt idx="1061">
                  <c:v>Q1061</c:v>
                </c:pt>
                <c:pt idx="1062">
                  <c:v>Q1062</c:v>
                </c:pt>
                <c:pt idx="1063">
                  <c:v>Q1063</c:v>
                </c:pt>
                <c:pt idx="1064">
                  <c:v>Q1064</c:v>
                </c:pt>
                <c:pt idx="1065">
                  <c:v>Q1065</c:v>
                </c:pt>
                <c:pt idx="1066">
                  <c:v>Q1066</c:v>
                </c:pt>
                <c:pt idx="1067">
                  <c:v>Q1067</c:v>
                </c:pt>
                <c:pt idx="1068">
                  <c:v>Q1068</c:v>
                </c:pt>
                <c:pt idx="1069">
                  <c:v>Q1069</c:v>
                </c:pt>
                <c:pt idx="1070">
                  <c:v>Q1070</c:v>
                </c:pt>
                <c:pt idx="1071">
                  <c:v>Q1071</c:v>
                </c:pt>
                <c:pt idx="1072">
                  <c:v>Q1072</c:v>
                </c:pt>
                <c:pt idx="1073">
                  <c:v>Q1073</c:v>
                </c:pt>
                <c:pt idx="1074">
                  <c:v>Q1074</c:v>
                </c:pt>
                <c:pt idx="1075">
                  <c:v>Q1075</c:v>
                </c:pt>
                <c:pt idx="1076">
                  <c:v>Q1076</c:v>
                </c:pt>
                <c:pt idx="1077">
                  <c:v>Q1077</c:v>
                </c:pt>
                <c:pt idx="1078">
                  <c:v>Q1078</c:v>
                </c:pt>
                <c:pt idx="1079">
                  <c:v>Q1079</c:v>
                </c:pt>
                <c:pt idx="1080">
                  <c:v>Q1080</c:v>
                </c:pt>
                <c:pt idx="1081">
                  <c:v>Q1081</c:v>
                </c:pt>
                <c:pt idx="1082">
                  <c:v>Q1082</c:v>
                </c:pt>
                <c:pt idx="1083">
                  <c:v>Q1083</c:v>
                </c:pt>
                <c:pt idx="1084">
                  <c:v>Q1084</c:v>
                </c:pt>
                <c:pt idx="1085">
                  <c:v>Q1085</c:v>
                </c:pt>
                <c:pt idx="1086">
                  <c:v>Q1086</c:v>
                </c:pt>
                <c:pt idx="1087">
                  <c:v>Q1087</c:v>
                </c:pt>
                <c:pt idx="1088">
                  <c:v>Q1088</c:v>
                </c:pt>
                <c:pt idx="1089">
                  <c:v>Q1089</c:v>
                </c:pt>
                <c:pt idx="1090">
                  <c:v>Q1090</c:v>
                </c:pt>
                <c:pt idx="1091">
                  <c:v>Q1091</c:v>
                </c:pt>
                <c:pt idx="1092">
                  <c:v>Q1092</c:v>
                </c:pt>
                <c:pt idx="1093">
                  <c:v>Q1093</c:v>
                </c:pt>
                <c:pt idx="1094">
                  <c:v>Q1094</c:v>
                </c:pt>
                <c:pt idx="1095">
                  <c:v>Q1095</c:v>
                </c:pt>
                <c:pt idx="1096">
                  <c:v>Q1096</c:v>
                </c:pt>
                <c:pt idx="1097">
                  <c:v>Q1097</c:v>
                </c:pt>
                <c:pt idx="1098">
                  <c:v>Q1098</c:v>
                </c:pt>
                <c:pt idx="1099">
                  <c:v>Q1099</c:v>
                </c:pt>
                <c:pt idx="1100">
                  <c:v>Q1100</c:v>
                </c:pt>
                <c:pt idx="1101">
                  <c:v>Q1101</c:v>
                </c:pt>
                <c:pt idx="1102">
                  <c:v>Q1102</c:v>
                </c:pt>
                <c:pt idx="1103">
                  <c:v>Q1103</c:v>
                </c:pt>
                <c:pt idx="1104">
                  <c:v>Q1104</c:v>
                </c:pt>
                <c:pt idx="1105">
                  <c:v>Q1105</c:v>
                </c:pt>
                <c:pt idx="1106">
                  <c:v>Q1106</c:v>
                </c:pt>
                <c:pt idx="1107">
                  <c:v>Q1107</c:v>
                </c:pt>
                <c:pt idx="1108">
                  <c:v>Q1108</c:v>
                </c:pt>
                <c:pt idx="1109">
                  <c:v>Q1109</c:v>
                </c:pt>
                <c:pt idx="1110">
                  <c:v>Q1110</c:v>
                </c:pt>
                <c:pt idx="1111">
                  <c:v>Q1111</c:v>
                </c:pt>
                <c:pt idx="1112">
                  <c:v>Q1112</c:v>
                </c:pt>
                <c:pt idx="1113">
                  <c:v>Q1113</c:v>
                </c:pt>
                <c:pt idx="1114">
                  <c:v>Q1114</c:v>
                </c:pt>
                <c:pt idx="1115">
                  <c:v>Q1115</c:v>
                </c:pt>
                <c:pt idx="1116">
                  <c:v>Q1116</c:v>
                </c:pt>
                <c:pt idx="1117">
                  <c:v>Q1117</c:v>
                </c:pt>
                <c:pt idx="1118">
                  <c:v>Q1118</c:v>
                </c:pt>
                <c:pt idx="1119">
                  <c:v>Q1119</c:v>
                </c:pt>
                <c:pt idx="1120">
                  <c:v>Q1120</c:v>
                </c:pt>
                <c:pt idx="1121">
                  <c:v>Q1121</c:v>
                </c:pt>
                <c:pt idx="1122">
                  <c:v>Q1122</c:v>
                </c:pt>
                <c:pt idx="1123">
                  <c:v>Q1123</c:v>
                </c:pt>
                <c:pt idx="1124">
                  <c:v>Q1124</c:v>
                </c:pt>
                <c:pt idx="1125">
                  <c:v>Q1125</c:v>
                </c:pt>
                <c:pt idx="1126">
                  <c:v>Q1126</c:v>
                </c:pt>
                <c:pt idx="1127">
                  <c:v>Q1127</c:v>
                </c:pt>
                <c:pt idx="1128">
                  <c:v>Q1128</c:v>
                </c:pt>
                <c:pt idx="1129">
                  <c:v>Q1129</c:v>
                </c:pt>
                <c:pt idx="1130">
                  <c:v>Q1130</c:v>
                </c:pt>
                <c:pt idx="1131">
                  <c:v>Q1131</c:v>
                </c:pt>
                <c:pt idx="1132">
                  <c:v>Q1132</c:v>
                </c:pt>
                <c:pt idx="1133">
                  <c:v>Q1133</c:v>
                </c:pt>
                <c:pt idx="1134">
                  <c:v>Q1134</c:v>
                </c:pt>
                <c:pt idx="1135">
                  <c:v>Q1135</c:v>
                </c:pt>
                <c:pt idx="1136">
                  <c:v>Q1136</c:v>
                </c:pt>
                <c:pt idx="1137">
                  <c:v>Q1137</c:v>
                </c:pt>
                <c:pt idx="1138">
                  <c:v>Q1138</c:v>
                </c:pt>
                <c:pt idx="1139">
                  <c:v>Q1139</c:v>
                </c:pt>
                <c:pt idx="1140">
                  <c:v>Q1140</c:v>
                </c:pt>
                <c:pt idx="1141">
                  <c:v>Q1141</c:v>
                </c:pt>
                <c:pt idx="1142">
                  <c:v>Q1142</c:v>
                </c:pt>
                <c:pt idx="1143">
                  <c:v>Q1143</c:v>
                </c:pt>
                <c:pt idx="1144">
                  <c:v>Q1144</c:v>
                </c:pt>
                <c:pt idx="1145">
                  <c:v>Q1145</c:v>
                </c:pt>
                <c:pt idx="1146">
                  <c:v>Q1146</c:v>
                </c:pt>
                <c:pt idx="1147">
                  <c:v>Q1147</c:v>
                </c:pt>
                <c:pt idx="1148">
                  <c:v>Q1148</c:v>
                </c:pt>
                <c:pt idx="1149">
                  <c:v>Q1149</c:v>
                </c:pt>
                <c:pt idx="1150">
                  <c:v>Q1150</c:v>
                </c:pt>
                <c:pt idx="1151">
                  <c:v>Q1151</c:v>
                </c:pt>
                <c:pt idx="1152">
                  <c:v>Q1152</c:v>
                </c:pt>
                <c:pt idx="1153">
                  <c:v>Q1153</c:v>
                </c:pt>
                <c:pt idx="1154">
                  <c:v>Q1154</c:v>
                </c:pt>
                <c:pt idx="1155">
                  <c:v>Q1155</c:v>
                </c:pt>
                <c:pt idx="1156">
                  <c:v>Q1156</c:v>
                </c:pt>
                <c:pt idx="1157">
                  <c:v>Q1157</c:v>
                </c:pt>
                <c:pt idx="1158">
                  <c:v>Q1158</c:v>
                </c:pt>
                <c:pt idx="1159">
                  <c:v>Q1159</c:v>
                </c:pt>
                <c:pt idx="1160">
                  <c:v>Q1160</c:v>
                </c:pt>
                <c:pt idx="1161">
                  <c:v>Q1161</c:v>
                </c:pt>
                <c:pt idx="1162">
                  <c:v>Q1162</c:v>
                </c:pt>
                <c:pt idx="1163">
                  <c:v>Q1163</c:v>
                </c:pt>
                <c:pt idx="1164">
                  <c:v>Q1164</c:v>
                </c:pt>
                <c:pt idx="1165">
                  <c:v>Q1165</c:v>
                </c:pt>
                <c:pt idx="1166">
                  <c:v>Q1166</c:v>
                </c:pt>
                <c:pt idx="1167">
                  <c:v>Q1167</c:v>
                </c:pt>
                <c:pt idx="1168">
                  <c:v>Q1168</c:v>
                </c:pt>
                <c:pt idx="1169">
                  <c:v>Q1169</c:v>
                </c:pt>
                <c:pt idx="1170">
                  <c:v>Q1170</c:v>
                </c:pt>
                <c:pt idx="1171">
                  <c:v>Q1171</c:v>
                </c:pt>
                <c:pt idx="1172">
                  <c:v>Q1172</c:v>
                </c:pt>
                <c:pt idx="1173">
                  <c:v>Q1173</c:v>
                </c:pt>
                <c:pt idx="1174">
                  <c:v>Q1174</c:v>
                </c:pt>
                <c:pt idx="1175">
                  <c:v>Q1175</c:v>
                </c:pt>
                <c:pt idx="1176">
                  <c:v>Q1176</c:v>
                </c:pt>
                <c:pt idx="1177">
                  <c:v>Q1177</c:v>
                </c:pt>
                <c:pt idx="1178">
                  <c:v>Q1178</c:v>
                </c:pt>
                <c:pt idx="1179">
                  <c:v>Q1179</c:v>
                </c:pt>
                <c:pt idx="1180">
                  <c:v>Q1180</c:v>
                </c:pt>
                <c:pt idx="1181">
                  <c:v>Q1181</c:v>
                </c:pt>
                <c:pt idx="1182">
                  <c:v>Q1182</c:v>
                </c:pt>
                <c:pt idx="1183">
                  <c:v>Q1183</c:v>
                </c:pt>
                <c:pt idx="1184">
                  <c:v>Q1184</c:v>
                </c:pt>
                <c:pt idx="1185">
                  <c:v>Q1185</c:v>
                </c:pt>
                <c:pt idx="1186">
                  <c:v>Q1186</c:v>
                </c:pt>
                <c:pt idx="1187">
                  <c:v>Q1187</c:v>
                </c:pt>
                <c:pt idx="1188">
                  <c:v>Q1188</c:v>
                </c:pt>
                <c:pt idx="1189">
                  <c:v>Q1189</c:v>
                </c:pt>
                <c:pt idx="1190">
                  <c:v>Q1190</c:v>
                </c:pt>
                <c:pt idx="1191">
                  <c:v>Q1191</c:v>
                </c:pt>
                <c:pt idx="1192">
                  <c:v>Q1192</c:v>
                </c:pt>
                <c:pt idx="1193">
                  <c:v>Q1193</c:v>
                </c:pt>
                <c:pt idx="1194">
                  <c:v>Q1194</c:v>
                </c:pt>
                <c:pt idx="1195">
                  <c:v>Q1195</c:v>
                </c:pt>
                <c:pt idx="1196">
                  <c:v>Q1196</c:v>
                </c:pt>
                <c:pt idx="1197">
                  <c:v>Q1197</c:v>
                </c:pt>
                <c:pt idx="1198">
                  <c:v>Q1198</c:v>
                </c:pt>
                <c:pt idx="1199">
                  <c:v>Q1199</c:v>
                </c:pt>
                <c:pt idx="1200">
                  <c:v>Q1200</c:v>
                </c:pt>
                <c:pt idx="1201">
                  <c:v>Q1201</c:v>
                </c:pt>
                <c:pt idx="1202">
                  <c:v>Q1202</c:v>
                </c:pt>
                <c:pt idx="1203">
                  <c:v>Q1203</c:v>
                </c:pt>
                <c:pt idx="1204">
                  <c:v>Q1204</c:v>
                </c:pt>
                <c:pt idx="1205">
                  <c:v>Q1205</c:v>
                </c:pt>
                <c:pt idx="1206">
                  <c:v>Q1206</c:v>
                </c:pt>
                <c:pt idx="1207">
                  <c:v>Q1207</c:v>
                </c:pt>
                <c:pt idx="1208">
                  <c:v>Q1208</c:v>
                </c:pt>
                <c:pt idx="1209">
                  <c:v>Q1209</c:v>
                </c:pt>
                <c:pt idx="1210">
                  <c:v>Q1210</c:v>
                </c:pt>
                <c:pt idx="1211">
                  <c:v>Q1211</c:v>
                </c:pt>
                <c:pt idx="1212">
                  <c:v>Q1212</c:v>
                </c:pt>
                <c:pt idx="1213">
                  <c:v>Q1213</c:v>
                </c:pt>
                <c:pt idx="1214">
                  <c:v>Q1214</c:v>
                </c:pt>
                <c:pt idx="1215">
                  <c:v>Q1215</c:v>
                </c:pt>
                <c:pt idx="1216">
                  <c:v>Q1216</c:v>
                </c:pt>
                <c:pt idx="1217">
                  <c:v>Q1217</c:v>
                </c:pt>
                <c:pt idx="1218">
                  <c:v>Q1218</c:v>
                </c:pt>
                <c:pt idx="1219">
                  <c:v>Q1219</c:v>
                </c:pt>
                <c:pt idx="1220">
                  <c:v>Q1220</c:v>
                </c:pt>
                <c:pt idx="1221">
                  <c:v>Q1221</c:v>
                </c:pt>
                <c:pt idx="1222">
                  <c:v>Q1222</c:v>
                </c:pt>
                <c:pt idx="1223">
                  <c:v>Q1223</c:v>
                </c:pt>
                <c:pt idx="1224">
                  <c:v>Q1224</c:v>
                </c:pt>
                <c:pt idx="1225">
                  <c:v>Q1225</c:v>
                </c:pt>
                <c:pt idx="1226">
                  <c:v>Q1226</c:v>
                </c:pt>
                <c:pt idx="1227">
                  <c:v>Q1227</c:v>
                </c:pt>
                <c:pt idx="1228">
                  <c:v>Q1228</c:v>
                </c:pt>
                <c:pt idx="1229">
                  <c:v>Q1229</c:v>
                </c:pt>
                <c:pt idx="1230">
                  <c:v>Q1230</c:v>
                </c:pt>
                <c:pt idx="1231">
                  <c:v>Q1231</c:v>
                </c:pt>
                <c:pt idx="1232">
                  <c:v>Q1232</c:v>
                </c:pt>
                <c:pt idx="1233">
                  <c:v>Q1233</c:v>
                </c:pt>
                <c:pt idx="1234">
                  <c:v>Q1234</c:v>
                </c:pt>
                <c:pt idx="1235">
                  <c:v>Q1235</c:v>
                </c:pt>
                <c:pt idx="1236">
                  <c:v>Q1236</c:v>
                </c:pt>
                <c:pt idx="1237">
                  <c:v>Q1237</c:v>
                </c:pt>
                <c:pt idx="1238">
                  <c:v>Q1238</c:v>
                </c:pt>
                <c:pt idx="1239">
                  <c:v>Q1239</c:v>
                </c:pt>
                <c:pt idx="1240">
                  <c:v>Q1240</c:v>
                </c:pt>
                <c:pt idx="1241">
                  <c:v>Q1241</c:v>
                </c:pt>
                <c:pt idx="1242">
                  <c:v>Q1242</c:v>
                </c:pt>
                <c:pt idx="1243">
                  <c:v>Q1243</c:v>
                </c:pt>
                <c:pt idx="1244">
                  <c:v>Q1244</c:v>
                </c:pt>
                <c:pt idx="1245">
                  <c:v>Q1245</c:v>
                </c:pt>
                <c:pt idx="1246">
                  <c:v>Q1246</c:v>
                </c:pt>
                <c:pt idx="1247">
                  <c:v>Q1247</c:v>
                </c:pt>
                <c:pt idx="1248">
                  <c:v>Q1248</c:v>
                </c:pt>
                <c:pt idx="1249">
                  <c:v>Q1249</c:v>
                </c:pt>
                <c:pt idx="1250">
                  <c:v>Q1250</c:v>
                </c:pt>
                <c:pt idx="1251">
                  <c:v>Q1251</c:v>
                </c:pt>
                <c:pt idx="1252">
                  <c:v>Q1252</c:v>
                </c:pt>
                <c:pt idx="1253">
                  <c:v>Q1253</c:v>
                </c:pt>
                <c:pt idx="1254">
                  <c:v>Q1254</c:v>
                </c:pt>
                <c:pt idx="1255">
                  <c:v>Q1255</c:v>
                </c:pt>
                <c:pt idx="1256">
                  <c:v>Q1256</c:v>
                </c:pt>
                <c:pt idx="1257">
                  <c:v>Q1257</c:v>
                </c:pt>
                <c:pt idx="1258">
                  <c:v>Q1258</c:v>
                </c:pt>
                <c:pt idx="1259">
                  <c:v>Q1259</c:v>
                </c:pt>
                <c:pt idx="1260">
                  <c:v>Q1260</c:v>
                </c:pt>
                <c:pt idx="1261">
                  <c:v>Q1261</c:v>
                </c:pt>
                <c:pt idx="1262">
                  <c:v>Q1262</c:v>
                </c:pt>
                <c:pt idx="1263">
                  <c:v>Q1263</c:v>
                </c:pt>
                <c:pt idx="1264">
                  <c:v>Q1264</c:v>
                </c:pt>
                <c:pt idx="1265">
                  <c:v>Q1265</c:v>
                </c:pt>
                <c:pt idx="1266">
                  <c:v>Q1266</c:v>
                </c:pt>
                <c:pt idx="1267">
                  <c:v>Q1267</c:v>
                </c:pt>
                <c:pt idx="1268">
                  <c:v>Q1268</c:v>
                </c:pt>
                <c:pt idx="1269">
                  <c:v>Q1269</c:v>
                </c:pt>
                <c:pt idx="1270">
                  <c:v>Q1270</c:v>
                </c:pt>
                <c:pt idx="1271">
                  <c:v>Q1271</c:v>
                </c:pt>
                <c:pt idx="1272">
                  <c:v>Q1272</c:v>
                </c:pt>
                <c:pt idx="1273">
                  <c:v>Q1273</c:v>
                </c:pt>
                <c:pt idx="1274">
                  <c:v>Q1274</c:v>
                </c:pt>
                <c:pt idx="1275">
                  <c:v>Q1275</c:v>
                </c:pt>
                <c:pt idx="1276">
                  <c:v>Q1276</c:v>
                </c:pt>
                <c:pt idx="1277">
                  <c:v>Q1277</c:v>
                </c:pt>
                <c:pt idx="1278">
                  <c:v>Q1278</c:v>
                </c:pt>
                <c:pt idx="1279">
                  <c:v>Q1279</c:v>
                </c:pt>
                <c:pt idx="1280">
                  <c:v>Q1280</c:v>
                </c:pt>
                <c:pt idx="1281">
                  <c:v>Q1281</c:v>
                </c:pt>
                <c:pt idx="1282">
                  <c:v>Q1282</c:v>
                </c:pt>
                <c:pt idx="1283">
                  <c:v>Q1283</c:v>
                </c:pt>
                <c:pt idx="1284">
                  <c:v>Q1284</c:v>
                </c:pt>
                <c:pt idx="1285">
                  <c:v>Q1285</c:v>
                </c:pt>
                <c:pt idx="1286">
                  <c:v>Q1286</c:v>
                </c:pt>
                <c:pt idx="1287">
                  <c:v>Q1287</c:v>
                </c:pt>
                <c:pt idx="1288">
                  <c:v>Q1288</c:v>
                </c:pt>
                <c:pt idx="1289">
                  <c:v>Q1289</c:v>
                </c:pt>
                <c:pt idx="1290">
                  <c:v>Q1290</c:v>
                </c:pt>
                <c:pt idx="1291">
                  <c:v>Q1291</c:v>
                </c:pt>
                <c:pt idx="1292">
                  <c:v>Q1292</c:v>
                </c:pt>
                <c:pt idx="1293">
                  <c:v>Q1293</c:v>
                </c:pt>
                <c:pt idx="1294">
                  <c:v>Q1294</c:v>
                </c:pt>
                <c:pt idx="1295">
                  <c:v>Q1295</c:v>
                </c:pt>
                <c:pt idx="1296">
                  <c:v>Q1296</c:v>
                </c:pt>
                <c:pt idx="1297">
                  <c:v>Q1297</c:v>
                </c:pt>
                <c:pt idx="1298">
                  <c:v>Q1298</c:v>
                </c:pt>
                <c:pt idx="1299">
                  <c:v>Q1299</c:v>
                </c:pt>
                <c:pt idx="1300">
                  <c:v>Q1300</c:v>
                </c:pt>
                <c:pt idx="1301">
                  <c:v>Q1301</c:v>
                </c:pt>
                <c:pt idx="1302">
                  <c:v>Q1302</c:v>
                </c:pt>
                <c:pt idx="1303">
                  <c:v>Q1303</c:v>
                </c:pt>
                <c:pt idx="1304">
                  <c:v>Q1304</c:v>
                </c:pt>
                <c:pt idx="1305">
                  <c:v>Q1305</c:v>
                </c:pt>
                <c:pt idx="1306">
                  <c:v>Q1306</c:v>
                </c:pt>
                <c:pt idx="1307">
                  <c:v>Q1307</c:v>
                </c:pt>
                <c:pt idx="1308">
                  <c:v>Q1308</c:v>
                </c:pt>
                <c:pt idx="1309">
                  <c:v>Q1309</c:v>
                </c:pt>
                <c:pt idx="1310">
                  <c:v>Q1310</c:v>
                </c:pt>
                <c:pt idx="1311">
                  <c:v>Q1311</c:v>
                </c:pt>
                <c:pt idx="1312">
                  <c:v>Q1312</c:v>
                </c:pt>
                <c:pt idx="1313">
                  <c:v>Q1313</c:v>
                </c:pt>
                <c:pt idx="1314">
                  <c:v>Q1314</c:v>
                </c:pt>
              </c:strCache>
              <c:extLst xmlns:c15="http://schemas.microsoft.com/office/drawing/2012/chart"/>
            </c:strRef>
          </c:cat>
          <c:val>
            <c:numRef>
              <c:f>[2]!SeriesDel120</c:f>
              <c:numCache>
                <c:formatCode>0.00%</c:formatCode>
                <c:ptCount val="1"/>
                <c:pt idx="0">
                  <c:v>0</c:v>
                </c:pt>
              </c:numCache>
            </c:numRef>
          </c:val>
          <c:smooth val="0"/>
          <c:extLst/>
        </c:ser>
        <c:dLbls>
          <c:showLegendKey val="0"/>
          <c:showVal val="0"/>
          <c:showCatName val="0"/>
          <c:showSerName val="0"/>
          <c:showPercent val="0"/>
          <c:showBubbleSize val="0"/>
        </c:dLbls>
        <c:marker val="1"/>
        <c:smooth val="0"/>
        <c:axId val="1397254768"/>
        <c:axId val="218809824"/>
      </c:lineChart>
      <c:catAx>
        <c:axId val="1397254768"/>
        <c:scaling>
          <c:orientation val="minMax"/>
        </c:scaling>
        <c:delete val="0"/>
        <c:axPos val="b"/>
        <c:title>
          <c:tx>
            <c:rich>
              <a:bodyPr/>
              <a:lstStyle/>
              <a:p>
                <a:pPr>
                  <a:defRPr/>
                </a:pPr>
                <a:r>
                  <a:rPr lang="en-US"/>
                  <a:t>Quarter</a:t>
                </a:r>
              </a:p>
            </c:rich>
          </c:tx>
          <c:overlay val="0"/>
        </c:title>
        <c:numFmt formatCode="General" sourceLinked="1"/>
        <c:majorTickMark val="out"/>
        <c:minorTickMark val="none"/>
        <c:tickLblPos val="nextTo"/>
        <c:crossAx val="218809824"/>
        <c:crosses val="autoZero"/>
        <c:auto val="1"/>
        <c:lblAlgn val="ctr"/>
        <c:lblOffset val="100"/>
        <c:noMultiLvlLbl val="0"/>
      </c:catAx>
      <c:valAx>
        <c:axId val="218809824"/>
        <c:scaling>
          <c:orientation val="minMax"/>
          <c:max val="2.0000000000000004E-2"/>
          <c:min val="0"/>
        </c:scaling>
        <c:delete val="0"/>
        <c:axPos val="l"/>
        <c:majorGridlines/>
        <c:numFmt formatCode="0.00%" sourceLinked="1"/>
        <c:majorTickMark val="out"/>
        <c:minorTickMark val="none"/>
        <c:tickLblPos val="nextTo"/>
        <c:crossAx val="1397254768"/>
        <c:crosses val="autoZero"/>
        <c:crossBetween val="between"/>
      </c:valAx>
    </c:plotArea>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sz="1400">
                <a:latin typeface="Arial" panose="020B0604020202020204" pitchFamily="34" charset="0"/>
                <a:cs typeface="Arial" panose="020B0604020202020204" pitchFamily="34" charset="0"/>
              </a:rPr>
              <a:t>CPR</a:t>
            </a:r>
          </a:p>
        </c:rich>
      </c:tx>
      <c:overlay val="0"/>
    </c:title>
    <c:autoTitleDeleted val="0"/>
    <c:plotArea>
      <c:layout/>
      <c:lineChart>
        <c:grouping val="standard"/>
        <c:varyColors val="0"/>
        <c:ser>
          <c:idx val="0"/>
          <c:order val="0"/>
          <c:tx>
            <c:strRef>
              <c:f>[1]GraphData!$E$1</c:f>
              <c:strCache>
                <c:ptCount val="1"/>
                <c:pt idx="0">
                  <c:v>CPR</c:v>
                </c:pt>
              </c:strCache>
            </c:strRef>
          </c:tx>
          <c:spPr>
            <a:ln w="12700"/>
          </c:spPr>
          <c:cat>
            <c:strRef>
              <c:f>[2]!SeriesRange</c:f>
              <c:strCache>
                <c:ptCount val="1315"/>
                <c:pt idx="0">
                  <c:v>Closing</c:v>
                </c:pt>
                <c:pt idx="1">
                  <c:v>Q1</c:v>
                </c:pt>
                <c:pt idx="2">
                  <c:v>Q2</c:v>
                </c:pt>
                <c:pt idx="3">
                  <c:v>Q3</c:v>
                </c:pt>
                <c:pt idx="4">
                  <c:v>Q4</c:v>
                </c:pt>
                <c:pt idx="5">
                  <c:v>Q5</c:v>
                </c:pt>
                <c:pt idx="6">
                  <c:v>Q6</c:v>
                </c:pt>
                <c:pt idx="7">
                  <c:v>Q7</c:v>
                </c:pt>
                <c:pt idx="8">
                  <c:v>Q8</c:v>
                </c:pt>
                <c:pt idx="9">
                  <c:v>Q9</c:v>
                </c:pt>
                <c:pt idx="10">
                  <c:v>Q10</c:v>
                </c:pt>
                <c:pt idx="11">
                  <c:v>Q11</c:v>
                </c:pt>
                <c:pt idx="12">
                  <c:v>Q12</c:v>
                </c:pt>
                <c:pt idx="13">
                  <c:v>Q13</c:v>
                </c:pt>
                <c:pt idx="14">
                  <c:v>Q14</c:v>
                </c:pt>
                <c:pt idx="15">
                  <c:v>Q15</c:v>
                </c:pt>
                <c:pt idx="16">
                  <c:v>Q16</c:v>
                </c:pt>
                <c:pt idx="17">
                  <c:v>Q17</c:v>
                </c:pt>
                <c:pt idx="18">
                  <c:v>Q18</c:v>
                </c:pt>
                <c:pt idx="19">
                  <c:v>Q19</c:v>
                </c:pt>
                <c:pt idx="20">
                  <c:v>Q20</c:v>
                </c:pt>
                <c:pt idx="21">
                  <c:v>Q21</c:v>
                </c:pt>
                <c:pt idx="22">
                  <c:v>Q22</c:v>
                </c:pt>
                <c:pt idx="23">
                  <c:v>Q23</c:v>
                </c:pt>
                <c:pt idx="24">
                  <c:v>Q24</c:v>
                </c:pt>
                <c:pt idx="25">
                  <c:v>Q25</c:v>
                </c:pt>
                <c:pt idx="26">
                  <c:v>Q26</c:v>
                </c:pt>
                <c:pt idx="27">
                  <c:v>Q27</c:v>
                </c:pt>
                <c:pt idx="28">
                  <c:v>Q28</c:v>
                </c:pt>
                <c:pt idx="29">
                  <c:v>Q29</c:v>
                </c:pt>
                <c:pt idx="30">
                  <c:v>Q30</c:v>
                </c:pt>
                <c:pt idx="31">
                  <c:v>Q31</c:v>
                </c:pt>
                <c:pt idx="32">
                  <c:v>Q32</c:v>
                </c:pt>
                <c:pt idx="33">
                  <c:v>Q33</c:v>
                </c:pt>
                <c:pt idx="34">
                  <c:v>Q34</c:v>
                </c:pt>
                <c:pt idx="35">
                  <c:v>Q35</c:v>
                </c:pt>
                <c:pt idx="36">
                  <c:v>Q36</c:v>
                </c:pt>
                <c:pt idx="37">
                  <c:v>Q37</c:v>
                </c:pt>
                <c:pt idx="38">
                  <c:v>Q38</c:v>
                </c:pt>
                <c:pt idx="39">
                  <c:v>Q39</c:v>
                </c:pt>
                <c:pt idx="40">
                  <c:v>Q40</c:v>
                </c:pt>
                <c:pt idx="41">
                  <c:v>Q41</c:v>
                </c:pt>
                <c:pt idx="42">
                  <c:v>Q42</c:v>
                </c:pt>
                <c:pt idx="43">
                  <c:v>Q43</c:v>
                </c:pt>
                <c:pt idx="44">
                  <c:v>Q44</c:v>
                </c:pt>
                <c:pt idx="45">
                  <c:v>Q45</c:v>
                </c:pt>
                <c:pt idx="46">
                  <c:v>Q46</c:v>
                </c:pt>
                <c:pt idx="47">
                  <c:v>Q47</c:v>
                </c:pt>
                <c:pt idx="48">
                  <c:v>Q48</c:v>
                </c:pt>
                <c:pt idx="49">
                  <c:v>Q49</c:v>
                </c:pt>
                <c:pt idx="50">
                  <c:v>Q50</c:v>
                </c:pt>
                <c:pt idx="51">
                  <c:v>Q51</c:v>
                </c:pt>
                <c:pt idx="52">
                  <c:v>Q52</c:v>
                </c:pt>
                <c:pt idx="53">
                  <c:v>Q53</c:v>
                </c:pt>
                <c:pt idx="54">
                  <c:v>Q54</c:v>
                </c:pt>
                <c:pt idx="55">
                  <c:v>Q55</c:v>
                </c:pt>
                <c:pt idx="56">
                  <c:v>Q56</c:v>
                </c:pt>
                <c:pt idx="57">
                  <c:v>Q57</c:v>
                </c:pt>
                <c:pt idx="58">
                  <c:v>Q58</c:v>
                </c:pt>
                <c:pt idx="59">
                  <c:v>Q59</c:v>
                </c:pt>
                <c:pt idx="60">
                  <c:v>Q60</c:v>
                </c:pt>
                <c:pt idx="61">
                  <c:v>Q61</c:v>
                </c:pt>
                <c:pt idx="62">
                  <c:v>Q62</c:v>
                </c:pt>
                <c:pt idx="63">
                  <c:v>Q63</c:v>
                </c:pt>
                <c:pt idx="64">
                  <c:v>Q64</c:v>
                </c:pt>
                <c:pt idx="65">
                  <c:v>Q65</c:v>
                </c:pt>
                <c:pt idx="66">
                  <c:v>Q66</c:v>
                </c:pt>
                <c:pt idx="67">
                  <c:v>Q67</c:v>
                </c:pt>
                <c:pt idx="68">
                  <c:v>Q68</c:v>
                </c:pt>
                <c:pt idx="69">
                  <c:v>Q69</c:v>
                </c:pt>
                <c:pt idx="70">
                  <c:v>Q70</c:v>
                </c:pt>
                <c:pt idx="71">
                  <c:v>Q71</c:v>
                </c:pt>
                <c:pt idx="72">
                  <c:v>Q72</c:v>
                </c:pt>
                <c:pt idx="73">
                  <c:v>Q73</c:v>
                </c:pt>
                <c:pt idx="74">
                  <c:v>Q74</c:v>
                </c:pt>
                <c:pt idx="75">
                  <c:v>Q75</c:v>
                </c:pt>
                <c:pt idx="76">
                  <c:v>Q76</c:v>
                </c:pt>
                <c:pt idx="77">
                  <c:v>Q77</c:v>
                </c:pt>
                <c:pt idx="78">
                  <c:v>Q78</c:v>
                </c:pt>
                <c:pt idx="79">
                  <c:v>Q79</c:v>
                </c:pt>
                <c:pt idx="80">
                  <c:v>Q80</c:v>
                </c:pt>
                <c:pt idx="81">
                  <c:v>Q81</c:v>
                </c:pt>
                <c:pt idx="82">
                  <c:v>Q82</c:v>
                </c:pt>
                <c:pt idx="83">
                  <c:v>Q83</c:v>
                </c:pt>
                <c:pt idx="84">
                  <c:v>Q84</c:v>
                </c:pt>
                <c:pt idx="85">
                  <c:v>Q85</c:v>
                </c:pt>
                <c:pt idx="86">
                  <c:v>Q86</c:v>
                </c:pt>
                <c:pt idx="87">
                  <c:v>Q87</c:v>
                </c:pt>
                <c:pt idx="88">
                  <c:v>Q88</c:v>
                </c:pt>
                <c:pt idx="89">
                  <c:v>Q89</c:v>
                </c:pt>
                <c:pt idx="90">
                  <c:v>Q90</c:v>
                </c:pt>
                <c:pt idx="91">
                  <c:v>Q91</c:v>
                </c:pt>
                <c:pt idx="92">
                  <c:v>Q92</c:v>
                </c:pt>
                <c:pt idx="93">
                  <c:v>Q93</c:v>
                </c:pt>
                <c:pt idx="94">
                  <c:v>Q94</c:v>
                </c:pt>
                <c:pt idx="95">
                  <c:v>Q95</c:v>
                </c:pt>
                <c:pt idx="96">
                  <c:v>Q96</c:v>
                </c:pt>
                <c:pt idx="97">
                  <c:v>Q97</c:v>
                </c:pt>
                <c:pt idx="98">
                  <c:v>Q98</c:v>
                </c:pt>
                <c:pt idx="99">
                  <c:v>Q99</c:v>
                </c:pt>
                <c:pt idx="100">
                  <c:v>Q100</c:v>
                </c:pt>
                <c:pt idx="101">
                  <c:v>Q101</c:v>
                </c:pt>
                <c:pt idx="102">
                  <c:v>Q102</c:v>
                </c:pt>
                <c:pt idx="103">
                  <c:v>Q103</c:v>
                </c:pt>
                <c:pt idx="104">
                  <c:v>Q104</c:v>
                </c:pt>
                <c:pt idx="105">
                  <c:v>Q105</c:v>
                </c:pt>
                <c:pt idx="106">
                  <c:v>Q106</c:v>
                </c:pt>
                <c:pt idx="107">
                  <c:v>Q107</c:v>
                </c:pt>
                <c:pt idx="108">
                  <c:v>Q108</c:v>
                </c:pt>
                <c:pt idx="109">
                  <c:v>Q109</c:v>
                </c:pt>
                <c:pt idx="110">
                  <c:v>Q110</c:v>
                </c:pt>
                <c:pt idx="111">
                  <c:v>Q111</c:v>
                </c:pt>
                <c:pt idx="112">
                  <c:v>Q112</c:v>
                </c:pt>
                <c:pt idx="113">
                  <c:v>Q113</c:v>
                </c:pt>
                <c:pt idx="114">
                  <c:v>Q114</c:v>
                </c:pt>
                <c:pt idx="115">
                  <c:v>Q115</c:v>
                </c:pt>
                <c:pt idx="116">
                  <c:v>Q116</c:v>
                </c:pt>
                <c:pt idx="117">
                  <c:v>Q117</c:v>
                </c:pt>
                <c:pt idx="118">
                  <c:v>Q118</c:v>
                </c:pt>
                <c:pt idx="119">
                  <c:v>Q119</c:v>
                </c:pt>
                <c:pt idx="120">
                  <c:v>Q120</c:v>
                </c:pt>
                <c:pt idx="121">
                  <c:v>Q121</c:v>
                </c:pt>
                <c:pt idx="122">
                  <c:v>Q122</c:v>
                </c:pt>
                <c:pt idx="123">
                  <c:v>Q123</c:v>
                </c:pt>
                <c:pt idx="124">
                  <c:v>Q124</c:v>
                </c:pt>
                <c:pt idx="125">
                  <c:v>Q125</c:v>
                </c:pt>
                <c:pt idx="126">
                  <c:v>Q126</c:v>
                </c:pt>
                <c:pt idx="127">
                  <c:v>Q127</c:v>
                </c:pt>
                <c:pt idx="128">
                  <c:v>Q128</c:v>
                </c:pt>
                <c:pt idx="129">
                  <c:v>Q129</c:v>
                </c:pt>
                <c:pt idx="130">
                  <c:v>Q130</c:v>
                </c:pt>
                <c:pt idx="131">
                  <c:v>Q131</c:v>
                </c:pt>
                <c:pt idx="132">
                  <c:v>Q132</c:v>
                </c:pt>
                <c:pt idx="133">
                  <c:v>Q133</c:v>
                </c:pt>
                <c:pt idx="134">
                  <c:v>Q134</c:v>
                </c:pt>
                <c:pt idx="135">
                  <c:v>Q135</c:v>
                </c:pt>
                <c:pt idx="136">
                  <c:v>Q136</c:v>
                </c:pt>
                <c:pt idx="137">
                  <c:v>Q137</c:v>
                </c:pt>
                <c:pt idx="138">
                  <c:v>Q138</c:v>
                </c:pt>
                <c:pt idx="139">
                  <c:v>Q139</c:v>
                </c:pt>
                <c:pt idx="140">
                  <c:v>Q140</c:v>
                </c:pt>
                <c:pt idx="141">
                  <c:v>Q141</c:v>
                </c:pt>
                <c:pt idx="142">
                  <c:v>Q142</c:v>
                </c:pt>
                <c:pt idx="143">
                  <c:v>Q143</c:v>
                </c:pt>
                <c:pt idx="144">
                  <c:v>Q144</c:v>
                </c:pt>
                <c:pt idx="145">
                  <c:v>Q145</c:v>
                </c:pt>
                <c:pt idx="146">
                  <c:v>Q146</c:v>
                </c:pt>
                <c:pt idx="147">
                  <c:v>Q147</c:v>
                </c:pt>
                <c:pt idx="148">
                  <c:v>Q148</c:v>
                </c:pt>
                <c:pt idx="149">
                  <c:v>Q149</c:v>
                </c:pt>
                <c:pt idx="150">
                  <c:v>Q150</c:v>
                </c:pt>
                <c:pt idx="151">
                  <c:v>Q151</c:v>
                </c:pt>
                <c:pt idx="152">
                  <c:v>Q152</c:v>
                </c:pt>
                <c:pt idx="153">
                  <c:v>Q153</c:v>
                </c:pt>
                <c:pt idx="154">
                  <c:v>Q154</c:v>
                </c:pt>
                <c:pt idx="155">
                  <c:v>Q155</c:v>
                </c:pt>
                <c:pt idx="156">
                  <c:v>Q156</c:v>
                </c:pt>
                <c:pt idx="157">
                  <c:v>Q157</c:v>
                </c:pt>
                <c:pt idx="158">
                  <c:v>Q158</c:v>
                </c:pt>
                <c:pt idx="159">
                  <c:v>Q159</c:v>
                </c:pt>
                <c:pt idx="160">
                  <c:v>Q160</c:v>
                </c:pt>
                <c:pt idx="161">
                  <c:v>Q161</c:v>
                </c:pt>
                <c:pt idx="162">
                  <c:v>Q162</c:v>
                </c:pt>
                <c:pt idx="163">
                  <c:v>Q163</c:v>
                </c:pt>
                <c:pt idx="164">
                  <c:v>Q164</c:v>
                </c:pt>
                <c:pt idx="165">
                  <c:v>Q165</c:v>
                </c:pt>
                <c:pt idx="166">
                  <c:v>Q166</c:v>
                </c:pt>
                <c:pt idx="167">
                  <c:v>Q167</c:v>
                </c:pt>
                <c:pt idx="168">
                  <c:v>Q168</c:v>
                </c:pt>
                <c:pt idx="169">
                  <c:v>Q169</c:v>
                </c:pt>
                <c:pt idx="170">
                  <c:v>Q170</c:v>
                </c:pt>
                <c:pt idx="171">
                  <c:v>Q171</c:v>
                </c:pt>
                <c:pt idx="172">
                  <c:v>Q172</c:v>
                </c:pt>
                <c:pt idx="173">
                  <c:v>Q173</c:v>
                </c:pt>
                <c:pt idx="174">
                  <c:v>Q174</c:v>
                </c:pt>
                <c:pt idx="175">
                  <c:v>Q175</c:v>
                </c:pt>
                <c:pt idx="176">
                  <c:v>Q176</c:v>
                </c:pt>
                <c:pt idx="177">
                  <c:v>Q177</c:v>
                </c:pt>
                <c:pt idx="178">
                  <c:v>Q178</c:v>
                </c:pt>
                <c:pt idx="179">
                  <c:v>Q179</c:v>
                </c:pt>
                <c:pt idx="180">
                  <c:v>Q180</c:v>
                </c:pt>
                <c:pt idx="181">
                  <c:v>Q181</c:v>
                </c:pt>
                <c:pt idx="182">
                  <c:v>Q182</c:v>
                </c:pt>
                <c:pt idx="183">
                  <c:v>Q183</c:v>
                </c:pt>
                <c:pt idx="184">
                  <c:v>Q184</c:v>
                </c:pt>
                <c:pt idx="185">
                  <c:v>Q185</c:v>
                </c:pt>
                <c:pt idx="186">
                  <c:v>Q186</c:v>
                </c:pt>
                <c:pt idx="187">
                  <c:v>Q187</c:v>
                </c:pt>
                <c:pt idx="188">
                  <c:v>Q188</c:v>
                </c:pt>
                <c:pt idx="189">
                  <c:v>Q189</c:v>
                </c:pt>
                <c:pt idx="190">
                  <c:v>Q190</c:v>
                </c:pt>
                <c:pt idx="191">
                  <c:v>Q191</c:v>
                </c:pt>
                <c:pt idx="192">
                  <c:v>Q192</c:v>
                </c:pt>
                <c:pt idx="193">
                  <c:v>Q193</c:v>
                </c:pt>
                <c:pt idx="194">
                  <c:v>Q194</c:v>
                </c:pt>
                <c:pt idx="195">
                  <c:v>Q195</c:v>
                </c:pt>
                <c:pt idx="196">
                  <c:v>Q196</c:v>
                </c:pt>
                <c:pt idx="197">
                  <c:v>Q197</c:v>
                </c:pt>
                <c:pt idx="198">
                  <c:v>Q198</c:v>
                </c:pt>
                <c:pt idx="199">
                  <c:v>Q199</c:v>
                </c:pt>
                <c:pt idx="200">
                  <c:v>Q200</c:v>
                </c:pt>
                <c:pt idx="201">
                  <c:v>Q201</c:v>
                </c:pt>
                <c:pt idx="202">
                  <c:v>Q202</c:v>
                </c:pt>
                <c:pt idx="203">
                  <c:v>Q203</c:v>
                </c:pt>
                <c:pt idx="204">
                  <c:v>Q204</c:v>
                </c:pt>
                <c:pt idx="205">
                  <c:v>Q205</c:v>
                </c:pt>
                <c:pt idx="206">
                  <c:v>Q206</c:v>
                </c:pt>
                <c:pt idx="207">
                  <c:v>Q207</c:v>
                </c:pt>
                <c:pt idx="208">
                  <c:v>Q208</c:v>
                </c:pt>
                <c:pt idx="209">
                  <c:v>Q209</c:v>
                </c:pt>
                <c:pt idx="210">
                  <c:v>Q210</c:v>
                </c:pt>
                <c:pt idx="211">
                  <c:v>Q211</c:v>
                </c:pt>
                <c:pt idx="212">
                  <c:v>Q212</c:v>
                </c:pt>
                <c:pt idx="213">
                  <c:v>Q213</c:v>
                </c:pt>
                <c:pt idx="214">
                  <c:v>Q214</c:v>
                </c:pt>
                <c:pt idx="215">
                  <c:v>Q215</c:v>
                </c:pt>
                <c:pt idx="216">
                  <c:v>Q216</c:v>
                </c:pt>
                <c:pt idx="217">
                  <c:v>Q217</c:v>
                </c:pt>
                <c:pt idx="218">
                  <c:v>Q218</c:v>
                </c:pt>
                <c:pt idx="219">
                  <c:v>Q219</c:v>
                </c:pt>
                <c:pt idx="220">
                  <c:v>Q220</c:v>
                </c:pt>
                <c:pt idx="221">
                  <c:v>Q221</c:v>
                </c:pt>
                <c:pt idx="222">
                  <c:v>Q222</c:v>
                </c:pt>
                <c:pt idx="223">
                  <c:v>Q223</c:v>
                </c:pt>
                <c:pt idx="224">
                  <c:v>Q224</c:v>
                </c:pt>
                <c:pt idx="225">
                  <c:v>Q225</c:v>
                </c:pt>
                <c:pt idx="226">
                  <c:v>Q226</c:v>
                </c:pt>
                <c:pt idx="227">
                  <c:v>Q227</c:v>
                </c:pt>
                <c:pt idx="228">
                  <c:v>Q228</c:v>
                </c:pt>
                <c:pt idx="229">
                  <c:v>Q229</c:v>
                </c:pt>
                <c:pt idx="230">
                  <c:v>Q230</c:v>
                </c:pt>
                <c:pt idx="231">
                  <c:v>Q231</c:v>
                </c:pt>
                <c:pt idx="232">
                  <c:v>Q232</c:v>
                </c:pt>
                <c:pt idx="233">
                  <c:v>Q233</c:v>
                </c:pt>
                <c:pt idx="234">
                  <c:v>Q234</c:v>
                </c:pt>
                <c:pt idx="235">
                  <c:v>Q235</c:v>
                </c:pt>
                <c:pt idx="236">
                  <c:v>Q236</c:v>
                </c:pt>
                <c:pt idx="237">
                  <c:v>Q237</c:v>
                </c:pt>
                <c:pt idx="238">
                  <c:v>Q238</c:v>
                </c:pt>
                <c:pt idx="239">
                  <c:v>Q239</c:v>
                </c:pt>
                <c:pt idx="240">
                  <c:v>Q240</c:v>
                </c:pt>
                <c:pt idx="241">
                  <c:v>Q241</c:v>
                </c:pt>
                <c:pt idx="242">
                  <c:v>Q242</c:v>
                </c:pt>
                <c:pt idx="243">
                  <c:v>Q243</c:v>
                </c:pt>
                <c:pt idx="244">
                  <c:v>Q244</c:v>
                </c:pt>
                <c:pt idx="245">
                  <c:v>Q245</c:v>
                </c:pt>
                <c:pt idx="246">
                  <c:v>Q246</c:v>
                </c:pt>
                <c:pt idx="247">
                  <c:v>Q247</c:v>
                </c:pt>
                <c:pt idx="248">
                  <c:v>Q248</c:v>
                </c:pt>
                <c:pt idx="249">
                  <c:v>Q249</c:v>
                </c:pt>
                <c:pt idx="250">
                  <c:v>Q250</c:v>
                </c:pt>
                <c:pt idx="251">
                  <c:v>Q251</c:v>
                </c:pt>
                <c:pt idx="252">
                  <c:v>Q252</c:v>
                </c:pt>
                <c:pt idx="253">
                  <c:v>Q253</c:v>
                </c:pt>
                <c:pt idx="254">
                  <c:v>Q254</c:v>
                </c:pt>
                <c:pt idx="255">
                  <c:v>Q255</c:v>
                </c:pt>
                <c:pt idx="256">
                  <c:v>Q256</c:v>
                </c:pt>
                <c:pt idx="257">
                  <c:v>Q257</c:v>
                </c:pt>
                <c:pt idx="258">
                  <c:v>Q258</c:v>
                </c:pt>
                <c:pt idx="259">
                  <c:v>Q259</c:v>
                </c:pt>
                <c:pt idx="260">
                  <c:v>Q260</c:v>
                </c:pt>
                <c:pt idx="261">
                  <c:v>Q261</c:v>
                </c:pt>
                <c:pt idx="262">
                  <c:v>Q262</c:v>
                </c:pt>
                <c:pt idx="263">
                  <c:v>Q263</c:v>
                </c:pt>
                <c:pt idx="264">
                  <c:v>Q264</c:v>
                </c:pt>
                <c:pt idx="265">
                  <c:v>Q265</c:v>
                </c:pt>
                <c:pt idx="266">
                  <c:v>Q266</c:v>
                </c:pt>
                <c:pt idx="267">
                  <c:v>Q267</c:v>
                </c:pt>
                <c:pt idx="268">
                  <c:v>Q268</c:v>
                </c:pt>
                <c:pt idx="269">
                  <c:v>Q269</c:v>
                </c:pt>
                <c:pt idx="270">
                  <c:v>Q270</c:v>
                </c:pt>
                <c:pt idx="271">
                  <c:v>Q271</c:v>
                </c:pt>
                <c:pt idx="272">
                  <c:v>Q272</c:v>
                </c:pt>
                <c:pt idx="273">
                  <c:v>Q273</c:v>
                </c:pt>
                <c:pt idx="274">
                  <c:v>Q274</c:v>
                </c:pt>
                <c:pt idx="275">
                  <c:v>Q275</c:v>
                </c:pt>
                <c:pt idx="276">
                  <c:v>Q276</c:v>
                </c:pt>
                <c:pt idx="277">
                  <c:v>Q277</c:v>
                </c:pt>
                <c:pt idx="278">
                  <c:v>Q278</c:v>
                </c:pt>
                <c:pt idx="279">
                  <c:v>Q279</c:v>
                </c:pt>
                <c:pt idx="280">
                  <c:v>Q280</c:v>
                </c:pt>
                <c:pt idx="281">
                  <c:v>Q281</c:v>
                </c:pt>
                <c:pt idx="282">
                  <c:v>Q282</c:v>
                </c:pt>
                <c:pt idx="283">
                  <c:v>Q283</c:v>
                </c:pt>
                <c:pt idx="284">
                  <c:v>Q284</c:v>
                </c:pt>
                <c:pt idx="285">
                  <c:v>Q285</c:v>
                </c:pt>
                <c:pt idx="286">
                  <c:v>Q286</c:v>
                </c:pt>
                <c:pt idx="287">
                  <c:v>Q287</c:v>
                </c:pt>
                <c:pt idx="288">
                  <c:v>Q288</c:v>
                </c:pt>
                <c:pt idx="289">
                  <c:v>Q289</c:v>
                </c:pt>
                <c:pt idx="290">
                  <c:v>Q290</c:v>
                </c:pt>
                <c:pt idx="291">
                  <c:v>Q291</c:v>
                </c:pt>
                <c:pt idx="292">
                  <c:v>Q292</c:v>
                </c:pt>
                <c:pt idx="293">
                  <c:v>Q293</c:v>
                </c:pt>
                <c:pt idx="294">
                  <c:v>Q294</c:v>
                </c:pt>
                <c:pt idx="295">
                  <c:v>Q295</c:v>
                </c:pt>
                <c:pt idx="296">
                  <c:v>Q296</c:v>
                </c:pt>
                <c:pt idx="297">
                  <c:v>Q297</c:v>
                </c:pt>
                <c:pt idx="298">
                  <c:v>Q298</c:v>
                </c:pt>
                <c:pt idx="299">
                  <c:v>Q299</c:v>
                </c:pt>
                <c:pt idx="300">
                  <c:v>Q300</c:v>
                </c:pt>
                <c:pt idx="301">
                  <c:v>Q301</c:v>
                </c:pt>
                <c:pt idx="302">
                  <c:v>Q302</c:v>
                </c:pt>
                <c:pt idx="303">
                  <c:v>Q303</c:v>
                </c:pt>
                <c:pt idx="304">
                  <c:v>Q304</c:v>
                </c:pt>
                <c:pt idx="305">
                  <c:v>Q305</c:v>
                </c:pt>
                <c:pt idx="306">
                  <c:v>Q306</c:v>
                </c:pt>
                <c:pt idx="307">
                  <c:v>Q307</c:v>
                </c:pt>
                <c:pt idx="308">
                  <c:v>Q308</c:v>
                </c:pt>
                <c:pt idx="309">
                  <c:v>Q309</c:v>
                </c:pt>
                <c:pt idx="310">
                  <c:v>Q310</c:v>
                </c:pt>
                <c:pt idx="311">
                  <c:v>Q311</c:v>
                </c:pt>
                <c:pt idx="312">
                  <c:v>Q312</c:v>
                </c:pt>
                <c:pt idx="313">
                  <c:v>Q313</c:v>
                </c:pt>
                <c:pt idx="314">
                  <c:v>Q314</c:v>
                </c:pt>
                <c:pt idx="315">
                  <c:v>Q315</c:v>
                </c:pt>
                <c:pt idx="316">
                  <c:v>Q316</c:v>
                </c:pt>
                <c:pt idx="317">
                  <c:v>Q317</c:v>
                </c:pt>
                <c:pt idx="318">
                  <c:v>Q318</c:v>
                </c:pt>
                <c:pt idx="319">
                  <c:v>Q319</c:v>
                </c:pt>
                <c:pt idx="320">
                  <c:v>Q320</c:v>
                </c:pt>
                <c:pt idx="321">
                  <c:v>Q321</c:v>
                </c:pt>
                <c:pt idx="322">
                  <c:v>Q322</c:v>
                </c:pt>
                <c:pt idx="323">
                  <c:v>Q323</c:v>
                </c:pt>
                <c:pt idx="324">
                  <c:v>Q324</c:v>
                </c:pt>
                <c:pt idx="325">
                  <c:v>Q325</c:v>
                </c:pt>
                <c:pt idx="326">
                  <c:v>Q326</c:v>
                </c:pt>
                <c:pt idx="327">
                  <c:v>Q327</c:v>
                </c:pt>
                <c:pt idx="328">
                  <c:v>Q328</c:v>
                </c:pt>
                <c:pt idx="329">
                  <c:v>Q329</c:v>
                </c:pt>
                <c:pt idx="330">
                  <c:v>Q330</c:v>
                </c:pt>
                <c:pt idx="331">
                  <c:v>Q331</c:v>
                </c:pt>
                <c:pt idx="332">
                  <c:v>Q332</c:v>
                </c:pt>
                <c:pt idx="333">
                  <c:v>Q333</c:v>
                </c:pt>
                <c:pt idx="334">
                  <c:v>Q334</c:v>
                </c:pt>
                <c:pt idx="335">
                  <c:v>Q335</c:v>
                </c:pt>
                <c:pt idx="336">
                  <c:v>Q336</c:v>
                </c:pt>
                <c:pt idx="337">
                  <c:v>Q337</c:v>
                </c:pt>
                <c:pt idx="338">
                  <c:v>Q338</c:v>
                </c:pt>
                <c:pt idx="339">
                  <c:v>Q339</c:v>
                </c:pt>
                <c:pt idx="340">
                  <c:v>Q340</c:v>
                </c:pt>
                <c:pt idx="341">
                  <c:v>Q341</c:v>
                </c:pt>
                <c:pt idx="342">
                  <c:v>Q342</c:v>
                </c:pt>
                <c:pt idx="343">
                  <c:v>Q343</c:v>
                </c:pt>
                <c:pt idx="344">
                  <c:v>Q344</c:v>
                </c:pt>
                <c:pt idx="345">
                  <c:v>Q345</c:v>
                </c:pt>
                <c:pt idx="346">
                  <c:v>Q346</c:v>
                </c:pt>
                <c:pt idx="347">
                  <c:v>Q347</c:v>
                </c:pt>
                <c:pt idx="348">
                  <c:v>Q348</c:v>
                </c:pt>
                <c:pt idx="349">
                  <c:v>Q349</c:v>
                </c:pt>
                <c:pt idx="350">
                  <c:v>Q350</c:v>
                </c:pt>
                <c:pt idx="351">
                  <c:v>Q351</c:v>
                </c:pt>
                <c:pt idx="352">
                  <c:v>Q352</c:v>
                </c:pt>
                <c:pt idx="353">
                  <c:v>Q353</c:v>
                </c:pt>
                <c:pt idx="354">
                  <c:v>Q354</c:v>
                </c:pt>
                <c:pt idx="355">
                  <c:v>Q355</c:v>
                </c:pt>
                <c:pt idx="356">
                  <c:v>Q356</c:v>
                </c:pt>
                <c:pt idx="357">
                  <c:v>Q357</c:v>
                </c:pt>
                <c:pt idx="358">
                  <c:v>Q358</c:v>
                </c:pt>
                <c:pt idx="359">
                  <c:v>Q359</c:v>
                </c:pt>
                <c:pt idx="360">
                  <c:v>Q360</c:v>
                </c:pt>
                <c:pt idx="361">
                  <c:v>Q361</c:v>
                </c:pt>
                <c:pt idx="362">
                  <c:v>Q362</c:v>
                </c:pt>
                <c:pt idx="363">
                  <c:v>Q363</c:v>
                </c:pt>
                <c:pt idx="364">
                  <c:v>Q364</c:v>
                </c:pt>
                <c:pt idx="365">
                  <c:v>Q365</c:v>
                </c:pt>
                <c:pt idx="366">
                  <c:v>Q366</c:v>
                </c:pt>
                <c:pt idx="367">
                  <c:v>Q367</c:v>
                </c:pt>
                <c:pt idx="368">
                  <c:v>Q368</c:v>
                </c:pt>
                <c:pt idx="369">
                  <c:v>Q369</c:v>
                </c:pt>
                <c:pt idx="370">
                  <c:v>Q370</c:v>
                </c:pt>
                <c:pt idx="371">
                  <c:v>Q371</c:v>
                </c:pt>
                <c:pt idx="372">
                  <c:v>Q372</c:v>
                </c:pt>
                <c:pt idx="373">
                  <c:v>Q373</c:v>
                </c:pt>
                <c:pt idx="374">
                  <c:v>Q374</c:v>
                </c:pt>
                <c:pt idx="375">
                  <c:v>Q375</c:v>
                </c:pt>
                <c:pt idx="376">
                  <c:v>Q376</c:v>
                </c:pt>
                <c:pt idx="377">
                  <c:v>Q377</c:v>
                </c:pt>
                <c:pt idx="378">
                  <c:v>Q378</c:v>
                </c:pt>
                <c:pt idx="379">
                  <c:v>Q379</c:v>
                </c:pt>
                <c:pt idx="380">
                  <c:v>Q380</c:v>
                </c:pt>
                <c:pt idx="381">
                  <c:v>Q381</c:v>
                </c:pt>
                <c:pt idx="382">
                  <c:v>Q382</c:v>
                </c:pt>
                <c:pt idx="383">
                  <c:v>Q383</c:v>
                </c:pt>
                <c:pt idx="384">
                  <c:v>Q384</c:v>
                </c:pt>
                <c:pt idx="385">
                  <c:v>Q385</c:v>
                </c:pt>
                <c:pt idx="386">
                  <c:v>Q386</c:v>
                </c:pt>
                <c:pt idx="387">
                  <c:v>Q387</c:v>
                </c:pt>
                <c:pt idx="388">
                  <c:v>Q388</c:v>
                </c:pt>
                <c:pt idx="389">
                  <c:v>Q389</c:v>
                </c:pt>
                <c:pt idx="390">
                  <c:v>Q390</c:v>
                </c:pt>
                <c:pt idx="391">
                  <c:v>Q391</c:v>
                </c:pt>
                <c:pt idx="392">
                  <c:v>Q392</c:v>
                </c:pt>
                <c:pt idx="393">
                  <c:v>Q393</c:v>
                </c:pt>
                <c:pt idx="394">
                  <c:v>Q394</c:v>
                </c:pt>
                <c:pt idx="395">
                  <c:v>Q395</c:v>
                </c:pt>
                <c:pt idx="396">
                  <c:v>Q396</c:v>
                </c:pt>
                <c:pt idx="397">
                  <c:v>Q397</c:v>
                </c:pt>
                <c:pt idx="398">
                  <c:v>Q398</c:v>
                </c:pt>
                <c:pt idx="399">
                  <c:v>Q399</c:v>
                </c:pt>
                <c:pt idx="400">
                  <c:v>Q400</c:v>
                </c:pt>
                <c:pt idx="401">
                  <c:v>Q401</c:v>
                </c:pt>
                <c:pt idx="402">
                  <c:v>Q402</c:v>
                </c:pt>
                <c:pt idx="403">
                  <c:v>Q403</c:v>
                </c:pt>
                <c:pt idx="404">
                  <c:v>Q404</c:v>
                </c:pt>
                <c:pt idx="405">
                  <c:v>Q405</c:v>
                </c:pt>
                <c:pt idx="406">
                  <c:v>Q406</c:v>
                </c:pt>
                <c:pt idx="407">
                  <c:v>Q407</c:v>
                </c:pt>
                <c:pt idx="408">
                  <c:v>Q408</c:v>
                </c:pt>
                <c:pt idx="409">
                  <c:v>Q409</c:v>
                </c:pt>
                <c:pt idx="410">
                  <c:v>Q410</c:v>
                </c:pt>
                <c:pt idx="411">
                  <c:v>Q411</c:v>
                </c:pt>
                <c:pt idx="412">
                  <c:v>Q412</c:v>
                </c:pt>
                <c:pt idx="413">
                  <c:v>Q413</c:v>
                </c:pt>
                <c:pt idx="414">
                  <c:v>Q414</c:v>
                </c:pt>
                <c:pt idx="415">
                  <c:v>Q415</c:v>
                </c:pt>
                <c:pt idx="416">
                  <c:v>Q416</c:v>
                </c:pt>
                <c:pt idx="417">
                  <c:v>Q417</c:v>
                </c:pt>
                <c:pt idx="418">
                  <c:v>Q418</c:v>
                </c:pt>
                <c:pt idx="419">
                  <c:v>Q419</c:v>
                </c:pt>
                <c:pt idx="420">
                  <c:v>Q420</c:v>
                </c:pt>
                <c:pt idx="421">
                  <c:v>Q421</c:v>
                </c:pt>
                <c:pt idx="422">
                  <c:v>Q422</c:v>
                </c:pt>
                <c:pt idx="423">
                  <c:v>Q423</c:v>
                </c:pt>
                <c:pt idx="424">
                  <c:v>Q424</c:v>
                </c:pt>
                <c:pt idx="425">
                  <c:v>Q425</c:v>
                </c:pt>
                <c:pt idx="426">
                  <c:v>Q426</c:v>
                </c:pt>
                <c:pt idx="427">
                  <c:v>Q427</c:v>
                </c:pt>
                <c:pt idx="428">
                  <c:v>Q428</c:v>
                </c:pt>
                <c:pt idx="429">
                  <c:v>Q429</c:v>
                </c:pt>
                <c:pt idx="430">
                  <c:v>Q430</c:v>
                </c:pt>
                <c:pt idx="431">
                  <c:v>Q431</c:v>
                </c:pt>
                <c:pt idx="432">
                  <c:v>Q432</c:v>
                </c:pt>
                <c:pt idx="433">
                  <c:v>Q433</c:v>
                </c:pt>
                <c:pt idx="434">
                  <c:v>Q434</c:v>
                </c:pt>
                <c:pt idx="435">
                  <c:v>Q435</c:v>
                </c:pt>
                <c:pt idx="436">
                  <c:v>Q436</c:v>
                </c:pt>
                <c:pt idx="437">
                  <c:v>Q437</c:v>
                </c:pt>
                <c:pt idx="438">
                  <c:v>Q438</c:v>
                </c:pt>
                <c:pt idx="439">
                  <c:v>Q439</c:v>
                </c:pt>
                <c:pt idx="440">
                  <c:v>Q440</c:v>
                </c:pt>
                <c:pt idx="441">
                  <c:v>Q441</c:v>
                </c:pt>
                <c:pt idx="442">
                  <c:v>Q442</c:v>
                </c:pt>
                <c:pt idx="443">
                  <c:v>Q443</c:v>
                </c:pt>
                <c:pt idx="444">
                  <c:v>Q444</c:v>
                </c:pt>
                <c:pt idx="445">
                  <c:v>Q445</c:v>
                </c:pt>
                <c:pt idx="446">
                  <c:v>Q446</c:v>
                </c:pt>
                <c:pt idx="447">
                  <c:v>Q447</c:v>
                </c:pt>
                <c:pt idx="448">
                  <c:v>Q448</c:v>
                </c:pt>
                <c:pt idx="449">
                  <c:v>Q449</c:v>
                </c:pt>
                <c:pt idx="450">
                  <c:v>Q450</c:v>
                </c:pt>
                <c:pt idx="451">
                  <c:v>Q451</c:v>
                </c:pt>
                <c:pt idx="452">
                  <c:v>Q452</c:v>
                </c:pt>
                <c:pt idx="453">
                  <c:v>Q453</c:v>
                </c:pt>
                <c:pt idx="454">
                  <c:v>Q454</c:v>
                </c:pt>
                <c:pt idx="455">
                  <c:v>Q455</c:v>
                </c:pt>
                <c:pt idx="456">
                  <c:v>Q456</c:v>
                </c:pt>
                <c:pt idx="457">
                  <c:v>Q457</c:v>
                </c:pt>
                <c:pt idx="458">
                  <c:v>Q458</c:v>
                </c:pt>
                <c:pt idx="459">
                  <c:v>Q459</c:v>
                </c:pt>
                <c:pt idx="460">
                  <c:v>Q460</c:v>
                </c:pt>
                <c:pt idx="461">
                  <c:v>Q461</c:v>
                </c:pt>
                <c:pt idx="462">
                  <c:v>Q462</c:v>
                </c:pt>
                <c:pt idx="463">
                  <c:v>Q463</c:v>
                </c:pt>
                <c:pt idx="464">
                  <c:v>Q464</c:v>
                </c:pt>
                <c:pt idx="465">
                  <c:v>Q465</c:v>
                </c:pt>
                <c:pt idx="466">
                  <c:v>Q466</c:v>
                </c:pt>
                <c:pt idx="467">
                  <c:v>Q467</c:v>
                </c:pt>
                <c:pt idx="468">
                  <c:v>Q468</c:v>
                </c:pt>
                <c:pt idx="469">
                  <c:v>Q469</c:v>
                </c:pt>
                <c:pt idx="470">
                  <c:v>Q470</c:v>
                </c:pt>
                <c:pt idx="471">
                  <c:v>Q471</c:v>
                </c:pt>
                <c:pt idx="472">
                  <c:v>Q472</c:v>
                </c:pt>
                <c:pt idx="473">
                  <c:v>Q473</c:v>
                </c:pt>
                <c:pt idx="474">
                  <c:v>Q474</c:v>
                </c:pt>
                <c:pt idx="475">
                  <c:v>Q475</c:v>
                </c:pt>
                <c:pt idx="476">
                  <c:v>Q476</c:v>
                </c:pt>
                <c:pt idx="477">
                  <c:v>Q477</c:v>
                </c:pt>
                <c:pt idx="478">
                  <c:v>Q478</c:v>
                </c:pt>
                <c:pt idx="479">
                  <c:v>Q479</c:v>
                </c:pt>
                <c:pt idx="480">
                  <c:v>Q480</c:v>
                </c:pt>
                <c:pt idx="481">
                  <c:v>Q481</c:v>
                </c:pt>
                <c:pt idx="482">
                  <c:v>Q482</c:v>
                </c:pt>
                <c:pt idx="483">
                  <c:v>Q483</c:v>
                </c:pt>
                <c:pt idx="484">
                  <c:v>Q484</c:v>
                </c:pt>
                <c:pt idx="485">
                  <c:v>Q485</c:v>
                </c:pt>
                <c:pt idx="486">
                  <c:v>Q486</c:v>
                </c:pt>
                <c:pt idx="487">
                  <c:v>Q487</c:v>
                </c:pt>
                <c:pt idx="488">
                  <c:v>Q488</c:v>
                </c:pt>
                <c:pt idx="489">
                  <c:v>Q489</c:v>
                </c:pt>
                <c:pt idx="490">
                  <c:v>Q490</c:v>
                </c:pt>
                <c:pt idx="491">
                  <c:v>Q491</c:v>
                </c:pt>
                <c:pt idx="492">
                  <c:v>Q492</c:v>
                </c:pt>
                <c:pt idx="493">
                  <c:v>Q493</c:v>
                </c:pt>
                <c:pt idx="494">
                  <c:v>Q494</c:v>
                </c:pt>
                <c:pt idx="495">
                  <c:v>Q495</c:v>
                </c:pt>
                <c:pt idx="496">
                  <c:v>Q496</c:v>
                </c:pt>
                <c:pt idx="497">
                  <c:v>Q497</c:v>
                </c:pt>
                <c:pt idx="498">
                  <c:v>Q498</c:v>
                </c:pt>
                <c:pt idx="499">
                  <c:v>Q499</c:v>
                </c:pt>
                <c:pt idx="500">
                  <c:v>Q500</c:v>
                </c:pt>
                <c:pt idx="501">
                  <c:v>Q501</c:v>
                </c:pt>
                <c:pt idx="502">
                  <c:v>Q502</c:v>
                </c:pt>
                <c:pt idx="503">
                  <c:v>Q503</c:v>
                </c:pt>
                <c:pt idx="504">
                  <c:v>Q504</c:v>
                </c:pt>
                <c:pt idx="505">
                  <c:v>Q505</c:v>
                </c:pt>
                <c:pt idx="506">
                  <c:v>Q506</c:v>
                </c:pt>
                <c:pt idx="507">
                  <c:v>Q507</c:v>
                </c:pt>
                <c:pt idx="508">
                  <c:v>Q508</c:v>
                </c:pt>
                <c:pt idx="509">
                  <c:v>Q509</c:v>
                </c:pt>
                <c:pt idx="510">
                  <c:v>Q510</c:v>
                </c:pt>
                <c:pt idx="511">
                  <c:v>Q511</c:v>
                </c:pt>
                <c:pt idx="512">
                  <c:v>Q512</c:v>
                </c:pt>
                <c:pt idx="513">
                  <c:v>Q513</c:v>
                </c:pt>
                <c:pt idx="514">
                  <c:v>Q514</c:v>
                </c:pt>
                <c:pt idx="515">
                  <c:v>Q515</c:v>
                </c:pt>
                <c:pt idx="516">
                  <c:v>Q516</c:v>
                </c:pt>
                <c:pt idx="517">
                  <c:v>Q517</c:v>
                </c:pt>
                <c:pt idx="518">
                  <c:v>Q518</c:v>
                </c:pt>
                <c:pt idx="519">
                  <c:v>Q519</c:v>
                </c:pt>
                <c:pt idx="520">
                  <c:v>Q520</c:v>
                </c:pt>
                <c:pt idx="521">
                  <c:v>Q521</c:v>
                </c:pt>
                <c:pt idx="522">
                  <c:v>Q522</c:v>
                </c:pt>
                <c:pt idx="523">
                  <c:v>Q523</c:v>
                </c:pt>
                <c:pt idx="524">
                  <c:v>Q524</c:v>
                </c:pt>
                <c:pt idx="525">
                  <c:v>Q525</c:v>
                </c:pt>
                <c:pt idx="526">
                  <c:v>Q526</c:v>
                </c:pt>
                <c:pt idx="527">
                  <c:v>Q527</c:v>
                </c:pt>
                <c:pt idx="528">
                  <c:v>Q528</c:v>
                </c:pt>
                <c:pt idx="529">
                  <c:v>Q529</c:v>
                </c:pt>
                <c:pt idx="530">
                  <c:v>Q530</c:v>
                </c:pt>
                <c:pt idx="531">
                  <c:v>Q531</c:v>
                </c:pt>
                <c:pt idx="532">
                  <c:v>Q532</c:v>
                </c:pt>
                <c:pt idx="533">
                  <c:v>Q533</c:v>
                </c:pt>
                <c:pt idx="534">
                  <c:v>Q534</c:v>
                </c:pt>
                <c:pt idx="535">
                  <c:v>Q535</c:v>
                </c:pt>
                <c:pt idx="536">
                  <c:v>Q536</c:v>
                </c:pt>
                <c:pt idx="537">
                  <c:v>Q537</c:v>
                </c:pt>
                <c:pt idx="538">
                  <c:v>Q538</c:v>
                </c:pt>
                <c:pt idx="539">
                  <c:v>Q539</c:v>
                </c:pt>
                <c:pt idx="540">
                  <c:v>Q540</c:v>
                </c:pt>
                <c:pt idx="541">
                  <c:v>Q541</c:v>
                </c:pt>
                <c:pt idx="542">
                  <c:v>Q542</c:v>
                </c:pt>
                <c:pt idx="543">
                  <c:v>Q543</c:v>
                </c:pt>
                <c:pt idx="544">
                  <c:v>Q544</c:v>
                </c:pt>
                <c:pt idx="545">
                  <c:v>Q545</c:v>
                </c:pt>
                <c:pt idx="546">
                  <c:v>Q546</c:v>
                </c:pt>
                <c:pt idx="547">
                  <c:v>Q547</c:v>
                </c:pt>
                <c:pt idx="548">
                  <c:v>Q548</c:v>
                </c:pt>
                <c:pt idx="549">
                  <c:v>Q549</c:v>
                </c:pt>
                <c:pt idx="550">
                  <c:v>Q550</c:v>
                </c:pt>
                <c:pt idx="551">
                  <c:v>Q551</c:v>
                </c:pt>
                <c:pt idx="552">
                  <c:v>Q552</c:v>
                </c:pt>
                <c:pt idx="553">
                  <c:v>Q553</c:v>
                </c:pt>
                <c:pt idx="554">
                  <c:v>Q554</c:v>
                </c:pt>
                <c:pt idx="555">
                  <c:v>Q555</c:v>
                </c:pt>
                <c:pt idx="556">
                  <c:v>Q556</c:v>
                </c:pt>
                <c:pt idx="557">
                  <c:v>Q557</c:v>
                </c:pt>
                <c:pt idx="558">
                  <c:v>Q558</c:v>
                </c:pt>
                <c:pt idx="559">
                  <c:v>Q559</c:v>
                </c:pt>
                <c:pt idx="560">
                  <c:v>Q560</c:v>
                </c:pt>
                <c:pt idx="561">
                  <c:v>Q561</c:v>
                </c:pt>
                <c:pt idx="562">
                  <c:v>Q562</c:v>
                </c:pt>
                <c:pt idx="563">
                  <c:v>Q563</c:v>
                </c:pt>
                <c:pt idx="564">
                  <c:v>Q564</c:v>
                </c:pt>
                <c:pt idx="565">
                  <c:v>Q565</c:v>
                </c:pt>
                <c:pt idx="566">
                  <c:v>Q566</c:v>
                </c:pt>
                <c:pt idx="567">
                  <c:v>Q567</c:v>
                </c:pt>
                <c:pt idx="568">
                  <c:v>Q568</c:v>
                </c:pt>
                <c:pt idx="569">
                  <c:v>Q569</c:v>
                </c:pt>
                <c:pt idx="570">
                  <c:v>Q570</c:v>
                </c:pt>
                <c:pt idx="571">
                  <c:v>Q571</c:v>
                </c:pt>
                <c:pt idx="572">
                  <c:v>Q572</c:v>
                </c:pt>
                <c:pt idx="573">
                  <c:v>Q573</c:v>
                </c:pt>
                <c:pt idx="574">
                  <c:v>Q574</c:v>
                </c:pt>
                <c:pt idx="575">
                  <c:v>Q575</c:v>
                </c:pt>
                <c:pt idx="576">
                  <c:v>Q576</c:v>
                </c:pt>
                <c:pt idx="577">
                  <c:v>Q577</c:v>
                </c:pt>
                <c:pt idx="578">
                  <c:v>Q578</c:v>
                </c:pt>
                <c:pt idx="579">
                  <c:v>Q579</c:v>
                </c:pt>
                <c:pt idx="580">
                  <c:v>Q580</c:v>
                </c:pt>
                <c:pt idx="581">
                  <c:v>Q581</c:v>
                </c:pt>
                <c:pt idx="582">
                  <c:v>Q582</c:v>
                </c:pt>
                <c:pt idx="583">
                  <c:v>Q583</c:v>
                </c:pt>
                <c:pt idx="584">
                  <c:v>Q584</c:v>
                </c:pt>
                <c:pt idx="585">
                  <c:v>Q585</c:v>
                </c:pt>
                <c:pt idx="586">
                  <c:v>Q586</c:v>
                </c:pt>
                <c:pt idx="587">
                  <c:v>Q587</c:v>
                </c:pt>
                <c:pt idx="588">
                  <c:v>Q588</c:v>
                </c:pt>
                <c:pt idx="589">
                  <c:v>Q589</c:v>
                </c:pt>
                <c:pt idx="590">
                  <c:v>Q590</c:v>
                </c:pt>
                <c:pt idx="591">
                  <c:v>Q591</c:v>
                </c:pt>
                <c:pt idx="592">
                  <c:v>Q592</c:v>
                </c:pt>
                <c:pt idx="593">
                  <c:v>Q593</c:v>
                </c:pt>
                <c:pt idx="594">
                  <c:v>Q594</c:v>
                </c:pt>
                <c:pt idx="595">
                  <c:v>Q595</c:v>
                </c:pt>
                <c:pt idx="596">
                  <c:v>Q596</c:v>
                </c:pt>
                <c:pt idx="597">
                  <c:v>Q597</c:v>
                </c:pt>
                <c:pt idx="598">
                  <c:v>Q598</c:v>
                </c:pt>
                <c:pt idx="599">
                  <c:v>Q599</c:v>
                </c:pt>
                <c:pt idx="600">
                  <c:v>Q600</c:v>
                </c:pt>
                <c:pt idx="601">
                  <c:v>Q601</c:v>
                </c:pt>
                <c:pt idx="602">
                  <c:v>Q602</c:v>
                </c:pt>
                <c:pt idx="603">
                  <c:v>Q603</c:v>
                </c:pt>
                <c:pt idx="604">
                  <c:v>Q604</c:v>
                </c:pt>
                <c:pt idx="605">
                  <c:v>Q605</c:v>
                </c:pt>
                <c:pt idx="606">
                  <c:v>Q606</c:v>
                </c:pt>
                <c:pt idx="607">
                  <c:v>Q607</c:v>
                </c:pt>
                <c:pt idx="608">
                  <c:v>Q608</c:v>
                </c:pt>
                <c:pt idx="609">
                  <c:v>Q609</c:v>
                </c:pt>
                <c:pt idx="610">
                  <c:v>Q610</c:v>
                </c:pt>
                <c:pt idx="611">
                  <c:v>Q611</c:v>
                </c:pt>
                <c:pt idx="612">
                  <c:v>Q612</c:v>
                </c:pt>
                <c:pt idx="613">
                  <c:v>Q613</c:v>
                </c:pt>
                <c:pt idx="614">
                  <c:v>Q614</c:v>
                </c:pt>
                <c:pt idx="615">
                  <c:v>Q615</c:v>
                </c:pt>
                <c:pt idx="616">
                  <c:v>Q616</c:v>
                </c:pt>
                <c:pt idx="617">
                  <c:v>Q617</c:v>
                </c:pt>
                <c:pt idx="618">
                  <c:v>Q618</c:v>
                </c:pt>
                <c:pt idx="619">
                  <c:v>Q619</c:v>
                </c:pt>
                <c:pt idx="620">
                  <c:v>Q620</c:v>
                </c:pt>
                <c:pt idx="621">
                  <c:v>Q621</c:v>
                </c:pt>
                <c:pt idx="622">
                  <c:v>Q622</c:v>
                </c:pt>
                <c:pt idx="623">
                  <c:v>Q623</c:v>
                </c:pt>
                <c:pt idx="624">
                  <c:v>Q624</c:v>
                </c:pt>
                <c:pt idx="625">
                  <c:v>Q625</c:v>
                </c:pt>
                <c:pt idx="626">
                  <c:v>Q626</c:v>
                </c:pt>
                <c:pt idx="627">
                  <c:v>Q627</c:v>
                </c:pt>
                <c:pt idx="628">
                  <c:v>Q628</c:v>
                </c:pt>
                <c:pt idx="629">
                  <c:v>Q629</c:v>
                </c:pt>
                <c:pt idx="630">
                  <c:v>Q630</c:v>
                </c:pt>
                <c:pt idx="631">
                  <c:v>Q631</c:v>
                </c:pt>
                <c:pt idx="632">
                  <c:v>Q632</c:v>
                </c:pt>
                <c:pt idx="633">
                  <c:v>Q633</c:v>
                </c:pt>
                <c:pt idx="634">
                  <c:v>Q634</c:v>
                </c:pt>
                <c:pt idx="635">
                  <c:v>Q635</c:v>
                </c:pt>
                <c:pt idx="636">
                  <c:v>Q636</c:v>
                </c:pt>
                <c:pt idx="637">
                  <c:v>Q637</c:v>
                </c:pt>
                <c:pt idx="638">
                  <c:v>Q638</c:v>
                </c:pt>
                <c:pt idx="639">
                  <c:v>Q639</c:v>
                </c:pt>
                <c:pt idx="640">
                  <c:v>Q640</c:v>
                </c:pt>
                <c:pt idx="641">
                  <c:v>Q641</c:v>
                </c:pt>
                <c:pt idx="642">
                  <c:v>Q642</c:v>
                </c:pt>
                <c:pt idx="643">
                  <c:v>Q643</c:v>
                </c:pt>
                <c:pt idx="644">
                  <c:v>Q644</c:v>
                </c:pt>
                <c:pt idx="645">
                  <c:v>Q645</c:v>
                </c:pt>
                <c:pt idx="646">
                  <c:v>Q646</c:v>
                </c:pt>
                <c:pt idx="647">
                  <c:v>Q647</c:v>
                </c:pt>
                <c:pt idx="648">
                  <c:v>Q648</c:v>
                </c:pt>
                <c:pt idx="649">
                  <c:v>Q649</c:v>
                </c:pt>
                <c:pt idx="650">
                  <c:v>Q650</c:v>
                </c:pt>
                <c:pt idx="651">
                  <c:v>Q651</c:v>
                </c:pt>
                <c:pt idx="652">
                  <c:v>Q652</c:v>
                </c:pt>
                <c:pt idx="653">
                  <c:v>Q653</c:v>
                </c:pt>
                <c:pt idx="654">
                  <c:v>Q654</c:v>
                </c:pt>
                <c:pt idx="655">
                  <c:v>Q655</c:v>
                </c:pt>
                <c:pt idx="656">
                  <c:v>Q656</c:v>
                </c:pt>
                <c:pt idx="657">
                  <c:v>Q657</c:v>
                </c:pt>
                <c:pt idx="658">
                  <c:v>Q658</c:v>
                </c:pt>
                <c:pt idx="659">
                  <c:v>Q659</c:v>
                </c:pt>
                <c:pt idx="660">
                  <c:v>Q660</c:v>
                </c:pt>
                <c:pt idx="661">
                  <c:v>Q661</c:v>
                </c:pt>
                <c:pt idx="662">
                  <c:v>Q662</c:v>
                </c:pt>
                <c:pt idx="663">
                  <c:v>Q663</c:v>
                </c:pt>
                <c:pt idx="664">
                  <c:v>Q664</c:v>
                </c:pt>
                <c:pt idx="665">
                  <c:v>Q665</c:v>
                </c:pt>
                <c:pt idx="666">
                  <c:v>Q666</c:v>
                </c:pt>
                <c:pt idx="667">
                  <c:v>Q667</c:v>
                </c:pt>
                <c:pt idx="668">
                  <c:v>Q668</c:v>
                </c:pt>
                <c:pt idx="669">
                  <c:v>Q669</c:v>
                </c:pt>
                <c:pt idx="670">
                  <c:v>Q670</c:v>
                </c:pt>
                <c:pt idx="671">
                  <c:v>Q671</c:v>
                </c:pt>
                <c:pt idx="672">
                  <c:v>Q672</c:v>
                </c:pt>
                <c:pt idx="673">
                  <c:v>Q673</c:v>
                </c:pt>
                <c:pt idx="674">
                  <c:v>Q674</c:v>
                </c:pt>
                <c:pt idx="675">
                  <c:v>Q675</c:v>
                </c:pt>
                <c:pt idx="676">
                  <c:v>Q676</c:v>
                </c:pt>
                <c:pt idx="677">
                  <c:v>Q677</c:v>
                </c:pt>
                <c:pt idx="678">
                  <c:v>Q678</c:v>
                </c:pt>
                <c:pt idx="679">
                  <c:v>Q679</c:v>
                </c:pt>
                <c:pt idx="680">
                  <c:v>Q680</c:v>
                </c:pt>
                <c:pt idx="681">
                  <c:v>Q681</c:v>
                </c:pt>
                <c:pt idx="682">
                  <c:v>Q682</c:v>
                </c:pt>
                <c:pt idx="683">
                  <c:v>Q683</c:v>
                </c:pt>
                <c:pt idx="684">
                  <c:v>Q684</c:v>
                </c:pt>
                <c:pt idx="685">
                  <c:v>Q685</c:v>
                </c:pt>
                <c:pt idx="686">
                  <c:v>Q686</c:v>
                </c:pt>
                <c:pt idx="687">
                  <c:v>Q687</c:v>
                </c:pt>
                <c:pt idx="688">
                  <c:v>Q688</c:v>
                </c:pt>
                <c:pt idx="689">
                  <c:v>Q689</c:v>
                </c:pt>
                <c:pt idx="690">
                  <c:v>Q690</c:v>
                </c:pt>
                <c:pt idx="691">
                  <c:v>Q691</c:v>
                </c:pt>
                <c:pt idx="692">
                  <c:v>Q692</c:v>
                </c:pt>
                <c:pt idx="693">
                  <c:v>Q693</c:v>
                </c:pt>
                <c:pt idx="694">
                  <c:v>Q694</c:v>
                </c:pt>
                <c:pt idx="695">
                  <c:v>Q695</c:v>
                </c:pt>
                <c:pt idx="696">
                  <c:v>Q696</c:v>
                </c:pt>
                <c:pt idx="697">
                  <c:v>Q697</c:v>
                </c:pt>
                <c:pt idx="698">
                  <c:v>Q698</c:v>
                </c:pt>
                <c:pt idx="699">
                  <c:v>Q699</c:v>
                </c:pt>
                <c:pt idx="700">
                  <c:v>Q700</c:v>
                </c:pt>
                <c:pt idx="701">
                  <c:v>Q701</c:v>
                </c:pt>
                <c:pt idx="702">
                  <c:v>Q702</c:v>
                </c:pt>
                <c:pt idx="703">
                  <c:v>Q703</c:v>
                </c:pt>
                <c:pt idx="704">
                  <c:v>Q704</c:v>
                </c:pt>
                <c:pt idx="705">
                  <c:v>Q705</c:v>
                </c:pt>
                <c:pt idx="706">
                  <c:v>Q706</c:v>
                </c:pt>
                <c:pt idx="707">
                  <c:v>Q707</c:v>
                </c:pt>
                <c:pt idx="708">
                  <c:v>Q708</c:v>
                </c:pt>
                <c:pt idx="709">
                  <c:v>Q709</c:v>
                </c:pt>
                <c:pt idx="710">
                  <c:v>Q710</c:v>
                </c:pt>
                <c:pt idx="711">
                  <c:v>Q711</c:v>
                </c:pt>
                <c:pt idx="712">
                  <c:v>Q712</c:v>
                </c:pt>
                <c:pt idx="713">
                  <c:v>Q713</c:v>
                </c:pt>
                <c:pt idx="714">
                  <c:v>Q714</c:v>
                </c:pt>
                <c:pt idx="715">
                  <c:v>Q715</c:v>
                </c:pt>
                <c:pt idx="716">
                  <c:v>Q716</c:v>
                </c:pt>
                <c:pt idx="717">
                  <c:v>Q717</c:v>
                </c:pt>
                <c:pt idx="718">
                  <c:v>Q718</c:v>
                </c:pt>
                <c:pt idx="719">
                  <c:v>Q719</c:v>
                </c:pt>
                <c:pt idx="720">
                  <c:v>Q720</c:v>
                </c:pt>
                <c:pt idx="721">
                  <c:v>Q721</c:v>
                </c:pt>
                <c:pt idx="722">
                  <c:v>Q722</c:v>
                </c:pt>
                <c:pt idx="723">
                  <c:v>Q723</c:v>
                </c:pt>
                <c:pt idx="724">
                  <c:v>Q724</c:v>
                </c:pt>
                <c:pt idx="725">
                  <c:v>Q725</c:v>
                </c:pt>
                <c:pt idx="726">
                  <c:v>Q726</c:v>
                </c:pt>
                <c:pt idx="727">
                  <c:v>Q727</c:v>
                </c:pt>
                <c:pt idx="728">
                  <c:v>Q728</c:v>
                </c:pt>
                <c:pt idx="729">
                  <c:v>Q729</c:v>
                </c:pt>
                <c:pt idx="730">
                  <c:v>Q730</c:v>
                </c:pt>
                <c:pt idx="731">
                  <c:v>Q731</c:v>
                </c:pt>
                <c:pt idx="732">
                  <c:v>Q732</c:v>
                </c:pt>
                <c:pt idx="733">
                  <c:v>Q733</c:v>
                </c:pt>
                <c:pt idx="734">
                  <c:v>Q734</c:v>
                </c:pt>
                <c:pt idx="735">
                  <c:v>Q735</c:v>
                </c:pt>
                <c:pt idx="736">
                  <c:v>Q736</c:v>
                </c:pt>
                <c:pt idx="737">
                  <c:v>Q737</c:v>
                </c:pt>
                <c:pt idx="738">
                  <c:v>Q738</c:v>
                </c:pt>
                <c:pt idx="739">
                  <c:v>Q739</c:v>
                </c:pt>
                <c:pt idx="740">
                  <c:v>Q740</c:v>
                </c:pt>
                <c:pt idx="741">
                  <c:v>Q741</c:v>
                </c:pt>
                <c:pt idx="742">
                  <c:v>Q742</c:v>
                </c:pt>
                <c:pt idx="743">
                  <c:v>Q743</c:v>
                </c:pt>
                <c:pt idx="744">
                  <c:v>Q744</c:v>
                </c:pt>
                <c:pt idx="745">
                  <c:v>Q745</c:v>
                </c:pt>
                <c:pt idx="746">
                  <c:v>Q746</c:v>
                </c:pt>
                <c:pt idx="747">
                  <c:v>Q747</c:v>
                </c:pt>
                <c:pt idx="748">
                  <c:v>Q748</c:v>
                </c:pt>
                <c:pt idx="749">
                  <c:v>Q749</c:v>
                </c:pt>
                <c:pt idx="750">
                  <c:v>Q750</c:v>
                </c:pt>
                <c:pt idx="751">
                  <c:v>Q751</c:v>
                </c:pt>
                <c:pt idx="752">
                  <c:v>Q752</c:v>
                </c:pt>
                <c:pt idx="753">
                  <c:v>Q753</c:v>
                </c:pt>
                <c:pt idx="754">
                  <c:v>Q754</c:v>
                </c:pt>
                <c:pt idx="755">
                  <c:v>Q755</c:v>
                </c:pt>
                <c:pt idx="756">
                  <c:v>Q756</c:v>
                </c:pt>
                <c:pt idx="757">
                  <c:v>Q757</c:v>
                </c:pt>
                <c:pt idx="758">
                  <c:v>Q758</c:v>
                </c:pt>
                <c:pt idx="759">
                  <c:v>Q759</c:v>
                </c:pt>
                <c:pt idx="760">
                  <c:v>Q760</c:v>
                </c:pt>
                <c:pt idx="761">
                  <c:v>Q761</c:v>
                </c:pt>
                <c:pt idx="762">
                  <c:v>Q762</c:v>
                </c:pt>
                <c:pt idx="763">
                  <c:v>Q763</c:v>
                </c:pt>
                <c:pt idx="764">
                  <c:v>Q764</c:v>
                </c:pt>
                <c:pt idx="765">
                  <c:v>Q765</c:v>
                </c:pt>
                <c:pt idx="766">
                  <c:v>Q766</c:v>
                </c:pt>
                <c:pt idx="767">
                  <c:v>Q767</c:v>
                </c:pt>
                <c:pt idx="768">
                  <c:v>Q768</c:v>
                </c:pt>
                <c:pt idx="769">
                  <c:v>Q769</c:v>
                </c:pt>
                <c:pt idx="770">
                  <c:v>Q770</c:v>
                </c:pt>
                <c:pt idx="771">
                  <c:v>Q771</c:v>
                </c:pt>
                <c:pt idx="772">
                  <c:v>Q772</c:v>
                </c:pt>
                <c:pt idx="773">
                  <c:v>Q773</c:v>
                </c:pt>
                <c:pt idx="774">
                  <c:v>Q774</c:v>
                </c:pt>
                <c:pt idx="775">
                  <c:v>Q775</c:v>
                </c:pt>
                <c:pt idx="776">
                  <c:v>Q776</c:v>
                </c:pt>
                <c:pt idx="777">
                  <c:v>Q777</c:v>
                </c:pt>
                <c:pt idx="778">
                  <c:v>Q778</c:v>
                </c:pt>
                <c:pt idx="779">
                  <c:v>Q779</c:v>
                </c:pt>
                <c:pt idx="780">
                  <c:v>Q780</c:v>
                </c:pt>
                <c:pt idx="781">
                  <c:v>Q781</c:v>
                </c:pt>
                <c:pt idx="782">
                  <c:v>Q782</c:v>
                </c:pt>
                <c:pt idx="783">
                  <c:v>Q783</c:v>
                </c:pt>
                <c:pt idx="784">
                  <c:v>Q784</c:v>
                </c:pt>
                <c:pt idx="785">
                  <c:v>Q785</c:v>
                </c:pt>
                <c:pt idx="786">
                  <c:v>Q786</c:v>
                </c:pt>
                <c:pt idx="787">
                  <c:v>Q787</c:v>
                </c:pt>
                <c:pt idx="788">
                  <c:v>Q788</c:v>
                </c:pt>
                <c:pt idx="789">
                  <c:v>Q789</c:v>
                </c:pt>
                <c:pt idx="790">
                  <c:v>Q790</c:v>
                </c:pt>
                <c:pt idx="791">
                  <c:v>Q791</c:v>
                </c:pt>
                <c:pt idx="792">
                  <c:v>Q792</c:v>
                </c:pt>
                <c:pt idx="793">
                  <c:v>Q793</c:v>
                </c:pt>
                <c:pt idx="794">
                  <c:v>Q794</c:v>
                </c:pt>
                <c:pt idx="795">
                  <c:v>Q795</c:v>
                </c:pt>
                <c:pt idx="796">
                  <c:v>Q796</c:v>
                </c:pt>
                <c:pt idx="797">
                  <c:v>Q797</c:v>
                </c:pt>
                <c:pt idx="798">
                  <c:v>Q798</c:v>
                </c:pt>
                <c:pt idx="799">
                  <c:v>Q799</c:v>
                </c:pt>
                <c:pt idx="800">
                  <c:v>Q800</c:v>
                </c:pt>
                <c:pt idx="801">
                  <c:v>Q801</c:v>
                </c:pt>
                <c:pt idx="802">
                  <c:v>Q802</c:v>
                </c:pt>
                <c:pt idx="803">
                  <c:v>Q803</c:v>
                </c:pt>
                <c:pt idx="804">
                  <c:v>Q804</c:v>
                </c:pt>
                <c:pt idx="805">
                  <c:v>Q805</c:v>
                </c:pt>
                <c:pt idx="806">
                  <c:v>Q806</c:v>
                </c:pt>
                <c:pt idx="807">
                  <c:v>Q807</c:v>
                </c:pt>
                <c:pt idx="808">
                  <c:v>Q808</c:v>
                </c:pt>
                <c:pt idx="809">
                  <c:v>Q809</c:v>
                </c:pt>
                <c:pt idx="810">
                  <c:v>Q810</c:v>
                </c:pt>
                <c:pt idx="811">
                  <c:v>Q811</c:v>
                </c:pt>
                <c:pt idx="812">
                  <c:v>Q812</c:v>
                </c:pt>
                <c:pt idx="813">
                  <c:v>Q813</c:v>
                </c:pt>
                <c:pt idx="814">
                  <c:v>Q814</c:v>
                </c:pt>
                <c:pt idx="815">
                  <c:v>Q815</c:v>
                </c:pt>
                <c:pt idx="816">
                  <c:v>Q816</c:v>
                </c:pt>
                <c:pt idx="817">
                  <c:v>Q817</c:v>
                </c:pt>
                <c:pt idx="818">
                  <c:v>Q818</c:v>
                </c:pt>
                <c:pt idx="819">
                  <c:v>Q819</c:v>
                </c:pt>
                <c:pt idx="820">
                  <c:v>Q820</c:v>
                </c:pt>
                <c:pt idx="821">
                  <c:v>Q821</c:v>
                </c:pt>
                <c:pt idx="822">
                  <c:v>Q822</c:v>
                </c:pt>
                <c:pt idx="823">
                  <c:v>Q823</c:v>
                </c:pt>
                <c:pt idx="824">
                  <c:v>Q824</c:v>
                </c:pt>
                <c:pt idx="825">
                  <c:v>Q825</c:v>
                </c:pt>
                <c:pt idx="826">
                  <c:v>Q826</c:v>
                </c:pt>
                <c:pt idx="827">
                  <c:v>Q827</c:v>
                </c:pt>
                <c:pt idx="828">
                  <c:v>Q828</c:v>
                </c:pt>
                <c:pt idx="829">
                  <c:v>Q829</c:v>
                </c:pt>
                <c:pt idx="830">
                  <c:v>Q830</c:v>
                </c:pt>
                <c:pt idx="831">
                  <c:v>Q831</c:v>
                </c:pt>
                <c:pt idx="832">
                  <c:v>Q832</c:v>
                </c:pt>
                <c:pt idx="833">
                  <c:v>Q833</c:v>
                </c:pt>
                <c:pt idx="834">
                  <c:v>Q834</c:v>
                </c:pt>
                <c:pt idx="835">
                  <c:v>Q835</c:v>
                </c:pt>
                <c:pt idx="836">
                  <c:v>Q836</c:v>
                </c:pt>
                <c:pt idx="837">
                  <c:v>Q837</c:v>
                </c:pt>
                <c:pt idx="838">
                  <c:v>Q838</c:v>
                </c:pt>
                <c:pt idx="839">
                  <c:v>Q839</c:v>
                </c:pt>
                <c:pt idx="840">
                  <c:v>Q840</c:v>
                </c:pt>
                <c:pt idx="841">
                  <c:v>Q841</c:v>
                </c:pt>
                <c:pt idx="842">
                  <c:v>Q842</c:v>
                </c:pt>
                <c:pt idx="843">
                  <c:v>Q843</c:v>
                </c:pt>
                <c:pt idx="844">
                  <c:v>Q844</c:v>
                </c:pt>
                <c:pt idx="845">
                  <c:v>Q845</c:v>
                </c:pt>
                <c:pt idx="846">
                  <c:v>Q846</c:v>
                </c:pt>
                <c:pt idx="847">
                  <c:v>Q847</c:v>
                </c:pt>
                <c:pt idx="848">
                  <c:v>Q848</c:v>
                </c:pt>
                <c:pt idx="849">
                  <c:v>Q849</c:v>
                </c:pt>
                <c:pt idx="850">
                  <c:v>Q850</c:v>
                </c:pt>
                <c:pt idx="851">
                  <c:v>Q851</c:v>
                </c:pt>
                <c:pt idx="852">
                  <c:v>Q852</c:v>
                </c:pt>
                <c:pt idx="853">
                  <c:v>Q853</c:v>
                </c:pt>
                <c:pt idx="854">
                  <c:v>Q854</c:v>
                </c:pt>
                <c:pt idx="855">
                  <c:v>Q855</c:v>
                </c:pt>
                <c:pt idx="856">
                  <c:v>Q856</c:v>
                </c:pt>
                <c:pt idx="857">
                  <c:v>Q857</c:v>
                </c:pt>
                <c:pt idx="858">
                  <c:v>Q858</c:v>
                </c:pt>
                <c:pt idx="859">
                  <c:v>Q859</c:v>
                </c:pt>
                <c:pt idx="860">
                  <c:v>Q860</c:v>
                </c:pt>
                <c:pt idx="861">
                  <c:v>Q861</c:v>
                </c:pt>
                <c:pt idx="862">
                  <c:v>Q862</c:v>
                </c:pt>
                <c:pt idx="863">
                  <c:v>Q863</c:v>
                </c:pt>
                <c:pt idx="864">
                  <c:v>Q864</c:v>
                </c:pt>
                <c:pt idx="865">
                  <c:v>Q865</c:v>
                </c:pt>
                <c:pt idx="866">
                  <c:v>Q866</c:v>
                </c:pt>
                <c:pt idx="867">
                  <c:v>Q867</c:v>
                </c:pt>
                <c:pt idx="868">
                  <c:v>Q868</c:v>
                </c:pt>
                <c:pt idx="869">
                  <c:v>Q869</c:v>
                </c:pt>
                <c:pt idx="870">
                  <c:v>Q870</c:v>
                </c:pt>
                <c:pt idx="871">
                  <c:v>Q871</c:v>
                </c:pt>
                <c:pt idx="872">
                  <c:v>Q872</c:v>
                </c:pt>
                <c:pt idx="873">
                  <c:v>Q873</c:v>
                </c:pt>
                <c:pt idx="874">
                  <c:v>Q874</c:v>
                </c:pt>
                <c:pt idx="875">
                  <c:v>Q875</c:v>
                </c:pt>
                <c:pt idx="876">
                  <c:v>Q876</c:v>
                </c:pt>
                <c:pt idx="877">
                  <c:v>Q877</c:v>
                </c:pt>
                <c:pt idx="878">
                  <c:v>Q878</c:v>
                </c:pt>
                <c:pt idx="879">
                  <c:v>Q879</c:v>
                </c:pt>
                <c:pt idx="880">
                  <c:v>Q880</c:v>
                </c:pt>
                <c:pt idx="881">
                  <c:v>Q881</c:v>
                </c:pt>
                <c:pt idx="882">
                  <c:v>Q882</c:v>
                </c:pt>
                <c:pt idx="883">
                  <c:v>Q883</c:v>
                </c:pt>
                <c:pt idx="884">
                  <c:v>Q884</c:v>
                </c:pt>
                <c:pt idx="885">
                  <c:v>Q885</c:v>
                </c:pt>
                <c:pt idx="886">
                  <c:v>Q886</c:v>
                </c:pt>
                <c:pt idx="887">
                  <c:v>Q887</c:v>
                </c:pt>
                <c:pt idx="888">
                  <c:v>Q888</c:v>
                </c:pt>
                <c:pt idx="889">
                  <c:v>Q889</c:v>
                </c:pt>
                <c:pt idx="890">
                  <c:v>Q890</c:v>
                </c:pt>
                <c:pt idx="891">
                  <c:v>Q891</c:v>
                </c:pt>
                <c:pt idx="892">
                  <c:v>Q892</c:v>
                </c:pt>
                <c:pt idx="893">
                  <c:v>Q893</c:v>
                </c:pt>
                <c:pt idx="894">
                  <c:v>Q894</c:v>
                </c:pt>
                <c:pt idx="895">
                  <c:v>Q895</c:v>
                </c:pt>
                <c:pt idx="896">
                  <c:v>Q896</c:v>
                </c:pt>
                <c:pt idx="897">
                  <c:v>Q897</c:v>
                </c:pt>
                <c:pt idx="898">
                  <c:v>Q898</c:v>
                </c:pt>
                <c:pt idx="899">
                  <c:v>Q899</c:v>
                </c:pt>
                <c:pt idx="900">
                  <c:v>Q900</c:v>
                </c:pt>
                <c:pt idx="901">
                  <c:v>Q901</c:v>
                </c:pt>
                <c:pt idx="902">
                  <c:v>Q902</c:v>
                </c:pt>
                <c:pt idx="903">
                  <c:v>Q903</c:v>
                </c:pt>
                <c:pt idx="904">
                  <c:v>Q904</c:v>
                </c:pt>
                <c:pt idx="905">
                  <c:v>Q905</c:v>
                </c:pt>
                <c:pt idx="906">
                  <c:v>Q906</c:v>
                </c:pt>
                <c:pt idx="907">
                  <c:v>Q907</c:v>
                </c:pt>
                <c:pt idx="908">
                  <c:v>Q908</c:v>
                </c:pt>
                <c:pt idx="909">
                  <c:v>Q909</c:v>
                </c:pt>
                <c:pt idx="910">
                  <c:v>Q910</c:v>
                </c:pt>
                <c:pt idx="911">
                  <c:v>Q911</c:v>
                </c:pt>
                <c:pt idx="912">
                  <c:v>Q912</c:v>
                </c:pt>
                <c:pt idx="913">
                  <c:v>Q913</c:v>
                </c:pt>
                <c:pt idx="914">
                  <c:v>Q914</c:v>
                </c:pt>
                <c:pt idx="915">
                  <c:v>Q915</c:v>
                </c:pt>
                <c:pt idx="916">
                  <c:v>Q916</c:v>
                </c:pt>
                <c:pt idx="917">
                  <c:v>Q917</c:v>
                </c:pt>
                <c:pt idx="918">
                  <c:v>Q918</c:v>
                </c:pt>
                <c:pt idx="919">
                  <c:v>Q919</c:v>
                </c:pt>
                <c:pt idx="920">
                  <c:v>Q920</c:v>
                </c:pt>
                <c:pt idx="921">
                  <c:v>Q921</c:v>
                </c:pt>
                <c:pt idx="922">
                  <c:v>Q922</c:v>
                </c:pt>
                <c:pt idx="923">
                  <c:v>Q923</c:v>
                </c:pt>
                <c:pt idx="924">
                  <c:v>Q924</c:v>
                </c:pt>
                <c:pt idx="925">
                  <c:v>Q925</c:v>
                </c:pt>
                <c:pt idx="926">
                  <c:v>Q926</c:v>
                </c:pt>
                <c:pt idx="927">
                  <c:v>Q927</c:v>
                </c:pt>
                <c:pt idx="928">
                  <c:v>Q928</c:v>
                </c:pt>
                <c:pt idx="929">
                  <c:v>Q929</c:v>
                </c:pt>
                <c:pt idx="930">
                  <c:v>Q930</c:v>
                </c:pt>
                <c:pt idx="931">
                  <c:v>Q931</c:v>
                </c:pt>
                <c:pt idx="932">
                  <c:v>Q932</c:v>
                </c:pt>
                <c:pt idx="933">
                  <c:v>Q933</c:v>
                </c:pt>
                <c:pt idx="934">
                  <c:v>Q934</c:v>
                </c:pt>
                <c:pt idx="935">
                  <c:v>Q935</c:v>
                </c:pt>
                <c:pt idx="936">
                  <c:v>Q936</c:v>
                </c:pt>
                <c:pt idx="937">
                  <c:v>Q937</c:v>
                </c:pt>
                <c:pt idx="938">
                  <c:v>Q938</c:v>
                </c:pt>
                <c:pt idx="939">
                  <c:v>Q939</c:v>
                </c:pt>
                <c:pt idx="940">
                  <c:v>Q940</c:v>
                </c:pt>
                <c:pt idx="941">
                  <c:v>Q941</c:v>
                </c:pt>
                <c:pt idx="942">
                  <c:v>Q942</c:v>
                </c:pt>
                <c:pt idx="943">
                  <c:v>Q943</c:v>
                </c:pt>
                <c:pt idx="944">
                  <c:v>Q944</c:v>
                </c:pt>
                <c:pt idx="945">
                  <c:v>Q945</c:v>
                </c:pt>
                <c:pt idx="946">
                  <c:v>Q946</c:v>
                </c:pt>
                <c:pt idx="947">
                  <c:v>Q947</c:v>
                </c:pt>
                <c:pt idx="948">
                  <c:v>Q948</c:v>
                </c:pt>
                <c:pt idx="949">
                  <c:v>Q949</c:v>
                </c:pt>
                <c:pt idx="950">
                  <c:v>Q950</c:v>
                </c:pt>
                <c:pt idx="951">
                  <c:v>Q951</c:v>
                </c:pt>
                <c:pt idx="952">
                  <c:v>Q952</c:v>
                </c:pt>
                <c:pt idx="953">
                  <c:v>Q953</c:v>
                </c:pt>
                <c:pt idx="954">
                  <c:v>Q954</c:v>
                </c:pt>
                <c:pt idx="955">
                  <c:v>Q955</c:v>
                </c:pt>
                <c:pt idx="956">
                  <c:v>Q956</c:v>
                </c:pt>
                <c:pt idx="957">
                  <c:v>Q957</c:v>
                </c:pt>
                <c:pt idx="958">
                  <c:v>Q958</c:v>
                </c:pt>
                <c:pt idx="959">
                  <c:v>Q959</c:v>
                </c:pt>
                <c:pt idx="960">
                  <c:v>Q960</c:v>
                </c:pt>
                <c:pt idx="961">
                  <c:v>Q961</c:v>
                </c:pt>
                <c:pt idx="962">
                  <c:v>Q962</c:v>
                </c:pt>
                <c:pt idx="963">
                  <c:v>Q963</c:v>
                </c:pt>
                <c:pt idx="964">
                  <c:v>Q964</c:v>
                </c:pt>
                <c:pt idx="965">
                  <c:v>Q965</c:v>
                </c:pt>
                <c:pt idx="966">
                  <c:v>Q966</c:v>
                </c:pt>
                <c:pt idx="967">
                  <c:v>Q967</c:v>
                </c:pt>
                <c:pt idx="968">
                  <c:v>Q968</c:v>
                </c:pt>
                <c:pt idx="969">
                  <c:v>Q969</c:v>
                </c:pt>
                <c:pt idx="970">
                  <c:v>Q970</c:v>
                </c:pt>
                <c:pt idx="971">
                  <c:v>Q971</c:v>
                </c:pt>
                <c:pt idx="972">
                  <c:v>Q972</c:v>
                </c:pt>
                <c:pt idx="973">
                  <c:v>Q973</c:v>
                </c:pt>
                <c:pt idx="974">
                  <c:v>Q974</c:v>
                </c:pt>
                <c:pt idx="975">
                  <c:v>Q975</c:v>
                </c:pt>
                <c:pt idx="976">
                  <c:v>Q976</c:v>
                </c:pt>
                <c:pt idx="977">
                  <c:v>Q977</c:v>
                </c:pt>
                <c:pt idx="978">
                  <c:v>Q978</c:v>
                </c:pt>
                <c:pt idx="979">
                  <c:v>Q979</c:v>
                </c:pt>
                <c:pt idx="980">
                  <c:v>Q980</c:v>
                </c:pt>
                <c:pt idx="981">
                  <c:v>Q981</c:v>
                </c:pt>
                <c:pt idx="982">
                  <c:v>Q982</c:v>
                </c:pt>
                <c:pt idx="983">
                  <c:v>Q983</c:v>
                </c:pt>
                <c:pt idx="984">
                  <c:v>Q984</c:v>
                </c:pt>
                <c:pt idx="985">
                  <c:v>Q985</c:v>
                </c:pt>
                <c:pt idx="986">
                  <c:v>Q986</c:v>
                </c:pt>
                <c:pt idx="987">
                  <c:v>Q987</c:v>
                </c:pt>
                <c:pt idx="988">
                  <c:v>Q988</c:v>
                </c:pt>
                <c:pt idx="989">
                  <c:v>Q989</c:v>
                </c:pt>
                <c:pt idx="990">
                  <c:v>Q990</c:v>
                </c:pt>
                <c:pt idx="991">
                  <c:v>Q991</c:v>
                </c:pt>
                <c:pt idx="992">
                  <c:v>Q992</c:v>
                </c:pt>
                <c:pt idx="993">
                  <c:v>Q993</c:v>
                </c:pt>
                <c:pt idx="994">
                  <c:v>Q994</c:v>
                </c:pt>
                <c:pt idx="995">
                  <c:v>Q995</c:v>
                </c:pt>
                <c:pt idx="996">
                  <c:v>Q996</c:v>
                </c:pt>
                <c:pt idx="997">
                  <c:v>Q997</c:v>
                </c:pt>
                <c:pt idx="998">
                  <c:v>Q998</c:v>
                </c:pt>
                <c:pt idx="999">
                  <c:v>Q999</c:v>
                </c:pt>
                <c:pt idx="1000">
                  <c:v>Q1000</c:v>
                </c:pt>
                <c:pt idx="1001">
                  <c:v>Q1001</c:v>
                </c:pt>
                <c:pt idx="1002">
                  <c:v>Q1002</c:v>
                </c:pt>
                <c:pt idx="1003">
                  <c:v>Q1003</c:v>
                </c:pt>
                <c:pt idx="1004">
                  <c:v>Q1004</c:v>
                </c:pt>
                <c:pt idx="1005">
                  <c:v>Q1005</c:v>
                </c:pt>
                <c:pt idx="1006">
                  <c:v>Q1006</c:v>
                </c:pt>
                <c:pt idx="1007">
                  <c:v>Q1007</c:v>
                </c:pt>
                <c:pt idx="1008">
                  <c:v>Q1008</c:v>
                </c:pt>
                <c:pt idx="1009">
                  <c:v>Q1009</c:v>
                </c:pt>
                <c:pt idx="1010">
                  <c:v>Q1010</c:v>
                </c:pt>
                <c:pt idx="1011">
                  <c:v>Q1011</c:v>
                </c:pt>
                <c:pt idx="1012">
                  <c:v>Q1012</c:v>
                </c:pt>
                <c:pt idx="1013">
                  <c:v>Q1013</c:v>
                </c:pt>
                <c:pt idx="1014">
                  <c:v>Q1014</c:v>
                </c:pt>
                <c:pt idx="1015">
                  <c:v>Q1015</c:v>
                </c:pt>
                <c:pt idx="1016">
                  <c:v>Q1016</c:v>
                </c:pt>
                <c:pt idx="1017">
                  <c:v>Q1017</c:v>
                </c:pt>
                <c:pt idx="1018">
                  <c:v>Q1018</c:v>
                </c:pt>
                <c:pt idx="1019">
                  <c:v>Q1019</c:v>
                </c:pt>
                <c:pt idx="1020">
                  <c:v>Q1020</c:v>
                </c:pt>
                <c:pt idx="1021">
                  <c:v>Q1021</c:v>
                </c:pt>
                <c:pt idx="1022">
                  <c:v>Q1022</c:v>
                </c:pt>
                <c:pt idx="1023">
                  <c:v>Q1023</c:v>
                </c:pt>
                <c:pt idx="1024">
                  <c:v>Q1024</c:v>
                </c:pt>
                <c:pt idx="1025">
                  <c:v>Q1025</c:v>
                </c:pt>
                <c:pt idx="1026">
                  <c:v>Q1026</c:v>
                </c:pt>
                <c:pt idx="1027">
                  <c:v>Q1027</c:v>
                </c:pt>
                <c:pt idx="1028">
                  <c:v>Q1028</c:v>
                </c:pt>
                <c:pt idx="1029">
                  <c:v>Q1029</c:v>
                </c:pt>
                <c:pt idx="1030">
                  <c:v>Q1030</c:v>
                </c:pt>
                <c:pt idx="1031">
                  <c:v>Q1031</c:v>
                </c:pt>
                <c:pt idx="1032">
                  <c:v>Q1032</c:v>
                </c:pt>
                <c:pt idx="1033">
                  <c:v>Q1033</c:v>
                </c:pt>
                <c:pt idx="1034">
                  <c:v>Q1034</c:v>
                </c:pt>
                <c:pt idx="1035">
                  <c:v>Q1035</c:v>
                </c:pt>
                <c:pt idx="1036">
                  <c:v>Q1036</c:v>
                </c:pt>
                <c:pt idx="1037">
                  <c:v>Q1037</c:v>
                </c:pt>
                <c:pt idx="1038">
                  <c:v>Q1038</c:v>
                </c:pt>
                <c:pt idx="1039">
                  <c:v>Q1039</c:v>
                </c:pt>
                <c:pt idx="1040">
                  <c:v>Q1040</c:v>
                </c:pt>
                <c:pt idx="1041">
                  <c:v>Q1041</c:v>
                </c:pt>
                <c:pt idx="1042">
                  <c:v>Q1042</c:v>
                </c:pt>
                <c:pt idx="1043">
                  <c:v>Q1043</c:v>
                </c:pt>
                <c:pt idx="1044">
                  <c:v>Q1044</c:v>
                </c:pt>
                <c:pt idx="1045">
                  <c:v>Q1045</c:v>
                </c:pt>
                <c:pt idx="1046">
                  <c:v>Q1046</c:v>
                </c:pt>
                <c:pt idx="1047">
                  <c:v>Q1047</c:v>
                </c:pt>
                <c:pt idx="1048">
                  <c:v>Q1048</c:v>
                </c:pt>
                <c:pt idx="1049">
                  <c:v>Q1049</c:v>
                </c:pt>
                <c:pt idx="1050">
                  <c:v>Q1050</c:v>
                </c:pt>
                <c:pt idx="1051">
                  <c:v>Q1051</c:v>
                </c:pt>
                <c:pt idx="1052">
                  <c:v>Q1052</c:v>
                </c:pt>
                <c:pt idx="1053">
                  <c:v>Q1053</c:v>
                </c:pt>
                <c:pt idx="1054">
                  <c:v>Q1054</c:v>
                </c:pt>
                <c:pt idx="1055">
                  <c:v>Q1055</c:v>
                </c:pt>
                <c:pt idx="1056">
                  <c:v>Q1056</c:v>
                </c:pt>
                <c:pt idx="1057">
                  <c:v>Q1057</c:v>
                </c:pt>
                <c:pt idx="1058">
                  <c:v>Q1058</c:v>
                </c:pt>
                <c:pt idx="1059">
                  <c:v>Q1059</c:v>
                </c:pt>
                <c:pt idx="1060">
                  <c:v>Q1060</c:v>
                </c:pt>
                <c:pt idx="1061">
                  <c:v>Q1061</c:v>
                </c:pt>
                <c:pt idx="1062">
                  <c:v>Q1062</c:v>
                </c:pt>
                <c:pt idx="1063">
                  <c:v>Q1063</c:v>
                </c:pt>
                <c:pt idx="1064">
                  <c:v>Q1064</c:v>
                </c:pt>
                <c:pt idx="1065">
                  <c:v>Q1065</c:v>
                </c:pt>
                <c:pt idx="1066">
                  <c:v>Q1066</c:v>
                </c:pt>
                <c:pt idx="1067">
                  <c:v>Q1067</c:v>
                </c:pt>
                <c:pt idx="1068">
                  <c:v>Q1068</c:v>
                </c:pt>
                <c:pt idx="1069">
                  <c:v>Q1069</c:v>
                </c:pt>
                <c:pt idx="1070">
                  <c:v>Q1070</c:v>
                </c:pt>
                <c:pt idx="1071">
                  <c:v>Q1071</c:v>
                </c:pt>
                <c:pt idx="1072">
                  <c:v>Q1072</c:v>
                </c:pt>
                <c:pt idx="1073">
                  <c:v>Q1073</c:v>
                </c:pt>
                <c:pt idx="1074">
                  <c:v>Q1074</c:v>
                </c:pt>
                <c:pt idx="1075">
                  <c:v>Q1075</c:v>
                </c:pt>
                <c:pt idx="1076">
                  <c:v>Q1076</c:v>
                </c:pt>
                <c:pt idx="1077">
                  <c:v>Q1077</c:v>
                </c:pt>
                <c:pt idx="1078">
                  <c:v>Q1078</c:v>
                </c:pt>
                <c:pt idx="1079">
                  <c:v>Q1079</c:v>
                </c:pt>
                <c:pt idx="1080">
                  <c:v>Q1080</c:v>
                </c:pt>
                <c:pt idx="1081">
                  <c:v>Q1081</c:v>
                </c:pt>
                <c:pt idx="1082">
                  <c:v>Q1082</c:v>
                </c:pt>
                <c:pt idx="1083">
                  <c:v>Q1083</c:v>
                </c:pt>
                <c:pt idx="1084">
                  <c:v>Q1084</c:v>
                </c:pt>
                <c:pt idx="1085">
                  <c:v>Q1085</c:v>
                </c:pt>
                <c:pt idx="1086">
                  <c:v>Q1086</c:v>
                </c:pt>
                <c:pt idx="1087">
                  <c:v>Q1087</c:v>
                </c:pt>
                <c:pt idx="1088">
                  <c:v>Q1088</c:v>
                </c:pt>
                <c:pt idx="1089">
                  <c:v>Q1089</c:v>
                </c:pt>
                <c:pt idx="1090">
                  <c:v>Q1090</c:v>
                </c:pt>
                <c:pt idx="1091">
                  <c:v>Q1091</c:v>
                </c:pt>
                <c:pt idx="1092">
                  <c:v>Q1092</c:v>
                </c:pt>
                <c:pt idx="1093">
                  <c:v>Q1093</c:v>
                </c:pt>
                <c:pt idx="1094">
                  <c:v>Q1094</c:v>
                </c:pt>
                <c:pt idx="1095">
                  <c:v>Q1095</c:v>
                </c:pt>
                <c:pt idx="1096">
                  <c:v>Q1096</c:v>
                </c:pt>
                <c:pt idx="1097">
                  <c:v>Q1097</c:v>
                </c:pt>
                <c:pt idx="1098">
                  <c:v>Q1098</c:v>
                </c:pt>
                <c:pt idx="1099">
                  <c:v>Q1099</c:v>
                </c:pt>
                <c:pt idx="1100">
                  <c:v>Q1100</c:v>
                </c:pt>
                <c:pt idx="1101">
                  <c:v>Q1101</c:v>
                </c:pt>
                <c:pt idx="1102">
                  <c:v>Q1102</c:v>
                </c:pt>
                <c:pt idx="1103">
                  <c:v>Q1103</c:v>
                </c:pt>
                <c:pt idx="1104">
                  <c:v>Q1104</c:v>
                </c:pt>
                <c:pt idx="1105">
                  <c:v>Q1105</c:v>
                </c:pt>
                <c:pt idx="1106">
                  <c:v>Q1106</c:v>
                </c:pt>
                <c:pt idx="1107">
                  <c:v>Q1107</c:v>
                </c:pt>
                <c:pt idx="1108">
                  <c:v>Q1108</c:v>
                </c:pt>
                <c:pt idx="1109">
                  <c:v>Q1109</c:v>
                </c:pt>
                <c:pt idx="1110">
                  <c:v>Q1110</c:v>
                </c:pt>
                <c:pt idx="1111">
                  <c:v>Q1111</c:v>
                </c:pt>
                <c:pt idx="1112">
                  <c:v>Q1112</c:v>
                </c:pt>
                <c:pt idx="1113">
                  <c:v>Q1113</c:v>
                </c:pt>
                <c:pt idx="1114">
                  <c:v>Q1114</c:v>
                </c:pt>
                <c:pt idx="1115">
                  <c:v>Q1115</c:v>
                </c:pt>
                <c:pt idx="1116">
                  <c:v>Q1116</c:v>
                </c:pt>
                <c:pt idx="1117">
                  <c:v>Q1117</c:v>
                </c:pt>
                <c:pt idx="1118">
                  <c:v>Q1118</c:v>
                </c:pt>
                <c:pt idx="1119">
                  <c:v>Q1119</c:v>
                </c:pt>
                <c:pt idx="1120">
                  <c:v>Q1120</c:v>
                </c:pt>
                <c:pt idx="1121">
                  <c:v>Q1121</c:v>
                </c:pt>
                <c:pt idx="1122">
                  <c:v>Q1122</c:v>
                </c:pt>
                <c:pt idx="1123">
                  <c:v>Q1123</c:v>
                </c:pt>
                <c:pt idx="1124">
                  <c:v>Q1124</c:v>
                </c:pt>
                <c:pt idx="1125">
                  <c:v>Q1125</c:v>
                </c:pt>
                <c:pt idx="1126">
                  <c:v>Q1126</c:v>
                </c:pt>
                <c:pt idx="1127">
                  <c:v>Q1127</c:v>
                </c:pt>
                <c:pt idx="1128">
                  <c:v>Q1128</c:v>
                </c:pt>
                <c:pt idx="1129">
                  <c:v>Q1129</c:v>
                </c:pt>
                <c:pt idx="1130">
                  <c:v>Q1130</c:v>
                </c:pt>
                <c:pt idx="1131">
                  <c:v>Q1131</c:v>
                </c:pt>
                <c:pt idx="1132">
                  <c:v>Q1132</c:v>
                </c:pt>
                <c:pt idx="1133">
                  <c:v>Q1133</c:v>
                </c:pt>
                <c:pt idx="1134">
                  <c:v>Q1134</c:v>
                </c:pt>
                <c:pt idx="1135">
                  <c:v>Q1135</c:v>
                </c:pt>
                <c:pt idx="1136">
                  <c:v>Q1136</c:v>
                </c:pt>
                <c:pt idx="1137">
                  <c:v>Q1137</c:v>
                </c:pt>
                <c:pt idx="1138">
                  <c:v>Q1138</c:v>
                </c:pt>
                <c:pt idx="1139">
                  <c:v>Q1139</c:v>
                </c:pt>
                <c:pt idx="1140">
                  <c:v>Q1140</c:v>
                </c:pt>
                <c:pt idx="1141">
                  <c:v>Q1141</c:v>
                </c:pt>
                <c:pt idx="1142">
                  <c:v>Q1142</c:v>
                </c:pt>
                <c:pt idx="1143">
                  <c:v>Q1143</c:v>
                </c:pt>
                <c:pt idx="1144">
                  <c:v>Q1144</c:v>
                </c:pt>
                <c:pt idx="1145">
                  <c:v>Q1145</c:v>
                </c:pt>
                <c:pt idx="1146">
                  <c:v>Q1146</c:v>
                </c:pt>
                <c:pt idx="1147">
                  <c:v>Q1147</c:v>
                </c:pt>
                <c:pt idx="1148">
                  <c:v>Q1148</c:v>
                </c:pt>
                <c:pt idx="1149">
                  <c:v>Q1149</c:v>
                </c:pt>
                <c:pt idx="1150">
                  <c:v>Q1150</c:v>
                </c:pt>
                <c:pt idx="1151">
                  <c:v>Q1151</c:v>
                </c:pt>
                <c:pt idx="1152">
                  <c:v>Q1152</c:v>
                </c:pt>
                <c:pt idx="1153">
                  <c:v>Q1153</c:v>
                </c:pt>
                <c:pt idx="1154">
                  <c:v>Q1154</c:v>
                </c:pt>
                <c:pt idx="1155">
                  <c:v>Q1155</c:v>
                </c:pt>
                <c:pt idx="1156">
                  <c:v>Q1156</c:v>
                </c:pt>
                <c:pt idx="1157">
                  <c:v>Q1157</c:v>
                </c:pt>
                <c:pt idx="1158">
                  <c:v>Q1158</c:v>
                </c:pt>
                <c:pt idx="1159">
                  <c:v>Q1159</c:v>
                </c:pt>
                <c:pt idx="1160">
                  <c:v>Q1160</c:v>
                </c:pt>
                <c:pt idx="1161">
                  <c:v>Q1161</c:v>
                </c:pt>
                <c:pt idx="1162">
                  <c:v>Q1162</c:v>
                </c:pt>
                <c:pt idx="1163">
                  <c:v>Q1163</c:v>
                </c:pt>
                <c:pt idx="1164">
                  <c:v>Q1164</c:v>
                </c:pt>
                <c:pt idx="1165">
                  <c:v>Q1165</c:v>
                </c:pt>
                <c:pt idx="1166">
                  <c:v>Q1166</c:v>
                </c:pt>
                <c:pt idx="1167">
                  <c:v>Q1167</c:v>
                </c:pt>
                <c:pt idx="1168">
                  <c:v>Q1168</c:v>
                </c:pt>
                <c:pt idx="1169">
                  <c:v>Q1169</c:v>
                </c:pt>
                <c:pt idx="1170">
                  <c:v>Q1170</c:v>
                </c:pt>
                <c:pt idx="1171">
                  <c:v>Q1171</c:v>
                </c:pt>
                <c:pt idx="1172">
                  <c:v>Q1172</c:v>
                </c:pt>
                <c:pt idx="1173">
                  <c:v>Q1173</c:v>
                </c:pt>
                <c:pt idx="1174">
                  <c:v>Q1174</c:v>
                </c:pt>
                <c:pt idx="1175">
                  <c:v>Q1175</c:v>
                </c:pt>
                <c:pt idx="1176">
                  <c:v>Q1176</c:v>
                </c:pt>
                <c:pt idx="1177">
                  <c:v>Q1177</c:v>
                </c:pt>
                <c:pt idx="1178">
                  <c:v>Q1178</c:v>
                </c:pt>
                <c:pt idx="1179">
                  <c:v>Q1179</c:v>
                </c:pt>
                <c:pt idx="1180">
                  <c:v>Q1180</c:v>
                </c:pt>
                <c:pt idx="1181">
                  <c:v>Q1181</c:v>
                </c:pt>
                <c:pt idx="1182">
                  <c:v>Q1182</c:v>
                </c:pt>
                <c:pt idx="1183">
                  <c:v>Q1183</c:v>
                </c:pt>
                <c:pt idx="1184">
                  <c:v>Q1184</c:v>
                </c:pt>
                <c:pt idx="1185">
                  <c:v>Q1185</c:v>
                </c:pt>
                <c:pt idx="1186">
                  <c:v>Q1186</c:v>
                </c:pt>
                <c:pt idx="1187">
                  <c:v>Q1187</c:v>
                </c:pt>
                <c:pt idx="1188">
                  <c:v>Q1188</c:v>
                </c:pt>
                <c:pt idx="1189">
                  <c:v>Q1189</c:v>
                </c:pt>
                <c:pt idx="1190">
                  <c:v>Q1190</c:v>
                </c:pt>
                <c:pt idx="1191">
                  <c:v>Q1191</c:v>
                </c:pt>
                <c:pt idx="1192">
                  <c:v>Q1192</c:v>
                </c:pt>
                <c:pt idx="1193">
                  <c:v>Q1193</c:v>
                </c:pt>
                <c:pt idx="1194">
                  <c:v>Q1194</c:v>
                </c:pt>
                <c:pt idx="1195">
                  <c:v>Q1195</c:v>
                </c:pt>
                <c:pt idx="1196">
                  <c:v>Q1196</c:v>
                </c:pt>
                <c:pt idx="1197">
                  <c:v>Q1197</c:v>
                </c:pt>
                <c:pt idx="1198">
                  <c:v>Q1198</c:v>
                </c:pt>
                <c:pt idx="1199">
                  <c:v>Q1199</c:v>
                </c:pt>
                <c:pt idx="1200">
                  <c:v>Q1200</c:v>
                </c:pt>
                <c:pt idx="1201">
                  <c:v>Q1201</c:v>
                </c:pt>
                <c:pt idx="1202">
                  <c:v>Q1202</c:v>
                </c:pt>
                <c:pt idx="1203">
                  <c:v>Q1203</c:v>
                </c:pt>
                <c:pt idx="1204">
                  <c:v>Q1204</c:v>
                </c:pt>
                <c:pt idx="1205">
                  <c:v>Q1205</c:v>
                </c:pt>
                <c:pt idx="1206">
                  <c:v>Q1206</c:v>
                </c:pt>
                <c:pt idx="1207">
                  <c:v>Q1207</c:v>
                </c:pt>
                <c:pt idx="1208">
                  <c:v>Q1208</c:v>
                </c:pt>
                <c:pt idx="1209">
                  <c:v>Q1209</c:v>
                </c:pt>
                <c:pt idx="1210">
                  <c:v>Q1210</c:v>
                </c:pt>
                <c:pt idx="1211">
                  <c:v>Q1211</c:v>
                </c:pt>
                <c:pt idx="1212">
                  <c:v>Q1212</c:v>
                </c:pt>
                <c:pt idx="1213">
                  <c:v>Q1213</c:v>
                </c:pt>
                <c:pt idx="1214">
                  <c:v>Q1214</c:v>
                </c:pt>
                <c:pt idx="1215">
                  <c:v>Q1215</c:v>
                </c:pt>
                <c:pt idx="1216">
                  <c:v>Q1216</c:v>
                </c:pt>
                <c:pt idx="1217">
                  <c:v>Q1217</c:v>
                </c:pt>
                <c:pt idx="1218">
                  <c:v>Q1218</c:v>
                </c:pt>
                <c:pt idx="1219">
                  <c:v>Q1219</c:v>
                </c:pt>
                <c:pt idx="1220">
                  <c:v>Q1220</c:v>
                </c:pt>
                <c:pt idx="1221">
                  <c:v>Q1221</c:v>
                </c:pt>
                <c:pt idx="1222">
                  <c:v>Q1222</c:v>
                </c:pt>
                <c:pt idx="1223">
                  <c:v>Q1223</c:v>
                </c:pt>
                <c:pt idx="1224">
                  <c:v>Q1224</c:v>
                </c:pt>
                <c:pt idx="1225">
                  <c:v>Q1225</c:v>
                </c:pt>
                <c:pt idx="1226">
                  <c:v>Q1226</c:v>
                </c:pt>
                <c:pt idx="1227">
                  <c:v>Q1227</c:v>
                </c:pt>
                <c:pt idx="1228">
                  <c:v>Q1228</c:v>
                </c:pt>
                <c:pt idx="1229">
                  <c:v>Q1229</c:v>
                </c:pt>
                <c:pt idx="1230">
                  <c:v>Q1230</c:v>
                </c:pt>
                <c:pt idx="1231">
                  <c:v>Q1231</c:v>
                </c:pt>
                <c:pt idx="1232">
                  <c:v>Q1232</c:v>
                </c:pt>
                <c:pt idx="1233">
                  <c:v>Q1233</c:v>
                </c:pt>
                <c:pt idx="1234">
                  <c:v>Q1234</c:v>
                </c:pt>
                <c:pt idx="1235">
                  <c:v>Q1235</c:v>
                </c:pt>
                <c:pt idx="1236">
                  <c:v>Q1236</c:v>
                </c:pt>
                <c:pt idx="1237">
                  <c:v>Q1237</c:v>
                </c:pt>
                <c:pt idx="1238">
                  <c:v>Q1238</c:v>
                </c:pt>
                <c:pt idx="1239">
                  <c:v>Q1239</c:v>
                </c:pt>
                <c:pt idx="1240">
                  <c:v>Q1240</c:v>
                </c:pt>
                <c:pt idx="1241">
                  <c:v>Q1241</c:v>
                </c:pt>
                <c:pt idx="1242">
                  <c:v>Q1242</c:v>
                </c:pt>
                <c:pt idx="1243">
                  <c:v>Q1243</c:v>
                </c:pt>
                <c:pt idx="1244">
                  <c:v>Q1244</c:v>
                </c:pt>
                <c:pt idx="1245">
                  <c:v>Q1245</c:v>
                </c:pt>
                <c:pt idx="1246">
                  <c:v>Q1246</c:v>
                </c:pt>
                <c:pt idx="1247">
                  <c:v>Q1247</c:v>
                </c:pt>
                <c:pt idx="1248">
                  <c:v>Q1248</c:v>
                </c:pt>
                <c:pt idx="1249">
                  <c:v>Q1249</c:v>
                </c:pt>
                <c:pt idx="1250">
                  <c:v>Q1250</c:v>
                </c:pt>
                <c:pt idx="1251">
                  <c:v>Q1251</c:v>
                </c:pt>
                <c:pt idx="1252">
                  <c:v>Q1252</c:v>
                </c:pt>
                <c:pt idx="1253">
                  <c:v>Q1253</c:v>
                </c:pt>
                <c:pt idx="1254">
                  <c:v>Q1254</c:v>
                </c:pt>
                <c:pt idx="1255">
                  <c:v>Q1255</c:v>
                </c:pt>
                <c:pt idx="1256">
                  <c:v>Q1256</c:v>
                </c:pt>
                <c:pt idx="1257">
                  <c:v>Q1257</c:v>
                </c:pt>
                <c:pt idx="1258">
                  <c:v>Q1258</c:v>
                </c:pt>
                <c:pt idx="1259">
                  <c:v>Q1259</c:v>
                </c:pt>
                <c:pt idx="1260">
                  <c:v>Q1260</c:v>
                </c:pt>
                <c:pt idx="1261">
                  <c:v>Q1261</c:v>
                </c:pt>
                <c:pt idx="1262">
                  <c:v>Q1262</c:v>
                </c:pt>
                <c:pt idx="1263">
                  <c:v>Q1263</c:v>
                </c:pt>
                <c:pt idx="1264">
                  <c:v>Q1264</c:v>
                </c:pt>
                <c:pt idx="1265">
                  <c:v>Q1265</c:v>
                </c:pt>
                <c:pt idx="1266">
                  <c:v>Q1266</c:v>
                </c:pt>
                <c:pt idx="1267">
                  <c:v>Q1267</c:v>
                </c:pt>
                <c:pt idx="1268">
                  <c:v>Q1268</c:v>
                </c:pt>
                <c:pt idx="1269">
                  <c:v>Q1269</c:v>
                </c:pt>
                <c:pt idx="1270">
                  <c:v>Q1270</c:v>
                </c:pt>
                <c:pt idx="1271">
                  <c:v>Q1271</c:v>
                </c:pt>
                <c:pt idx="1272">
                  <c:v>Q1272</c:v>
                </c:pt>
                <c:pt idx="1273">
                  <c:v>Q1273</c:v>
                </c:pt>
                <c:pt idx="1274">
                  <c:v>Q1274</c:v>
                </c:pt>
                <c:pt idx="1275">
                  <c:v>Q1275</c:v>
                </c:pt>
                <c:pt idx="1276">
                  <c:v>Q1276</c:v>
                </c:pt>
                <c:pt idx="1277">
                  <c:v>Q1277</c:v>
                </c:pt>
                <c:pt idx="1278">
                  <c:v>Q1278</c:v>
                </c:pt>
                <c:pt idx="1279">
                  <c:v>Q1279</c:v>
                </c:pt>
                <c:pt idx="1280">
                  <c:v>Q1280</c:v>
                </c:pt>
                <c:pt idx="1281">
                  <c:v>Q1281</c:v>
                </c:pt>
                <c:pt idx="1282">
                  <c:v>Q1282</c:v>
                </c:pt>
                <c:pt idx="1283">
                  <c:v>Q1283</c:v>
                </c:pt>
                <c:pt idx="1284">
                  <c:v>Q1284</c:v>
                </c:pt>
                <c:pt idx="1285">
                  <c:v>Q1285</c:v>
                </c:pt>
                <c:pt idx="1286">
                  <c:v>Q1286</c:v>
                </c:pt>
                <c:pt idx="1287">
                  <c:v>Q1287</c:v>
                </c:pt>
                <c:pt idx="1288">
                  <c:v>Q1288</c:v>
                </c:pt>
                <c:pt idx="1289">
                  <c:v>Q1289</c:v>
                </c:pt>
                <c:pt idx="1290">
                  <c:v>Q1290</c:v>
                </c:pt>
                <c:pt idx="1291">
                  <c:v>Q1291</c:v>
                </c:pt>
                <c:pt idx="1292">
                  <c:v>Q1292</c:v>
                </c:pt>
                <c:pt idx="1293">
                  <c:v>Q1293</c:v>
                </c:pt>
                <c:pt idx="1294">
                  <c:v>Q1294</c:v>
                </c:pt>
                <c:pt idx="1295">
                  <c:v>Q1295</c:v>
                </c:pt>
                <c:pt idx="1296">
                  <c:v>Q1296</c:v>
                </c:pt>
                <c:pt idx="1297">
                  <c:v>Q1297</c:v>
                </c:pt>
                <c:pt idx="1298">
                  <c:v>Q1298</c:v>
                </c:pt>
                <c:pt idx="1299">
                  <c:v>Q1299</c:v>
                </c:pt>
                <c:pt idx="1300">
                  <c:v>Q1300</c:v>
                </c:pt>
                <c:pt idx="1301">
                  <c:v>Q1301</c:v>
                </c:pt>
                <c:pt idx="1302">
                  <c:v>Q1302</c:v>
                </c:pt>
                <c:pt idx="1303">
                  <c:v>Q1303</c:v>
                </c:pt>
                <c:pt idx="1304">
                  <c:v>Q1304</c:v>
                </c:pt>
                <c:pt idx="1305">
                  <c:v>Q1305</c:v>
                </c:pt>
                <c:pt idx="1306">
                  <c:v>Q1306</c:v>
                </c:pt>
                <c:pt idx="1307">
                  <c:v>Q1307</c:v>
                </c:pt>
                <c:pt idx="1308">
                  <c:v>Q1308</c:v>
                </c:pt>
                <c:pt idx="1309">
                  <c:v>Q1309</c:v>
                </c:pt>
                <c:pt idx="1310">
                  <c:v>Q1310</c:v>
                </c:pt>
                <c:pt idx="1311">
                  <c:v>Q1311</c:v>
                </c:pt>
                <c:pt idx="1312">
                  <c:v>Q1312</c:v>
                </c:pt>
                <c:pt idx="1313">
                  <c:v>Q1313</c:v>
                </c:pt>
                <c:pt idx="1314">
                  <c:v>Q1314</c:v>
                </c:pt>
              </c:strCache>
              <c:extLst xmlns:c15="http://schemas.microsoft.com/office/drawing/2012/chart"/>
            </c:strRef>
          </c:cat>
          <c:val>
            <c:numRef>
              <c:f>[2]!SeriesCPR</c:f>
              <c:numCache>
                <c:formatCode>0.00%</c:formatCode>
                <c:ptCount val="1"/>
                <c:pt idx="0">
                  <c:v>0</c:v>
                </c:pt>
              </c:numCache>
            </c:numRef>
          </c:val>
          <c:smooth val="0"/>
          <c:extLst/>
        </c:ser>
        <c:dLbls>
          <c:showLegendKey val="0"/>
          <c:showVal val="0"/>
          <c:showCatName val="0"/>
          <c:showSerName val="0"/>
          <c:showPercent val="0"/>
          <c:showBubbleSize val="0"/>
        </c:dLbls>
        <c:marker val="1"/>
        <c:smooth val="0"/>
        <c:axId val="218812064"/>
        <c:axId val="218812624"/>
      </c:lineChart>
      <c:catAx>
        <c:axId val="218812064"/>
        <c:scaling>
          <c:orientation val="minMax"/>
        </c:scaling>
        <c:delete val="0"/>
        <c:axPos val="b"/>
        <c:title>
          <c:tx>
            <c:rich>
              <a:bodyPr/>
              <a:lstStyle/>
              <a:p>
                <a:pPr>
                  <a:defRPr/>
                </a:pPr>
                <a:r>
                  <a:rPr lang="en-US"/>
                  <a:t>Quarter</a:t>
                </a:r>
              </a:p>
            </c:rich>
          </c:tx>
          <c:overlay val="0"/>
        </c:title>
        <c:numFmt formatCode="General" sourceLinked="1"/>
        <c:majorTickMark val="out"/>
        <c:minorTickMark val="none"/>
        <c:tickLblPos val="nextTo"/>
        <c:crossAx val="218812624"/>
        <c:crosses val="autoZero"/>
        <c:auto val="1"/>
        <c:lblAlgn val="ctr"/>
        <c:lblOffset val="100"/>
        <c:noMultiLvlLbl val="0"/>
      </c:catAx>
      <c:valAx>
        <c:axId val="218812624"/>
        <c:scaling>
          <c:orientation val="minMax"/>
        </c:scaling>
        <c:delete val="0"/>
        <c:axPos val="l"/>
        <c:majorGridlines/>
        <c:numFmt formatCode="0.00%" sourceLinked="1"/>
        <c:majorTickMark val="out"/>
        <c:minorTickMark val="none"/>
        <c:tickLblPos val="nextTo"/>
        <c:crossAx val="218812064"/>
        <c:crosses val="autoZero"/>
        <c:crossBetween val="between"/>
      </c:valAx>
    </c:plotArea>
    <c:legend>
      <c:legendPos val="b"/>
      <c:legendEntry>
        <c:idx val="0"/>
        <c:txPr>
          <a:bodyPr/>
          <a:lstStyle/>
          <a:p>
            <a:pPr>
              <a:defRPr sz="800">
                <a:latin typeface="Arial" panose="020B0604020202020204" pitchFamily="34" charset="0"/>
                <a:cs typeface="Arial" panose="020B0604020202020204" pitchFamily="34" charset="0"/>
              </a:defRPr>
            </a:pPr>
            <a:endParaRPr lang="en-US"/>
          </a:p>
        </c:txPr>
      </c:legendEntry>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sz="1400">
                <a:latin typeface="Arial" panose="020B0604020202020204" pitchFamily="34" charset="0"/>
                <a:cs typeface="Arial" panose="020B0604020202020204" pitchFamily="34" charset="0"/>
              </a:rPr>
              <a:t>Cumulative Loss</a:t>
            </a:r>
          </a:p>
        </c:rich>
      </c:tx>
      <c:overlay val="0"/>
    </c:title>
    <c:autoTitleDeleted val="0"/>
    <c:plotArea>
      <c:layout/>
      <c:lineChart>
        <c:grouping val="standard"/>
        <c:varyColors val="0"/>
        <c:ser>
          <c:idx val="0"/>
          <c:order val="0"/>
          <c:tx>
            <c:v>Cumulative Loss</c:v>
          </c:tx>
          <c:spPr>
            <a:ln w="12700"/>
          </c:spPr>
          <c:cat>
            <c:strRef>
              <c:f>[2]!SeriesRange</c:f>
              <c:strCache>
                <c:ptCount val="1315"/>
                <c:pt idx="0">
                  <c:v>Closing</c:v>
                </c:pt>
                <c:pt idx="1">
                  <c:v>Q1</c:v>
                </c:pt>
                <c:pt idx="2">
                  <c:v>Q2</c:v>
                </c:pt>
                <c:pt idx="3">
                  <c:v>Q3</c:v>
                </c:pt>
                <c:pt idx="4">
                  <c:v>Q4</c:v>
                </c:pt>
                <c:pt idx="5">
                  <c:v>Q5</c:v>
                </c:pt>
                <c:pt idx="6">
                  <c:v>Q6</c:v>
                </c:pt>
                <c:pt idx="7">
                  <c:v>Q7</c:v>
                </c:pt>
                <c:pt idx="8">
                  <c:v>Q8</c:v>
                </c:pt>
                <c:pt idx="9">
                  <c:v>Q9</c:v>
                </c:pt>
                <c:pt idx="10">
                  <c:v>Q10</c:v>
                </c:pt>
                <c:pt idx="11">
                  <c:v>Q11</c:v>
                </c:pt>
                <c:pt idx="12">
                  <c:v>Q12</c:v>
                </c:pt>
                <c:pt idx="13">
                  <c:v>Q13</c:v>
                </c:pt>
                <c:pt idx="14">
                  <c:v>Q14</c:v>
                </c:pt>
                <c:pt idx="15">
                  <c:v>Q15</c:v>
                </c:pt>
                <c:pt idx="16">
                  <c:v>Q16</c:v>
                </c:pt>
                <c:pt idx="17">
                  <c:v>Q17</c:v>
                </c:pt>
                <c:pt idx="18">
                  <c:v>Q18</c:v>
                </c:pt>
                <c:pt idx="19">
                  <c:v>Q19</c:v>
                </c:pt>
                <c:pt idx="20">
                  <c:v>Q20</c:v>
                </c:pt>
                <c:pt idx="21">
                  <c:v>Q21</c:v>
                </c:pt>
                <c:pt idx="22">
                  <c:v>Q22</c:v>
                </c:pt>
                <c:pt idx="23">
                  <c:v>Q23</c:v>
                </c:pt>
                <c:pt idx="24">
                  <c:v>Q24</c:v>
                </c:pt>
                <c:pt idx="25">
                  <c:v>Q25</c:v>
                </c:pt>
                <c:pt idx="26">
                  <c:v>Q26</c:v>
                </c:pt>
                <c:pt idx="27">
                  <c:v>Q27</c:v>
                </c:pt>
                <c:pt idx="28">
                  <c:v>Q28</c:v>
                </c:pt>
                <c:pt idx="29">
                  <c:v>Q29</c:v>
                </c:pt>
                <c:pt idx="30">
                  <c:v>Q30</c:v>
                </c:pt>
                <c:pt idx="31">
                  <c:v>Q31</c:v>
                </c:pt>
                <c:pt idx="32">
                  <c:v>Q32</c:v>
                </c:pt>
                <c:pt idx="33">
                  <c:v>Q33</c:v>
                </c:pt>
                <c:pt idx="34">
                  <c:v>Q34</c:v>
                </c:pt>
                <c:pt idx="35">
                  <c:v>Q35</c:v>
                </c:pt>
                <c:pt idx="36">
                  <c:v>Q36</c:v>
                </c:pt>
                <c:pt idx="37">
                  <c:v>Q37</c:v>
                </c:pt>
                <c:pt idx="38">
                  <c:v>Q38</c:v>
                </c:pt>
                <c:pt idx="39">
                  <c:v>Q39</c:v>
                </c:pt>
                <c:pt idx="40">
                  <c:v>Q40</c:v>
                </c:pt>
                <c:pt idx="41">
                  <c:v>Q41</c:v>
                </c:pt>
                <c:pt idx="42">
                  <c:v>Q42</c:v>
                </c:pt>
                <c:pt idx="43">
                  <c:v>Q43</c:v>
                </c:pt>
                <c:pt idx="44">
                  <c:v>Q44</c:v>
                </c:pt>
                <c:pt idx="45">
                  <c:v>Q45</c:v>
                </c:pt>
                <c:pt idx="46">
                  <c:v>Q46</c:v>
                </c:pt>
                <c:pt idx="47">
                  <c:v>Q47</c:v>
                </c:pt>
                <c:pt idx="48">
                  <c:v>Q48</c:v>
                </c:pt>
                <c:pt idx="49">
                  <c:v>Q49</c:v>
                </c:pt>
                <c:pt idx="50">
                  <c:v>Q50</c:v>
                </c:pt>
                <c:pt idx="51">
                  <c:v>Q51</c:v>
                </c:pt>
                <c:pt idx="52">
                  <c:v>Q52</c:v>
                </c:pt>
                <c:pt idx="53">
                  <c:v>Q53</c:v>
                </c:pt>
                <c:pt idx="54">
                  <c:v>Q54</c:v>
                </c:pt>
                <c:pt idx="55">
                  <c:v>Q55</c:v>
                </c:pt>
                <c:pt idx="56">
                  <c:v>Q56</c:v>
                </c:pt>
                <c:pt idx="57">
                  <c:v>Q57</c:v>
                </c:pt>
                <c:pt idx="58">
                  <c:v>Q58</c:v>
                </c:pt>
                <c:pt idx="59">
                  <c:v>Q59</c:v>
                </c:pt>
                <c:pt idx="60">
                  <c:v>Q60</c:v>
                </c:pt>
                <c:pt idx="61">
                  <c:v>Q61</c:v>
                </c:pt>
                <c:pt idx="62">
                  <c:v>Q62</c:v>
                </c:pt>
                <c:pt idx="63">
                  <c:v>Q63</c:v>
                </c:pt>
                <c:pt idx="64">
                  <c:v>Q64</c:v>
                </c:pt>
                <c:pt idx="65">
                  <c:v>Q65</c:v>
                </c:pt>
                <c:pt idx="66">
                  <c:v>Q66</c:v>
                </c:pt>
                <c:pt idx="67">
                  <c:v>Q67</c:v>
                </c:pt>
                <c:pt idx="68">
                  <c:v>Q68</c:v>
                </c:pt>
                <c:pt idx="69">
                  <c:v>Q69</c:v>
                </c:pt>
                <c:pt idx="70">
                  <c:v>Q70</c:v>
                </c:pt>
                <c:pt idx="71">
                  <c:v>Q71</c:v>
                </c:pt>
                <c:pt idx="72">
                  <c:v>Q72</c:v>
                </c:pt>
                <c:pt idx="73">
                  <c:v>Q73</c:v>
                </c:pt>
                <c:pt idx="74">
                  <c:v>Q74</c:v>
                </c:pt>
                <c:pt idx="75">
                  <c:v>Q75</c:v>
                </c:pt>
                <c:pt idx="76">
                  <c:v>Q76</c:v>
                </c:pt>
                <c:pt idx="77">
                  <c:v>Q77</c:v>
                </c:pt>
                <c:pt idx="78">
                  <c:v>Q78</c:v>
                </c:pt>
                <c:pt idx="79">
                  <c:v>Q79</c:v>
                </c:pt>
                <c:pt idx="80">
                  <c:v>Q80</c:v>
                </c:pt>
                <c:pt idx="81">
                  <c:v>Q81</c:v>
                </c:pt>
                <c:pt idx="82">
                  <c:v>Q82</c:v>
                </c:pt>
                <c:pt idx="83">
                  <c:v>Q83</c:v>
                </c:pt>
                <c:pt idx="84">
                  <c:v>Q84</c:v>
                </c:pt>
                <c:pt idx="85">
                  <c:v>Q85</c:v>
                </c:pt>
                <c:pt idx="86">
                  <c:v>Q86</c:v>
                </c:pt>
                <c:pt idx="87">
                  <c:v>Q87</c:v>
                </c:pt>
                <c:pt idx="88">
                  <c:v>Q88</c:v>
                </c:pt>
                <c:pt idx="89">
                  <c:v>Q89</c:v>
                </c:pt>
                <c:pt idx="90">
                  <c:v>Q90</c:v>
                </c:pt>
                <c:pt idx="91">
                  <c:v>Q91</c:v>
                </c:pt>
                <c:pt idx="92">
                  <c:v>Q92</c:v>
                </c:pt>
                <c:pt idx="93">
                  <c:v>Q93</c:v>
                </c:pt>
                <c:pt idx="94">
                  <c:v>Q94</c:v>
                </c:pt>
                <c:pt idx="95">
                  <c:v>Q95</c:v>
                </c:pt>
                <c:pt idx="96">
                  <c:v>Q96</c:v>
                </c:pt>
                <c:pt idx="97">
                  <c:v>Q97</c:v>
                </c:pt>
                <c:pt idx="98">
                  <c:v>Q98</c:v>
                </c:pt>
                <c:pt idx="99">
                  <c:v>Q99</c:v>
                </c:pt>
                <c:pt idx="100">
                  <c:v>Q100</c:v>
                </c:pt>
                <c:pt idx="101">
                  <c:v>Q101</c:v>
                </c:pt>
                <c:pt idx="102">
                  <c:v>Q102</c:v>
                </c:pt>
                <c:pt idx="103">
                  <c:v>Q103</c:v>
                </c:pt>
                <c:pt idx="104">
                  <c:v>Q104</c:v>
                </c:pt>
                <c:pt idx="105">
                  <c:v>Q105</c:v>
                </c:pt>
                <c:pt idx="106">
                  <c:v>Q106</c:v>
                </c:pt>
                <c:pt idx="107">
                  <c:v>Q107</c:v>
                </c:pt>
                <c:pt idx="108">
                  <c:v>Q108</c:v>
                </c:pt>
                <c:pt idx="109">
                  <c:v>Q109</c:v>
                </c:pt>
                <c:pt idx="110">
                  <c:v>Q110</c:v>
                </c:pt>
                <c:pt idx="111">
                  <c:v>Q111</c:v>
                </c:pt>
                <c:pt idx="112">
                  <c:v>Q112</c:v>
                </c:pt>
                <c:pt idx="113">
                  <c:v>Q113</c:v>
                </c:pt>
                <c:pt idx="114">
                  <c:v>Q114</c:v>
                </c:pt>
                <c:pt idx="115">
                  <c:v>Q115</c:v>
                </c:pt>
                <c:pt idx="116">
                  <c:v>Q116</c:v>
                </c:pt>
                <c:pt idx="117">
                  <c:v>Q117</c:v>
                </c:pt>
                <c:pt idx="118">
                  <c:v>Q118</c:v>
                </c:pt>
                <c:pt idx="119">
                  <c:v>Q119</c:v>
                </c:pt>
                <c:pt idx="120">
                  <c:v>Q120</c:v>
                </c:pt>
                <c:pt idx="121">
                  <c:v>Q121</c:v>
                </c:pt>
                <c:pt idx="122">
                  <c:v>Q122</c:v>
                </c:pt>
                <c:pt idx="123">
                  <c:v>Q123</c:v>
                </c:pt>
                <c:pt idx="124">
                  <c:v>Q124</c:v>
                </c:pt>
                <c:pt idx="125">
                  <c:v>Q125</c:v>
                </c:pt>
                <c:pt idx="126">
                  <c:v>Q126</c:v>
                </c:pt>
                <c:pt idx="127">
                  <c:v>Q127</c:v>
                </c:pt>
                <c:pt idx="128">
                  <c:v>Q128</c:v>
                </c:pt>
                <c:pt idx="129">
                  <c:v>Q129</c:v>
                </c:pt>
                <c:pt idx="130">
                  <c:v>Q130</c:v>
                </c:pt>
                <c:pt idx="131">
                  <c:v>Q131</c:v>
                </c:pt>
                <c:pt idx="132">
                  <c:v>Q132</c:v>
                </c:pt>
                <c:pt idx="133">
                  <c:v>Q133</c:v>
                </c:pt>
                <c:pt idx="134">
                  <c:v>Q134</c:v>
                </c:pt>
                <c:pt idx="135">
                  <c:v>Q135</c:v>
                </c:pt>
                <c:pt idx="136">
                  <c:v>Q136</c:v>
                </c:pt>
                <c:pt idx="137">
                  <c:v>Q137</c:v>
                </c:pt>
                <c:pt idx="138">
                  <c:v>Q138</c:v>
                </c:pt>
                <c:pt idx="139">
                  <c:v>Q139</c:v>
                </c:pt>
                <c:pt idx="140">
                  <c:v>Q140</c:v>
                </c:pt>
                <c:pt idx="141">
                  <c:v>Q141</c:v>
                </c:pt>
                <c:pt idx="142">
                  <c:v>Q142</c:v>
                </c:pt>
                <c:pt idx="143">
                  <c:v>Q143</c:v>
                </c:pt>
                <c:pt idx="144">
                  <c:v>Q144</c:v>
                </c:pt>
                <c:pt idx="145">
                  <c:v>Q145</c:v>
                </c:pt>
                <c:pt idx="146">
                  <c:v>Q146</c:v>
                </c:pt>
                <c:pt idx="147">
                  <c:v>Q147</c:v>
                </c:pt>
                <c:pt idx="148">
                  <c:v>Q148</c:v>
                </c:pt>
                <c:pt idx="149">
                  <c:v>Q149</c:v>
                </c:pt>
                <c:pt idx="150">
                  <c:v>Q150</c:v>
                </c:pt>
                <c:pt idx="151">
                  <c:v>Q151</c:v>
                </c:pt>
                <c:pt idx="152">
                  <c:v>Q152</c:v>
                </c:pt>
                <c:pt idx="153">
                  <c:v>Q153</c:v>
                </c:pt>
                <c:pt idx="154">
                  <c:v>Q154</c:v>
                </c:pt>
                <c:pt idx="155">
                  <c:v>Q155</c:v>
                </c:pt>
                <c:pt idx="156">
                  <c:v>Q156</c:v>
                </c:pt>
                <c:pt idx="157">
                  <c:v>Q157</c:v>
                </c:pt>
                <c:pt idx="158">
                  <c:v>Q158</c:v>
                </c:pt>
                <c:pt idx="159">
                  <c:v>Q159</c:v>
                </c:pt>
                <c:pt idx="160">
                  <c:v>Q160</c:v>
                </c:pt>
                <c:pt idx="161">
                  <c:v>Q161</c:v>
                </c:pt>
                <c:pt idx="162">
                  <c:v>Q162</c:v>
                </c:pt>
                <c:pt idx="163">
                  <c:v>Q163</c:v>
                </c:pt>
                <c:pt idx="164">
                  <c:v>Q164</c:v>
                </c:pt>
                <c:pt idx="165">
                  <c:v>Q165</c:v>
                </c:pt>
                <c:pt idx="166">
                  <c:v>Q166</c:v>
                </c:pt>
                <c:pt idx="167">
                  <c:v>Q167</c:v>
                </c:pt>
                <c:pt idx="168">
                  <c:v>Q168</c:v>
                </c:pt>
                <c:pt idx="169">
                  <c:v>Q169</c:v>
                </c:pt>
                <c:pt idx="170">
                  <c:v>Q170</c:v>
                </c:pt>
                <c:pt idx="171">
                  <c:v>Q171</c:v>
                </c:pt>
                <c:pt idx="172">
                  <c:v>Q172</c:v>
                </c:pt>
                <c:pt idx="173">
                  <c:v>Q173</c:v>
                </c:pt>
                <c:pt idx="174">
                  <c:v>Q174</c:v>
                </c:pt>
                <c:pt idx="175">
                  <c:v>Q175</c:v>
                </c:pt>
                <c:pt idx="176">
                  <c:v>Q176</c:v>
                </c:pt>
                <c:pt idx="177">
                  <c:v>Q177</c:v>
                </c:pt>
                <c:pt idx="178">
                  <c:v>Q178</c:v>
                </c:pt>
                <c:pt idx="179">
                  <c:v>Q179</c:v>
                </c:pt>
                <c:pt idx="180">
                  <c:v>Q180</c:v>
                </c:pt>
                <c:pt idx="181">
                  <c:v>Q181</c:v>
                </c:pt>
                <c:pt idx="182">
                  <c:v>Q182</c:v>
                </c:pt>
                <c:pt idx="183">
                  <c:v>Q183</c:v>
                </c:pt>
                <c:pt idx="184">
                  <c:v>Q184</c:v>
                </c:pt>
                <c:pt idx="185">
                  <c:v>Q185</c:v>
                </c:pt>
                <c:pt idx="186">
                  <c:v>Q186</c:v>
                </c:pt>
                <c:pt idx="187">
                  <c:v>Q187</c:v>
                </c:pt>
                <c:pt idx="188">
                  <c:v>Q188</c:v>
                </c:pt>
                <c:pt idx="189">
                  <c:v>Q189</c:v>
                </c:pt>
                <c:pt idx="190">
                  <c:v>Q190</c:v>
                </c:pt>
                <c:pt idx="191">
                  <c:v>Q191</c:v>
                </c:pt>
                <c:pt idx="192">
                  <c:v>Q192</c:v>
                </c:pt>
                <c:pt idx="193">
                  <c:v>Q193</c:v>
                </c:pt>
                <c:pt idx="194">
                  <c:v>Q194</c:v>
                </c:pt>
                <c:pt idx="195">
                  <c:v>Q195</c:v>
                </c:pt>
                <c:pt idx="196">
                  <c:v>Q196</c:v>
                </c:pt>
                <c:pt idx="197">
                  <c:v>Q197</c:v>
                </c:pt>
                <c:pt idx="198">
                  <c:v>Q198</c:v>
                </c:pt>
                <c:pt idx="199">
                  <c:v>Q199</c:v>
                </c:pt>
                <c:pt idx="200">
                  <c:v>Q200</c:v>
                </c:pt>
                <c:pt idx="201">
                  <c:v>Q201</c:v>
                </c:pt>
                <c:pt idx="202">
                  <c:v>Q202</c:v>
                </c:pt>
                <c:pt idx="203">
                  <c:v>Q203</c:v>
                </c:pt>
                <c:pt idx="204">
                  <c:v>Q204</c:v>
                </c:pt>
                <c:pt idx="205">
                  <c:v>Q205</c:v>
                </c:pt>
                <c:pt idx="206">
                  <c:v>Q206</c:v>
                </c:pt>
                <c:pt idx="207">
                  <c:v>Q207</c:v>
                </c:pt>
                <c:pt idx="208">
                  <c:v>Q208</c:v>
                </c:pt>
                <c:pt idx="209">
                  <c:v>Q209</c:v>
                </c:pt>
                <c:pt idx="210">
                  <c:v>Q210</c:v>
                </c:pt>
                <c:pt idx="211">
                  <c:v>Q211</c:v>
                </c:pt>
                <c:pt idx="212">
                  <c:v>Q212</c:v>
                </c:pt>
                <c:pt idx="213">
                  <c:v>Q213</c:v>
                </c:pt>
                <c:pt idx="214">
                  <c:v>Q214</c:v>
                </c:pt>
                <c:pt idx="215">
                  <c:v>Q215</c:v>
                </c:pt>
                <c:pt idx="216">
                  <c:v>Q216</c:v>
                </c:pt>
                <c:pt idx="217">
                  <c:v>Q217</c:v>
                </c:pt>
                <c:pt idx="218">
                  <c:v>Q218</c:v>
                </c:pt>
                <c:pt idx="219">
                  <c:v>Q219</c:v>
                </c:pt>
                <c:pt idx="220">
                  <c:v>Q220</c:v>
                </c:pt>
                <c:pt idx="221">
                  <c:v>Q221</c:v>
                </c:pt>
                <c:pt idx="222">
                  <c:v>Q222</c:v>
                </c:pt>
                <c:pt idx="223">
                  <c:v>Q223</c:v>
                </c:pt>
                <c:pt idx="224">
                  <c:v>Q224</c:v>
                </c:pt>
                <c:pt idx="225">
                  <c:v>Q225</c:v>
                </c:pt>
                <c:pt idx="226">
                  <c:v>Q226</c:v>
                </c:pt>
                <c:pt idx="227">
                  <c:v>Q227</c:v>
                </c:pt>
                <c:pt idx="228">
                  <c:v>Q228</c:v>
                </c:pt>
                <c:pt idx="229">
                  <c:v>Q229</c:v>
                </c:pt>
                <c:pt idx="230">
                  <c:v>Q230</c:v>
                </c:pt>
                <c:pt idx="231">
                  <c:v>Q231</c:v>
                </c:pt>
                <c:pt idx="232">
                  <c:v>Q232</c:v>
                </c:pt>
                <c:pt idx="233">
                  <c:v>Q233</c:v>
                </c:pt>
                <c:pt idx="234">
                  <c:v>Q234</c:v>
                </c:pt>
                <c:pt idx="235">
                  <c:v>Q235</c:v>
                </c:pt>
                <c:pt idx="236">
                  <c:v>Q236</c:v>
                </c:pt>
                <c:pt idx="237">
                  <c:v>Q237</c:v>
                </c:pt>
                <c:pt idx="238">
                  <c:v>Q238</c:v>
                </c:pt>
                <c:pt idx="239">
                  <c:v>Q239</c:v>
                </c:pt>
                <c:pt idx="240">
                  <c:v>Q240</c:v>
                </c:pt>
                <c:pt idx="241">
                  <c:v>Q241</c:v>
                </c:pt>
                <c:pt idx="242">
                  <c:v>Q242</c:v>
                </c:pt>
                <c:pt idx="243">
                  <c:v>Q243</c:v>
                </c:pt>
                <c:pt idx="244">
                  <c:v>Q244</c:v>
                </c:pt>
                <c:pt idx="245">
                  <c:v>Q245</c:v>
                </c:pt>
                <c:pt idx="246">
                  <c:v>Q246</c:v>
                </c:pt>
                <c:pt idx="247">
                  <c:v>Q247</c:v>
                </c:pt>
                <c:pt idx="248">
                  <c:v>Q248</c:v>
                </c:pt>
                <c:pt idx="249">
                  <c:v>Q249</c:v>
                </c:pt>
                <c:pt idx="250">
                  <c:v>Q250</c:v>
                </c:pt>
                <c:pt idx="251">
                  <c:v>Q251</c:v>
                </c:pt>
                <c:pt idx="252">
                  <c:v>Q252</c:v>
                </c:pt>
                <c:pt idx="253">
                  <c:v>Q253</c:v>
                </c:pt>
                <c:pt idx="254">
                  <c:v>Q254</c:v>
                </c:pt>
                <c:pt idx="255">
                  <c:v>Q255</c:v>
                </c:pt>
                <c:pt idx="256">
                  <c:v>Q256</c:v>
                </c:pt>
                <c:pt idx="257">
                  <c:v>Q257</c:v>
                </c:pt>
                <c:pt idx="258">
                  <c:v>Q258</c:v>
                </c:pt>
                <c:pt idx="259">
                  <c:v>Q259</c:v>
                </c:pt>
                <c:pt idx="260">
                  <c:v>Q260</c:v>
                </c:pt>
                <c:pt idx="261">
                  <c:v>Q261</c:v>
                </c:pt>
                <c:pt idx="262">
                  <c:v>Q262</c:v>
                </c:pt>
                <c:pt idx="263">
                  <c:v>Q263</c:v>
                </c:pt>
                <c:pt idx="264">
                  <c:v>Q264</c:v>
                </c:pt>
                <c:pt idx="265">
                  <c:v>Q265</c:v>
                </c:pt>
                <c:pt idx="266">
                  <c:v>Q266</c:v>
                </c:pt>
                <c:pt idx="267">
                  <c:v>Q267</c:v>
                </c:pt>
                <c:pt idx="268">
                  <c:v>Q268</c:v>
                </c:pt>
                <c:pt idx="269">
                  <c:v>Q269</c:v>
                </c:pt>
                <c:pt idx="270">
                  <c:v>Q270</c:v>
                </c:pt>
                <c:pt idx="271">
                  <c:v>Q271</c:v>
                </c:pt>
                <c:pt idx="272">
                  <c:v>Q272</c:v>
                </c:pt>
                <c:pt idx="273">
                  <c:v>Q273</c:v>
                </c:pt>
                <c:pt idx="274">
                  <c:v>Q274</c:v>
                </c:pt>
                <c:pt idx="275">
                  <c:v>Q275</c:v>
                </c:pt>
                <c:pt idx="276">
                  <c:v>Q276</c:v>
                </c:pt>
                <c:pt idx="277">
                  <c:v>Q277</c:v>
                </c:pt>
                <c:pt idx="278">
                  <c:v>Q278</c:v>
                </c:pt>
                <c:pt idx="279">
                  <c:v>Q279</c:v>
                </c:pt>
                <c:pt idx="280">
                  <c:v>Q280</c:v>
                </c:pt>
                <c:pt idx="281">
                  <c:v>Q281</c:v>
                </c:pt>
                <c:pt idx="282">
                  <c:v>Q282</c:v>
                </c:pt>
                <c:pt idx="283">
                  <c:v>Q283</c:v>
                </c:pt>
                <c:pt idx="284">
                  <c:v>Q284</c:v>
                </c:pt>
                <c:pt idx="285">
                  <c:v>Q285</c:v>
                </c:pt>
                <c:pt idx="286">
                  <c:v>Q286</c:v>
                </c:pt>
                <c:pt idx="287">
                  <c:v>Q287</c:v>
                </c:pt>
                <c:pt idx="288">
                  <c:v>Q288</c:v>
                </c:pt>
                <c:pt idx="289">
                  <c:v>Q289</c:v>
                </c:pt>
                <c:pt idx="290">
                  <c:v>Q290</c:v>
                </c:pt>
                <c:pt idx="291">
                  <c:v>Q291</c:v>
                </c:pt>
                <c:pt idx="292">
                  <c:v>Q292</c:v>
                </c:pt>
                <c:pt idx="293">
                  <c:v>Q293</c:v>
                </c:pt>
                <c:pt idx="294">
                  <c:v>Q294</c:v>
                </c:pt>
                <c:pt idx="295">
                  <c:v>Q295</c:v>
                </c:pt>
                <c:pt idx="296">
                  <c:v>Q296</c:v>
                </c:pt>
                <c:pt idx="297">
                  <c:v>Q297</c:v>
                </c:pt>
                <c:pt idx="298">
                  <c:v>Q298</c:v>
                </c:pt>
                <c:pt idx="299">
                  <c:v>Q299</c:v>
                </c:pt>
                <c:pt idx="300">
                  <c:v>Q300</c:v>
                </c:pt>
                <c:pt idx="301">
                  <c:v>Q301</c:v>
                </c:pt>
                <c:pt idx="302">
                  <c:v>Q302</c:v>
                </c:pt>
                <c:pt idx="303">
                  <c:v>Q303</c:v>
                </c:pt>
                <c:pt idx="304">
                  <c:v>Q304</c:v>
                </c:pt>
                <c:pt idx="305">
                  <c:v>Q305</c:v>
                </c:pt>
                <c:pt idx="306">
                  <c:v>Q306</c:v>
                </c:pt>
                <c:pt idx="307">
                  <c:v>Q307</c:v>
                </c:pt>
                <c:pt idx="308">
                  <c:v>Q308</c:v>
                </c:pt>
                <c:pt idx="309">
                  <c:v>Q309</c:v>
                </c:pt>
                <c:pt idx="310">
                  <c:v>Q310</c:v>
                </c:pt>
                <c:pt idx="311">
                  <c:v>Q311</c:v>
                </c:pt>
                <c:pt idx="312">
                  <c:v>Q312</c:v>
                </c:pt>
                <c:pt idx="313">
                  <c:v>Q313</c:v>
                </c:pt>
                <c:pt idx="314">
                  <c:v>Q314</c:v>
                </c:pt>
                <c:pt idx="315">
                  <c:v>Q315</c:v>
                </c:pt>
                <c:pt idx="316">
                  <c:v>Q316</c:v>
                </c:pt>
                <c:pt idx="317">
                  <c:v>Q317</c:v>
                </c:pt>
                <c:pt idx="318">
                  <c:v>Q318</c:v>
                </c:pt>
                <c:pt idx="319">
                  <c:v>Q319</c:v>
                </c:pt>
                <c:pt idx="320">
                  <c:v>Q320</c:v>
                </c:pt>
                <c:pt idx="321">
                  <c:v>Q321</c:v>
                </c:pt>
                <c:pt idx="322">
                  <c:v>Q322</c:v>
                </c:pt>
                <c:pt idx="323">
                  <c:v>Q323</c:v>
                </c:pt>
                <c:pt idx="324">
                  <c:v>Q324</c:v>
                </c:pt>
                <c:pt idx="325">
                  <c:v>Q325</c:v>
                </c:pt>
                <c:pt idx="326">
                  <c:v>Q326</c:v>
                </c:pt>
                <c:pt idx="327">
                  <c:v>Q327</c:v>
                </c:pt>
                <c:pt idx="328">
                  <c:v>Q328</c:v>
                </c:pt>
                <c:pt idx="329">
                  <c:v>Q329</c:v>
                </c:pt>
                <c:pt idx="330">
                  <c:v>Q330</c:v>
                </c:pt>
                <c:pt idx="331">
                  <c:v>Q331</c:v>
                </c:pt>
                <c:pt idx="332">
                  <c:v>Q332</c:v>
                </c:pt>
                <c:pt idx="333">
                  <c:v>Q333</c:v>
                </c:pt>
                <c:pt idx="334">
                  <c:v>Q334</c:v>
                </c:pt>
                <c:pt idx="335">
                  <c:v>Q335</c:v>
                </c:pt>
                <c:pt idx="336">
                  <c:v>Q336</c:v>
                </c:pt>
                <c:pt idx="337">
                  <c:v>Q337</c:v>
                </c:pt>
                <c:pt idx="338">
                  <c:v>Q338</c:v>
                </c:pt>
                <c:pt idx="339">
                  <c:v>Q339</c:v>
                </c:pt>
                <c:pt idx="340">
                  <c:v>Q340</c:v>
                </c:pt>
                <c:pt idx="341">
                  <c:v>Q341</c:v>
                </c:pt>
                <c:pt idx="342">
                  <c:v>Q342</c:v>
                </c:pt>
                <c:pt idx="343">
                  <c:v>Q343</c:v>
                </c:pt>
                <c:pt idx="344">
                  <c:v>Q344</c:v>
                </c:pt>
                <c:pt idx="345">
                  <c:v>Q345</c:v>
                </c:pt>
                <c:pt idx="346">
                  <c:v>Q346</c:v>
                </c:pt>
                <c:pt idx="347">
                  <c:v>Q347</c:v>
                </c:pt>
                <c:pt idx="348">
                  <c:v>Q348</c:v>
                </c:pt>
                <c:pt idx="349">
                  <c:v>Q349</c:v>
                </c:pt>
                <c:pt idx="350">
                  <c:v>Q350</c:v>
                </c:pt>
                <c:pt idx="351">
                  <c:v>Q351</c:v>
                </c:pt>
                <c:pt idx="352">
                  <c:v>Q352</c:v>
                </c:pt>
                <c:pt idx="353">
                  <c:v>Q353</c:v>
                </c:pt>
                <c:pt idx="354">
                  <c:v>Q354</c:v>
                </c:pt>
                <c:pt idx="355">
                  <c:v>Q355</c:v>
                </c:pt>
                <c:pt idx="356">
                  <c:v>Q356</c:v>
                </c:pt>
                <c:pt idx="357">
                  <c:v>Q357</c:v>
                </c:pt>
                <c:pt idx="358">
                  <c:v>Q358</c:v>
                </c:pt>
                <c:pt idx="359">
                  <c:v>Q359</c:v>
                </c:pt>
                <c:pt idx="360">
                  <c:v>Q360</c:v>
                </c:pt>
                <c:pt idx="361">
                  <c:v>Q361</c:v>
                </c:pt>
                <c:pt idx="362">
                  <c:v>Q362</c:v>
                </c:pt>
                <c:pt idx="363">
                  <c:v>Q363</c:v>
                </c:pt>
                <c:pt idx="364">
                  <c:v>Q364</c:v>
                </c:pt>
                <c:pt idx="365">
                  <c:v>Q365</c:v>
                </c:pt>
                <c:pt idx="366">
                  <c:v>Q366</c:v>
                </c:pt>
                <c:pt idx="367">
                  <c:v>Q367</c:v>
                </c:pt>
                <c:pt idx="368">
                  <c:v>Q368</c:v>
                </c:pt>
                <c:pt idx="369">
                  <c:v>Q369</c:v>
                </c:pt>
                <c:pt idx="370">
                  <c:v>Q370</c:v>
                </c:pt>
                <c:pt idx="371">
                  <c:v>Q371</c:v>
                </c:pt>
                <c:pt idx="372">
                  <c:v>Q372</c:v>
                </c:pt>
                <c:pt idx="373">
                  <c:v>Q373</c:v>
                </c:pt>
                <c:pt idx="374">
                  <c:v>Q374</c:v>
                </c:pt>
                <c:pt idx="375">
                  <c:v>Q375</c:v>
                </c:pt>
                <c:pt idx="376">
                  <c:v>Q376</c:v>
                </c:pt>
                <c:pt idx="377">
                  <c:v>Q377</c:v>
                </c:pt>
                <c:pt idx="378">
                  <c:v>Q378</c:v>
                </c:pt>
                <c:pt idx="379">
                  <c:v>Q379</c:v>
                </c:pt>
                <c:pt idx="380">
                  <c:v>Q380</c:v>
                </c:pt>
                <c:pt idx="381">
                  <c:v>Q381</c:v>
                </c:pt>
                <c:pt idx="382">
                  <c:v>Q382</c:v>
                </c:pt>
                <c:pt idx="383">
                  <c:v>Q383</c:v>
                </c:pt>
                <c:pt idx="384">
                  <c:v>Q384</c:v>
                </c:pt>
                <c:pt idx="385">
                  <c:v>Q385</c:v>
                </c:pt>
                <c:pt idx="386">
                  <c:v>Q386</c:v>
                </c:pt>
                <c:pt idx="387">
                  <c:v>Q387</c:v>
                </c:pt>
                <c:pt idx="388">
                  <c:v>Q388</c:v>
                </c:pt>
                <c:pt idx="389">
                  <c:v>Q389</c:v>
                </c:pt>
                <c:pt idx="390">
                  <c:v>Q390</c:v>
                </c:pt>
                <c:pt idx="391">
                  <c:v>Q391</c:v>
                </c:pt>
                <c:pt idx="392">
                  <c:v>Q392</c:v>
                </c:pt>
                <c:pt idx="393">
                  <c:v>Q393</c:v>
                </c:pt>
                <c:pt idx="394">
                  <c:v>Q394</c:v>
                </c:pt>
                <c:pt idx="395">
                  <c:v>Q395</c:v>
                </c:pt>
                <c:pt idx="396">
                  <c:v>Q396</c:v>
                </c:pt>
                <c:pt idx="397">
                  <c:v>Q397</c:v>
                </c:pt>
                <c:pt idx="398">
                  <c:v>Q398</c:v>
                </c:pt>
                <c:pt idx="399">
                  <c:v>Q399</c:v>
                </c:pt>
                <c:pt idx="400">
                  <c:v>Q400</c:v>
                </c:pt>
                <c:pt idx="401">
                  <c:v>Q401</c:v>
                </c:pt>
                <c:pt idx="402">
                  <c:v>Q402</c:v>
                </c:pt>
                <c:pt idx="403">
                  <c:v>Q403</c:v>
                </c:pt>
                <c:pt idx="404">
                  <c:v>Q404</c:v>
                </c:pt>
                <c:pt idx="405">
                  <c:v>Q405</c:v>
                </c:pt>
                <c:pt idx="406">
                  <c:v>Q406</c:v>
                </c:pt>
                <c:pt idx="407">
                  <c:v>Q407</c:v>
                </c:pt>
                <c:pt idx="408">
                  <c:v>Q408</c:v>
                </c:pt>
                <c:pt idx="409">
                  <c:v>Q409</c:v>
                </c:pt>
                <c:pt idx="410">
                  <c:v>Q410</c:v>
                </c:pt>
                <c:pt idx="411">
                  <c:v>Q411</c:v>
                </c:pt>
                <c:pt idx="412">
                  <c:v>Q412</c:v>
                </c:pt>
                <c:pt idx="413">
                  <c:v>Q413</c:v>
                </c:pt>
                <c:pt idx="414">
                  <c:v>Q414</c:v>
                </c:pt>
                <c:pt idx="415">
                  <c:v>Q415</c:v>
                </c:pt>
                <c:pt idx="416">
                  <c:v>Q416</c:v>
                </c:pt>
                <c:pt idx="417">
                  <c:v>Q417</c:v>
                </c:pt>
                <c:pt idx="418">
                  <c:v>Q418</c:v>
                </c:pt>
                <c:pt idx="419">
                  <c:v>Q419</c:v>
                </c:pt>
                <c:pt idx="420">
                  <c:v>Q420</c:v>
                </c:pt>
                <c:pt idx="421">
                  <c:v>Q421</c:v>
                </c:pt>
                <c:pt idx="422">
                  <c:v>Q422</c:v>
                </c:pt>
                <c:pt idx="423">
                  <c:v>Q423</c:v>
                </c:pt>
                <c:pt idx="424">
                  <c:v>Q424</c:v>
                </c:pt>
                <c:pt idx="425">
                  <c:v>Q425</c:v>
                </c:pt>
                <c:pt idx="426">
                  <c:v>Q426</c:v>
                </c:pt>
                <c:pt idx="427">
                  <c:v>Q427</c:v>
                </c:pt>
                <c:pt idx="428">
                  <c:v>Q428</c:v>
                </c:pt>
                <c:pt idx="429">
                  <c:v>Q429</c:v>
                </c:pt>
                <c:pt idx="430">
                  <c:v>Q430</c:v>
                </c:pt>
                <c:pt idx="431">
                  <c:v>Q431</c:v>
                </c:pt>
                <c:pt idx="432">
                  <c:v>Q432</c:v>
                </c:pt>
                <c:pt idx="433">
                  <c:v>Q433</c:v>
                </c:pt>
                <c:pt idx="434">
                  <c:v>Q434</c:v>
                </c:pt>
                <c:pt idx="435">
                  <c:v>Q435</c:v>
                </c:pt>
                <c:pt idx="436">
                  <c:v>Q436</c:v>
                </c:pt>
                <c:pt idx="437">
                  <c:v>Q437</c:v>
                </c:pt>
                <c:pt idx="438">
                  <c:v>Q438</c:v>
                </c:pt>
                <c:pt idx="439">
                  <c:v>Q439</c:v>
                </c:pt>
                <c:pt idx="440">
                  <c:v>Q440</c:v>
                </c:pt>
                <c:pt idx="441">
                  <c:v>Q441</c:v>
                </c:pt>
                <c:pt idx="442">
                  <c:v>Q442</c:v>
                </c:pt>
                <c:pt idx="443">
                  <c:v>Q443</c:v>
                </c:pt>
                <c:pt idx="444">
                  <c:v>Q444</c:v>
                </c:pt>
                <c:pt idx="445">
                  <c:v>Q445</c:v>
                </c:pt>
                <c:pt idx="446">
                  <c:v>Q446</c:v>
                </c:pt>
                <c:pt idx="447">
                  <c:v>Q447</c:v>
                </c:pt>
                <c:pt idx="448">
                  <c:v>Q448</c:v>
                </c:pt>
                <c:pt idx="449">
                  <c:v>Q449</c:v>
                </c:pt>
                <c:pt idx="450">
                  <c:v>Q450</c:v>
                </c:pt>
                <c:pt idx="451">
                  <c:v>Q451</c:v>
                </c:pt>
                <c:pt idx="452">
                  <c:v>Q452</c:v>
                </c:pt>
                <c:pt idx="453">
                  <c:v>Q453</c:v>
                </c:pt>
                <c:pt idx="454">
                  <c:v>Q454</c:v>
                </c:pt>
                <c:pt idx="455">
                  <c:v>Q455</c:v>
                </c:pt>
                <c:pt idx="456">
                  <c:v>Q456</c:v>
                </c:pt>
                <c:pt idx="457">
                  <c:v>Q457</c:v>
                </c:pt>
                <c:pt idx="458">
                  <c:v>Q458</c:v>
                </c:pt>
                <c:pt idx="459">
                  <c:v>Q459</c:v>
                </c:pt>
                <c:pt idx="460">
                  <c:v>Q460</c:v>
                </c:pt>
                <c:pt idx="461">
                  <c:v>Q461</c:v>
                </c:pt>
                <c:pt idx="462">
                  <c:v>Q462</c:v>
                </c:pt>
                <c:pt idx="463">
                  <c:v>Q463</c:v>
                </c:pt>
                <c:pt idx="464">
                  <c:v>Q464</c:v>
                </c:pt>
                <c:pt idx="465">
                  <c:v>Q465</c:v>
                </c:pt>
                <c:pt idx="466">
                  <c:v>Q466</c:v>
                </c:pt>
                <c:pt idx="467">
                  <c:v>Q467</c:v>
                </c:pt>
                <c:pt idx="468">
                  <c:v>Q468</c:v>
                </c:pt>
                <c:pt idx="469">
                  <c:v>Q469</c:v>
                </c:pt>
                <c:pt idx="470">
                  <c:v>Q470</c:v>
                </c:pt>
                <c:pt idx="471">
                  <c:v>Q471</c:v>
                </c:pt>
                <c:pt idx="472">
                  <c:v>Q472</c:v>
                </c:pt>
                <c:pt idx="473">
                  <c:v>Q473</c:v>
                </c:pt>
                <c:pt idx="474">
                  <c:v>Q474</c:v>
                </c:pt>
                <c:pt idx="475">
                  <c:v>Q475</c:v>
                </c:pt>
                <c:pt idx="476">
                  <c:v>Q476</c:v>
                </c:pt>
                <c:pt idx="477">
                  <c:v>Q477</c:v>
                </c:pt>
                <c:pt idx="478">
                  <c:v>Q478</c:v>
                </c:pt>
                <c:pt idx="479">
                  <c:v>Q479</c:v>
                </c:pt>
                <c:pt idx="480">
                  <c:v>Q480</c:v>
                </c:pt>
                <c:pt idx="481">
                  <c:v>Q481</c:v>
                </c:pt>
                <c:pt idx="482">
                  <c:v>Q482</c:v>
                </c:pt>
                <c:pt idx="483">
                  <c:v>Q483</c:v>
                </c:pt>
                <c:pt idx="484">
                  <c:v>Q484</c:v>
                </c:pt>
                <c:pt idx="485">
                  <c:v>Q485</c:v>
                </c:pt>
                <c:pt idx="486">
                  <c:v>Q486</c:v>
                </c:pt>
                <c:pt idx="487">
                  <c:v>Q487</c:v>
                </c:pt>
                <c:pt idx="488">
                  <c:v>Q488</c:v>
                </c:pt>
                <c:pt idx="489">
                  <c:v>Q489</c:v>
                </c:pt>
                <c:pt idx="490">
                  <c:v>Q490</c:v>
                </c:pt>
                <c:pt idx="491">
                  <c:v>Q491</c:v>
                </c:pt>
                <c:pt idx="492">
                  <c:v>Q492</c:v>
                </c:pt>
                <c:pt idx="493">
                  <c:v>Q493</c:v>
                </c:pt>
                <c:pt idx="494">
                  <c:v>Q494</c:v>
                </c:pt>
                <c:pt idx="495">
                  <c:v>Q495</c:v>
                </c:pt>
                <c:pt idx="496">
                  <c:v>Q496</c:v>
                </c:pt>
                <c:pt idx="497">
                  <c:v>Q497</c:v>
                </c:pt>
                <c:pt idx="498">
                  <c:v>Q498</c:v>
                </c:pt>
                <c:pt idx="499">
                  <c:v>Q499</c:v>
                </c:pt>
                <c:pt idx="500">
                  <c:v>Q500</c:v>
                </c:pt>
                <c:pt idx="501">
                  <c:v>Q501</c:v>
                </c:pt>
                <c:pt idx="502">
                  <c:v>Q502</c:v>
                </c:pt>
                <c:pt idx="503">
                  <c:v>Q503</c:v>
                </c:pt>
                <c:pt idx="504">
                  <c:v>Q504</c:v>
                </c:pt>
                <c:pt idx="505">
                  <c:v>Q505</c:v>
                </c:pt>
                <c:pt idx="506">
                  <c:v>Q506</c:v>
                </c:pt>
                <c:pt idx="507">
                  <c:v>Q507</c:v>
                </c:pt>
                <c:pt idx="508">
                  <c:v>Q508</c:v>
                </c:pt>
                <c:pt idx="509">
                  <c:v>Q509</c:v>
                </c:pt>
                <c:pt idx="510">
                  <c:v>Q510</c:v>
                </c:pt>
                <c:pt idx="511">
                  <c:v>Q511</c:v>
                </c:pt>
                <c:pt idx="512">
                  <c:v>Q512</c:v>
                </c:pt>
                <c:pt idx="513">
                  <c:v>Q513</c:v>
                </c:pt>
                <c:pt idx="514">
                  <c:v>Q514</c:v>
                </c:pt>
                <c:pt idx="515">
                  <c:v>Q515</c:v>
                </c:pt>
                <c:pt idx="516">
                  <c:v>Q516</c:v>
                </c:pt>
                <c:pt idx="517">
                  <c:v>Q517</c:v>
                </c:pt>
                <c:pt idx="518">
                  <c:v>Q518</c:v>
                </c:pt>
                <c:pt idx="519">
                  <c:v>Q519</c:v>
                </c:pt>
                <c:pt idx="520">
                  <c:v>Q520</c:v>
                </c:pt>
                <c:pt idx="521">
                  <c:v>Q521</c:v>
                </c:pt>
                <c:pt idx="522">
                  <c:v>Q522</c:v>
                </c:pt>
                <c:pt idx="523">
                  <c:v>Q523</c:v>
                </c:pt>
                <c:pt idx="524">
                  <c:v>Q524</c:v>
                </c:pt>
                <c:pt idx="525">
                  <c:v>Q525</c:v>
                </c:pt>
                <c:pt idx="526">
                  <c:v>Q526</c:v>
                </c:pt>
                <c:pt idx="527">
                  <c:v>Q527</c:v>
                </c:pt>
                <c:pt idx="528">
                  <c:v>Q528</c:v>
                </c:pt>
                <c:pt idx="529">
                  <c:v>Q529</c:v>
                </c:pt>
                <c:pt idx="530">
                  <c:v>Q530</c:v>
                </c:pt>
                <c:pt idx="531">
                  <c:v>Q531</c:v>
                </c:pt>
                <c:pt idx="532">
                  <c:v>Q532</c:v>
                </c:pt>
                <c:pt idx="533">
                  <c:v>Q533</c:v>
                </c:pt>
                <c:pt idx="534">
                  <c:v>Q534</c:v>
                </c:pt>
                <c:pt idx="535">
                  <c:v>Q535</c:v>
                </c:pt>
                <c:pt idx="536">
                  <c:v>Q536</c:v>
                </c:pt>
                <c:pt idx="537">
                  <c:v>Q537</c:v>
                </c:pt>
                <c:pt idx="538">
                  <c:v>Q538</c:v>
                </c:pt>
                <c:pt idx="539">
                  <c:v>Q539</c:v>
                </c:pt>
                <c:pt idx="540">
                  <c:v>Q540</c:v>
                </c:pt>
                <c:pt idx="541">
                  <c:v>Q541</c:v>
                </c:pt>
                <c:pt idx="542">
                  <c:v>Q542</c:v>
                </c:pt>
                <c:pt idx="543">
                  <c:v>Q543</c:v>
                </c:pt>
                <c:pt idx="544">
                  <c:v>Q544</c:v>
                </c:pt>
                <c:pt idx="545">
                  <c:v>Q545</c:v>
                </c:pt>
                <c:pt idx="546">
                  <c:v>Q546</c:v>
                </c:pt>
                <c:pt idx="547">
                  <c:v>Q547</c:v>
                </c:pt>
                <c:pt idx="548">
                  <c:v>Q548</c:v>
                </c:pt>
                <c:pt idx="549">
                  <c:v>Q549</c:v>
                </c:pt>
                <c:pt idx="550">
                  <c:v>Q550</c:v>
                </c:pt>
                <c:pt idx="551">
                  <c:v>Q551</c:v>
                </c:pt>
                <c:pt idx="552">
                  <c:v>Q552</c:v>
                </c:pt>
                <c:pt idx="553">
                  <c:v>Q553</c:v>
                </c:pt>
                <c:pt idx="554">
                  <c:v>Q554</c:v>
                </c:pt>
                <c:pt idx="555">
                  <c:v>Q555</c:v>
                </c:pt>
                <c:pt idx="556">
                  <c:v>Q556</c:v>
                </c:pt>
                <c:pt idx="557">
                  <c:v>Q557</c:v>
                </c:pt>
                <c:pt idx="558">
                  <c:v>Q558</c:v>
                </c:pt>
                <c:pt idx="559">
                  <c:v>Q559</c:v>
                </c:pt>
                <c:pt idx="560">
                  <c:v>Q560</c:v>
                </c:pt>
                <c:pt idx="561">
                  <c:v>Q561</c:v>
                </c:pt>
                <c:pt idx="562">
                  <c:v>Q562</c:v>
                </c:pt>
                <c:pt idx="563">
                  <c:v>Q563</c:v>
                </c:pt>
                <c:pt idx="564">
                  <c:v>Q564</c:v>
                </c:pt>
                <c:pt idx="565">
                  <c:v>Q565</c:v>
                </c:pt>
                <c:pt idx="566">
                  <c:v>Q566</c:v>
                </c:pt>
                <c:pt idx="567">
                  <c:v>Q567</c:v>
                </c:pt>
                <c:pt idx="568">
                  <c:v>Q568</c:v>
                </c:pt>
                <c:pt idx="569">
                  <c:v>Q569</c:v>
                </c:pt>
                <c:pt idx="570">
                  <c:v>Q570</c:v>
                </c:pt>
                <c:pt idx="571">
                  <c:v>Q571</c:v>
                </c:pt>
                <c:pt idx="572">
                  <c:v>Q572</c:v>
                </c:pt>
                <c:pt idx="573">
                  <c:v>Q573</c:v>
                </c:pt>
                <c:pt idx="574">
                  <c:v>Q574</c:v>
                </c:pt>
                <c:pt idx="575">
                  <c:v>Q575</c:v>
                </c:pt>
                <c:pt idx="576">
                  <c:v>Q576</c:v>
                </c:pt>
                <c:pt idx="577">
                  <c:v>Q577</c:v>
                </c:pt>
                <c:pt idx="578">
                  <c:v>Q578</c:v>
                </c:pt>
                <c:pt idx="579">
                  <c:v>Q579</c:v>
                </c:pt>
                <c:pt idx="580">
                  <c:v>Q580</c:v>
                </c:pt>
                <c:pt idx="581">
                  <c:v>Q581</c:v>
                </c:pt>
                <c:pt idx="582">
                  <c:v>Q582</c:v>
                </c:pt>
                <c:pt idx="583">
                  <c:v>Q583</c:v>
                </c:pt>
                <c:pt idx="584">
                  <c:v>Q584</c:v>
                </c:pt>
                <c:pt idx="585">
                  <c:v>Q585</c:v>
                </c:pt>
                <c:pt idx="586">
                  <c:v>Q586</c:v>
                </c:pt>
                <c:pt idx="587">
                  <c:v>Q587</c:v>
                </c:pt>
                <c:pt idx="588">
                  <c:v>Q588</c:v>
                </c:pt>
                <c:pt idx="589">
                  <c:v>Q589</c:v>
                </c:pt>
                <c:pt idx="590">
                  <c:v>Q590</c:v>
                </c:pt>
                <c:pt idx="591">
                  <c:v>Q591</c:v>
                </c:pt>
                <c:pt idx="592">
                  <c:v>Q592</c:v>
                </c:pt>
                <c:pt idx="593">
                  <c:v>Q593</c:v>
                </c:pt>
                <c:pt idx="594">
                  <c:v>Q594</c:v>
                </c:pt>
                <c:pt idx="595">
                  <c:v>Q595</c:v>
                </c:pt>
                <c:pt idx="596">
                  <c:v>Q596</c:v>
                </c:pt>
                <c:pt idx="597">
                  <c:v>Q597</c:v>
                </c:pt>
                <c:pt idx="598">
                  <c:v>Q598</c:v>
                </c:pt>
                <c:pt idx="599">
                  <c:v>Q599</c:v>
                </c:pt>
                <c:pt idx="600">
                  <c:v>Q600</c:v>
                </c:pt>
                <c:pt idx="601">
                  <c:v>Q601</c:v>
                </c:pt>
                <c:pt idx="602">
                  <c:v>Q602</c:v>
                </c:pt>
                <c:pt idx="603">
                  <c:v>Q603</c:v>
                </c:pt>
                <c:pt idx="604">
                  <c:v>Q604</c:v>
                </c:pt>
                <c:pt idx="605">
                  <c:v>Q605</c:v>
                </c:pt>
                <c:pt idx="606">
                  <c:v>Q606</c:v>
                </c:pt>
                <c:pt idx="607">
                  <c:v>Q607</c:v>
                </c:pt>
                <c:pt idx="608">
                  <c:v>Q608</c:v>
                </c:pt>
                <c:pt idx="609">
                  <c:v>Q609</c:v>
                </c:pt>
                <c:pt idx="610">
                  <c:v>Q610</c:v>
                </c:pt>
                <c:pt idx="611">
                  <c:v>Q611</c:v>
                </c:pt>
                <c:pt idx="612">
                  <c:v>Q612</c:v>
                </c:pt>
                <c:pt idx="613">
                  <c:v>Q613</c:v>
                </c:pt>
                <c:pt idx="614">
                  <c:v>Q614</c:v>
                </c:pt>
                <c:pt idx="615">
                  <c:v>Q615</c:v>
                </c:pt>
                <c:pt idx="616">
                  <c:v>Q616</c:v>
                </c:pt>
                <c:pt idx="617">
                  <c:v>Q617</c:v>
                </c:pt>
                <c:pt idx="618">
                  <c:v>Q618</c:v>
                </c:pt>
                <c:pt idx="619">
                  <c:v>Q619</c:v>
                </c:pt>
                <c:pt idx="620">
                  <c:v>Q620</c:v>
                </c:pt>
                <c:pt idx="621">
                  <c:v>Q621</c:v>
                </c:pt>
                <c:pt idx="622">
                  <c:v>Q622</c:v>
                </c:pt>
                <c:pt idx="623">
                  <c:v>Q623</c:v>
                </c:pt>
                <c:pt idx="624">
                  <c:v>Q624</c:v>
                </c:pt>
                <c:pt idx="625">
                  <c:v>Q625</c:v>
                </c:pt>
                <c:pt idx="626">
                  <c:v>Q626</c:v>
                </c:pt>
                <c:pt idx="627">
                  <c:v>Q627</c:v>
                </c:pt>
                <c:pt idx="628">
                  <c:v>Q628</c:v>
                </c:pt>
                <c:pt idx="629">
                  <c:v>Q629</c:v>
                </c:pt>
                <c:pt idx="630">
                  <c:v>Q630</c:v>
                </c:pt>
                <c:pt idx="631">
                  <c:v>Q631</c:v>
                </c:pt>
                <c:pt idx="632">
                  <c:v>Q632</c:v>
                </c:pt>
                <c:pt idx="633">
                  <c:v>Q633</c:v>
                </c:pt>
                <c:pt idx="634">
                  <c:v>Q634</c:v>
                </c:pt>
                <c:pt idx="635">
                  <c:v>Q635</c:v>
                </c:pt>
                <c:pt idx="636">
                  <c:v>Q636</c:v>
                </c:pt>
                <c:pt idx="637">
                  <c:v>Q637</c:v>
                </c:pt>
                <c:pt idx="638">
                  <c:v>Q638</c:v>
                </c:pt>
                <c:pt idx="639">
                  <c:v>Q639</c:v>
                </c:pt>
                <c:pt idx="640">
                  <c:v>Q640</c:v>
                </c:pt>
                <c:pt idx="641">
                  <c:v>Q641</c:v>
                </c:pt>
                <c:pt idx="642">
                  <c:v>Q642</c:v>
                </c:pt>
                <c:pt idx="643">
                  <c:v>Q643</c:v>
                </c:pt>
                <c:pt idx="644">
                  <c:v>Q644</c:v>
                </c:pt>
                <c:pt idx="645">
                  <c:v>Q645</c:v>
                </c:pt>
                <c:pt idx="646">
                  <c:v>Q646</c:v>
                </c:pt>
                <c:pt idx="647">
                  <c:v>Q647</c:v>
                </c:pt>
                <c:pt idx="648">
                  <c:v>Q648</c:v>
                </c:pt>
                <c:pt idx="649">
                  <c:v>Q649</c:v>
                </c:pt>
                <c:pt idx="650">
                  <c:v>Q650</c:v>
                </c:pt>
                <c:pt idx="651">
                  <c:v>Q651</c:v>
                </c:pt>
                <c:pt idx="652">
                  <c:v>Q652</c:v>
                </c:pt>
                <c:pt idx="653">
                  <c:v>Q653</c:v>
                </c:pt>
                <c:pt idx="654">
                  <c:v>Q654</c:v>
                </c:pt>
                <c:pt idx="655">
                  <c:v>Q655</c:v>
                </c:pt>
                <c:pt idx="656">
                  <c:v>Q656</c:v>
                </c:pt>
                <c:pt idx="657">
                  <c:v>Q657</c:v>
                </c:pt>
                <c:pt idx="658">
                  <c:v>Q658</c:v>
                </c:pt>
                <c:pt idx="659">
                  <c:v>Q659</c:v>
                </c:pt>
                <c:pt idx="660">
                  <c:v>Q660</c:v>
                </c:pt>
                <c:pt idx="661">
                  <c:v>Q661</c:v>
                </c:pt>
                <c:pt idx="662">
                  <c:v>Q662</c:v>
                </c:pt>
                <c:pt idx="663">
                  <c:v>Q663</c:v>
                </c:pt>
                <c:pt idx="664">
                  <c:v>Q664</c:v>
                </c:pt>
                <c:pt idx="665">
                  <c:v>Q665</c:v>
                </c:pt>
                <c:pt idx="666">
                  <c:v>Q666</c:v>
                </c:pt>
                <c:pt idx="667">
                  <c:v>Q667</c:v>
                </c:pt>
                <c:pt idx="668">
                  <c:v>Q668</c:v>
                </c:pt>
                <c:pt idx="669">
                  <c:v>Q669</c:v>
                </c:pt>
                <c:pt idx="670">
                  <c:v>Q670</c:v>
                </c:pt>
                <c:pt idx="671">
                  <c:v>Q671</c:v>
                </c:pt>
                <c:pt idx="672">
                  <c:v>Q672</c:v>
                </c:pt>
                <c:pt idx="673">
                  <c:v>Q673</c:v>
                </c:pt>
                <c:pt idx="674">
                  <c:v>Q674</c:v>
                </c:pt>
                <c:pt idx="675">
                  <c:v>Q675</c:v>
                </c:pt>
                <c:pt idx="676">
                  <c:v>Q676</c:v>
                </c:pt>
                <c:pt idx="677">
                  <c:v>Q677</c:v>
                </c:pt>
                <c:pt idx="678">
                  <c:v>Q678</c:v>
                </c:pt>
                <c:pt idx="679">
                  <c:v>Q679</c:v>
                </c:pt>
                <c:pt idx="680">
                  <c:v>Q680</c:v>
                </c:pt>
                <c:pt idx="681">
                  <c:v>Q681</c:v>
                </c:pt>
                <c:pt idx="682">
                  <c:v>Q682</c:v>
                </c:pt>
                <c:pt idx="683">
                  <c:v>Q683</c:v>
                </c:pt>
                <c:pt idx="684">
                  <c:v>Q684</c:v>
                </c:pt>
                <c:pt idx="685">
                  <c:v>Q685</c:v>
                </c:pt>
                <c:pt idx="686">
                  <c:v>Q686</c:v>
                </c:pt>
                <c:pt idx="687">
                  <c:v>Q687</c:v>
                </c:pt>
                <c:pt idx="688">
                  <c:v>Q688</c:v>
                </c:pt>
                <c:pt idx="689">
                  <c:v>Q689</c:v>
                </c:pt>
                <c:pt idx="690">
                  <c:v>Q690</c:v>
                </c:pt>
                <c:pt idx="691">
                  <c:v>Q691</c:v>
                </c:pt>
                <c:pt idx="692">
                  <c:v>Q692</c:v>
                </c:pt>
                <c:pt idx="693">
                  <c:v>Q693</c:v>
                </c:pt>
                <c:pt idx="694">
                  <c:v>Q694</c:v>
                </c:pt>
                <c:pt idx="695">
                  <c:v>Q695</c:v>
                </c:pt>
                <c:pt idx="696">
                  <c:v>Q696</c:v>
                </c:pt>
                <c:pt idx="697">
                  <c:v>Q697</c:v>
                </c:pt>
                <c:pt idx="698">
                  <c:v>Q698</c:v>
                </c:pt>
                <c:pt idx="699">
                  <c:v>Q699</c:v>
                </c:pt>
                <c:pt idx="700">
                  <c:v>Q700</c:v>
                </c:pt>
                <c:pt idx="701">
                  <c:v>Q701</c:v>
                </c:pt>
                <c:pt idx="702">
                  <c:v>Q702</c:v>
                </c:pt>
                <c:pt idx="703">
                  <c:v>Q703</c:v>
                </c:pt>
                <c:pt idx="704">
                  <c:v>Q704</c:v>
                </c:pt>
                <c:pt idx="705">
                  <c:v>Q705</c:v>
                </c:pt>
                <c:pt idx="706">
                  <c:v>Q706</c:v>
                </c:pt>
                <c:pt idx="707">
                  <c:v>Q707</c:v>
                </c:pt>
                <c:pt idx="708">
                  <c:v>Q708</c:v>
                </c:pt>
                <c:pt idx="709">
                  <c:v>Q709</c:v>
                </c:pt>
                <c:pt idx="710">
                  <c:v>Q710</c:v>
                </c:pt>
                <c:pt idx="711">
                  <c:v>Q711</c:v>
                </c:pt>
                <c:pt idx="712">
                  <c:v>Q712</c:v>
                </c:pt>
                <c:pt idx="713">
                  <c:v>Q713</c:v>
                </c:pt>
                <c:pt idx="714">
                  <c:v>Q714</c:v>
                </c:pt>
                <c:pt idx="715">
                  <c:v>Q715</c:v>
                </c:pt>
                <c:pt idx="716">
                  <c:v>Q716</c:v>
                </c:pt>
                <c:pt idx="717">
                  <c:v>Q717</c:v>
                </c:pt>
                <c:pt idx="718">
                  <c:v>Q718</c:v>
                </c:pt>
                <c:pt idx="719">
                  <c:v>Q719</c:v>
                </c:pt>
                <c:pt idx="720">
                  <c:v>Q720</c:v>
                </c:pt>
                <c:pt idx="721">
                  <c:v>Q721</c:v>
                </c:pt>
                <c:pt idx="722">
                  <c:v>Q722</c:v>
                </c:pt>
                <c:pt idx="723">
                  <c:v>Q723</c:v>
                </c:pt>
                <c:pt idx="724">
                  <c:v>Q724</c:v>
                </c:pt>
                <c:pt idx="725">
                  <c:v>Q725</c:v>
                </c:pt>
                <c:pt idx="726">
                  <c:v>Q726</c:v>
                </c:pt>
                <c:pt idx="727">
                  <c:v>Q727</c:v>
                </c:pt>
                <c:pt idx="728">
                  <c:v>Q728</c:v>
                </c:pt>
                <c:pt idx="729">
                  <c:v>Q729</c:v>
                </c:pt>
                <c:pt idx="730">
                  <c:v>Q730</c:v>
                </c:pt>
                <c:pt idx="731">
                  <c:v>Q731</c:v>
                </c:pt>
                <c:pt idx="732">
                  <c:v>Q732</c:v>
                </c:pt>
                <c:pt idx="733">
                  <c:v>Q733</c:v>
                </c:pt>
                <c:pt idx="734">
                  <c:v>Q734</c:v>
                </c:pt>
                <c:pt idx="735">
                  <c:v>Q735</c:v>
                </c:pt>
                <c:pt idx="736">
                  <c:v>Q736</c:v>
                </c:pt>
                <c:pt idx="737">
                  <c:v>Q737</c:v>
                </c:pt>
                <c:pt idx="738">
                  <c:v>Q738</c:v>
                </c:pt>
                <c:pt idx="739">
                  <c:v>Q739</c:v>
                </c:pt>
                <c:pt idx="740">
                  <c:v>Q740</c:v>
                </c:pt>
                <c:pt idx="741">
                  <c:v>Q741</c:v>
                </c:pt>
                <c:pt idx="742">
                  <c:v>Q742</c:v>
                </c:pt>
                <c:pt idx="743">
                  <c:v>Q743</c:v>
                </c:pt>
                <c:pt idx="744">
                  <c:v>Q744</c:v>
                </c:pt>
                <c:pt idx="745">
                  <c:v>Q745</c:v>
                </c:pt>
                <c:pt idx="746">
                  <c:v>Q746</c:v>
                </c:pt>
                <c:pt idx="747">
                  <c:v>Q747</c:v>
                </c:pt>
                <c:pt idx="748">
                  <c:v>Q748</c:v>
                </c:pt>
                <c:pt idx="749">
                  <c:v>Q749</c:v>
                </c:pt>
                <c:pt idx="750">
                  <c:v>Q750</c:v>
                </c:pt>
                <c:pt idx="751">
                  <c:v>Q751</c:v>
                </c:pt>
                <c:pt idx="752">
                  <c:v>Q752</c:v>
                </c:pt>
                <c:pt idx="753">
                  <c:v>Q753</c:v>
                </c:pt>
                <c:pt idx="754">
                  <c:v>Q754</c:v>
                </c:pt>
                <c:pt idx="755">
                  <c:v>Q755</c:v>
                </c:pt>
                <c:pt idx="756">
                  <c:v>Q756</c:v>
                </c:pt>
                <c:pt idx="757">
                  <c:v>Q757</c:v>
                </c:pt>
                <c:pt idx="758">
                  <c:v>Q758</c:v>
                </c:pt>
                <c:pt idx="759">
                  <c:v>Q759</c:v>
                </c:pt>
                <c:pt idx="760">
                  <c:v>Q760</c:v>
                </c:pt>
                <c:pt idx="761">
                  <c:v>Q761</c:v>
                </c:pt>
                <c:pt idx="762">
                  <c:v>Q762</c:v>
                </c:pt>
                <c:pt idx="763">
                  <c:v>Q763</c:v>
                </c:pt>
                <c:pt idx="764">
                  <c:v>Q764</c:v>
                </c:pt>
                <c:pt idx="765">
                  <c:v>Q765</c:v>
                </c:pt>
                <c:pt idx="766">
                  <c:v>Q766</c:v>
                </c:pt>
                <c:pt idx="767">
                  <c:v>Q767</c:v>
                </c:pt>
                <c:pt idx="768">
                  <c:v>Q768</c:v>
                </c:pt>
                <c:pt idx="769">
                  <c:v>Q769</c:v>
                </c:pt>
                <c:pt idx="770">
                  <c:v>Q770</c:v>
                </c:pt>
                <c:pt idx="771">
                  <c:v>Q771</c:v>
                </c:pt>
                <c:pt idx="772">
                  <c:v>Q772</c:v>
                </c:pt>
                <c:pt idx="773">
                  <c:v>Q773</c:v>
                </c:pt>
                <c:pt idx="774">
                  <c:v>Q774</c:v>
                </c:pt>
                <c:pt idx="775">
                  <c:v>Q775</c:v>
                </c:pt>
                <c:pt idx="776">
                  <c:v>Q776</c:v>
                </c:pt>
                <c:pt idx="777">
                  <c:v>Q777</c:v>
                </c:pt>
                <c:pt idx="778">
                  <c:v>Q778</c:v>
                </c:pt>
                <c:pt idx="779">
                  <c:v>Q779</c:v>
                </c:pt>
                <c:pt idx="780">
                  <c:v>Q780</c:v>
                </c:pt>
                <c:pt idx="781">
                  <c:v>Q781</c:v>
                </c:pt>
                <c:pt idx="782">
                  <c:v>Q782</c:v>
                </c:pt>
                <c:pt idx="783">
                  <c:v>Q783</c:v>
                </c:pt>
                <c:pt idx="784">
                  <c:v>Q784</c:v>
                </c:pt>
                <c:pt idx="785">
                  <c:v>Q785</c:v>
                </c:pt>
                <c:pt idx="786">
                  <c:v>Q786</c:v>
                </c:pt>
                <c:pt idx="787">
                  <c:v>Q787</c:v>
                </c:pt>
                <c:pt idx="788">
                  <c:v>Q788</c:v>
                </c:pt>
                <c:pt idx="789">
                  <c:v>Q789</c:v>
                </c:pt>
                <c:pt idx="790">
                  <c:v>Q790</c:v>
                </c:pt>
                <c:pt idx="791">
                  <c:v>Q791</c:v>
                </c:pt>
                <c:pt idx="792">
                  <c:v>Q792</c:v>
                </c:pt>
                <c:pt idx="793">
                  <c:v>Q793</c:v>
                </c:pt>
                <c:pt idx="794">
                  <c:v>Q794</c:v>
                </c:pt>
                <c:pt idx="795">
                  <c:v>Q795</c:v>
                </c:pt>
                <c:pt idx="796">
                  <c:v>Q796</c:v>
                </c:pt>
                <c:pt idx="797">
                  <c:v>Q797</c:v>
                </c:pt>
                <c:pt idx="798">
                  <c:v>Q798</c:v>
                </c:pt>
                <c:pt idx="799">
                  <c:v>Q799</c:v>
                </c:pt>
                <c:pt idx="800">
                  <c:v>Q800</c:v>
                </c:pt>
                <c:pt idx="801">
                  <c:v>Q801</c:v>
                </c:pt>
                <c:pt idx="802">
                  <c:v>Q802</c:v>
                </c:pt>
                <c:pt idx="803">
                  <c:v>Q803</c:v>
                </c:pt>
                <c:pt idx="804">
                  <c:v>Q804</c:v>
                </c:pt>
                <c:pt idx="805">
                  <c:v>Q805</c:v>
                </c:pt>
                <c:pt idx="806">
                  <c:v>Q806</c:v>
                </c:pt>
                <c:pt idx="807">
                  <c:v>Q807</c:v>
                </c:pt>
                <c:pt idx="808">
                  <c:v>Q808</c:v>
                </c:pt>
                <c:pt idx="809">
                  <c:v>Q809</c:v>
                </c:pt>
                <c:pt idx="810">
                  <c:v>Q810</c:v>
                </c:pt>
                <c:pt idx="811">
                  <c:v>Q811</c:v>
                </c:pt>
                <c:pt idx="812">
                  <c:v>Q812</c:v>
                </c:pt>
                <c:pt idx="813">
                  <c:v>Q813</c:v>
                </c:pt>
                <c:pt idx="814">
                  <c:v>Q814</c:v>
                </c:pt>
                <c:pt idx="815">
                  <c:v>Q815</c:v>
                </c:pt>
                <c:pt idx="816">
                  <c:v>Q816</c:v>
                </c:pt>
                <c:pt idx="817">
                  <c:v>Q817</c:v>
                </c:pt>
                <c:pt idx="818">
                  <c:v>Q818</c:v>
                </c:pt>
                <c:pt idx="819">
                  <c:v>Q819</c:v>
                </c:pt>
                <c:pt idx="820">
                  <c:v>Q820</c:v>
                </c:pt>
                <c:pt idx="821">
                  <c:v>Q821</c:v>
                </c:pt>
                <c:pt idx="822">
                  <c:v>Q822</c:v>
                </c:pt>
                <c:pt idx="823">
                  <c:v>Q823</c:v>
                </c:pt>
                <c:pt idx="824">
                  <c:v>Q824</c:v>
                </c:pt>
                <c:pt idx="825">
                  <c:v>Q825</c:v>
                </c:pt>
                <c:pt idx="826">
                  <c:v>Q826</c:v>
                </c:pt>
                <c:pt idx="827">
                  <c:v>Q827</c:v>
                </c:pt>
                <c:pt idx="828">
                  <c:v>Q828</c:v>
                </c:pt>
                <c:pt idx="829">
                  <c:v>Q829</c:v>
                </c:pt>
                <c:pt idx="830">
                  <c:v>Q830</c:v>
                </c:pt>
                <c:pt idx="831">
                  <c:v>Q831</c:v>
                </c:pt>
                <c:pt idx="832">
                  <c:v>Q832</c:v>
                </c:pt>
                <c:pt idx="833">
                  <c:v>Q833</c:v>
                </c:pt>
                <c:pt idx="834">
                  <c:v>Q834</c:v>
                </c:pt>
                <c:pt idx="835">
                  <c:v>Q835</c:v>
                </c:pt>
                <c:pt idx="836">
                  <c:v>Q836</c:v>
                </c:pt>
                <c:pt idx="837">
                  <c:v>Q837</c:v>
                </c:pt>
                <c:pt idx="838">
                  <c:v>Q838</c:v>
                </c:pt>
                <c:pt idx="839">
                  <c:v>Q839</c:v>
                </c:pt>
                <c:pt idx="840">
                  <c:v>Q840</c:v>
                </c:pt>
                <c:pt idx="841">
                  <c:v>Q841</c:v>
                </c:pt>
                <c:pt idx="842">
                  <c:v>Q842</c:v>
                </c:pt>
                <c:pt idx="843">
                  <c:v>Q843</c:v>
                </c:pt>
                <c:pt idx="844">
                  <c:v>Q844</c:v>
                </c:pt>
                <c:pt idx="845">
                  <c:v>Q845</c:v>
                </c:pt>
                <c:pt idx="846">
                  <c:v>Q846</c:v>
                </c:pt>
                <c:pt idx="847">
                  <c:v>Q847</c:v>
                </c:pt>
                <c:pt idx="848">
                  <c:v>Q848</c:v>
                </c:pt>
                <c:pt idx="849">
                  <c:v>Q849</c:v>
                </c:pt>
                <c:pt idx="850">
                  <c:v>Q850</c:v>
                </c:pt>
                <c:pt idx="851">
                  <c:v>Q851</c:v>
                </c:pt>
                <c:pt idx="852">
                  <c:v>Q852</c:v>
                </c:pt>
                <c:pt idx="853">
                  <c:v>Q853</c:v>
                </c:pt>
                <c:pt idx="854">
                  <c:v>Q854</c:v>
                </c:pt>
                <c:pt idx="855">
                  <c:v>Q855</c:v>
                </c:pt>
                <c:pt idx="856">
                  <c:v>Q856</c:v>
                </c:pt>
                <c:pt idx="857">
                  <c:v>Q857</c:v>
                </c:pt>
                <c:pt idx="858">
                  <c:v>Q858</c:v>
                </c:pt>
                <c:pt idx="859">
                  <c:v>Q859</c:v>
                </c:pt>
                <c:pt idx="860">
                  <c:v>Q860</c:v>
                </c:pt>
                <c:pt idx="861">
                  <c:v>Q861</c:v>
                </c:pt>
                <c:pt idx="862">
                  <c:v>Q862</c:v>
                </c:pt>
                <c:pt idx="863">
                  <c:v>Q863</c:v>
                </c:pt>
                <c:pt idx="864">
                  <c:v>Q864</c:v>
                </c:pt>
                <c:pt idx="865">
                  <c:v>Q865</c:v>
                </c:pt>
                <c:pt idx="866">
                  <c:v>Q866</c:v>
                </c:pt>
                <c:pt idx="867">
                  <c:v>Q867</c:v>
                </c:pt>
                <c:pt idx="868">
                  <c:v>Q868</c:v>
                </c:pt>
                <c:pt idx="869">
                  <c:v>Q869</c:v>
                </c:pt>
                <c:pt idx="870">
                  <c:v>Q870</c:v>
                </c:pt>
                <c:pt idx="871">
                  <c:v>Q871</c:v>
                </c:pt>
                <c:pt idx="872">
                  <c:v>Q872</c:v>
                </c:pt>
                <c:pt idx="873">
                  <c:v>Q873</c:v>
                </c:pt>
                <c:pt idx="874">
                  <c:v>Q874</c:v>
                </c:pt>
                <c:pt idx="875">
                  <c:v>Q875</c:v>
                </c:pt>
                <c:pt idx="876">
                  <c:v>Q876</c:v>
                </c:pt>
                <c:pt idx="877">
                  <c:v>Q877</c:v>
                </c:pt>
                <c:pt idx="878">
                  <c:v>Q878</c:v>
                </c:pt>
                <c:pt idx="879">
                  <c:v>Q879</c:v>
                </c:pt>
                <c:pt idx="880">
                  <c:v>Q880</c:v>
                </c:pt>
                <c:pt idx="881">
                  <c:v>Q881</c:v>
                </c:pt>
                <c:pt idx="882">
                  <c:v>Q882</c:v>
                </c:pt>
                <c:pt idx="883">
                  <c:v>Q883</c:v>
                </c:pt>
                <c:pt idx="884">
                  <c:v>Q884</c:v>
                </c:pt>
                <c:pt idx="885">
                  <c:v>Q885</c:v>
                </c:pt>
                <c:pt idx="886">
                  <c:v>Q886</c:v>
                </c:pt>
                <c:pt idx="887">
                  <c:v>Q887</c:v>
                </c:pt>
                <c:pt idx="888">
                  <c:v>Q888</c:v>
                </c:pt>
                <c:pt idx="889">
                  <c:v>Q889</c:v>
                </c:pt>
                <c:pt idx="890">
                  <c:v>Q890</c:v>
                </c:pt>
                <c:pt idx="891">
                  <c:v>Q891</c:v>
                </c:pt>
                <c:pt idx="892">
                  <c:v>Q892</c:v>
                </c:pt>
                <c:pt idx="893">
                  <c:v>Q893</c:v>
                </c:pt>
                <c:pt idx="894">
                  <c:v>Q894</c:v>
                </c:pt>
                <c:pt idx="895">
                  <c:v>Q895</c:v>
                </c:pt>
                <c:pt idx="896">
                  <c:v>Q896</c:v>
                </c:pt>
                <c:pt idx="897">
                  <c:v>Q897</c:v>
                </c:pt>
                <c:pt idx="898">
                  <c:v>Q898</c:v>
                </c:pt>
                <c:pt idx="899">
                  <c:v>Q899</c:v>
                </c:pt>
                <c:pt idx="900">
                  <c:v>Q900</c:v>
                </c:pt>
                <c:pt idx="901">
                  <c:v>Q901</c:v>
                </c:pt>
                <c:pt idx="902">
                  <c:v>Q902</c:v>
                </c:pt>
                <c:pt idx="903">
                  <c:v>Q903</c:v>
                </c:pt>
                <c:pt idx="904">
                  <c:v>Q904</c:v>
                </c:pt>
                <c:pt idx="905">
                  <c:v>Q905</c:v>
                </c:pt>
                <c:pt idx="906">
                  <c:v>Q906</c:v>
                </c:pt>
                <c:pt idx="907">
                  <c:v>Q907</c:v>
                </c:pt>
                <c:pt idx="908">
                  <c:v>Q908</c:v>
                </c:pt>
                <c:pt idx="909">
                  <c:v>Q909</c:v>
                </c:pt>
                <c:pt idx="910">
                  <c:v>Q910</c:v>
                </c:pt>
                <c:pt idx="911">
                  <c:v>Q911</c:v>
                </c:pt>
                <c:pt idx="912">
                  <c:v>Q912</c:v>
                </c:pt>
                <c:pt idx="913">
                  <c:v>Q913</c:v>
                </c:pt>
                <c:pt idx="914">
                  <c:v>Q914</c:v>
                </c:pt>
                <c:pt idx="915">
                  <c:v>Q915</c:v>
                </c:pt>
                <c:pt idx="916">
                  <c:v>Q916</c:v>
                </c:pt>
                <c:pt idx="917">
                  <c:v>Q917</c:v>
                </c:pt>
                <c:pt idx="918">
                  <c:v>Q918</c:v>
                </c:pt>
                <c:pt idx="919">
                  <c:v>Q919</c:v>
                </c:pt>
                <c:pt idx="920">
                  <c:v>Q920</c:v>
                </c:pt>
                <c:pt idx="921">
                  <c:v>Q921</c:v>
                </c:pt>
                <c:pt idx="922">
                  <c:v>Q922</c:v>
                </c:pt>
                <c:pt idx="923">
                  <c:v>Q923</c:v>
                </c:pt>
                <c:pt idx="924">
                  <c:v>Q924</c:v>
                </c:pt>
                <c:pt idx="925">
                  <c:v>Q925</c:v>
                </c:pt>
                <c:pt idx="926">
                  <c:v>Q926</c:v>
                </c:pt>
                <c:pt idx="927">
                  <c:v>Q927</c:v>
                </c:pt>
                <c:pt idx="928">
                  <c:v>Q928</c:v>
                </c:pt>
                <c:pt idx="929">
                  <c:v>Q929</c:v>
                </c:pt>
                <c:pt idx="930">
                  <c:v>Q930</c:v>
                </c:pt>
                <c:pt idx="931">
                  <c:v>Q931</c:v>
                </c:pt>
                <c:pt idx="932">
                  <c:v>Q932</c:v>
                </c:pt>
                <c:pt idx="933">
                  <c:v>Q933</c:v>
                </c:pt>
                <c:pt idx="934">
                  <c:v>Q934</c:v>
                </c:pt>
                <c:pt idx="935">
                  <c:v>Q935</c:v>
                </c:pt>
                <c:pt idx="936">
                  <c:v>Q936</c:v>
                </c:pt>
                <c:pt idx="937">
                  <c:v>Q937</c:v>
                </c:pt>
                <c:pt idx="938">
                  <c:v>Q938</c:v>
                </c:pt>
                <c:pt idx="939">
                  <c:v>Q939</c:v>
                </c:pt>
                <c:pt idx="940">
                  <c:v>Q940</c:v>
                </c:pt>
                <c:pt idx="941">
                  <c:v>Q941</c:v>
                </c:pt>
                <c:pt idx="942">
                  <c:v>Q942</c:v>
                </c:pt>
                <c:pt idx="943">
                  <c:v>Q943</c:v>
                </c:pt>
                <c:pt idx="944">
                  <c:v>Q944</c:v>
                </c:pt>
                <c:pt idx="945">
                  <c:v>Q945</c:v>
                </c:pt>
                <c:pt idx="946">
                  <c:v>Q946</c:v>
                </c:pt>
                <c:pt idx="947">
                  <c:v>Q947</c:v>
                </c:pt>
                <c:pt idx="948">
                  <c:v>Q948</c:v>
                </c:pt>
                <c:pt idx="949">
                  <c:v>Q949</c:v>
                </c:pt>
                <c:pt idx="950">
                  <c:v>Q950</c:v>
                </c:pt>
                <c:pt idx="951">
                  <c:v>Q951</c:v>
                </c:pt>
                <c:pt idx="952">
                  <c:v>Q952</c:v>
                </c:pt>
                <c:pt idx="953">
                  <c:v>Q953</c:v>
                </c:pt>
                <c:pt idx="954">
                  <c:v>Q954</c:v>
                </c:pt>
                <c:pt idx="955">
                  <c:v>Q955</c:v>
                </c:pt>
                <c:pt idx="956">
                  <c:v>Q956</c:v>
                </c:pt>
                <c:pt idx="957">
                  <c:v>Q957</c:v>
                </c:pt>
                <c:pt idx="958">
                  <c:v>Q958</c:v>
                </c:pt>
                <c:pt idx="959">
                  <c:v>Q959</c:v>
                </c:pt>
                <c:pt idx="960">
                  <c:v>Q960</c:v>
                </c:pt>
                <c:pt idx="961">
                  <c:v>Q961</c:v>
                </c:pt>
                <c:pt idx="962">
                  <c:v>Q962</c:v>
                </c:pt>
                <c:pt idx="963">
                  <c:v>Q963</c:v>
                </c:pt>
                <c:pt idx="964">
                  <c:v>Q964</c:v>
                </c:pt>
                <c:pt idx="965">
                  <c:v>Q965</c:v>
                </c:pt>
                <c:pt idx="966">
                  <c:v>Q966</c:v>
                </c:pt>
                <c:pt idx="967">
                  <c:v>Q967</c:v>
                </c:pt>
                <c:pt idx="968">
                  <c:v>Q968</c:v>
                </c:pt>
                <c:pt idx="969">
                  <c:v>Q969</c:v>
                </c:pt>
                <c:pt idx="970">
                  <c:v>Q970</c:v>
                </c:pt>
                <c:pt idx="971">
                  <c:v>Q971</c:v>
                </c:pt>
                <c:pt idx="972">
                  <c:v>Q972</c:v>
                </c:pt>
                <c:pt idx="973">
                  <c:v>Q973</c:v>
                </c:pt>
                <c:pt idx="974">
                  <c:v>Q974</c:v>
                </c:pt>
                <c:pt idx="975">
                  <c:v>Q975</c:v>
                </c:pt>
                <c:pt idx="976">
                  <c:v>Q976</c:v>
                </c:pt>
                <c:pt idx="977">
                  <c:v>Q977</c:v>
                </c:pt>
                <c:pt idx="978">
                  <c:v>Q978</c:v>
                </c:pt>
                <c:pt idx="979">
                  <c:v>Q979</c:v>
                </c:pt>
                <c:pt idx="980">
                  <c:v>Q980</c:v>
                </c:pt>
                <c:pt idx="981">
                  <c:v>Q981</c:v>
                </c:pt>
                <c:pt idx="982">
                  <c:v>Q982</c:v>
                </c:pt>
                <c:pt idx="983">
                  <c:v>Q983</c:v>
                </c:pt>
                <c:pt idx="984">
                  <c:v>Q984</c:v>
                </c:pt>
                <c:pt idx="985">
                  <c:v>Q985</c:v>
                </c:pt>
                <c:pt idx="986">
                  <c:v>Q986</c:v>
                </c:pt>
                <c:pt idx="987">
                  <c:v>Q987</c:v>
                </c:pt>
                <c:pt idx="988">
                  <c:v>Q988</c:v>
                </c:pt>
                <c:pt idx="989">
                  <c:v>Q989</c:v>
                </c:pt>
                <c:pt idx="990">
                  <c:v>Q990</c:v>
                </c:pt>
                <c:pt idx="991">
                  <c:v>Q991</c:v>
                </c:pt>
                <c:pt idx="992">
                  <c:v>Q992</c:v>
                </c:pt>
                <c:pt idx="993">
                  <c:v>Q993</c:v>
                </c:pt>
                <c:pt idx="994">
                  <c:v>Q994</c:v>
                </c:pt>
                <c:pt idx="995">
                  <c:v>Q995</c:v>
                </c:pt>
                <c:pt idx="996">
                  <c:v>Q996</c:v>
                </c:pt>
                <c:pt idx="997">
                  <c:v>Q997</c:v>
                </c:pt>
                <c:pt idx="998">
                  <c:v>Q998</c:v>
                </c:pt>
                <c:pt idx="999">
                  <c:v>Q999</c:v>
                </c:pt>
                <c:pt idx="1000">
                  <c:v>Q1000</c:v>
                </c:pt>
                <c:pt idx="1001">
                  <c:v>Q1001</c:v>
                </c:pt>
                <c:pt idx="1002">
                  <c:v>Q1002</c:v>
                </c:pt>
                <c:pt idx="1003">
                  <c:v>Q1003</c:v>
                </c:pt>
                <c:pt idx="1004">
                  <c:v>Q1004</c:v>
                </c:pt>
                <c:pt idx="1005">
                  <c:v>Q1005</c:v>
                </c:pt>
                <c:pt idx="1006">
                  <c:v>Q1006</c:v>
                </c:pt>
                <c:pt idx="1007">
                  <c:v>Q1007</c:v>
                </c:pt>
                <c:pt idx="1008">
                  <c:v>Q1008</c:v>
                </c:pt>
                <c:pt idx="1009">
                  <c:v>Q1009</c:v>
                </c:pt>
                <c:pt idx="1010">
                  <c:v>Q1010</c:v>
                </c:pt>
                <c:pt idx="1011">
                  <c:v>Q1011</c:v>
                </c:pt>
                <c:pt idx="1012">
                  <c:v>Q1012</c:v>
                </c:pt>
                <c:pt idx="1013">
                  <c:v>Q1013</c:v>
                </c:pt>
                <c:pt idx="1014">
                  <c:v>Q1014</c:v>
                </c:pt>
                <c:pt idx="1015">
                  <c:v>Q1015</c:v>
                </c:pt>
                <c:pt idx="1016">
                  <c:v>Q1016</c:v>
                </c:pt>
                <c:pt idx="1017">
                  <c:v>Q1017</c:v>
                </c:pt>
                <c:pt idx="1018">
                  <c:v>Q1018</c:v>
                </c:pt>
                <c:pt idx="1019">
                  <c:v>Q1019</c:v>
                </c:pt>
                <c:pt idx="1020">
                  <c:v>Q1020</c:v>
                </c:pt>
                <c:pt idx="1021">
                  <c:v>Q1021</c:v>
                </c:pt>
                <c:pt idx="1022">
                  <c:v>Q1022</c:v>
                </c:pt>
                <c:pt idx="1023">
                  <c:v>Q1023</c:v>
                </c:pt>
                <c:pt idx="1024">
                  <c:v>Q1024</c:v>
                </c:pt>
                <c:pt idx="1025">
                  <c:v>Q1025</c:v>
                </c:pt>
                <c:pt idx="1026">
                  <c:v>Q1026</c:v>
                </c:pt>
                <c:pt idx="1027">
                  <c:v>Q1027</c:v>
                </c:pt>
                <c:pt idx="1028">
                  <c:v>Q1028</c:v>
                </c:pt>
                <c:pt idx="1029">
                  <c:v>Q1029</c:v>
                </c:pt>
                <c:pt idx="1030">
                  <c:v>Q1030</c:v>
                </c:pt>
                <c:pt idx="1031">
                  <c:v>Q1031</c:v>
                </c:pt>
                <c:pt idx="1032">
                  <c:v>Q1032</c:v>
                </c:pt>
                <c:pt idx="1033">
                  <c:v>Q1033</c:v>
                </c:pt>
                <c:pt idx="1034">
                  <c:v>Q1034</c:v>
                </c:pt>
                <c:pt idx="1035">
                  <c:v>Q1035</c:v>
                </c:pt>
                <c:pt idx="1036">
                  <c:v>Q1036</c:v>
                </c:pt>
                <c:pt idx="1037">
                  <c:v>Q1037</c:v>
                </c:pt>
                <c:pt idx="1038">
                  <c:v>Q1038</c:v>
                </c:pt>
                <c:pt idx="1039">
                  <c:v>Q1039</c:v>
                </c:pt>
                <c:pt idx="1040">
                  <c:v>Q1040</c:v>
                </c:pt>
                <c:pt idx="1041">
                  <c:v>Q1041</c:v>
                </c:pt>
                <c:pt idx="1042">
                  <c:v>Q1042</c:v>
                </c:pt>
                <c:pt idx="1043">
                  <c:v>Q1043</c:v>
                </c:pt>
                <c:pt idx="1044">
                  <c:v>Q1044</c:v>
                </c:pt>
                <c:pt idx="1045">
                  <c:v>Q1045</c:v>
                </c:pt>
                <c:pt idx="1046">
                  <c:v>Q1046</c:v>
                </c:pt>
                <c:pt idx="1047">
                  <c:v>Q1047</c:v>
                </c:pt>
                <c:pt idx="1048">
                  <c:v>Q1048</c:v>
                </c:pt>
                <c:pt idx="1049">
                  <c:v>Q1049</c:v>
                </c:pt>
                <c:pt idx="1050">
                  <c:v>Q1050</c:v>
                </c:pt>
                <c:pt idx="1051">
                  <c:v>Q1051</c:v>
                </c:pt>
                <c:pt idx="1052">
                  <c:v>Q1052</c:v>
                </c:pt>
                <c:pt idx="1053">
                  <c:v>Q1053</c:v>
                </c:pt>
                <c:pt idx="1054">
                  <c:v>Q1054</c:v>
                </c:pt>
                <c:pt idx="1055">
                  <c:v>Q1055</c:v>
                </c:pt>
                <c:pt idx="1056">
                  <c:v>Q1056</c:v>
                </c:pt>
                <c:pt idx="1057">
                  <c:v>Q1057</c:v>
                </c:pt>
                <c:pt idx="1058">
                  <c:v>Q1058</c:v>
                </c:pt>
                <c:pt idx="1059">
                  <c:v>Q1059</c:v>
                </c:pt>
                <c:pt idx="1060">
                  <c:v>Q1060</c:v>
                </c:pt>
                <c:pt idx="1061">
                  <c:v>Q1061</c:v>
                </c:pt>
                <c:pt idx="1062">
                  <c:v>Q1062</c:v>
                </c:pt>
                <c:pt idx="1063">
                  <c:v>Q1063</c:v>
                </c:pt>
                <c:pt idx="1064">
                  <c:v>Q1064</c:v>
                </c:pt>
                <c:pt idx="1065">
                  <c:v>Q1065</c:v>
                </c:pt>
                <c:pt idx="1066">
                  <c:v>Q1066</c:v>
                </c:pt>
                <c:pt idx="1067">
                  <c:v>Q1067</c:v>
                </c:pt>
                <c:pt idx="1068">
                  <c:v>Q1068</c:v>
                </c:pt>
                <c:pt idx="1069">
                  <c:v>Q1069</c:v>
                </c:pt>
                <c:pt idx="1070">
                  <c:v>Q1070</c:v>
                </c:pt>
                <c:pt idx="1071">
                  <c:v>Q1071</c:v>
                </c:pt>
                <c:pt idx="1072">
                  <c:v>Q1072</c:v>
                </c:pt>
                <c:pt idx="1073">
                  <c:v>Q1073</c:v>
                </c:pt>
                <c:pt idx="1074">
                  <c:v>Q1074</c:v>
                </c:pt>
                <c:pt idx="1075">
                  <c:v>Q1075</c:v>
                </c:pt>
                <c:pt idx="1076">
                  <c:v>Q1076</c:v>
                </c:pt>
                <c:pt idx="1077">
                  <c:v>Q1077</c:v>
                </c:pt>
                <c:pt idx="1078">
                  <c:v>Q1078</c:v>
                </c:pt>
                <c:pt idx="1079">
                  <c:v>Q1079</c:v>
                </c:pt>
                <c:pt idx="1080">
                  <c:v>Q1080</c:v>
                </c:pt>
                <c:pt idx="1081">
                  <c:v>Q1081</c:v>
                </c:pt>
                <c:pt idx="1082">
                  <c:v>Q1082</c:v>
                </c:pt>
                <c:pt idx="1083">
                  <c:v>Q1083</c:v>
                </c:pt>
                <c:pt idx="1084">
                  <c:v>Q1084</c:v>
                </c:pt>
                <c:pt idx="1085">
                  <c:v>Q1085</c:v>
                </c:pt>
                <c:pt idx="1086">
                  <c:v>Q1086</c:v>
                </c:pt>
                <c:pt idx="1087">
                  <c:v>Q1087</c:v>
                </c:pt>
                <c:pt idx="1088">
                  <c:v>Q1088</c:v>
                </c:pt>
                <c:pt idx="1089">
                  <c:v>Q1089</c:v>
                </c:pt>
                <c:pt idx="1090">
                  <c:v>Q1090</c:v>
                </c:pt>
                <c:pt idx="1091">
                  <c:v>Q1091</c:v>
                </c:pt>
                <c:pt idx="1092">
                  <c:v>Q1092</c:v>
                </c:pt>
                <c:pt idx="1093">
                  <c:v>Q1093</c:v>
                </c:pt>
                <c:pt idx="1094">
                  <c:v>Q1094</c:v>
                </c:pt>
                <c:pt idx="1095">
                  <c:v>Q1095</c:v>
                </c:pt>
                <c:pt idx="1096">
                  <c:v>Q1096</c:v>
                </c:pt>
                <c:pt idx="1097">
                  <c:v>Q1097</c:v>
                </c:pt>
                <c:pt idx="1098">
                  <c:v>Q1098</c:v>
                </c:pt>
                <c:pt idx="1099">
                  <c:v>Q1099</c:v>
                </c:pt>
                <c:pt idx="1100">
                  <c:v>Q1100</c:v>
                </c:pt>
                <c:pt idx="1101">
                  <c:v>Q1101</c:v>
                </c:pt>
                <c:pt idx="1102">
                  <c:v>Q1102</c:v>
                </c:pt>
                <c:pt idx="1103">
                  <c:v>Q1103</c:v>
                </c:pt>
                <c:pt idx="1104">
                  <c:v>Q1104</c:v>
                </c:pt>
                <c:pt idx="1105">
                  <c:v>Q1105</c:v>
                </c:pt>
                <c:pt idx="1106">
                  <c:v>Q1106</c:v>
                </c:pt>
                <c:pt idx="1107">
                  <c:v>Q1107</c:v>
                </c:pt>
                <c:pt idx="1108">
                  <c:v>Q1108</c:v>
                </c:pt>
                <c:pt idx="1109">
                  <c:v>Q1109</c:v>
                </c:pt>
                <c:pt idx="1110">
                  <c:v>Q1110</c:v>
                </c:pt>
                <c:pt idx="1111">
                  <c:v>Q1111</c:v>
                </c:pt>
                <c:pt idx="1112">
                  <c:v>Q1112</c:v>
                </c:pt>
                <c:pt idx="1113">
                  <c:v>Q1113</c:v>
                </c:pt>
                <c:pt idx="1114">
                  <c:v>Q1114</c:v>
                </c:pt>
                <c:pt idx="1115">
                  <c:v>Q1115</c:v>
                </c:pt>
                <c:pt idx="1116">
                  <c:v>Q1116</c:v>
                </c:pt>
                <c:pt idx="1117">
                  <c:v>Q1117</c:v>
                </c:pt>
                <c:pt idx="1118">
                  <c:v>Q1118</c:v>
                </c:pt>
                <c:pt idx="1119">
                  <c:v>Q1119</c:v>
                </c:pt>
                <c:pt idx="1120">
                  <c:v>Q1120</c:v>
                </c:pt>
                <c:pt idx="1121">
                  <c:v>Q1121</c:v>
                </c:pt>
                <c:pt idx="1122">
                  <c:v>Q1122</c:v>
                </c:pt>
                <c:pt idx="1123">
                  <c:v>Q1123</c:v>
                </c:pt>
                <c:pt idx="1124">
                  <c:v>Q1124</c:v>
                </c:pt>
                <c:pt idx="1125">
                  <c:v>Q1125</c:v>
                </c:pt>
                <c:pt idx="1126">
                  <c:v>Q1126</c:v>
                </c:pt>
                <c:pt idx="1127">
                  <c:v>Q1127</c:v>
                </c:pt>
                <c:pt idx="1128">
                  <c:v>Q1128</c:v>
                </c:pt>
                <c:pt idx="1129">
                  <c:v>Q1129</c:v>
                </c:pt>
                <c:pt idx="1130">
                  <c:v>Q1130</c:v>
                </c:pt>
                <c:pt idx="1131">
                  <c:v>Q1131</c:v>
                </c:pt>
                <c:pt idx="1132">
                  <c:v>Q1132</c:v>
                </c:pt>
                <c:pt idx="1133">
                  <c:v>Q1133</c:v>
                </c:pt>
                <c:pt idx="1134">
                  <c:v>Q1134</c:v>
                </c:pt>
                <c:pt idx="1135">
                  <c:v>Q1135</c:v>
                </c:pt>
                <c:pt idx="1136">
                  <c:v>Q1136</c:v>
                </c:pt>
                <c:pt idx="1137">
                  <c:v>Q1137</c:v>
                </c:pt>
                <c:pt idx="1138">
                  <c:v>Q1138</c:v>
                </c:pt>
                <c:pt idx="1139">
                  <c:v>Q1139</c:v>
                </c:pt>
                <c:pt idx="1140">
                  <c:v>Q1140</c:v>
                </c:pt>
                <c:pt idx="1141">
                  <c:v>Q1141</c:v>
                </c:pt>
                <c:pt idx="1142">
                  <c:v>Q1142</c:v>
                </c:pt>
                <c:pt idx="1143">
                  <c:v>Q1143</c:v>
                </c:pt>
                <c:pt idx="1144">
                  <c:v>Q1144</c:v>
                </c:pt>
                <c:pt idx="1145">
                  <c:v>Q1145</c:v>
                </c:pt>
                <c:pt idx="1146">
                  <c:v>Q1146</c:v>
                </c:pt>
                <c:pt idx="1147">
                  <c:v>Q1147</c:v>
                </c:pt>
                <c:pt idx="1148">
                  <c:v>Q1148</c:v>
                </c:pt>
                <c:pt idx="1149">
                  <c:v>Q1149</c:v>
                </c:pt>
                <c:pt idx="1150">
                  <c:v>Q1150</c:v>
                </c:pt>
                <c:pt idx="1151">
                  <c:v>Q1151</c:v>
                </c:pt>
                <c:pt idx="1152">
                  <c:v>Q1152</c:v>
                </c:pt>
                <c:pt idx="1153">
                  <c:v>Q1153</c:v>
                </c:pt>
                <c:pt idx="1154">
                  <c:v>Q1154</c:v>
                </c:pt>
                <c:pt idx="1155">
                  <c:v>Q1155</c:v>
                </c:pt>
                <c:pt idx="1156">
                  <c:v>Q1156</c:v>
                </c:pt>
                <c:pt idx="1157">
                  <c:v>Q1157</c:v>
                </c:pt>
                <c:pt idx="1158">
                  <c:v>Q1158</c:v>
                </c:pt>
                <c:pt idx="1159">
                  <c:v>Q1159</c:v>
                </c:pt>
                <c:pt idx="1160">
                  <c:v>Q1160</c:v>
                </c:pt>
                <c:pt idx="1161">
                  <c:v>Q1161</c:v>
                </c:pt>
                <c:pt idx="1162">
                  <c:v>Q1162</c:v>
                </c:pt>
                <c:pt idx="1163">
                  <c:v>Q1163</c:v>
                </c:pt>
                <c:pt idx="1164">
                  <c:v>Q1164</c:v>
                </c:pt>
                <c:pt idx="1165">
                  <c:v>Q1165</c:v>
                </c:pt>
                <c:pt idx="1166">
                  <c:v>Q1166</c:v>
                </c:pt>
                <c:pt idx="1167">
                  <c:v>Q1167</c:v>
                </c:pt>
                <c:pt idx="1168">
                  <c:v>Q1168</c:v>
                </c:pt>
                <c:pt idx="1169">
                  <c:v>Q1169</c:v>
                </c:pt>
                <c:pt idx="1170">
                  <c:v>Q1170</c:v>
                </c:pt>
                <c:pt idx="1171">
                  <c:v>Q1171</c:v>
                </c:pt>
                <c:pt idx="1172">
                  <c:v>Q1172</c:v>
                </c:pt>
                <c:pt idx="1173">
                  <c:v>Q1173</c:v>
                </c:pt>
                <c:pt idx="1174">
                  <c:v>Q1174</c:v>
                </c:pt>
                <c:pt idx="1175">
                  <c:v>Q1175</c:v>
                </c:pt>
                <c:pt idx="1176">
                  <c:v>Q1176</c:v>
                </c:pt>
                <c:pt idx="1177">
                  <c:v>Q1177</c:v>
                </c:pt>
                <c:pt idx="1178">
                  <c:v>Q1178</c:v>
                </c:pt>
                <c:pt idx="1179">
                  <c:v>Q1179</c:v>
                </c:pt>
                <c:pt idx="1180">
                  <c:v>Q1180</c:v>
                </c:pt>
                <c:pt idx="1181">
                  <c:v>Q1181</c:v>
                </c:pt>
                <c:pt idx="1182">
                  <c:v>Q1182</c:v>
                </c:pt>
                <c:pt idx="1183">
                  <c:v>Q1183</c:v>
                </c:pt>
                <c:pt idx="1184">
                  <c:v>Q1184</c:v>
                </c:pt>
                <c:pt idx="1185">
                  <c:v>Q1185</c:v>
                </c:pt>
                <c:pt idx="1186">
                  <c:v>Q1186</c:v>
                </c:pt>
                <c:pt idx="1187">
                  <c:v>Q1187</c:v>
                </c:pt>
                <c:pt idx="1188">
                  <c:v>Q1188</c:v>
                </c:pt>
                <c:pt idx="1189">
                  <c:v>Q1189</c:v>
                </c:pt>
                <c:pt idx="1190">
                  <c:v>Q1190</c:v>
                </c:pt>
                <c:pt idx="1191">
                  <c:v>Q1191</c:v>
                </c:pt>
                <c:pt idx="1192">
                  <c:v>Q1192</c:v>
                </c:pt>
                <c:pt idx="1193">
                  <c:v>Q1193</c:v>
                </c:pt>
                <c:pt idx="1194">
                  <c:v>Q1194</c:v>
                </c:pt>
                <c:pt idx="1195">
                  <c:v>Q1195</c:v>
                </c:pt>
                <c:pt idx="1196">
                  <c:v>Q1196</c:v>
                </c:pt>
                <c:pt idx="1197">
                  <c:v>Q1197</c:v>
                </c:pt>
                <c:pt idx="1198">
                  <c:v>Q1198</c:v>
                </c:pt>
                <c:pt idx="1199">
                  <c:v>Q1199</c:v>
                </c:pt>
                <c:pt idx="1200">
                  <c:v>Q1200</c:v>
                </c:pt>
                <c:pt idx="1201">
                  <c:v>Q1201</c:v>
                </c:pt>
                <c:pt idx="1202">
                  <c:v>Q1202</c:v>
                </c:pt>
                <c:pt idx="1203">
                  <c:v>Q1203</c:v>
                </c:pt>
                <c:pt idx="1204">
                  <c:v>Q1204</c:v>
                </c:pt>
                <c:pt idx="1205">
                  <c:v>Q1205</c:v>
                </c:pt>
                <c:pt idx="1206">
                  <c:v>Q1206</c:v>
                </c:pt>
                <c:pt idx="1207">
                  <c:v>Q1207</c:v>
                </c:pt>
                <c:pt idx="1208">
                  <c:v>Q1208</c:v>
                </c:pt>
                <c:pt idx="1209">
                  <c:v>Q1209</c:v>
                </c:pt>
                <c:pt idx="1210">
                  <c:v>Q1210</c:v>
                </c:pt>
                <c:pt idx="1211">
                  <c:v>Q1211</c:v>
                </c:pt>
                <c:pt idx="1212">
                  <c:v>Q1212</c:v>
                </c:pt>
                <c:pt idx="1213">
                  <c:v>Q1213</c:v>
                </c:pt>
                <c:pt idx="1214">
                  <c:v>Q1214</c:v>
                </c:pt>
                <c:pt idx="1215">
                  <c:v>Q1215</c:v>
                </c:pt>
                <c:pt idx="1216">
                  <c:v>Q1216</c:v>
                </c:pt>
                <c:pt idx="1217">
                  <c:v>Q1217</c:v>
                </c:pt>
                <c:pt idx="1218">
                  <c:v>Q1218</c:v>
                </c:pt>
                <c:pt idx="1219">
                  <c:v>Q1219</c:v>
                </c:pt>
                <c:pt idx="1220">
                  <c:v>Q1220</c:v>
                </c:pt>
                <c:pt idx="1221">
                  <c:v>Q1221</c:v>
                </c:pt>
                <c:pt idx="1222">
                  <c:v>Q1222</c:v>
                </c:pt>
                <c:pt idx="1223">
                  <c:v>Q1223</c:v>
                </c:pt>
                <c:pt idx="1224">
                  <c:v>Q1224</c:v>
                </c:pt>
                <c:pt idx="1225">
                  <c:v>Q1225</c:v>
                </c:pt>
                <c:pt idx="1226">
                  <c:v>Q1226</c:v>
                </c:pt>
                <c:pt idx="1227">
                  <c:v>Q1227</c:v>
                </c:pt>
                <c:pt idx="1228">
                  <c:v>Q1228</c:v>
                </c:pt>
                <c:pt idx="1229">
                  <c:v>Q1229</c:v>
                </c:pt>
                <c:pt idx="1230">
                  <c:v>Q1230</c:v>
                </c:pt>
                <c:pt idx="1231">
                  <c:v>Q1231</c:v>
                </c:pt>
                <c:pt idx="1232">
                  <c:v>Q1232</c:v>
                </c:pt>
                <c:pt idx="1233">
                  <c:v>Q1233</c:v>
                </c:pt>
                <c:pt idx="1234">
                  <c:v>Q1234</c:v>
                </c:pt>
                <c:pt idx="1235">
                  <c:v>Q1235</c:v>
                </c:pt>
                <c:pt idx="1236">
                  <c:v>Q1236</c:v>
                </c:pt>
                <c:pt idx="1237">
                  <c:v>Q1237</c:v>
                </c:pt>
                <c:pt idx="1238">
                  <c:v>Q1238</c:v>
                </c:pt>
                <c:pt idx="1239">
                  <c:v>Q1239</c:v>
                </c:pt>
                <c:pt idx="1240">
                  <c:v>Q1240</c:v>
                </c:pt>
                <c:pt idx="1241">
                  <c:v>Q1241</c:v>
                </c:pt>
                <c:pt idx="1242">
                  <c:v>Q1242</c:v>
                </c:pt>
                <c:pt idx="1243">
                  <c:v>Q1243</c:v>
                </c:pt>
                <c:pt idx="1244">
                  <c:v>Q1244</c:v>
                </c:pt>
                <c:pt idx="1245">
                  <c:v>Q1245</c:v>
                </c:pt>
                <c:pt idx="1246">
                  <c:v>Q1246</c:v>
                </c:pt>
                <c:pt idx="1247">
                  <c:v>Q1247</c:v>
                </c:pt>
                <c:pt idx="1248">
                  <c:v>Q1248</c:v>
                </c:pt>
                <c:pt idx="1249">
                  <c:v>Q1249</c:v>
                </c:pt>
                <c:pt idx="1250">
                  <c:v>Q1250</c:v>
                </c:pt>
                <c:pt idx="1251">
                  <c:v>Q1251</c:v>
                </c:pt>
                <c:pt idx="1252">
                  <c:v>Q1252</c:v>
                </c:pt>
                <c:pt idx="1253">
                  <c:v>Q1253</c:v>
                </c:pt>
                <c:pt idx="1254">
                  <c:v>Q1254</c:v>
                </c:pt>
                <c:pt idx="1255">
                  <c:v>Q1255</c:v>
                </c:pt>
                <c:pt idx="1256">
                  <c:v>Q1256</c:v>
                </c:pt>
                <c:pt idx="1257">
                  <c:v>Q1257</c:v>
                </c:pt>
                <c:pt idx="1258">
                  <c:v>Q1258</c:v>
                </c:pt>
                <c:pt idx="1259">
                  <c:v>Q1259</c:v>
                </c:pt>
                <c:pt idx="1260">
                  <c:v>Q1260</c:v>
                </c:pt>
                <c:pt idx="1261">
                  <c:v>Q1261</c:v>
                </c:pt>
                <c:pt idx="1262">
                  <c:v>Q1262</c:v>
                </c:pt>
                <c:pt idx="1263">
                  <c:v>Q1263</c:v>
                </c:pt>
                <c:pt idx="1264">
                  <c:v>Q1264</c:v>
                </c:pt>
                <c:pt idx="1265">
                  <c:v>Q1265</c:v>
                </c:pt>
                <c:pt idx="1266">
                  <c:v>Q1266</c:v>
                </c:pt>
                <c:pt idx="1267">
                  <c:v>Q1267</c:v>
                </c:pt>
                <c:pt idx="1268">
                  <c:v>Q1268</c:v>
                </c:pt>
                <c:pt idx="1269">
                  <c:v>Q1269</c:v>
                </c:pt>
                <c:pt idx="1270">
                  <c:v>Q1270</c:v>
                </c:pt>
                <c:pt idx="1271">
                  <c:v>Q1271</c:v>
                </c:pt>
                <c:pt idx="1272">
                  <c:v>Q1272</c:v>
                </c:pt>
                <c:pt idx="1273">
                  <c:v>Q1273</c:v>
                </c:pt>
                <c:pt idx="1274">
                  <c:v>Q1274</c:v>
                </c:pt>
                <c:pt idx="1275">
                  <c:v>Q1275</c:v>
                </c:pt>
                <c:pt idx="1276">
                  <c:v>Q1276</c:v>
                </c:pt>
                <c:pt idx="1277">
                  <c:v>Q1277</c:v>
                </c:pt>
                <c:pt idx="1278">
                  <c:v>Q1278</c:v>
                </c:pt>
                <c:pt idx="1279">
                  <c:v>Q1279</c:v>
                </c:pt>
                <c:pt idx="1280">
                  <c:v>Q1280</c:v>
                </c:pt>
                <c:pt idx="1281">
                  <c:v>Q1281</c:v>
                </c:pt>
                <c:pt idx="1282">
                  <c:v>Q1282</c:v>
                </c:pt>
                <c:pt idx="1283">
                  <c:v>Q1283</c:v>
                </c:pt>
                <c:pt idx="1284">
                  <c:v>Q1284</c:v>
                </c:pt>
                <c:pt idx="1285">
                  <c:v>Q1285</c:v>
                </c:pt>
                <c:pt idx="1286">
                  <c:v>Q1286</c:v>
                </c:pt>
                <c:pt idx="1287">
                  <c:v>Q1287</c:v>
                </c:pt>
                <c:pt idx="1288">
                  <c:v>Q1288</c:v>
                </c:pt>
                <c:pt idx="1289">
                  <c:v>Q1289</c:v>
                </c:pt>
                <c:pt idx="1290">
                  <c:v>Q1290</c:v>
                </c:pt>
                <c:pt idx="1291">
                  <c:v>Q1291</c:v>
                </c:pt>
                <c:pt idx="1292">
                  <c:v>Q1292</c:v>
                </c:pt>
                <c:pt idx="1293">
                  <c:v>Q1293</c:v>
                </c:pt>
                <c:pt idx="1294">
                  <c:v>Q1294</c:v>
                </c:pt>
                <c:pt idx="1295">
                  <c:v>Q1295</c:v>
                </c:pt>
                <c:pt idx="1296">
                  <c:v>Q1296</c:v>
                </c:pt>
                <c:pt idx="1297">
                  <c:v>Q1297</c:v>
                </c:pt>
                <c:pt idx="1298">
                  <c:v>Q1298</c:v>
                </c:pt>
                <c:pt idx="1299">
                  <c:v>Q1299</c:v>
                </c:pt>
                <c:pt idx="1300">
                  <c:v>Q1300</c:v>
                </c:pt>
                <c:pt idx="1301">
                  <c:v>Q1301</c:v>
                </c:pt>
                <c:pt idx="1302">
                  <c:v>Q1302</c:v>
                </c:pt>
                <c:pt idx="1303">
                  <c:v>Q1303</c:v>
                </c:pt>
                <c:pt idx="1304">
                  <c:v>Q1304</c:v>
                </c:pt>
                <c:pt idx="1305">
                  <c:v>Q1305</c:v>
                </c:pt>
                <c:pt idx="1306">
                  <c:v>Q1306</c:v>
                </c:pt>
                <c:pt idx="1307">
                  <c:v>Q1307</c:v>
                </c:pt>
                <c:pt idx="1308">
                  <c:v>Q1308</c:v>
                </c:pt>
                <c:pt idx="1309">
                  <c:v>Q1309</c:v>
                </c:pt>
                <c:pt idx="1310">
                  <c:v>Q1310</c:v>
                </c:pt>
                <c:pt idx="1311">
                  <c:v>Q1311</c:v>
                </c:pt>
                <c:pt idx="1312">
                  <c:v>Q1312</c:v>
                </c:pt>
                <c:pt idx="1313">
                  <c:v>Q1313</c:v>
                </c:pt>
                <c:pt idx="1314">
                  <c:v>Q1314</c:v>
                </c:pt>
              </c:strCache>
              <c:extLst xmlns:c15="http://schemas.microsoft.com/office/drawing/2012/chart"/>
            </c:strRef>
          </c:cat>
          <c:val>
            <c:numRef>
              <c:f>[2]!SeriesCumLoss</c:f>
              <c:numCache>
                <c:formatCode>0.00%</c:formatCode>
                <c:ptCount val="1"/>
                <c:pt idx="0">
                  <c:v>0</c:v>
                </c:pt>
              </c:numCache>
            </c:numRef>
          </c:val>
          <c:smooth val="0"/>
          <c:extLst/>
        </c:ser>
        <c:dLbls>
          <c:showLegendKey val="0"/>
          <c:showVal val="0"/>
          <c:showCatName val="0"/>
          <c:showSerName val="0"/>
          <c:showPercent val="0"/>
          <c:showBubbleSize val="0"/>
        </c:dLbls>
        <c:marker val="1"/>
        <c:smooth val="0"/>
        <c:axId val="1400720256"/>
        <c:axId val="1400720816"/>
      </c:lineChart>
      <c:catAx>
        <c:axId val="1400720256"/>
        <c:scaling>
          <c:orientation val="minMax"/>
        </c:scaling>
        <c:delete val="0"/>
        <c:axPos val="b"/>
        <c:title>
          <c:tx>
            <c:rich>
              <a:bodyPr/>
              <a:lstStyle/>
              <a:p>
                <a:pPr>
                  <a:defRPr/>
                </a:pPr>
                <a:r>
                  <a:rPr lang="en-US"/>
                  <a:t>Quarter</a:t>
                </a:r>
              </a:p>
            </c:rich>
          </c:tx>
          <c:overlay val="0"/>
        </c:title>
        <c:numFmt formatCode="General" sourceLinked="1"/>
        <c:majorTickMark val="out"/>
        <c:minorTickMark val="none"/>
        <c:tickLblPos val="nextTo"/>
        <c:crossAx val="1400720816"/>
        <c:crosses val="autoZero"/>
        <c:auto val="1"/>
        <c:lblAlgn val="ctr"/>
        <c:lblOffset val="100"/>
        <c:noMultiLvlLbl val="0"/>
      </c:catAx>
      <c:valAx>
        <c:axId val="1400720816"/>
        <c:scaling>
          <c:orientation val="minMax"/>
          <c:max val="2.0000000000000004E-2"/>
          <c:min val="0"/>
        </c:scaling>
        <c:delete val="0"/>
        <c:axPos val="l"/>
        <c:majorGridlines/>
        <c:numFmt formatCode="0.00%" sourceLinked="1"/>
        <c:majorTickMark val="out"/>
        <c:minorTickMark val="none"/>
        <c:tickLblPos val="nextTo"/>
        <c:crossAx val="1400720256"/>
        <c:crosses val="autoZero"/>
        <c:crossBetween val="between"/>
      </c:valAx>
    </c:plotArea>
    <c:legend>
      <c:legendPos val="b"/>
      <c:legendEntry>
        <c:idx val="0"/>
        <c:txPr>
          <a:bodyPr/>
          <a:lstStyle/>
          <a:p>
            <a:pPr>
              <a:defRPr sz="800">
                <a:latin typeface="Arial" panose="020B0604020202020204" pitchFamily="34" charset="0"/>
                <a:cs typeface="Arial" panose="020B0604020202020204" pitchFamily="34" charset="0"/>
              </a:defRPr>
            </a:pPr>
            <a:endParaRPr lang="en-US"/>
          </a:p>
        </c:txPr>
      </c:legendEntry>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11</xdr:col>
      <xdr:colOff>0</xdr:colOff>
      <xdr:row>980</xdr:row>
      <xdr:rowOff>76200</xdr:rowOff>
    </xdr:from>
    <xdr:to>
      <xdr:col>11</xdr:col>
      <xdr:colOff>0</xdr:colOff>
      <xdr:row>981</xdr:row>
      <xdr:rowOff>142875</xdr:rowOff>
    </xdr:to>
    <xdr:sp macro="" textlink="">
      <xdr:nvSpPr>
        <xdr:cNvPr id="2" name="Rectangle 15"/>
        <xdr:cNvSpPr>
          <a:spLocks noChangeArrowheads="1"/>
        </xdr:cNvSpPr>
      </xdr:nvSpPr>
      <xdr:spPr bwMode="auto">
        <a:xfrm>
          <a:off x="2171700" y="164430075"/>
          <a:ext cx="0" cy="228600"/>
        </a:xfrm>
        <a:prstGeom prst="rect">
          <a:avLst/>
        </a:prstGeom>
        <a:solidFill>
          <a:srgbClr val="FFFFFF"/>
        </a:solidFill>
        <a:ln w="9525">
          <a:solidFill>
            <a:srgbClr val="FFFFFF"/>
          </a:solidFill>
          <a:miter lim="800000"/>
          <a:headEnd/>
          <a:tailEnd/>
        </a:ln>
      </xdr:spPr>
      <xdr:txBody>
        <a:bodyPr vertOverflow="clip" wrap="square" lIns="27432" tIns="22860" rIns="0" bIns="0" anchor="t" upright="1"/>
        <a:lstStyle/>
        <a:p>
          <a:pPr algn="l" rtl="0">
            <a:defRPr sz="1000"/>
          </a:pPr>
          <a:r>
            <a:rPr lang="en-GB" sz="1000" b="0" i="0" strike="noStrike">
              <a:solidFill>
                <a:srgbClr val="000000"/>
              </a:solidFill>
              <a:latin typeface="Arial"/>
              <a:cs typeface="Arial"/>
            </a:rPr>
            <a:t>1 -</a:t>
          </a:r>
        </a:p>
        <a:p>
          <a:pPr algn="l" rtl="0">
            <a:defRPr sz="1000"/>
          </a:pPr>
          <a:endParaRPr lang="en-GB" sz="1000" b="0" i="0" strike="noStrike">
            <a:solidFill>
              <a:srgbClr val="000000"/>
            </a:solidFill>
            <a:latin typeface="Arial"/>
            <a:cs typeface="Arial"/>
          </a:endParaRPr>
        </a:p>
      </xdr:txBody>
    </xdr:sp>
    <xdr:clientData/>
  </xdr:twoCellAnchor>
  <xdr:twoCellAnchor>
    <xdr:from>
      <xdr:col>11</xdr:col>
      <xdr:colOff>0</xdr:colOff>
      <xdr:row>980</xdr:row>
      <xdr:rowOff>76200</xdr:rowOff>
    </xdr:from>
    <xdr:to>
      <xdr:col>11</xdr:col>
      <xdr:colOff>0</xdr:colOff>
      <xdr:row>981</xdr:row>
      <xdr:rowOff>142875</xdr:rowOff>
    </xdr:to>
    <xdr:sp macro="" textlink="">
      <xdr:nvSpPr>
        <xdr:cNvPr id="3" name="Rectangle 15"/>
        <xdr:cNvSpPr>
          <a:spLocks noChangeArrowheads="1"/>
        </xdr:cNvSpPr>
      </xdr:nvSpPr>
      <xdr:spPr bwMode="auto">
        <a:xfrm>
          <a:off x="2171700" y="164430075"/>
          <a:ext cx="0" cy="228600"/>
        </a:xfrm>
        <a:prstGeom prst="rect">
          <a:avLst/>
        </a:prstGeom>
        <a:solidFill>
          <a:srgbClr val="FFFFFF"/>
        </a:solidFill>
        <a:ln w="9525">
          <a:solidFill>
            <a:srgbClr val="FFFFFF"/>
          </a:solidFill>
          <a:miter lim="800000"/>
          <a:headEnd/>
          <a:tailEnd/>
        </a:ln>
      </xdr:spPr>
      <xdr:txBody>
        <a:bodyPr vertOverflow="clip" wrap="square" lIns="27432" tIns="22860" rIns="0" bIns="0" anchor="t" upright="1"/>
        <a:lstStyle/>
        <a:p>
          <a:pPr algn="l" rtl="0">
            <a:defRPr sz="1000"/>
          </a:pPr>
          <a:r>
            <a:rPr lang="en-GB" sz="1000" b="0" i="0" strike="noStrike">
              <a:solidFill>
                <a:srgbClr val="000000"/>
              </a:solidFill>
              <a:latin typeface="Arial"/>
              <a:cs typeface="Arial"/>
            </a:rPr>
            <a:t>1 -</a:t>
          </a:r>
        </a:p>
        <a:p>
          <a:pPr algn="l" rtl="0">
            <a:defRPr sz="1000"/>
          </a:pPr>
          <a:endParaRPr lang="en-GB" sz="1000" b="0" i="0" strike="noStrike">
            <a:solidFill>
              <a:srgbClr val="000000"/>
            </a:solidFill>
            <a:latin typeface="Arial"/>
            <a:cs typeface="Arial"/>
          </a:endParaRPr>
        </a:p>
      </xdr:txBody>
    </xdr:sp>
    <xdr:clientData/>
  </xdr:twoCellAnchor>
  <xdr:twoCellAnchor>
    <xdr:from>
      <xdr:col>11</xdr:col>
      <xdr:colOff>0</xdr:colOff>
      <xdr:row>980</xdr:row>
      <xdr:rowOff>76200</xdr:rowOff>
    </xdr:from>
    <xdr:to>
      <xdr:col>11</xdr:col>
      <xdr:colOff>0</xdr:colOff>
      <xdr:row>981</xdr:row>
      <xdr:rowOff>142875</xdr:rowOff>
    </xdr:to>
    <xdr:sp macro="" textlink="">
      <xdr:nvSpPr>
        <xdr:cNvPr id="4" name="Rectangle 15"/>
        <xdr:cNvSpPr>
          <a:spLocks noChangeArrowheads="1"/>
        </xdr:cNvSpPr>
      </xdr:nvSpPr>
      <xdr:spPr bwMode="auto">
        <a:xfrm>
          <a:off x="2171700" y="164430075"/>
          <a:ext cx="0" cy="228600"/>
        </a:xfrm>
        <a:prstGeom prst="rect">
          <a:avLst/>
        </a:prstGeom>
        <a:solidFill>
          <a:srgbClr val="FFFFFF"/>
        </a:solidFill>
        <a:ln w="9525">
          <a:solidFill>
            <a:srgbClr val="FFFFFF"/>
          </a:solidFill>
          <a:miter lim="800000"/>
          <a:headEnd/>
          <a:tailEnd/>
        </a:ln>
      </xdr:spPr>
      <xdr:txBody>
        <a:bodyPr vertOverflow="clip" wrap="square" lIns="27432" tIns="22860" rIns="0" bIns="0" anchor="t" upright="1"/>
        <a:lstStyle/>
        <a:p>
          <a:pPr algn="l" rtl="0">
            <a:defRPr sz="1000"/>
          </a:pPr>
          <a:r>
            <a:rPr lang="en-GB" sz="1000" b="0" i="0" strike="noStrike">
              <a:solidFill>
                <a:srgbClr val="000000"/>
              </a:solidFill>
              <a:latin typeface="Arial"/>
              <a:cs typeface="Arial"/>
            </a:rPr>
            <a:t>1 -</a:t>
          </a:r>
        </a:p>
        <a:p>
          <a:pPr algn="l" rtl="0">
            <a:defRPr sz="1000"/>
          </a:pPr>
          <a:endParaRPr lang="en-GB" sz="1000" b="0" i="0" strike="noStrike">
            <a:solidFill>
              <a:srgbClr val="000000"/>
            </a:solidFill>
            <a:latin typeface="Arial"/>
            <a:cs typeface="Arial"/>
          </a:endParaRPr>
        </a:p>
      </xdr:txBody>
    </xdr:sp>
    <xdr:clientData/>
  </xdr:twoCellAnchor>
  <xdr:twoCellAnchor>
    <xdr:from>
      <xdr:col>11</xdr:col>
      <xdr:colOff>0</xdr:colOff>
      <xdr:row>980</xdr:row>
      <xdr:rowOff>76200</xdr:rowOff>
    </xdr:from>
    <xdr:to>
      <xdr:col>11</xdr:col>
      <xdr:colOff>0</xdr:colOff>
      <xdr:row>981</xdr:row>
      <xdr:rowOff>142875</xdr:rowOff>
    </xdr:to>
    <xdr:sp macro="" textlink="">
      <xdr:nvSpPr>
        <xdr:cNvPr id="5" name="Rectangle 15"/>
        <xdr:cNvSpPr>
          <a:spLocks noChangeArrowheads="1"/>
        </xdr:cNvSpPr>
      </xdr:nvSpPr>
      <xdr:spPr bwMode="auto">
        <a:xfrm>
          <a:off x="2171700" y="164430075"/>
          <a:ext cx="0" cy="228600"/>
        </a:xfrm>
        <a:prstGeom prst="rect">
          <a:avLst/>
        </a:prstGeom>
        <a:solidFill>
          <a:srgbClr val="FFFFFF"/>
        </a:solidFill>
        <a:ln w="9525">
          <a:solidFill>
            <a:srgbClr val="FFFFFF"/>
          </a:solidFill>
          <a:miter lim="800000"/>
          <a:headEnd/>
          <a:tailEnd/>
        </a:ln>
      </xdr:spPr>
      <xdr:txBody>
        <a:bodyPr vertOverflow="clip" wrap="square" lIns="27432" tIns="22860" rIns="0" bIns="0" anchor="t" upright="1"/>
        <a:lstStyle/>
        <a:p>
          <a:pPr algn="l" rtl="0">
            <a:defRPr sz="1000"/>
          </a:pPr>
          <a:r>
            <a:rPr lang="en-GB" sz="1000" b="0" i="0" strike="noStrike">
              <a:solidFill>
                <a:srgbClr val="000000"/>
              </a:solidFill>
              <a:latin typeface="Arial"/>
              <a:cs typeface="Arial"/>
            </a:rPr>
            <a:t>1 -</a:t>
          </a:r>
        </a:p>
        <a:p>
          <a:pPr algn="l" rtl="0">
            <a:defRPr sz="1000"/>
          </a:pPr>
          <a:endParaRPr lang="en-GB" sz="1000" b="0" i="0" strike="noStrike">
            <a:solidFill>
              <a:srgbClr val="000000"/>
            </a:solidFill>
            <a:latin typeface="Arial"/>
            <a:cs typeface="Arial"/>
          </a:endParaRPr>
        </a:p>
      </xdr:txBody>
    </xdr:sp>
    <xdr:clientData/>
  </xdr:twoCellAnchor>
  <xdr:twoCellAnchor>
    <xdr:from>
      <xdr:col>11</xdr:col>
      <xdr:colOff>0</xdr:colOff>
      <xdr:row>980</xdr:row>
      <xdr:rowOff>76200</xdr:rowOff>
    </xdr:from>
    <xdr:to>
      <xdr:col>11</xdr:col>
      <xdr:colOff>0</xdr:colOff>
      <xdr:row>981</xdr:row>
      <xdr:rowOff>142875</xdr:rowOff>
    </xdr:to>
    <xdr:sp macro="" textlink="">
      <xdr:nvSpPr>
        <xdr:cNvPr id="6" name="Rectangle 15"/>
        <xdr:cNvSpPr>
          <a:spLocks noChangeArrowheads="1"/>
        </xdr:cNvSpPr>
      </xdr:nvSpPr>
      <xdr:spPr bwMode="auto">
        <a:xfrm>
          <a:off x="2171700" y="164430075"/>
          <a:ext cx="0" cy="228600"/>
        </a:xfrm>
        <a:prstGeom prst="rect">
          <a:avLst/>
        </a:prstGeom>
        <a:solidFill>
          <a:srgbClr val="FFFFFF"/>
        </a:solidFill>
        <a:ln w="9525">
          <a:solidFill>
            <a:srgbClr val="FFFFFF"/>
          </a:solidFill>
          <a:miter lim="800000"/>
          <a:headEnd/>
          <a:tailEnd/>
        </a:ln>
      </xdr:spPr>
      <xdr:txBody>
        <a:bodyPr vertOverflow="clip" wrap="square" lIns="27432" tIns="22860" rIns="0" bIns="0" anchor="t" upright="1"/>
        <a:lstStyle/>
        <a:p>
          <a:pPr algn="l" rtl="0">
            <a:defRPr sz="1000"/>
          </a:pPr>
          <a:r>
            <a:rPr lang="en-GB" sz="1000" b="0" i="0" strike="noStrike">
              <a:solidFill>
                <a:srgbClr val="000000"/>
              </a:solidFill>
              <a:latin typeface="Arial"/>
              <a:cs typeface="Arial"/>
            </a:rPr>
            <a:t>1 -</a:t>
          </a:r>
        </a:p>
        <a:p>
          <a:pPr algn="l" rtl="0">
            <a:defRPr sz="1000"/>
          </a:pPr>
          <a:endParaRPr lang="en-GB" sz="1000" b="0" i="0" strike="noStrike">
            <a:solidFill>
              <a:srgbClr val="000000"/>
            </a:solidFill>
            <a:latin typeface="Arial"/>
            <a:cs typeface="Arial"/>
          </a:endParaRPr>
        </a:p>
      </xdr:txBody>
    </xdr:sp>
    <xdr:clientData/>
  </xdr:twoCellAnchor>
  <xdr:twoCellAnchor>
    <xdr:from>
      <xdr:col>11</xdr:col>
      <xdr:colOff>0</xdr:colOff>
      <xdr:row>994</xdr:row>
      <xdr:rowOff>76200</xdr:rowOff>
    </xdr:from>
    <xdr:to>
      <xdr:col>11</xdr:col>
      <xdr:colOff>0</xdr:colOff>
      <xdr:row>995</xdr:row>
      <xdr:rowOff>142875</xdr:rowOff>
    </xdr:to>
    <xdr:sp macro="" textlink="">
      <xdr:nvSpPr>
        <xdr:cNvPr id="7" name="Rectangle 15"/>
        <xdr:cNvSpPr>
          <a:spLocks noChangeArrowheads="1"/>
        </xdr:cNvSpPr>
      </xdr:nvSpPr>
      <xdr:spPr bwMode="auto">
        <a:xfrm>
          <a:off x="2171700" y="166754175"/>
          <a:ext cx="0" cy="228600"/>
        </a:xfrm>
        <a:prstGeom prst="rect">
          <a:avLst/>
        </a:prstGeom>
        <a:solidFill>
          <a:srgbClr val="FFFFFF"/>
        </a:solidFill>
        <a:ln w="9525">
          <a:solidFill>
            <a:srgbClr val="FFFFFF"/>
          </a:solidFill>
          <a:miter lim="800000"/>
          <a:headEnd/>
          <a:tailEnd/>
        </a:ln>
      </xdr:spPr>
      <xdr:txBody>
        <a:bodyPr vertOverflow="clip" wrap="square" lIns="27432" tIns="22860" rIns="0" bIns="0" anchor="t" upright="1"/>
        <a:lstStyle/>
        <a:p>
          <a:pPr algn="l" rtl="0">
            <a:defRPr sz="1000"/>
          </a:pPr>
          <a:r>
            <a:rPr lang="en-GB" sz="1000" b="0" i="0" strike="noStrike">
              <a:solidFill>
                <a:srgbClr val="000000"/>
              </a:solidFill>
              <a:latin typeface="Arial"/>
              <a:cs typeface="Arial"/>
            </a:rPr>
            <a:t>1 -</a:t>
          </a:r>
        </a:p>
        <a:p>
          <a:pPr algn="l" rtl="0">
            <a:defRPr sz="1000"/>
          </a:pPr>
          <a:endParaRPr lang="en-GB" sz="1000" b="0" i="0" strike="noStrike">
            <a:solidFill>
              <a:srgbClr val="000000"/>
            </a:solidFill>
            <a:latin typeface="Arial"/>
            <a:cs typeface="Arial"/>
          </a:endParaRPr>
        </a:p>
      </xdr:txBody>
    </xdr:sp>
    <xdr:clientData/>
  </xdr:twoCellAnchor>
  <xdr:twoCellAnchor>
    <xdr:from>
      <xdr:col>11</xdr:col>
      <xdr:colOff>0</xdr:colOff>
      <xdr:row>994</xdr:row>
      <xdr:rowOff>76200</xdr:rowOff>
    </xdr:from>
    <xdr:to>
      <xdr:col>11</xdr:col>
      <xdr:colOff>0</xdr:colOff>
      <xdr:row>995</xdr:row>
      <xdr:rowOff>142875</xdr:rowOff>
    </xdr:to>
    <xdr:sp macro="" textlink="">
      <xdr:nvSpPr>
        <xdr:cNvPr id="8" name="Rectangle 15"/>
        <xdr:cNvSpPr>
          <a:spLocks noChangeArrowheads="1"/>
        </xdr:cNvSpPr>
      </xdr:nvSpPr>
      <xdr:spPr bwMode="auto">
        <a:xfrm>
          <a:off x="2171700" y="166754175"/>
          <a:ext cx="0" cy="228600"/>
        </a:xfrm>
        <a:prstGeom prst="rect">
          <a:avLst/>
        </a:prstGeom>
        <a:solidFill>
          <a:srgbClr val="FFFFFF"/>
        </a:solidFill>
        <a:ln w="9525">
          <a:solidFill>
            <a:srgbClr val="FFFFFF"/>
          </a:solidFill>
          <a:miter lim="800000"/>
          <a:headEnd/>
          <a:tailEnd/>
        </a:ln>
      </xdr:spPr>
      <xdr:txBody>
        <a:bodyPr vertOverflow="clip" wrap="square" lIns="27432" tIns="22860" rIns="0" bIns="0" anchor="t" upright="1"/>
        <a:lstStyle/>
        <a:p>
          <a:pPr algn="l" rtl="0">
            <a:defRPr sz="1000"/>
          </a:pPr>
          <a:r>
            <a:rPr lang="en-GB" sz="1000" b="0" i="0" strike="noStrike">
              <a:solidFill>
                <a:srgbClr val="000000"/>
              </a:solidFill>
              <a:latin typeface="Arial"/>
              <a:cs typeface="Arial"/>
            </a:rPr>
            <a:t>1 -</a:t>
          </a:r>
        </a:p>
        <a:p>
          <a:pPr algn="l" rtl="0">
            <a:defRPr sz="1000"/>
          </a:pPr>
          <a:endParaRPr lang="en-GB" sz="1000" b="0" i="0" strike="noStrike">
            <a:solidFill>
              <a:srgbClr val="000000"/>
            </a:solidFill>
            <a:latin typeface="Arial"/>
            <a:cs typeface="Arial"/>
          </a:endParaRPr>
        </a:p>
      </xdr:txBody>
    </xdr:sp>
    <xdr:clientData/>
  </xdr:twoCellAnchor>
  <xdr:oneCellAnchor>
    <xdr:from>
      <xdr:col>16</xdr:col>
      <xdr:colOff>41412</xdr:colOff>
      <xdr:row>975</xdr:row>
      <xdr:rowOff>49696</xdr:rowOff>
    </xdr:from>
    <xdr:ext cx="5135218" cy="662608"/>
    <mc:AlternateContent xmlns:mc="http://schemas.openxmlformats.org/markup-compatibility/2006" xmlns:a14="http://schemas.microsoft.com/office/drawing/2010/main">
      <mc:Choice Requires="a14">
        <xdr:sp macro="" textlink="">
          <xdr:nvSpPr>
            <xdr:cNvPr id="9" name="TextBox 8"/>
            <xdr:cNvSpPr txBox="1"/>
          </xdr:nvSpPr>
          <xdr:spPr>
            <a:xfrm>
              <a:off x="3051312" y="163593946"/>
              <a:ext cx="5135218" cy="6626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14:m>
                <m:oMathPara xmlns:m="http://schemas.openxmlformats.org/officeDocument/2006/math">
                  <m:oMathParaPr>
                    <m:jc m:val="centerGroup"/>
                  </m:oMathParaPr>
                  <m:oMath xmlns:m="http://schemas.openxmlformats.org/officeDocument/2006/math">
                    <m:sSub>
                      <m:sSubPr>
                        <m:ctrlPr>
                          <a:rPr lang="en-GB" sz="800" b="0" i="1">
                            <a:latin typeface="Cambria Math" panose="02040503050406030204" pitchFamily="18" charset="0"/>
                          </a:rPr>
                        </m:ctrlPr>
                      </m:sSubPr>
                      <m:e>
                        <m:r>
                          <a:rPr lang="en-GB" sz="800" b="0" i="1">
                            <a:latin typeface="Cambria Math"/>
                          </a:rPr>
                          <m:t>𝐶𝑃𝑅</m:t>
                        </m:r>
                      </m:e>
                      <m:sub>
                        <m:r>
                          <a:rPr lang="en-GB" sz="800" b="0" i="1">
                            <a:latin typeface="Cambria Math"/>
                          </a:rPr>
                          <m:t>𝐴𝑣𝑔</m:t>
                        </m:r>
                      </m:sub>
                    </m:sSub>
                    <m:r>
                      <a:rPr lang="en-GB" sz="800" b="0" i="0">
                        <a:latin typeface="Cambria Math"/>
                        <a:ea typeface="Cambria Math"/>
                      </a:rPr>
                      <m:t>=100</m:t>
                    </m:r>
                    <m:r>
                      <a:rPr lang="en-GB" sz="800" b="0" i="1">
                        <a:latin typeface="Cambria Math"/>
                        <a:ea typeface="Cambria Math"/>
                      </a:rPr>
                      <m:t>×</m:t>
                    </m:r>
                    <m:d>
                      <m:dPr>
                        <m:begChr m:val="["/>
                        <m:endChr m:val="]"/>
                        <m:ctrlPr>
                          <a:rPr lang="en-GB" sz="800" b="0" i="1">
                            <a:latin typeface="Cambria Math" panose="02040503050406030204" pitchFamily="18" charset="0"/>
                            <a:ea typeface="Cambria Math"/>
                          </a:rPr>
                        </m:ctrlPr>
                      </m:dPr>
                      <m:e>
                        <m:r>
                          <a:rPr lang="en-GB" sz="800" b="0" i="1">
                            <a:latin typeface="Cambria Math"/>
                            <a:ea typeface="Cambria Math"/>
                          </a:rPr>
                          <m:t>1−</m:t>
                        </m:r>
                        <m:d>
                          <m:dPr>
                            <m:ctrlPr>
                              <a:rPr lang="en-GB" sz="800" b="0" i="1">
                                <a:latin typeface="Cambria Math" panose="02040503050406030204" pitchFamily="18" charset="0"/>
                                <a:ea typeface="Cambria Math"/>
                              </a:rPr>
                            </m:ctrlPr>
                          </m:dPr>
                          <m:e>
                            <m:sSup>
                              <m:sSupPr>
                                <m:ctrlPr>
                                  <a:rPr lang="en-GB" sz="800" b="0" i="1">
                                    <a:latin typeface="Cambria Math" panose="02040503050406030204" pitchFamily="18" charset="0"/>
                                    <a:ea typeface="Cambria Math"/>
                                  </a:rPr>
                                </m:ctrlPr>
                              </m:sSupPr>
                              <m:e>
                                <m:d>
                                  <m:dPr>
                                    <m:ctrlPr>
                                      <a:rPr lang="en-GB" sz="800" b="0" i="1">
                                        <a:latin typeface="Cambria Math" panose="02040503050406030204" pitchFamily="18" charset="0"/>
                                        <a:ea typeface="Cambria Math"/>
                                      </a:rPr>
                                    </m:ctrlPr>
                                  </m:dPr>
                                  <m:e>
                                    <m:f>
                                      <m:fPr>
                                        <m:ctrlPr>
                                          <a:rPr lang="en-GB" sz="800" b="0" i="1">
                                            <a:latin typeface="Cambria Math" panose="02040503050406030204" pitchFamily="18" charset="0"/>
                                            <a:ea typeface="Cambria Math"/>
                                          </a:rPr>
                                        </m:ctrlPr>
                                      </m:fPr>
                                      <m:num>
                                        <m:r>
                                          <a:rPr lang="en-GB" sz="800" b="0" i="1">
                                            <a:latin typeface="Cambria Math"/>
                                            <a:ea typeface="Cambria Math"/>
                                          </a:rPr>
                                          <m:t>𝐶𝑢𝑟𝑟𝑒𝑛𝑡</m:t>
                                        </m:r>
                                        <m:r>
                                          <a:rPr lang="en-GB" sz="800" b="0" i="1">
                                            <a:latin typeface="Cambria Math"/>
                                            <a:ea typeface="Cambria Math"/>
                                          </a:rPr>
                                          <m:t> </m:t>
                                        </m:r>
                                        <m:r>
                                          <a:rPr lang="en-GB" sz="800" b="0" i="1">
                                            <a:latin typeface="Cambria Math"/>
                                            <a:ea typeface="Cambria Math"/>
                                          </a:rPr>
                                          <m:t>𝑅𝑒𝑠𝑖𝑑𝑒𝑛𝑡𝑖𝑎𝑙</m:t>
                                        </m:r>
                                        <m:r>
                                          <a:rPr lang="en-GB" sz="800" b="0" i="1">
                                            <a:latin typeface="Cambria Math"/>
                                            <a:ea typeface="Cambria Math"/>
                                          </a:rPr>
                                          <m:t> </m:t>
                                        </m:r>
                                        <m:r>
                                          <a:rPr lang="en-GB" sz="800" b="0" i="1">
                                            <a:latin typeface="Cambria Math"/>
                                            <a:ea typeface="Cambria Math"/>
                                          </a:rPr>
                                          <m:t>𝑀𝑜𝑟𝑡𝑔𝑎𝑔𝑒</m:t>
                                        </m:r>
                                        <m:r>
                                          <a:rPr lang="en-GB" sz="800" b="0" i="1">
                                            <a:latin typeface="Cambria Math"/>
                                            <a:ea typeface="Cambria Math"/>
                                          </a:rPr>
                                          <m:t> </m:t>
                                        </m:r>
                                        <m:r>
                                          <a:rPr lang="en-GB" sz="800" b="0" i="1">
                                            <a:latin typeface="Cambria Math"/>
                                            <a:ea typeface="Cambria Math"/>
                                          </a:rPr>
                                          <m:t>𝐿𝑜𝑎𝑛</m:t>
                                        </m:r>
                                        <m:r>
                                          <a:rPr lang="en-GB" sz="800" b="0" i="1">
                                            <a:latin typeface="Cambria Math"/>
                                            <a:ea typeface="Cambria Math"/>
                                          </a:rPr>
                                          <m:t> </m:t>
                                        </m:r>
                                        <m:r>
                                          <a:rPr lang="en-GB" sz="800" b="0" i="1">
                                            <a:latin typeface="Cambria Math"/>
                                            <a:ea typeface="Cambria Math"/>
                                          </a:rPr>
                                          <m:t>𝑃𝑟𝑖𝑛𝑐𝑖𝑝𝑎𝑙</m:t>
                                        </m:r>
                                        <m:r>
                                          <a:rPr lang="en-GB" sz="800" b="0" i="1">
                                            <a:latin typeface="Cambria Math"/>
                                            <a:ea typeface="Cambria Math"/>
                                          </a:rPr>
                                          <m:t> </m:t>
                                        </m:r>
                                        <m:r>
                                          <a:rPr lang="en-GB" sz="800" b="0" i="1">
                                            <a:latin typeface="Cambria Math"/>
                                            <a:ea typeface="Cambria Math"/>
                                          </a:rPr>
                                          <m:t>𝐵𝑎𝑙𝑎𝑛𝑐𝑒</m:t>
                                        </m:r>
                                      </m:num>
                                      <m:den>
                                        <m:r>
                                          <a:rPr lang="en-GB" sz="800" b="0" i="1">
                                            <a:latin typeface="Cambria Math"/>
                                            <a:ea typeface="Cambria Math"/>
                                          </a:rPr>
                                          <m:t>𝑆𝑐h𝑒𝑑𝑢𝑙𝑒𝑑</m:t>
                                        </m:r>
                                        <m:r>
                                          <a:rPr lang="en-GB" sz="800" b="0" i="1">
                                            <a:latin typeface="Cambria Math"/>
                                            <a:ea typeface="Cambria Math"/>
                                          </a:rPr>
                                          <m:t> </m:t>
                                        </m:r>
                                        <m:r>
                                          <a:rPr lang="en-GB" sz="800" b="0" i="1">
                                            <a:latin typeface="Cambria Math"/>
                                            <a:ea typeface="Cambria Math"/>
                                          </a:rPr>
                                          <m:t>𝑅𝑒𝑠𝑖𝑑𝑒𝑛𝑡𝑖𝑎𝑙</m:t>
                                        </m:r>
                                        <m:r>
                                          <a:rPr lang="en-GB" sz="800" b="0" i="1">
                                            <a:latin typeface="Cambria Math"/>
                                            <a:ea typeface="Cambria Math"/>
                                          </a:rPr>
                                          <m:t> </m:t>
                                        </m:r>
                                        <m:r>
                                          <a:rPr lang="en-GB" sz="800" b="0" i="1">
                                            <a:latin typeface="Cambria Math"/>
                                            <a:ea typeface="Cambria Math"/>
                                          </a:rPr>
                                          <m:t>𝑀𝑜𝑟𝑡𝑔𝑎𝑔𝑒</m:t>
                                        </m:r>
                                        <m:r>
                                          <a:rPr lang="en-GB" sz="800" b="0" i="1">
                                            <a:latin typeface="Cambria Math"/>
                                            <a:ea typeface="Cambria Math"/>
                                          </a:rPr>
                                          <m:t> </m:t>
                                        </m:r>
                                        <m:r>
                                          <a:rPr lang="en-GB" sz="800" b="0" i="1">
                                            <a:latin typeface="Cambria Math"/>
                                            <a:ea typeface="Cambria Math"/>
                                          </a:rPr>
                                          <m:t>𝐿𝑜𝑎𝑛</m:t>
                                        </m:r>
                                        <m:r>
                                          <a:rPr lang="en-GB" sz="800" b="0" i="1">
                                            <a:latin typeface="Cambria Math"/>
                                            <a:ea typeface="Cambria Math"/>
                                          </a:rPr>
                                          <m:t> </m:t>
                                        </m:r>
                                        <m:r>
                                          <a:rPr lang="en-GB" sz="800" b="0" i="1">
                                            <a:latin typeface="Cambria Math"/>
                                            <a:ea typeface="Cambria Math"/>
                                          </a:rPr>
                                          <m:t>𝑃𝑟𝑖𝑛𝑐𝑖𝑝𝑎𝑙</m:t>
                                        </m:r>
                                        <m:r>
                                          <a:rPr lang="en-GB" sz="800" b="0" i="1">
                                            <a:latin typeface="Cambria Math"/>
                                            <a:ea typeface="Cambria Math"/>
                                          </a:rPr>
                                          <m:t> </m:t>
                                        </m:r>
                                        <m:r>
                                          <a:rPr lang="en-GB" sz="800" b="0" i="1">
                                            <a:latin typeface="Cambria Math"/>
                                            <a:ea typeface="Cambria Math"/>
                                          </a:rPr>
                                          <m:t>𝐵𝑎𝑙𝑎𝑛𝑐𝑒</m:t>
                                        </m:r>
                                      </m:den>
                                    </m:f>
                                  </m:e>
                                </m:d>
                              </m:e>
                              <m:sup>
                                <m:f>
                                  <m:fPr>
                                    <m:ctrlPr>
                                      <a:rPr lang="en-GB" sz="800" b="0" i="1">
                                        <a:latin typeface="Cambria Math" panose="02040503050406030204" pitchFamily="18" charset="0"/>
                                        <a:ea typeface="Cambria Math"/>
                                      </a:rPr>
                                    </m:ctrlPr>
                                  </m:fPr>
                                  <m:num>
                                    <m:r>
                                      <a:rPr lang="en-GB" sz="800" b="0" i="1">
                                        <a:latin typeface="Cambria Math"/>
                                        <a:ea typeface="Cambria Math"/>
                                      </a:rPr>
                                      <m:t>12</m:t>
                                    </m:r>
                                  </m:num>
                                  <m:den>
                                    <m:r>
                                      <a:rPr lang="en-GB" sz="800" b="0" i="1">
                                        <a:latin typeface="Cambria Math"/>
                                        <a:ea typeface="Cambria Math"/>
                                      </a:rPr>
                                      <m:t>𝑚𝑜𝑛𝑡h𝑠</m:t>
                                    </m:r>
                                    <m:r>
                                      <a:rPr lang="en-GB" sz="800" b="0" i="1">
                                        <a:latin typeface="Cambria Math"/>
                                        <a:ea typeface="Cambria Math"/>
                                      </a:rPr>
                                      <m:t> </m:t>
                                    </m:r>
                                    <m:r>
                                      <a:rPr lang="en-GB" sz="800" b="0" i="1">
                                        <a:latin typeface="Cambria Math"/>
                                        <a:ea typeface="Cambria Math"/>
                                      </a:rPr>
                                      <m:t>𝑠𝑖𝑛𝑐𝑒</m:t>
                                    </m:r>
                                  </m:den>
                                </m:f>
                              </m:sup>
                            </m:sSup>
                          </m:e>
                        </m:d>
                      </m:e>
                    </m:d>
                  </m:oMath>
                </m:oMathPara>
              </a14:m>
              <a:endParaRPr lang="en-GB" sz="800"/>
            </a:p>
          </xdr:txBody>
        </xdr:sp>
      </mc:Choice>
      <mc:Fallback xmlns="">
        <xdr:sp macro="" textlink="">
          <xdr:nvSpPr>
            <xdr:cNvPr id="9" name="TextBox 8"/>
            <xdr:cNvSpPr txBox="1"/>
          </xdr:nvSpPr>
          <xdr:spPr>
            <a:xfrm>
              <a:off x="3051312" y="163593946"/>
              <a:ext cx="5135218" cy="6626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r>
                <a:rPr lang="en-GB" sz="800" b="0" i="0">
                  <a:latin typeface="Cambria Math" panose="02040503050406030204" pitchFamily="18" charset="0"/>
                </a:rPr>
                <a:t>〖</a:t>
              </a:r>
              <a:r>
                <a:rPr lang="en-GB" sz="800" b="0" i="0">
                  <a:latin typeface="Cambria Math"/>
                </a:rPr>
                <a:t>𝐶𝑃𝑅</a:t>
              </a:r>
              <a:r>
                <a:rPr lang="en-GB" sz="800" b="0" i="0">
                  <a:latin typeface="Cambria Math" panose="02040503050406030204" pitchFamily="18" charset="0"/>
                </a:rPr>
                <a:t>〗_</a:t>
              </a:r>
              <a:r>
                <a:rPr lang="en-GB" sz="800" b="0" i="0">
                  <a:latin typeface="Cambria Math"/>
                </a:rPr>
                <a:t>𝐴𝑣𝑔</a:t>
              </a:r>
              <a:r>
                <a:rPr lang="en-GB" sz="800" b="0" i="0">
                  <a:latin typeface="Cambria Math"/>
                  <a:ea typeface="Cambria Math"/>
                </a:rPr>
                <a:t>=100×</a:t>
              </a:r>
              <a:r>
                <a:rPr lang="en-GB" sz="800" b="0" i="0">
                  <a:latin typeface="Cambria Math" panose="02040503050406030204" pitchFamily="18" charset="0"/>
                  <a:ea typeface="Cambria Math"/>
                </a:rPr>
                <a:t>[</a:t>
              </a:r>
              <a:r>
                <a:rPr lang="en-GB" sz="800" b="0" i="0">
                  <a:latin typeface="Cambria Math"/>
                  <a:ea typeface="Cambria Math"/>
                </a:rPr>
                <a:t>1−</a:t>
              </a:r>
              <a:r>
                <a:rPr lang="en-GB" sz="800" b="0" i="0">
                  <a:latin typeface="Cambria Math" panose="02040503050406030204" pitchFamily="18" charset="0"/>
                  <a:ea typeface="Cambria Math"/>
                </a:rPr>
                <a:t>(((</a:t>
              </a:r>
              <a:r>
                <a:rPr lang="en-GB" sz="800" b="0" i="0">
                  <a:latin typeface="Cambria Math"/>
                  <a:ea typeface="Cambria Math"/>
                </a:rPr>
                <a:t>𝐶𝑢𝑟𝑟𝑒𝑛𝑡 𝑅𝑒𝑠𝑖𝑑𝑒𝑛𝑡𝑖𝑎𝑙 𝑀𝑜𝑟𝑡𝑔𝑎𝑔𝑒 𝐿𝑜𝑎𝑛 𝑃𝑟𝑖𝑛𝑐𝑖𝑝𝑎𝑙 𝐵𝑎𝑙𝑎𝑛𝑐𝑒</a:t>
              </a:r>
              <a:r>
                <a:rPr lang="en-GB" sz="800" b="0" i="0">
                  <a:latin typeface="Cambria Math" panose="02040503050406030204" pitchFamily="18" charset="0"/>
                  <a:ea typeface="Cambria Math"/>
                </a:rPr>
                <a:t>)/(</a:t>
              </a:r>
              <a:r>
                <a:rPr lang="en-GB" sz="800" b="0" i="0">
                  <a:latin typeface="Cambria Math"/>
                  <a:ea typeface="Cambria Math"/>
                </a:rPr>
                <a:t>𝑆𝑐ℎ𝑒𝑑𝑢𝑙𝑒𝑑 𝑅𝑒𝑠𝑖𝑑𝑒𝑛𝑡𝑖𝑎𝑙 𝑀𝑜𝑟𝑡𝑔𝑎𝑔𝑒 𝐿𝑜𝑎𝑛 𝑃𝑟𝑖𝑛𝑐𝑖𝑝𝑎𝑙 𝐵𝑎𝑙𝑎𝑛𝑐𝑒</a:t>
              </a:r>
              <a:r>
                <a:rPr lang="en-GB" sz="800" b="0" i="0">
                  <a:latin typeface="Cambria Math" panose="02040503050406030204" pitchFamily="18" charset="0"/>
                  <a:ea typeface="Cambria Math"/>
                </a:rPr>
                <a:t>))^(</a:t>
              </a:r>
              <a:r>
                <a:rPr lang="en-GB" sz="800" b="0" i="0">
                  <a:latin typeface="Cambria Math"/>
                  <a:ea typeface="Cambria Math"/>
                </a:rPr>
                <a:t>12</a:t>
              </a:r>
              <a:r>
                <a:rPr lang="en-GB" sz="800" b="0" i="0">
                  <a:latin typeface="Cambria Math" panose="02040503050406030204" pitchFamily="18" charset="0"/>
                  <a:ea typeface="Cambria Math"/>
                </a:rPr>
                <a:t>/(</a:t>
              </a:r>
              <a:r>
                <a:rPr lang="en-GB" sz="800" b="0" i="0">
                  <a:latin typeface="Cambria Math"/>
                  <a:ea typeface="Cambria Math"/>
                </a:rPr>
                <a:t>𝑚𝑜𝑛𝑡ℎ𝑠 𝑠𝑖𝑛𝑐𝑒</a:t>
              </a:r>
              <a:r>
                <a:rPr lang="en-GB" sz="800" b="0" i="0">
                  <a:latin typeface="Cambria Math" panose="02040503050406030204" pitchFamily="18" charset="0"/>
                  <a:ea typeface="Cambria Math"/>
                </a:rPr>
                <a:t>)) )]</a:t>
              </a:r>
              <a:endParaRPr lang="en-GB" sz="800"/>
            </a:p>
          </xdr:txBody>
        </xdr:sp>
      </mc:Fallback>
    </mc:AlternateContent>
    <xdr:clientData/>
  </xdr:oneCellAnchor>
  <xdr:twoCellAnchor>
    <xdr:from>
      <xdr:col>11</xdr:col>
      <xdr:colOff>0</xdr:colOff>
      <xdr:row>992</xdr:row>
      <xdr:rowOff>76200</xdr:rowOff>
    </xdr:from>
    <xdr:to>
      <xdr:col>11</xdr:col>
      <xdr:colOff>0</xdr:colOff>
      <xdr:row>993</xdr:row>
      <xdr:rowOff>142875</xdr:rowOff>
    </xdr:to>
    <xdr:sp macro="" textlink="">
      <xdr:nvSpPr>
        <xdr:cNvPr id="10" name="Rectangle 15"/>
        <xdr:cNvSpPr>
          <a:spLocks noChangeArrowheads="1"/>
        </xdr:cNvSpPr>
      </xdr:nvSpPr>
      <xdr:spPr bwMode="auto">
        <a:xfrm>
          <a:off x="2171700" y="166430325"/>
          <a:ext cx="0" cy="228600"/>
        </a:xfrm>
        <a:prstGeom prst="rect">
          <a:avLst/>
        </a:prstGeom>
        <a:solidFill>
          <a:srgbClr val="FFFFFF"/>
        </a:solidFill>
        <a:ln w="9525">
          <a:solidFill>
            <a:srgbClr val="FFFFFF"/>
          </a:solidFill>
          <a:miter lim="800000"/>
          <a:headEnd/>
          <a:tailEnd/>
        </a:ln>
      </xdr:spPr>
      <xdr:txBody>
        <a:bodyPr vertOverflow="clip" wrap="square" lIns="27432" tIns="22860" rIns="0" bIns="0" anchor="t" upright="1"/>
        <a:lstStyle/>
        <a:p>
          <a:pPr algn="l" rtl="0">
            <a:defRPr sz="1000"/>
          </a:pPr>
          <a:r>
            <a:rPr lang="en-GB" sz="1000" b="0" i="0" strike="noStrike">
              <a:solidFill>
                <a:srgbClr val="000000"/>
              </a:solidFill>
              <a:latin typeface="Arial"/>
              <a:cs typeface="Arial"/>
            </a:rPr>
            <a:t>1 -</a:t>
          </a:r>
        </a:p>
        <a:p>
          <a:pPr algn="l" rtl="0">
            <a:defRPr sz="1000"/>
          </a:pPr>
          <a:endParaRPr lang="en-GB" sz="1000" b="0" i="0" strike="noStrike">
            <a:solidFill>
              <a:srgbClr val="000000"/>
            </a:solidFill>
            <a:latin typeface="Arial"/>
            <a:cs typeface="Arial"/>
          </a:endParaRPr>
        </a:p>
      </xdr:txBody>
    </xdr:sp>
    <xdr:clientData/>
  </xdr:twoCellAnchor>
  <xdr:twoCellAnchor>
    <xdr:from>
      <xdr:col>11</xdr:col>
      <xdr:colOff>0</xdr:colOff>
      <xdr:row>992</xdr:row>
      <xdr:rowOff>76200</xdr:rowOff>
    </xdr:from>
    <xdr:to>
      <xdr:col>11</xdr:col>
      <xdr:colOff>0</xdr:colOff>
      <xdr:row>993</xdr:row>
      <xdr:rowOff>142875</xdr:rowOff>
    </xdr:to>
    <xdr:sp macro="" textlink="">
      <xdr:nvSpPr>
        <xdr:cNvPr id="11" name="Rectangle 15"/>
        <xdr:cNvSpPr>
          <a:spLocks noChangeArrowheads="1"/>
        </xdr:cNvSpPr>
      </xdr:nvSpPr>
      <xdr:spPr bwMode="auto">
        <a:xfrm>
          <a:off x="2171700" y="166430325"/>
          <a:ext cx="0" cy="228600"/>
        </a:xfrm>
        <a:prstGeom prst="rect">
          <a:avLst/>
        </a:prstGeom>
        <a:solidFill>
          <a:srgbClr val="FFFFFF"/>
        </a:solidFill>
        <a:ln w="9525">
          <a:solidFill>
            <a:srgbClr val="FFFFFF"/>
          </a:solidFill>
          <a:miter lim="800000"/>
          <a:headEnd/>
          <a:tailEnd/>
        </a:ln>
      </xdr:spPr>
      <xdr:txBody>
        <a:bodyPr vertOverflow="clip" wrap="square" lIns="27432" tIns="22860" rIns="0" bIns="0" anchor="t" upright="1"/>
        <a:lstStyle/>
        <a:p>
          <a:pPr algn="l" rtl="0">
            <a:defRPr sz="1000"/>
          </a:pPr>
          <a:r>
            <a:rPr lang="en-GB" sz="1000" b="0" i="0" strike="noStrike">
              <a:solidFill>
                <a:srgbClr val="000000"/>
              </a:solidFill>
              <a:latin typeface="Arial"/>
              <a:cs typeface="Arial"/>
            </a:rPr>
            <a:t>1 -</a:t>
          </a:r>
        </a:p>
        <a:p>
          <a:pPr algn="l" rtl="0">
            <a:defRPr sz="1000"/>
          </a:pPr>
          <a:endParaRPr lang="en-GB" sz="1000" b="0" i="0" strike="noStrike">
            <a:solidFill>
              <a:srgbClr val="000000"/>
            </a:solidFill>
            <a:latin typeface="Arial"/>
            <a:cs typeface="Arial"/>
          </a:endParaRPr>
        </a:p>
      </xdr:txBody>
    </xdr:sp>
    <xdr:clientData/>
  </xdr:twoCellAnchor>
  <xdr:twoCellAnchor>
    <xdr:from>
      <xdr:col>11</xdr:col>
      <xdr:colOff>0</xdr:colOff>
      <xdr:row>992</xdr:row>
      <xdr:rowOff>76200</xdr:rowOff>
    </xdr:from>
    <xdr:to>
      <xdr:col>11</xdr:col>
      <xdr:colOff>0</xdr:colOff>
      <xdr:row>993</xdr:row>
      <xdr:rowOff>142875</xdr:rowOff>
    </xdr:to>
    <xdr:sp macro="" textlink="">
      <xdr:nvSpPr>
        <xdr:cNvPr id="12" name="Rectangle 15"/>
        <xdr:cNvSpPr>
          <a:spLocks noChangeArrowheads="1"/>
        </xdr:cNvSpPr>
      </xdr:nvSpPr>
      <xdr:spPr bwMode="auto">
        <a:xfrm>
          <a:off x="2171700" y="166430325"/>
          <a:ext cx="0" cy="228600"/>
        </a:xfrm>
        <a:prstGeom prst="rect">
          <a:avLst/>
        </a:prstGeom>
        <a:solidFill>
          <a:srgbClr val="FFFFFF"/>
        </a:solidFill>
        <a:ln w="9525">
          <a:solidFill>
            <a:srgbClr val="FFFFFF"/>
          </a:solidFill>
          <a:miter lim="800000"/>
          <a:headEnd/>
          <a:tailEnd/>
        </a:ln>
      </xdr:spPr>
      <xdr:txBody>
        <a:bodyPr vertOverflow="clip" wrap="square" lIns="27432" tIns="22860" rIns="0" bIns="0" anchor="t" upright="1"/>
        <a:lstStyle/>
        <a:p>
          <a:pPr algn="l" rtl="0">
            <a:defRPr sz="1000"/>
          </a:pPr>
          <a:r>
            <a:rPr lang="en-GB" sz="1000" b="0" i="0" strike="noStrike">
              <a:solidFill>
                <a:srgbClr val="000000"/>
              </a:solidFill>
              <a:latin typeface="Arial"/>
              <a:cs typeface="Arial"/>
            </a:rPr>
            <a:t>1 -</a:t>
          </a:r>
        </a:p>
        <a:p>
          <a:pPr algn="l" rtl="0">
            <a:defRPr sz="1000"/>
          </a:pPr>
          <a:endParaRPr lang="en-GB" sz="1000" b="0" i="0" strike="noStrike">
            <a:solidFill>
              <a:srgbClr val="000000"/>
            </a:solidFill>
            <a:latin typeface="Arial"/>
            <a:cs typeface="Arial"/>
          </a:endParaRPr>
        </a:p>
      </xdr:txBody>
    </xdr:sp>
    <xdr:clientData/>
  </xdr:twoCellAnchor>
  <xdr:twoCellAnchor>
    <xdr:from>
      <xdr:col>11</xdr:col>
      <xdr:colOff>0</xdr:colOff>
      <xdr:row>992</xdr:row>
      <xdr:rowOff>76200</xdr:rowOff>
    </xdr:from>
    <xdr:to>
      <xdr:col>11</xdr:col>
      <xdr:colOff>0</xdr:colOff>
      <xdr:row>993</xdr:row>
      <xdr:rowOff>142875</xdr:rowOff>
    </xdr:to>
    <xdr:sp macro="" textlink="">
      <xdr:nvSpPr>
        <xdr:cNvPr id="13" name="Rectangle 15"/>
        <xdr:cNvSpPr>
          <a:spLocks noChangeArrowheads="1"/>
        </xdr:cNvSpPr>
      </xdr:nvSpPr>
      <xdr:spPr bwMode="auto">
        <a:xfrm>
          <a:off x="2171700" y="166430325"/>
          <a:ext cx="0" cy="228600"/>
        </a:xfrm>
        <a:prstGeom prst="rect">
          <a:avLst/>
        </a:prstGeom>
        <a:solidFill>
          <a:srgbClr val="FFFFFF"/>
        </a:solidFill>
        <a:ln w="9525">
          <a:solidFill>
            <a:srgbClr val="FFFFFF"/>
          </a:solidFill>
          <a:miter lim="800000"/>
          <a:headEnd/>
          <a:tailEnd/>
        </a:ln>
      </xdr:spPr>
      <xdr:txBody>
        <a:bodyPr vertOverflow="clip" wrap="square" lIns="27432" tIns="22860" rIns="0" bIns="0" anchor="t" upright="1"/>
        <a:lstStyle/>
        <a:p>
          <a:pPr algn="l" rtl="0">
            <a:defRPr sz="1000"/>
          </a:pPr>
          <a:r>
            <a:rPr lang="en-GB" sz="1000" b="0" i="0" strike="noStrike">
              <a:solidFill>
                <a:srgbClr val="000000"/>
              </a:solidFill>
              <a:latin typeface="Arial"/>
              <a:cs typeface="Arial"/>
            </a:rPr>
            <a:t>1 -</a:t>
          </a:r>
        </a:p>
        <a:p>
          <a:pPr algn="l" rtl="0">
            <a:defRPr sz="1000"/>
          </a:pPr>
          <a:endParaRPr lang="en-GB" sz="1000" b="0" i="0" strike="noStrike">
            <a:solidFill>
              <a:srgbClr val="000000"/>
            </a:solidFill>
            <a:latin typeface="Arial"/>
            <a:cs typeface="Arial"/>
          </a:endParaRPr>
        </a:p>
      </xdr:txBody>
    </xdr:sp>
    <xdr:clientData/>
  </xdr:twoCellAnchor>
  <xdr:twoCellAnchor>
    <xdr:from>
      <xdr:col>11</xdr:col>
      <xdr:colOff>0</xdr:colOff>
      <xdr:row>992</xdr:row>
      <xdr:rowOff>76200</xdr:rowOff>
    </xdr:from>
    <xdr:to>
      <xdr:col>11</xdr:col>
      <xdr:colOff>0</xdr:colOff>
      <xdr:row>993</xdr:row>
      <xdr:rowOff>142875</xdr:rowOff>
    </xdr:to>
    <xdr:sp macro="" textlink="">
      <xdr:nvSpPr>
        <xdr:cNvPr id="14" name="Rectangle 15"/>
        <xdr:cNvSpPr>
          <a:spLocks noChangeArrowheads="1"/>
        </xdr:cNvSpPr>
      </xdr:nvSpPr>
      <xdr:spPr bwMode="auto">
        <a:xfrm>
          <a:off x="2171700" y="166430325"/>
          <a:ext cx="0" cy="228600"/>
        </a:xfrm>
        <a:prstGeom prst="rect">
          <a:avLst/>
        </a:prstGeom>
        <a:solidFill>
          <a:srgbClr val="FFFFFF"/>
        </a:solidFill>
        <a:ln w="9525">
          <a:solidFill>
            <a:srgbClr val="FFFFFF"/>
          </a:solidFill>
          <a:miter lim="800000"/>
          <a:headEnd/>
          <a:tailEnd/>
        </a:ln>
      </xdr:spPr>
      <xdr:txBody>
        <a:bodyPr vertOverflow="clip" wrap="square" lIns="27432" tIns="22860" rIns="0" bIns="0" anchor="t" upright="1"/>
        <a:lstStyle/>
        <a:p>
          <a:pPr algn="l" rtl="0">
            <a:defRPr sz="1000"/>
          </a:pPr>
          <a:r>
            <a:rPr lang="en-GB" sz="1000" b="0" i="0" strike="noStrike">
              <a:solidFill>
                <a:srgbClr val="000000"/>
              </a:solidFill>
              <a:latin typeface="Arial"/>
              <a:cs typeface="Arial"/>
            </a:rPr>
            <a:t>1 -</a:t>
          </a:r>
        </a:p>
        <a:p>
          <a:pPr algn="l" rtl="0">
            <a:defRPr sz="1000"/>
          </a:pPr>
          <a:endParaRPr lang="en-GB" sz="1000" b="0" i="0" strike="noStrike">
            <a:solidFill>
              <a:srgbClr val="000000"/>
            </a:solidFill>
            <a:latin typeface="Arial"/>
            <a:cs typeface="Arial"/>
          </a:endParaRPr>
        </a:p>
      </xdr:txBody>
    </xdr:sp>
    <xdr:clientData/>
  </xdr:twoCellAnchor>
  <xdr:oneCellAnchor>
    <xdr:from>
      <xdr:col>17</xdr:col>
      <xdr:colOff>61280</xdr:colOff>
      <xdr:row>986</xdr:row>
      <xdr:rowOff>36438</xdr:rowOff>
    </xdr:from>
    <xdr:ext cx="5135218" cy="662608"/>
    <mc:AlternateContent xmlns:mc="http://schemas.openxmlformats.org/markup-compatibility/2006" xmlns:a14="http://schemas.microsoft.com/office/drawing/2010/main">
      <mc:Choice Requires="a14">
        <xdr:sp macro="" textlink="">
          <xdr:nvSpPr>
            <xdr:cNvPr id="15" name="TextBox 14"/>
            <xdr:cNvSpPr txBox="1"/>
          </xdr:nvSpPr>
          <xdr:spPr>
            <a:xfrm>
              <a:off x="3271205" y="165361863"/>
              <a:ext cx="5135218" cy="6626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14:m>
                <m:oMathPara xmlns:m="http://schemas.openxmlformats.org/officeDocument/2006/math">
                  <m:oMathParaPr>
                    <m:jc m:val="centerGroup"/>
                  </m:oMathParaPr>
                  <m:oMath xmlns:m="http://schemas.openxmlformats.org/officeDocument/2006/math">
                    <m:r>
                      <m:rPr>
                        <m:sty m:val="p"/>
                      </m:rPr>
                      <a:rPr lang="en-GB" sz="800" b="0" i="0">
                        <a:latin typeface="Cambria Math"/>
                      </a:rPr>
                      <m:t>Periodical</m:t>
                    </m:r>
                    <m:r>
                      <a:rPr lang="en-GB" sz="800" b="0" i="0">
                        <a:latin typeface="Cambria Math"/>
                      </a:rPr>
                      <m:t> </m:t>
                    </m:r>
                    <m:r>
                      <m:rPr>
                        <m:sty m:val="p"/>
                      </m:rPr>
                      <a:rPr lang="en-GB" sz="800" b="0" i="0">
                        <a:latin typeface="Cambria Math"/>
                      </a:rPr>
                      <m:t>CPR</m:t>
                    </m:r>
                    <m:r>
                      <a:rPr lang="en-GB" sz="800" b="0" i="0">
                        <a:latin typeface="Cambria Math"/>
                        <a:ea typeface="Cambria Math"/>
                      </a:rPr>
                      <m:t>=100</m:t>
                    </m:r>
                    <m:r>
                      <a:rPr lang="en-GB" sz="800" b="0" i="1">
                        <a:latin typeface="Cambria Math"/>
                        <a:ea typeface="Cambria Math"/>
                      </a:rPr>
                      <m:t>×</m:t>
                    </m:r>
                    <m:d>
                      <m:dPr>
                        <m:begChr m:val="["/>
                        <m:endChr m:val="]"/>
                        <m:ctrlPr>
                          <a:rPr lang="en-GB" sz="800" b="0" i="1">
                            <a:latin typeface="Cambria Math" panose="02040503050406030204" pitchFamily="18" charset="0"/>
                            <a:ea typeface="Cambria Math"/>
                          </a:rPr>
                        </m:ctrlPr>
                      </m:dPr>
                      <m:e>
                        <m:r>
                          <a:rPr lang="en-GB" sz="800" b="0" i="1">
                            <a:latin typeface="Cambria Math"/>
                            <a:ea typeface="Cambria Math"/>
                          </a:rPr>
                          <m:t>1−</m:t>
                        </m:r>
                        <m:d>
                          <m:dPr>
                            <m:ctrlPr>
                              <a:rPr lang="en-GB" sz="800" b="0" i="1">
                                <a:latin typeface="Cambria Math" panose="02040503050406030204" pitchFamily="18" charset="0"/>
                                <a:ea typeface="Cambria Math"/>
                              </a:rPr>
                            </m:ctrlPr>
                          </m:dPr>
                          <m:e>
                            <m:sSup>
                              <m:sSupPr>
                                <m:ctrlPr>
                                  <a:rPr lang="en-GB" sz="800" b="0" i="1">
                                    <a:latin typeface="Cambria Math" panose="02040503050406030204" pitchFamily="18" charset="0"/>
                                    <a:ea typeface="Cambria Math"/>
                                  </a:rPr>
                                </m:ctrlPr>
                              </m:sSupPr>
                              <m:e>
                                <m:d>
                                  <m:dPr>
                                    <m:ctrlPr>
                                      <a:rPr lang="en-GB" sz="800" b="0" i="1">
                                        <a:latin typeface="Cambria Math" panose="02040503050406030204" pitchFamily="18" charset="0"/>
                                        <a:ea typeface="Cambria Math"/>
                                      </a:rPr>
                                    </m:ctrlPr>
                                  </m:dPr>
                                  <m:e>
                                    <m:f>
                                      <m:fPr>
                                        <m:ctrlPr>
                                          <a:rPr lang="en-GB" sz="800" b="0" i="1">
                                            <a:latin typeface="Cambria Math" panose="02040503050406030204" pitchFamily="18" charset="0"/>
                                            <a:ea typeface="Cambria Math"/>
                                          </a:rPr>
                                        </m:ctrlPr>
                                      </m:fPr>
                                      <m:num>
                                        <m:r>
                                          <a:rPr lang="en-GB" sz="800" b="0" i="1">
                                            <a:latin typeface="Cambria Math"/>
                                            <a:ea typeface="Cambria Math"/>
                                          </a:rPr>
                                          <m:t>𝐶𝑢𝑟𝑟𝑒𝑛𝑡</m:t>
                                        </m:r>
                                        <m:r>
                                          <a:rPr lang="en-GB" sz="800" b="0" i="1">
                                            <a:latin typeface="Cambria Math"/>
                                            <a:ea typeface="Cambria Math"/>
                                          </a:rPr>
                                          <m:t> </m:t>
                                        </m:r>
                                        <m:r>
                                          <a:rPr lang="en-GB" sz="800" b="0" i="1">
                                            <a:latin typeface="Cambria Math"/>
                                            <a:ea typeface="Cambria Math"/>
                                          </a:rPr>
                                          <m:t>𝑅𝑒𝑠𝑖𝑑𝑒𝑛𝑡𝑖𝑎𝑙</m:t>
                                        </m:r>
                                        <m:r>
                                          <a:rPr lang="en-GB" sz="800" b="0" i="1">
                                            <a:latin typeface="Cambria Math"/>
                                            <a:ea typeface="Cambria Math"/>
                                          </a:rPr>
                                          <m:t> </m:t>
                                        </m:r>
                                        <m:r>
                                          <a:rPr lang="en-GB" sz="800" b="0" i="1">
                                            <a:latin typeface="Cambria Math"/>
                                            <a:ea typeface="Cambria Math"/>
                                          </a:rPr>
                                          <m:t>𝑀𝑜𝑟𝑡𝑔𝑎𝑔𝑒</m:t>
                                        </m:r>
                                        <m:r>
                                          <a:rPr lang="en-GB" sz="800" b="0" i="1">
                                            <a:latin typeface="Cambria Math"/>
                                            <a:ea typeface="Cambria Math"/>
                                          </a:rPr>
                                          <m:t> </m:t>
                                        </m:r>
                                        <m:r>
                                          <a:rPr lang="en-GB" sz="800" b="0" i="1">
                                            <a:latin typeface="Cambria Math"/>
                                            <a:ea typeface="Cambria Math"/>
                                          </a:rPr>
                                          <m:t>𝐿𝑜𝑎𝑛</m:t>
                                        </m:r>
                                        <m:r>
                                          <a:rPr lang="en-GB" sz="800" b="0" i="1">
                                            <a:latin typeface="Cambria Math"/>
                                            <a:ea typeface="Cambria Math"/>
                                          </a:rPr>
                                          <m:t> </m:t>
                                        </m:r>
                                        <m:r>
                                          <a:rPr lang="en-GB" sz="800" b="0" i="1">
                                            <a:latin typeface="Cambria Math"/>
                                            <a:ea typeface="Cambria Math"/>
                                          </a:rPr>
                                          <m:t>𝑃𝑟𝑖𝑛𝑐𝑖𝑝𝑎𝑙</m:t>
                                        </m:r>
                                        <m:r>
                                          <a:rPr lang="en-GB" sz="800" b="0" i="1">
                                            <a:latin typeface="Cambria Math"/>
                                            <a:ea typeface="Cambria Math"/>
                                          </a:rPr>
                                          <m:t> </m:t>
                                        </m:r>
                                        <m:r>
                                          <a:rPr lang="en-GB" sz="800" b="0" i="1">
                                            <a:latin typeface="Cambria Math"/>
                                            <a:ea typeface="Cambria Math"/>
                                          </a:rPr>
                                          <m:t>𝐵𝑎𝑙𝑎𝑛𝑐𝑒</m:t>
                                        </m:r>
                                      </m:num>
                                      <m:den>
                                        <m:r>
                                          <a:rPr lang="en-GB" sz="800" b="0" i="1">
                                            <a:latin typeface="Cambria Math"/>
                                            <a:ea typeface="Cambria Math"/>
                                          </a:rPr>
                                          <m:t>𝑆𝑐h𝑒𝑑𝑢𝑙𝑒𝑑</m:t>
                                        </m:r>
                                        <m:r>
                                          <a:rPr lang="en-GB" sz="800" b="0" i="1">
                                            <a:latin typeface="Cambria Math"/>
                                            <a:ea typeface="Cambria Math"/>
                                          </a:rPr>
                                          <m:t> </m:t>
                                        </m:r>
                                        <m:r>
                                          <a:rPr lang="en-GB" sz="800" b="0" i="1">
                                            <a:latin typeface="Cambria Math"/>
                                            <a:ea typeface="Cambria Math"/>
                                          </a:rPr>
                                          <m:t>𝑅𝑒𝑠𝑖𝑑𝑒𝑛𝑡𝑖𝑎𝑙</m:t>
                                        </m:r>
                                        <m:r>
                                          <a:rPr lang="en-GB" sz="800" b="0" i="1">
                                            <a:latin typeface="Cambria Math"/>
                                            <a:ea typeface="Cambria Math"/>
                                          </a:rPr>
                                          <m:t> </m:t>
                                        </m:r>
                                        <m:r>
                                          <a:rPr lang="en-GB" sz="800" b="0" i="1">
                                            <a:latin typeface="Cambria Math"/>
                                            <a:ea typeface="Cambria Math"/>
                                          </a:rPr>
                                          <m:t>𝑀𝑜𝑟𝑡𝑔𝑎𝑔𝑒</m:t>
                                        </m:r>
                                        <m:r>
                                          <a:rPr lang="en-GB" sz="800" b="0" i="1">
                                            <a:latin typeface="Cambria Math"/>
                                            <a:ea typeface="Cambria Math"/>
                                          </a:rPr>
                                          <m:t> </m:t>
                                        </m:r>
                                        <m:r>
                                          <a:rPr lang="en-GB" sz="800" b="0" i="1">
                                            <a:latin typeface="Cambria Math"/>
                                            <a:ea typeface="Cambria Math"/>
                                          </a:rPr>
                                          <m:t>𝐿𝑜𝑎𝑛</m:t>
                                        </m:r>
                                        <m:r>
                                          <a:rPr lang="en-GB" sz="800" b="0" i="1">
                                            <a:latin typeface="Cambria Math"/>
                                            <a:ea typeface="Cambria Math"/>
                                          </a:rPr>
                                          <m:t> </m:t>
                                        </m:r>
                                        <m:r>
                                          <a:rPr lang="en-GB" sz="800" b="0" i="1">
                                            <a:latin typeface="Cambria Math"/>
                                            <a:ea typeface="Cambria Math"/>
                                          </a:rPr>
                                          <m:t>𝑃𝑟𝑖𝑛𝑐𝑖𝑝𝑎𝑙</m:t>
                                        </m:r>
                                        <m:r>
                                          <a:rPr lang="en-GB" sz="800" b="0" i="1">
                                            <a:latin typeface="Cambria Math"/>
                                            <a:ea typeface="Cambria Math"/>
                                          </a:rPr>
                                          <m:t> </m:t>
                                        </m:r>
                                        <m:r>
                                          <a:rPr lang="en-GB" sz="800" b="0" i="1">
                                            <a:latin typeface="Cambria Math"/>
                                            <a:ea typeface="Cambria Math"/>
                                          </a:rPr>
                                          <m:t>𝐵𝑎𝑙𝑎𝑛𝑐𝑒</m:t>
                                        </m:r>
                                      </m:den>
                                    </m:f>
                                  </m:e>
                                </m:d>
                              </m:e>
                              <m:sup>
                                <m:f>
                                  <m:fPr>
                                    <m:ctrlPr>
                                      <a:rPr lang="en-GB" sz="800" b="0" i="1">
                                        <a:latin typeface="Cambria Math" panose="02040503050406030204" pitchFamily="18" charset="0"/>
                                        <a:ea typeface="Cambria Math"/>
                                      </a:rPr>
                                    </m:ctrlPr>
                                  </m:fPr>
                                  <m:num>
                                    <m:r>
                                      <a:rPr lang="en-GB" sz="800" b="0" i="1">
                                        <a:latin typeface="Cambria Math"/>
                                        <a:ea typeface="Cambria Math"/>
                                      </a:rPr>
                                      <m:t>12</m:t>
                                    </m:r>
                                  </m:num>
                                  <m:den>
                                    <m:r>
                                      <a:rPr lang="en-GB" sz="800" b="0" i="1">
                                        <a:latin typeface="Cambria Math"/>
                                        <a:ea typeface="Cambria Math"/>
                                      </a:rPr>
                                      <m:t>𝑚𝑜𝑛𝑡h𝑠</m:t>
                                    </m:r>
                                    <m:r>
                                      <a:rPr lang="en-GB" sz="800" b="0" i="1">
                                        <a:latin typeface="Cambria Math"/>
                                        <a:ea typeface="Cambria Math"/>
                                      </a:rPr>
                                      <m:t> </m:t>
                                    </m:r>
                                    <m:r>
                                      <a:rPr lang="en-GB" sz="800" b="0" i="1">
                                        <a:latin typeface="Cambria Math"/>
                                        <a:ea typeface="Cambria Math"/>
                                      </a:rPr>
                                      <m:t>𝑖𝑛</m:t>
                                    </m:r>
                                    <m:r>
                                      <a:rPr lang="en-GB" sz="800" b="0" i="1">
                                        <a:latin typeface="Cambria Math"/>
                                        <a:ea typeface="Cambria Math"/>
                                      </a:rPr>
                                      <m:t> </m:t>
                                    </m:r>
                                    <m:r>
                                      <a:rPr lang="en-GB" sz="800" b="0" i="1">
                                        <a:latin typeface="Cambria Math"/>
                                        <a:ea typeface="Cambria Math"/>
                                      </a:rPr>
                                      <m:t>𝑝𝑒𝑟𝑖𝑜𝑑</m:t>
                                    </m:r>
                                  </m:den>
                                </m:f>
                              </m:sup>
                            </m:sSup>
                          </m:e>
                        </m:d>
                      </m:e>
                    </m:d>
                  </m:oMath>
                </m:oMathPara>
              </a14:m>
              <a:endParaRPr lang="en-GB" sz="800"/>
            </a:p>
          </xdr:txBody>
        </xdr:sp>
      </mc:Choice>
      <mc:Fallback xmlns="">
        <xdr:sp macro="" textlink="">
          <xdr:nvSpPr>
            <xdr:cNvPr id="15" name="TextBox 14"/>
            <xdr:cNvSpPr txBox="1"/>
          </xdr:nvSpPr>
          <xdr:spPr>
            <a:xfrm>
              <a:off x="3271205" y="165361863"/>
              <a:ext cx="5135218" cy="6626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r>
                <a:rPr lang="en-GB" sz="800" b="0" i="0">
                  <a:latin typeface="Cambria Math"/>
                </a:rPr>
                <a:t>Periodical CPR</a:t>
              </a:r>
              <a:r>
                <a:rPr lang="en-GB" sz="800" b="0" i="0">
                  <a:latin typeface="Cambria Math"/>
                  <a:ea typeface="Cambria Math"/>
                </a:rPr>
                <a:t>=100×</a:t>
              </a:r>
              <a:r>
                <a:rPr lang="en-GB" sz="800" b="0" i="0">
                  <a:latin typeface="Cambria Math" panose="02040503050406030204" pitchFamily="18" charset="0"/>
                  <a:ea typeface="Cambria Math"/>
                </a:rPr>
                <a:t>[</a:t>
              </a:r>
              <a:r>
                <a:rPr lang="en-GB" sz="800" b="0" i="0">
                  <a:latin typeface="Cambria Math"/>
                  <a:ea typeface="Cambria Math"/>
                </a:rPr>
                <a:t>1−</a:t>
              </a:r>
              <a:r>
                <a:rPr lang="en-GB" sz="800" b="0" i="0">
                  <a:latin typeface="Cambria Math" panose="02040503050406030204" pitchFamily="18" charset="0"/>
                  <a:ea typeface="Cambria Math"/>
                </a:rPr>
                <a:t>(((</a:t>
              </a:r>
              <a:r>
                <a:rPr lang="en-GB" sz="800" b="0" i="0">
                  <a:latin typeface="Cambria Math"/>
                  <a:ea typeface="Cambria Math"/>
                </a:rPr>
                <a:t>𝐶𝑢𝑟𝑟𝑒𝑛𝑡 𝑅𝑒𝑠𝑖𝑑𝑒𝑛𝑡𝑖𝑎𝑙 𝑀𝑜𝑟𝑡𝑔𝑎𝑔𝑒 𝐿𝑜𝑎𝑛 𝑃𝑟𝑖𝑛𝑐𝑖𝑝𝑎𝑙 𝐵𝑎𝑙𝑎𝑛𝑐𝑒</a:t>
              </a:r>
              <a:r>
                <a:rPr lang="en-GB" sz="800" b="0" i="0">
                  <a:latin typeface="Cambria Math" panose="02040503050406030204" pitchFamily="18" charset="0"/>
                  <a:ea typeface="Cambria Math"/>
                </a:rPr>
                <a:t>)/(</a:t>
              </a:r>
              <a:r>
                <a:rPr lang="en-GB" sz="800" b="0" i="0">
                  <a:latin typeface="Cambria Math"/>
                  <a:ea typeface="Cambria Math"/>
                </a:rPr>
                <a:t>𝑆𝑐ℎ𝑒𝑑𝑢𝑙𝑒𝑑 𝑅𝑒𝑠𝑖𝑑𝑒𝑛𝑡𝑖𝑎𝑙 𝑀𝑜𝑟𝑡𝑔𝑎𝑔𝑒 𝐿𝑜𝑎𝑛 𝑃𝑟𝑖𝑛𝑐𝑖𝑝𝑎𝑙 𝐵𝑎𝑙𝑎𝑛𝑐𝑒</a:t>
              </a:r>
              <a:r>
                <a:rPr lang="en-GB" sz="800" b="0" i="0">
                  <a:latin typeface="Cambria Math" panose="02040503050406030204" pitchFamily="18" charset="0"/>
                  <a:ea typeface="Cambria Math"/>
                </a:rPr>
                <a:t>))^(</a:t>
              </a:r>
              <a:r>
                <a:rPr lang="en-GB" sz="800" b="0" i="0">
                  <a:latin typeface="Cambria Math"/>
                  <a:ea typeface="Cambria Math"/>
                </a:rPr>
                <a:t>12</a:t>
              </a:r>
              <a:r>
                <a:rPr lang="en-GB" sz="800" b="0" i="0">
                  <a:latin typeface="Cambria Math" panose="02040503050406030204" pitchFamily="18" charset="0"/>
                  <a:ea typeface="Cambria Math"/>
                </a:rPr>
                <a:t>/(</a:t>
              </a:r>
              <a:r>
                <a:rPr lang="en-GB" sz="800" b="0" i="0">
                  <a:latin typeface="Cambria Math"/>
                  <a:ea typeface="Cambria Math"/>
                </a:rPr>
                <a:t>𝑚𝑜𝑛𝑡ℎ𝑠 𝑖𝑛 𝑝𝑒𝑟𝑖𝑜𝑑</a:t>
              </a:r>
              <a:r>
                <a:rPr lang="en-GB" sz="800" b="0" i="0">
                  <a:latin typeface="Cambria Math" panose="02040503050406030204" pitchFamily="18" charset="0"/>
                  <a:ea typeface="Cambria Math"/>
                </a:rPr>
                <a:t>)) )]</a:t>
              </a:r>
              <a:endParaRPr lang="en-GB" sz="800"/>
            </a:p>
          </xdr:txBody>
        </xdr:sp>
      </mc:Fallback>
    </mc:AlternateContent>
    <xdr:clientData/>
  </xdr:oneCellAnchor>
  <xdr:oneCellAnchor>
    <xdr:from>
      <xdr:col>17</xdr:col>
      <xdr:colOff>66257</xdr:colOff>
      <xdr:row>998</xdr:row>
      <xdr:rowOff>49694</xdr:rowOff>
    </xdr:from>
    <xdr:ext cx="5135218" cy="662608"/>
    <mc:AlternateContent xmlns:mc="http://schemas.openxmlformats.org/markup-compatibility/2006" xmlns:a14="http://schemas.microsoft.com/office/drawing/2010/main">
      <mc:Choice Requires="a14">
        <xdr:sp macro="" textlink="">
          <xdr:nvSpPr>
            <xdr:cNvPr id="16" name="TextBox 15"/>
            <xdr:cNvSpPr txBox="1"/>
          </xdr:nvSpPr>
          <xdr:spPr>
            <a:xfrm>
              <a:off x="3276182" y="167375369"/>
              <a:ext cx="5135218" cy="6626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14:m>
                <m:oMathPara xmlns:m="http://schemas.openxmlformats.org/officeDocument/2006/math">
                  <m:oMathParaPr>
                    <m:jc m:val="centerGroup"/>
                  </m:oMathParaPr>
                  <m:oMath xmlns:m="http://schemas.openxmlformats.org/officeDocument/2006/math">
                    <m:r>
                      <m:rPr>
                        <m:sty m:val="p"/>
                      </m:rPr>
                      <a:rPr lang="en-GB" sz="800" b="0" i="0">
                        <a:latin typeface="Cambria Math"/>
                      </a:rPr>
                      <m:t>Periodical</m:t>
                    </m:r>
                    <m:r>
                      <a:rPr lang="en-GB" sz="800" b="0" i="0">
                        <a:latin typeface="Cambria Math"/>
                      </a:rPr>
                      <m:t> </m:t>
                    </m:r>
                    <m:r>
                      <m:rPr>
                        <m:sty m:val="p"/>
                      </m:rPr>
                      <a:rPr lang="en-GB" sz="800" b="0" i="0">
                        <a:latin typeface="Cambria Math"/>
                      </a:rPr>
                      <m:t>CPR</m:t>
                    </m:r>
                    <m:r>
                      <a:rPr lang="en-GB" sz="800" b="0" i="0">
                        <a:latin typeface="Cambria Math"/>
                        <a:ea typeface="Cambria Math"/>
                      </a:rPr>
                      <m:t>=100</m:t>
                    </m:r>
                    <m:r>
                      <a:rPr lang="en-GB" sz="800" b="0" i="1">
                        <a:latin typeface="Cambria Math"/>
                        <a:ea typeface="Cambria Math"/>
                      </a:rPr>
                      <m:t>×</m:t>
                    </m:r>
                    <m:d>
                      <m:dPr>
                        <m:begChr m:val="["/>
                        <m:endChr m:val="]"/>
                        <m:ctrlPr>
                          <a:rPr lang="en-GB" sz="800" b="0" i="1">
                            <a:latin typeface="Cambria Math" panose="02040503050406030204" pitchFamily="18" charset="0"/>
                            <a:ea typeface="Cambria Math"/>
                          </a:rPr>
                        </m:ctrlPr>
                      </m:dPr>
                      <m:e>
                        <m:r>
                          <a:rPr lang="en-GB" sz="800" b="0" i="1">
                            <a:latin typeface="Cambria Math"/>
                            <a:ea typeface="Cambria Math"/>
                          </a:rPr>
                          <m:t>1−</m:t>
                        </m:r>
                        <m:d>
                          <m:dPr>
                            <m:ctrlPr>
                              <a:rPr lang="en-GB" sz="800" b="0" i="1">
                                <a:latin typeface="Cambria Math" panose="02040503050406030204" pitchFamily="18" charset="0"/>
                                <a:ea typeface="Cambria Math"/>
                              </a:rPr>
                            </m:ctrlPr>
                          </m:dPr>
                          <m:e>
                            <m:sSup>
                              <m:sSupPr>
                                <m:ctrlPr>
                                  <a:rPr lang="en-GB" sz="800" b="0" i="1">
                                    <a:latin typeface="Cambria Math" panose="02040503050406030204" pitchFamily="18" charset="0"/>
                                    <a:ea typeface="Cambria Math"/>
                                  </a:rPr>
                                </m:ctrlPr>
                              </m:sSupPr>
                              <m:e>
                                <m:d>
                                  <m:dPr>
                                    <m:ctrlPr>
                                      <a:rPr lang="en-GB" sz="800" b="0" i="1">
                                        <a:latin typeface="Cambria Math" panose="02040503050406030204" pitchFamily="18" charset="0"/>
                                        <a:ea typeface="Cambria Math"/>
                                      </a:rPr>
                                    </m:ctrlPr>
                                  </m:dPr>
                                  <m:e>
                                    <m:f>
                                      <m:fPr>
                                        <m:ctrlPr>
                                          <a:rPr lang="en-GB" sz="800" b="0" i="1">
                                            <a:latin typeface="Cambria Math" panose="02040503050406030204" pitchFamily="18" charset="0"/>
                                            <a:ea typeface="Cambria Math"/>
                                          </a:rPr>
                                        </m:ctrlPr>
                                      </m:fPr>
                                      <m:num>
                                        <m:r>
                                          <a:rPr lang="en-GB" sz="800" b="0" i="1">
                                            <a:latin typeface="Cambria Math"/>
                                            <a:ea typeface="Cambria Math"/>
                                          </a:rPr>
                                          <m:t>𝐶𝑢𝑟𝑟𝑒𝑛𝑡</m:t>
                                        </m:r>
                                        <m:r>
                                          <a:rPr lang="en-GB" sz="800" b="0" i="1">
                                            <a:latin typeface="Cambria Math"/>
                                            <a:ea typeface="Cambria Math"/>
                                          </a:rPr>
                                          <m:t> </m:t>
                                        </m:r>
                                        <m:r>
                                          <a:rPr lang="en-GB" sz="800" b="0" i="1">
                                            <a:latin typeface="Cambria Math"/>
                                            <a:ea typeface="Cambria Math"/>
                                          </a:rPr>
                                          <m:t>𝑅𝑒𝑠𝑖𝑑𝑒𝑛𝑡𝑖𝑎𝑙</m:t>
                                        </m:r>
                                        <m:r>
                                          <a:rPr lang="en-GB" sz="800" b="0" i="1">
                                            <a:latin typeface="Cambria Math"/>
                                            <a:ea typeface="Cambria Math"/>
                                          </a:rPr>
                                          <m:t> </m:t>
                                        </m:r>
                                        <m:r>
                                          <a:rPr lang="en-GB" sz="800" b="0" i="1">
                                            <a:latin typeface="Cambria Math"/>
                                            <a:ea typeface="Cambria Math"/>
                                          </a:rPr>
                                          <m:t>𝑀𝑜𝑟𝑡𝑔𝑎𝑔𝑒</m:t>
                                        </m:r>
                                        <m:r>
                                          <a:rPr lang="en-GB" sz="800" b="0" i="1">
                                            <a:latin typeface="Cambria Math"/>
                                            <a:ea typeface="Cambria Math"/>
                                          </a:rPr>
                                          <m:t> </m:t>
                                        </m:r>
                                        <m:r>
                                          <a:rPr lang="en-GB" sz="800" b="0" i="1">
                                            <a:latin typeface="Cambria Math"/>
                                            <a:ea typeface="Cambria Math"/>
                                          </a:rPr>
                                          <m:t>𝐿𝑜𝑎𝑛</m:t>
                                        </m:r>
                                        <m:r>
                                          <a:rPr lang="en-GB" sz="800" b="0" i="1">
                                            <a:latin typeface="Cambria Math"/>
                                            <a:ea typeface="Cambria Math"/>
                                          </a:rPr>
                                          <m:t> </m:t>
                                        </m:r>
                                        <m:r>
                                          <a:rPr lang="en-GB" sz="800" b="0" i="1">
                                            <a:latin typeface="Cambria Math"/>
                                            <a:ea typeface="Cambria Math"/>
                                          </a:rPr>
                                          <m:t>𝑃𝑟𝑖𝑛𝑐𝑖𝑝𝑎𝑙</m:t>
                                        </m:r>
                                        <m:r>
                                          <a:rPr lang="en-GB" sz="800" b="0" i="1">
                                            <a:latin typeface="Cambria Math"/>
                                            <a:ea typeface="Cambria Math"/>
                                          </a:rPr>
                                          <m:t> </m:t>
                                        </m:r>
                                        <m:r>
                                          <a:rPr lang="en-GB" sz="800" b="0" i="1">
                                            <a:latin typeface="Cambria Math"/>
                                            <a:ea typeface="Cambria Math"/>
                                          </a:rPr>
                                          <m:t>𝐵𝑎𝑙𝑎𝑛𝑐𝑒</m:t>
                                        </m:r>
                                      </m:num>
                                      <m:den>
                                        <m:r>
                                          <a:rPr lang="en-GB" sz="800" b="0" i="1">
                                            <a:latin typeface="Cambria Math"/>
                                            <a:ea typeface="Cambria Math"/>
                                          </a:rPr>
                                          <m:t>𝑆𝑐h𝑒𝑑𝑢𝑙𝑒𝑑</m:t>
                                        </m:r>
                                        <m:r>
                                          <a:rPr lang="en-GB" sz="800" b="0" i="1">
                                            <a:latin typeface="Cambria Math"/>
                                            <a:ea typeface="Cambria Math"/>
                                          </a:rPr>
                                          <m:t> </m:t>
                                        </m:r>
                                        <m:r>
                                          <a:rPr lang="en-GB" sz="800" b="0" i="1">
                                            <a:latin typeface="Cambria Math"/>
                                            <a:ea typeface="Cambria Math"/>
                                          </a:rPr>
                                          <m:t>𝑅𝑒𝑠𝑖𝑑𝑒𝑛𝑡𝑖𝑎𝑙</m:t>
                                        </m:r>
                                        <m:r>
                                          <a:rPr lang="en-GB" sz="800" b="0" i="1">
                                            <a:latin typeface="Cambria Math"/>
                                            <a:ea typeface="Cambria Math"/>
                                          </a:rPr>
                                          <m:t> </m:t>
                                        </m:r>
                                        <m:r>
                                          <a:rPr lang="en-GB" sz="800" b="0" i="1">
                                            <a:latin typeface="Cambria Math"/>
                                            <a:ea typeface="Cambria Math"/>
                                          </a:rPr>
                                          <m:t>𝑀𝑜𝑟𝑡𝑔𝑎𝑔𝑒</m:t>
                                        </m:r>
                                        <m:r>
                                          <a:rPr lang="en-GB" sz="800" b="0" i="1">
                                            <a:latin typeface="Cambria Math"/>
                                            <a:ea typeface="Cambria Math"/>
                                          </a:rPr>
                                          <m:t> </m:t>
                                        </m:r>
                                        <m:r>
                                          <a:rPr lang="en-GB" sz="800" b="0" i="1">
                                            <a:latin typeface="Cambria Math"/>
                                            <a:ea typeface="Cambria Math"/>
                                          </a:rPr>
                                          <m:t>𝐿𝑜𝑎𝑛</m:t>
                                        </m:r>
                                        <m:r>
                                          <a:rPr lang="en-GB" sz="800" b="0" i="1">
                                            <a:latin typeface="Cambria Math"/>
                                            <a:ea typeface="Cambria Math"/>
                                          </a:rPr>
                                          <m:t> </m:t>
                                        </m:r>
                                        <m:r>
                                          <a:rPr lang="en-GB" sz="800" b="0" i="1">
                                            <a:latin typeface="Cambria Math"/>
                                            <a:ea typeface="Cambria Math"/>
                                          </a:rPr>
                                          <m:t>𝑃𝑟𝑖𝑛𝑐𝑖𝑝𝑎𝑙</m:t>
                                        </m:r>
                                        <m:r>
                                          <a:rPr lang="en-GB" sz="800" b="0" i="1">
                                            <a:latin typeface="Cambria Math"/>
                                            <a:ea typeface="Cambria Math"/>
                                          </a:rPr>
                                          <m:t> </m:t>
                                        </m:r>
                                        <m:r>
                                          <a:rPr lang="en-GB" sz="800" b="0" i="1">
                                            <a:latin typeface="Cambria Math"/>
                                            <a:ea typeface="Cambria Math"/>
                                          </a:rPr>
                                          <m:t>𝐵𝑎𝑙𝑎𝑛𝑐𝑒</m:t>
                                        </m:r>
                                      </m:den>
                                    </m:f>
                                  </m:e>
                                </m:d>
                              </m:e>
                              <m:sup>
                                <m:f>
                                  <m:fPr>
                                    <m:ctrlPr>
                                      <a:rPr lang="en-GB" sz="800" b="0" i="1">
                                        <a:latin typeface="Cambria Math" panose="02040503050406030204" pitchFamily="18" charset="0"/>
                                        <a:ea typeface="Cambria Math"/>
                                      </a:rPr>
                                    </m:ctrlPr>
                                  </m:fPr>
                                  <m:num>
                                    <m:r>
                                      <a:rPr lang="en-GB" sz="800" b="0" i="1">
                                        <a:latin typeface="Cambria Math"/>
                                        <a:ea typeface="Cambria Math"/>
                                      </a:rPr>
                                      <m:t>12</m:t>
                                    </m:r>
                                  </m:num>
                                  <m:den>
                                    <m:r>
                                      <a:rPr lang="en-GB" sz="800" b="0" i="1">
                                        <a:latin typeface="Cambria Math"/>
                                        <a:ea typeface="Cambria Math"/>
                                      </a:rPr>
                                      <m:t>𝑚𝑜𝑛𝑡h𝑠</m:t>
                                    </m:r>
                                    <m:r>
                                      <a:rPr lang="en-GB" sz="800" b="0" i="1">
                                        <a:latin typeface="Cambria Math"/>
                                        <a:ea typeface="Cambria Math"/>
                                      </a:rPr>
                                      <m:t> </m:t>
                                    </m:r>
                                    <m:r>
                                      <a:rPr lang="en-GB" sz="800" b="0" i="1">
                                        <a:latin typeface="Cambria Math"/>
                                        <a:ea typeface="Cambria Math"/>
                                      </a:rPr>
                                      <m:t>𝑖𝑛</m:t>
                                    </m:r>
                                    <m:r>
                                      <a:rPr lang="en-GB" sz="800" b="0" i="1">
                                        <a:latin typeface="Cambria Math"/>
                                        <a:ea typeface="Cambria Math"/>
                                      </a:rPr>
                                      <m:t> </m:t>
                                    </m:r>
                                    <m:r>
                                      <a:rPr lang="en-GB" sz="800" b="0" i="1">
                                        <a:latin typeface="Cambria Math"/>
                                        <a:ea typeface="Cambria Math"/>
                                      </a:rPr>
                                      <m:t>𝑝𝑒𝑟𝑖𝑜𝑑</m:t>
                                    </m:r>
                                  </m:den>
                                </m:f>
                              </m:sup>
                            </m:sSup>
                          </m:e>
                        </m:d>
                      </m:e>
                    </m:d>
                  </m:oMath>
                </m:oMathPara>
              </a14:m>
              <a:endParaRPr lang="en-GB" sz="800"/>
            </a:p>
          </xdr:txBody>
        </xdr:sp>
      </mc:Choice>
      <mc:Fallback xmlns="">
        <xdr:sp macro="" textlink="">
          <xdr:nvSpPr>
            <xdr:cNvPr id="16" name="TextBox 15"/>
            <xdr:cNvSpPr txBox="1"/>
          </xdr:nvSpPr>
          <xdr:spPr>
            <a:xfrm>
              <a:off x="3276182" y="167375369"/>
              <a:ext cx="5135218" cy="6626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r>
                <a:rPr lang="en-GB" sz="800" b="0" i="0">
                  <a:latin typeface="Cambria Math"/>
                </a:rPr>
                <a:t>Periodical CPR</a:t>
              </a:r>
              <a:r>
                <a:rPr lang="en-GB" sz="800" b="0" i="0">
                  <a:latin typeface="Cambria Math"/>
                  <a:ea typeface="Cambria Math"/>
                </a:rPr>
                <a:t>=100×</a:t>
              </a:r>
              <a:r>
                <a:rPr lang="en-GB" sz="800" b="0" i="0">
                  <a:latin typeface="Cambria Math" panose="02040503050406030204" pitchFamily="18" charset="0"/>
                  <a:ea typeface="Cambria Math"/>
                </a:rPr>
                <a:t>[</a:t>
              </a:r>
              <a:r>
                <a:rPr lang="en-GB" sz="800" b="0" i="0">
                  <a:latin typeface="Cambria Math"/>
                  <a:ea typeface="Cambria Math"/>
                </a:rPr>
                <a:t>1−</a:t>
              </a:r>
              <a:r>
                <a:rPr lang="en-GB" sz="800" b="0" i="0">
                  <a:latin typeface="Cambria Math" panose="02040503050406030204" pitchFamily="18" charset="0"/>
                  <a:ea typeface="Cambria Math"/>
                </a:rPr>
                <a:t>(((</a:t>
              </a:r>
              <a:r>
                <a:rPr lang="en-GB" sz="800" b="0" i="0">
                  <a:latin typeface="Cambria Math"/>
                  <a:ea typeface="Cambria Math"/>
                </a:rPr>
                <a:t>𝐶𝑢𝑟𝑟𝑒𝑛𝑡 𝑅𝑒𝑠𝑖𝑑𝑒𝑛𝑡𝑖𝑎𝑙 𝑀𝑜𝑟𝑡𝑔𝑎𝑔𝑒 𝐿𝑜𝑎𝑛 𝑃𝑟𝑖𝑛𝑐𝑖𝑝𝑎𝑙 𝐵𝑎𝑙𝑎𝑛𝑐𝑒</a:t>
              </a:r>
              <a:r>
                <a:rPr lang="en-GB" sz="800" b="0" i="0">
                  <a:latin typeface="Cambria Math" panose="02040503050406030204" pitchFamily="18" charset="0"/>
                  <a:ea typeface="Cambria Math"/>
                </a:rPr>
                <a:t>)/(</a:t>
              </a:r>
              <a:r>
                <a:rPr lang="en-GB" sz="800" b="0" i="0">
                  <a:latin typeface="Cambria Math"/>
                  <a:ea typeface="Cambria Math"/>
                </a:rPr>
                <a:t>𝑆𝑐ℎ𝑒𝑑𝑢𝑙𝑒𝑑 𝑅𝑒𝑠𝑖𝑑𝑒𝑛𝑡𝑖𝑎𝑙 𝑀𝑜𝑟𝑡𝑔𝑎𝑔𝑒 𝐿𝑜𝑎𝑛 𝑃𝑟𝑖𝑛𝑐𝑖𝑝𝑎𝑙 𝐵𝑎𝑙𝑎𝑛𝑐𝑒</a:t>
              </a:r>
              <a:r>
                <a:rPr lang="en-GB" sz="800" b="0" i="0">
                  <a:latin typeface="Cambria Math" panose="02040503050406030204" pitchFamily="18" charset="0"/>
                  <a:ea typeface="Cambria Math"/>
                </a:rPr>
                <a:t>))^(</a:t>
              </a:r>
              <a:r>
                <a:rPr lang="en-GB" sz="800" b="0" i="0">
                  <a:latin typeface="Cambria Math"/>
                  <a:ea typeface="Cambria Math"/>
                </a:rPr>
                <a:t>12</a:t>
              </a:r>
              <a:r>
                <a:rPr lang="en-GB" sz="800" b="0" i="0">
                  <a:latin typeface="Cambria Math" panose="02040503050406030204" pitchFamily="18" charset="0"/>
                  <a:ea typeface="Cambria Math"/>
                </a:rPr>
                <a:t>/(</a:t>
              </a:r>
              <a:r>
                <a:rPr lang="en-GB" sz="800" b="0" i="0">
                  <a:latin typeface="Cambria Math"/>
                  <a:ea typeface="Cambria Math"/>
                </a:rPr>
                <a:t>𝑚𝑜𝑛𝑡ℎ𝑠 𝑖𝑛 𝑝𝑒𝑟𝑖𝑜𝑑</a:t>
              </a:r>
              <a:r>
                <a:rPr lang="en-GB" sz="800" b="0" i="0">
                  <a:latin typeface="Cambria Math" panose="02040503050406030204" pitchFamily="18" charset="0"/>
                  <a:ea typeface="Cambria Math"/>
                </a:rPr>
                <a:t>)) )]</a:t>
              </a:r>
              <a:endParaRPr lang="en-GB" sz="800"/>
            </a:p>
          </xdr:txBody>
        </xdr:sp>
      </mc:Fallback>
    </mc:AlternateContent>
    <xdr:clientData/>
  </xdr:oneCellAnchor>
  <xdr:twoCellAnchor>
    <xdr:from>
      <xdr:col>6</xdr:col>
      <xdr:colOff>0</xdr:colOff>
      <xdr:row>93</xdr:row>
      <xdr:rowOff>0</xdr:rowOff>
    </xdr:from>
    <xdr:to>
      <xdr:col>30</xdr:col>
      <xdr:colOff>66675</xdr:colOff>
      <xdr:row>107</xdr:row>
      <xdr:rowOff>76200</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0</xdr:colOff>
      <xdr:row>110</xdr:row>
      <xdr:rowOff>0</xdr:rowOff>
    </xdr:from>
    <xdr:to>
      <xdr:col>61</xdr:col>
      <xdr:colOff>9525</xdr:colOff>
      <xdr:row>124</xdr:row>
      <xdr:rowOff>76200</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134</xdr:row>
      <xdr:rowOff>0</xdr:rowOff>
    </xdr:from>
    <xdr:to>
      <xdr:col>30</xdr:col>
      <xdr:colOff>66675</xdr:colOff>
      <xdr:row>148</xdr:row>
      <xdr:rowOff>76200</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35</xdr:col>
      <xdr:colOff>0</xdr:colOff>
      <xdr:row>134</xdr:row>
      <xdr:rowOff>0</xdr:rowOff>
    </xdr:from>
    <xdr:to>
      <xdr:col>61</xdr:col>
      <xdr:colOff>9525</xdr:colOff>
      <xdr:row>148</xdr:row>
      <xdr:rowOff>76200</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0</xdr:colOff>
      <xdr:row>151</xdr:row>
      <xdr:rowOff>0</xdr:rowOff>
    </xdr:from>
    <xdr:to>
      <xdr:col>30</xdr:col>
      <xdr:colOff>66675</xdr:colOff>
      <xdr:row>165</xdr:row>
      <xdr:rowOff>76200</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35</xdr:col>
      <xdr:colOff>0</xdr:colOff>
      <xdr:row>151</xdr:row>
      <xdr:rowOff>0</xdr:rowOff>
    </xdr:from>
    <xdr:to>
      <xdr:col>61</xdr:col>
      <xdr:colOff>9525</xdr:colOff>
      <xdr:row>165</xdr:row>
      <xdr:rowOff>76200</xdr:rowOff>
    </xdr:to>
    <xdr:graphicFrame macro="">
      <xdr:nvGraphicFramePr>
        <xdr:cNvPr id="22"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35</xdr:col>
      <xdr:colOff>0</xdr:colOff>
      <xdr:row>93</xdr:row>
      <xdr:rowOff>0</xdr:rowOff>
    </xdr:from>
    <xdr:to>
      <xdr:col>61</xdr:col>
      <xdr:colOff>9525</xdr:colOff>
      <xdr:row>107</xdr:row>
      <xdr:rowOff>76200</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0</xdr:colOff>
      <xdr:row>110</xdr:row>
      <xdr:rowOff>0</xdr:rowOff>
    </xdr:from>
    <xdr:to>
      <xdr:col>30</xdr:col>
      <xdr:colOff>66675</xdr:colOff>
      <xdr:row>124</xdr:row>
      <xdr:rowOff>76200</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5</xdr:col>
      <xdr:colOff>38100</xdr:colOff>
      <xdr:row>39</xdr:row>
      <xdr:rowOff>28575</xdr:rowOff>
    </xdr:from>
    <xdr:to>
      <xdr:col>15</xdr:col>
      <xdr:colOff>5064</xdr:colOff>
      <xdr:row>44</xdr:row>
      <xdr:rowOff>133350</xdr:rowOff>
    </xdr:to>
    <xdr:pic>
      <xdr:nvPicPr>
        <xdr:cNvPr id="25" name="Grafik 4"/>
        <xdr:cNvPicPr>
          <a:picLocks noChangeAspect="1"/>
        </xdr:cNvPicPr>
      </xdr:nvPicPr>
      <xdr:blipFill rotWithShape="1">
        <a:blip xmlns:r="http://schemas.openxmlformats.org/officeDocument/2006/relationships" r:embed="rId9"/>
        <a:srcRect l="36967" r="33159"/>
        <a:stretch/>
      </xdr:blipFill>
      <xdr:spPr>
        <a:xfrm>
          <a:off x="1009650" y="6477000"/>
          <a:ext cx="1843389" cy="914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GrpData\E%20File\Structured%20Finance\Live%20Deals\MBS\RMBS\PMF%202018-2B%20PLC\11%20-%20Analyst%20Notes\Model\PRECISE%202018-2B%20Input%20201804.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GrpData\E%20File\Structured%20Finance\Live%20Deals\MBS\RMBS\PMF%202018-2B%20PLC\11%20-%20Analyst%20Notes\Model\PRECISE%202018-2B%20Model.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 of Funds"/>
      <sheetName val="Input"/>
      <sheetName val="Monthly Report"/>
      <sheetName val="Summary &amp; Aggregate Data"/>
      <sheetName val="Strats Summary"/>
      <sheetName val="Stratifications"/>
      <sheetName val="Prepayments"/>
      <sheetName val="GraphData"/>
    </sheetNames>
    <sheetDataSet>
      <sheetData sheetId="0"/>
      <sheetData sheetId="1">
        <row r="106">
          <cell r="C106">
            <v>43179</v>
          </cell>
        </row>
        <row r="107">
          <cell r="C107">
            <v>43263</v>
          </cell>
        </row>
        <row r="108">
          <cell r="C108">
            <v>43355</v>
          </cell>
        </row>
        <row r="109">
          <cell r="C109">
            <v>43179</v>
          </cell>
        </row>
        <row r="110">
          <cell r="C110">
            <v>43263</v>
          </cell>
        </row>
        <row r="112">
          <cell r="C112">
            <v>43211</v>
          </cell>
        </row>
        <row r="122">
          <cell r="C122">
            <v>1</v>
          </cell>
        </row>
        <row r="123">
          <cell r="C123">
            <v>1</v>
          </cell>
        </row>
        <row r="172">
          <cell r="E172">
            <v>0</v>
          </cell>
        </row>
        <row r="173">
          <cell r="E173">
            <v>0</v>
          </cell>
        </row>
        <row r="175">
          <cell r="C175">
            <v>0</v>
          </cell>
        </row>
        <row r="236">
          <cell r="C236">
            <v>0</v>
          </cell>
        </row>
        <row r="322">
          <cell r="C322">
            <v>0</v>
          </cell>
        </row>
        <row r="323">
          <cell r="C323">
            <v>0</v>
          </cell>
        </row>
        <row r="324">
          <cell r="C324">
            <v>0</v>
          </cell>
        </row>
        <row r="325">
          <cell r="C325">
            <v>0</v>
          </cell>
        </row>
        <row r="326">
          <cell r="C326">
            <v>0</v>
          </cell>
        </row>
        <row r="327">
          <cell r="C327">
            <v>0</v>
          </cell>
        </row>
        <row r="328">
          <cell r="C328">
            <v>0</v>
          </cell>
        </row>
        <row r="329">
          <cell r="C329">
            <v>0</v>
          </cell>
        </row>
        <row r="330">
          <cell r="C330">
            <v>0</v>
          </cell>
        </row>
        <row r="331">
          <cell r="C331">
            <v>0</v>
          </cell>
        </row>
        <row r="332">
          <cell r="C332">
            <v>0</v>
          </cell>
        </row>
        <row r="333">
          <cell r="C333">
            <v>0</v>
          </cell>
        </row>
        <row r="336">
          <cell r="C336">
            <v>0</v>
          </cell>
        </row>
        <row r="337">
          <cell r="C337">
            <v>0</v>
          </cell>
        </row>
        <row r="338">
          <cell r="C338">
            <v>0</v>
          </cell>
        </row>
        <row r="339">
          <cell r="C339">
            <v>0</v>
          </cell>
        </row>
        <row r="340">
          <cell r="C340">
            <v>0</v>
          </cell>
        </row>
        <row r="341">
          <cell r="C341">
            <v>0</v>
          </cell>
        </row>
        <row r="342">
          <cell r="C342">
            <v>0</v>
          </cell>
        </row>
        <row r="343">
          <cell r="C343">
            <v>0</v>
          </cell>
        </row>
        <row r="344">
          <cell r="C344">
            <v>0</v>
          </cell>
        </row>
        <row r="345">
          <cell r="C345">
            <v>0</v>
          </cell>
        </row>
        <row r="346">
          <cell r="C346">
            <v>0</v>
          </cell>
        </row>
        <row r="347">
          <cell r="C347">
            <v>0</v>
          </cell>
        </row>
        <row r="348">
          <cell r="C348">
            <v>0</v>
          </cell>
        </row>
        <row r="349">
          <cell r="C349">
            <v>0</v>
          </cell>
        </row>
        <row r="350">
          <cell r="C350">
            <v>0</v>
          </cell>
        </row>
        <row r="351">
          <cell r="C351">
            <v>0</v>
          </cell>
        </row>
        <row r="352">
          <cell r="C352">
            <v>0</v>
          </cell>
        </row>
        <row r="353">
          <cell r="C353">
            <v>0</v>
          </cell>
        </row>
        <row r="354">
          <cell r="C354">
            <v>0</v>
          </cell>
        </row>
        <row r="355">
          <cell r="C355">
            <v>0</v>
          </cell>
        </row>
        <row r="356">
          <cell r="C356">
            <v>0</v>
          </cell>
        </row>
        <row r="357">
          <cell r="C357">
            <v>0</v>
          </cell>
        </row>
        <row r="358">
          <cell r="C358">
            <v>0</v>
          </cell>
        </row>
        <row r="359">
          <cell r="C359">
            <v>0</v>
          </cell>
        </row>
        <row r="360">
          <cell r="C360">
            <v>0</v>
          </cell>
        </row>
        <row r="361">
          <cell r="C361">
            <v>0</v>
          </cell>
        </row>
        <row r="362">
          <cell r="C362">
            <v>0</v>
          </cell>
        </row>
        <row r="363">
          <cell r="C363">
            <v>0</v>
          </cell>
        </row>
        <row r="364">
          <cell r="C364">
            <v>0</v>
          </cell>
        </row>
        <row r="365">
          <cell r="C365">
            <v>0</v>
          </cell>
        </row>
        <row r="366">
          <cell r="C366">
            <v>0</v>
          </cell>
        </row>
        <row r="367">
          <cell r="C367">
            <v>0</v>
          </cell>
        </row>
        <row r="368">
          <cell r="C368">
            <v>0</v>
          </cell>
        </row>
        <row r="371">
          <cell r="C371" t="str">
            <v>n.a.</v>
          </cell>
          <cell r="E371">
            <v>2.955788964010253E-2</v>
          </cell>
        </row>
        <row r="372">
          <cell r="C372" t="str">
            <v>n.a.</v>
          </cell>
          <cell r="E372" t="str">
            <v>n.a.</v>
          </cell>
        </row>
        <row r="373">
          <cell r="C373" t="str">
            <v>n.a.</v>
          </cell>
          <cell r="E373" t="str">
            <v>n.a.</v>
          </cell>
        </row>
        <row r="376">
          <cell r="C376" t="str">
            <v>n.a.</v>
          </cell>
          <cell r="E376">
            <v>0</v>
          </cell>
        </row>
        <row r="377">
          <cell r="C377" t="str">
            <v>n.a.</v>
          </cell>
          <cell r="E377">
            <v>0</v>
          </cell>
        </row>
        <row r="378">
          <cell r="C378" t="str">
            <v>n.a.</v>
          </cell>
          <cell r="E378">
            <v>0</v>
          </cell>
        </row>
        <row r="379">
          <cell r="C379" t="str">
            <v>n.a.</v>
          </cell>
          <cell r="E379">
            <v>0</v>
          </cell>
        </row>
        <row r="380">
          <cell r="C380" t="str">
            <v>n.a.</v>
          </cell>
          <cell r="E380">
            <v>0</v>
          </cell>
        </row>
        <row r="381">
          <cell r="C381" t="str">
            <v>n.a.</v>
          </cell>
          <cell r="E381">
            <v>0</v>
          </cell>
        </row>
        <row r="382">
          <cell r="C382" t="str">
            <v>n.a.</v>
          </cell>
          <cell r="E382">
            <v>0</v>
          </cell>
        </row>
        <row r="383">
          <cell r="C383" t="str">
            <v>n.a.</v>
          </cell>
          <cell r="E383">
            <v>0</v>
          </cell>
        </row>
        <row r="384">
          <cell r="C384" t="str">
            <v>n.a.</v>
          </cell>
          <cell r="E384">
            <v>0</v>
          </cell>
        </row>
        <row r="385">
          <cell r="C385" t="str">
            <v>n.a.</v>
          </cell>
          <cell r="E385">
            <v>0</v>
          </cell>
        </row>
        <row r="386">
          <cell r="C386" t="str">
            <v>n.a.</v>
          </cell>
          <cell r="E386">
            <v>0</v>
          </cell>
        </row>
        <row r="387">
          <cell r="C387" t="str">
            <v>n.a.</v>
          </cell>
          <cell r="E387">
            <v>0</v>
          </cell>
        </row>
        <row r="388">
          <cell r="C388" t="str">
            <v>n.a.</v>
          </cell>
          <cell r="E388">
            <v>0</v>
          </cell>
        </row>
        <row r="389">
          <cell r="C389" t="str">
            <v>n.a.</v>
          </cell>
          <cell r="E389">
            <v>0</v>
          </cell>
        </row>
        <row r="390">
          <cell r="C390" t="str">
            <v>n.a.</v>
          </cell>
          <cell r="E390">
            <v>0</v>
          </cell>
        </row>
        <row r="391">
          <cell r="C391" t="str">
            <v>n.a.</v>
          </cell>
          <cell r="E391">
            <v>0</v>
          </cell>
        </row>
        <row r="392">
          <cell r="C392" t="str">
            <v>n.a.</v>
          </cell>
          <cell r="E392">
            <v>0</v>
          </cell>
        </row>
        <row r="393">
          <cell r="C393" t="str">
            <v>n.a.</v>
          </cell>
          <cell r="E393">
            <v>0</v>
          </cell>
        </row>
        <row r="394">
          <cell r="C394" t="str">
            <v>n.a.</v>
          </cell>
          <cell r="E394">
            <v>0</v>
          </cell>
        </row>
        <row r="395">
          <cell r="C395" t="str">
            <v>n.a.</v>
          </cell>
          <cell r="E395">
            <v>0</v>
          </cell>
        </row>
        <row r="396">
          <cell r="C396" t="str">
            <v>n.a.</v>
          </cell>
          <cell r="E396">
            <v>0</v>
          </cell>
        </row>
        <row r="398">
          <cell r="C398" t="str">
            <v>n.a.</v>
          </cell>
        </row>
        <row r="399">
          <cell r="C399" t="str">
            <v>n.a.</v>
          </cell>
        </row>
        <row r="400">
          <cell r="C400" t="str">
            <v>n.a.</v>
          </cell>
          <cell r="E400">
            <v>0</v>
          </cell>
        </row>
        <row r="401">
          <cell r="C401" t="str">
            <v>n.a.</v>
          </cell>
          <cell r="E401">
            <v>0</v>
          </cell>
        </row>
        <row r="402">
          <cell r="C402" t="str">
            <v>n.a.</v>
          </cell>
          <cell r="E402">
            <v>0</v>
          </cell>
        </row>
        <row r="403">
          <cell r="C403" t="str">
            <v>n.a.</v>
          </cell>
          <cell r="E403">
            <v>0</v>
          </cell>
        </row>
        <row r="404">
          <cell r="C404" t="str">
            <v>n.a.</v>
          </cell>
          <cell r="E404">
            <v>0</v>
          </cell>
        </row>
        <row r="405">
          <cell r="C405" t="str">
            <v>n.a.</v>
          </cell>
          <cell r="E405">
            <v>0</v>
          </cell>
        </row>
        <row r="406">
          <cell r="C406" t="str">
            <v>n.a.</v>
          </cell>
          <cell r="E406">
            <v>0</v>
          </cell>
        </row>
        <row r="409">
          <cell r="C409" t="str">
            <v>n.a.</v>
          </cell>
          <cell r="E409">
            <v>0</v>
          </cell>
        </row>
        <row r="410">
          <cell r="C410" t="str">
            <v>n.a.</v>
          </cell>
          <cell r="E410">
            <v>0</v>
          </cell>
        </row>
        <row r="413">
          <cell r="C413">
            <v>0</v>
          </cell>
        </row>
        <row r="414">
          <cell r="C414">
            <v>0</v>
          </cell>
        </row>
        <row r="415">
          <cell r="C415">
            <v>0</v>
          </cell>
        </row>
        <row r="416">
          <cell r="C416">
            <v>0</v>
          </cell>
        </row>
        <row r="417">
          <cell r="C417">
            <v>0</v>
          </cell>
        </row>
        <row r="425">
          <cell r="E425">
            <v>0</v>
          </cell>
        </row>
        <row r="426">
          <cell r="E426">
            <v>0</v>
          </cell>
        </row>
        <row r="427">
          <cell r="E427">
            <v>0</v>
          </cell>
        </row>
        <row r="428">
          <cell r="E428">
            <v>0</v>
          </cell>
        </row>
      </sheetData>
      <sheetData sheetId="2">
        <row r="10">
          <cell r="C10">
            <v>373437666.38</v>
          </cell>
        </row>
        <row r="18">
          <cell r="C18">
            <v>2607</v>
          </cell>
        </row>
        <row r="24">
          <cell r="B24">
            <v>2603</v>
          </cell>
          <cell r="C24">
            <v>373085400.82000017</v>
          </cell>
          <cell r="D24">
            <v>0</v>
          </cell>
          <cell r="E24">
            <v>0.99905669515500473</v>
          </cell>
          <cell r="F24">
            <v>0</v>
          </cell>
          <cell r="G24">
            <v>0</v>
          </cell>
          <cell r="H24">
            <v>0</v>
          </cell>
          <cell r="I24">
            <v>0</v>
          </cell>
        </row>
        <row r="25">
          <cell r="B25">
            <v>0</v>
          </cell>
          <cell r="C25">
            <v>0</v>
          </cell>
          <cell r="D25">
            <v>0</v>
          </cell>
          <cell r="E25">
            <v>0</v>
          </cell>
          <cell r="F25">
            <v>0</v>
          </cell>
          <cell r="G25">
            <v>0</v>
          </cell>
          <cell r="H25">
            <v>0</v>
          </cell>
          <cell r="I25">
            <v>0</v>
          </cell>
        </row>
        <row r="26">
          <cell r="B26">
            <v>0</v>
          </cell>
          <cell r="C26">
            <v>0</v>
          </cell>
          <cell r="D26">
            <v>0</v>
          </cell>
          <cell r="E26">
            <v>0</v>
          </cell>
          <cell r="F26">
            <v>0</v>
          </cell>
          <cell r="G26">
            <v>0</v>
          </cell>
          <cell r="H26">
            <v>0</v>
          </cell>
          <cell r="I26">
            <v>0</v>
          </cell>
        </row>
        <row r="27">
          <cell r="B27">
            <v>4</v>
          </cell>
          <cell r="C27">
            <v>352265.56</v>
          </cell>
          <cell r="D27">
            <v>0</v>
          </cell>
          <cell r="E27">
            <v>9.4330484499531976E-4</v>
          </cell>
          <cell r="F27">
            <v>0</v>
          </cell>
          <cell r="G27">
            <v>0</v>
          </cell>
          <cell r="H27">
            <v>0</v>
          </cell>
          <cell r="I27">
            <v>0</v>
          </cell>
        </row>
        <row r="28">
          <cell r="B28">
            <v>2607</v>
          </cell>
          <cell r="C28">
            <v>373437666.38000017</v>
          </cell>
          <cell r="D28">
            <v>0</v>
          </cell>
          <cell r="E28">
            <v>1</v>
          </cell>
          <cell r="F28">
            <v>0</v>
          </cell>
          <cell r="G28">
            <v>0</v>
          </cell>
          <cell r="H28">
            <v>0</v>
          </cell>
          <cell r="I28">
            <v>1</v>
          </cell>
        </row>
        <row r="30">
          <cell r="C30">
            <v>0.99630123918162572</v>
          </cell>
          <cell r="G30">
            <v>0</v>
          </cell>
        </row>
        <row r="31">
          <cell r="C31">
            <v>0.99905669515500517</v>
          </cell>
          <cell r="G31">
            <v>0</v>
          </cell>
        </row>
        <row r="34">
          <cell r="B34">
            <v>0</v>
          </cell>
          <cell r="C34">
            <v>0</v>
          </cell>
          <cell r="D34">
            <v>0</v>
          </cell>
          <cell r="E34">
            <v>0</v>
          </cell>
          <cell r="F34">
            <v>0</v>
          </cell>
          <cell r="G34">
            <v>0</v>
          </cell>
          <cell r="H34">
            <v>0</v>
          </cell>
          <cell r="I34">
            <v>0</v>
          </cell>
        </row>
        <row r="35">
          <cell r="B35">
            <v>0</v>
          </cell>
          <cell r="C35">
            <v>0</v>
          </cell>
          <cell r="D35">
            <v>0</v>
          </cell>
          <cell r="E35">
            <v>0</v>
          </cell>
          <cell r="F35">
            <v>0</v>
          </cell>
          <cell r="G35">
            <v>0</v>
          </cell>
          <cell r="H35">
            <v>0</v>
          </cell>
          <cell r="I35">
            <v>0</v>
          </cell>
        </row>
        <row r="36">
          <cell r="B36">
            <v>0</v>
          </cell>
          <cell r="C36">
            <v>0</v>
          </cell>
          <cell r="D36">
            <v>0</v>
          </cell>
          <cell r="E36">
            <v>0</v>
          </cell>
          <cell r="F36">
            <v>0</v>
          </cell>
          <cell r="G36">
            <v>0</v>
          </cell>
          <cell r="H36">
            <v>0</v>
          </cell>
          <cell r="I36">
            <v>0</v>
          </cell>
        </row>
        <row r="37">
          <cell r="B37">
            <v>0</v>
          </cell>
          <cell r="C37">
            <v>0</v>
          </cell>
          <cell r="D37">
            <v>0</v>
          </cell>
          <cell r="E37">
            <v>0</v>
          </cell>
          <cell r="F37">
            <v>0</v>
          </cell>
          <cell r="G37">
            <v>0</v>
          </cell>
          <cell r="H37">
            <v>0</v>
          </cell>
          <cell r="I37">
            <v>0</v>
          </cell>
        </row>
        <row r="38">
          <cell r="B38">
            <v>0</v>
          </cell>
          <cell r="C38">
            <v>0</v>
          </cell>
          <cell r="D38">
            <v>0</v>
          </cell>
          <cell r="E38">
            <v>0</v>
          </cell>
          <cell r="F38">
            <v>0</v>
          </cell>
          <cell r="G38">
            <v>0</v>
          </cell>
          <cell r="H38">
            <v>0</v>
          </cell>
          <cell r="I38">
            <v>0</v>
          </cell>
        </row>
        <row r="40">
          <cell r="C40">
            <v>0</v>
          </cell>
          <cell r="G40">
            <v>0</v>
          </cell>
        </row>
        <row r="41">
          <cell r="C41">
            <v>0</v>
          </cell>
          <cell r="G41">
            <v>0</v>
          </cell>
        </row>
        <row r="45">
          <cell r="B45">
            <v>0</v>
          </cell>
          <cell r="C45">
            <v>0</v>
          </cell>
          <cell r="D45">
            <v>0</v>
          </cell>
          <cell r="E45">
            <v>0</v>
          </cell>
          <cell r="F45">
            <v>0</v>
          </cell>
          <cell r="G45">
            <v>0</v>
          </cell>
          <cell r="H45">
            <v>0</v>
          </cell>
          <cell r="I45">
            <v>0</v>
          </cell>
        </row>
        <row r="46">
          <cell r="B46">
            <v>0</v>
          </cell>
          <cell r="C46">
            <v>0</v>
          </cell>
          <cell r="D46">
            <v>0</v>
          </cell>
          <cell r="E46">
            <v>0</v>
          </cell>
          <cell r="F46">
            <v>0</v>
          </cell>
          <cell r="G46">
            <v>0</v>
          </cell>
          <cell r="H46">
            <v>0</v>
          </cell>
          <cell r="I46">
            <v>0</v>
          </cell>
        </row>
        <row r="47">
          <cell r="B47">
            <v>0</v>
          </cell>
          <cell r="C47">
            <v>0</v>
          </cell>
          <cell r="D47">
            <v>0</v>
          </cell>
          <cell r="E47">
            <v>0</v>
          </cell>
          <cell r="F47">
            <v>0</v>
          </cell>
          <cell r="G47">
            <v>0</v>
          </cell>
          <cell r="H47">
            <v>0</v>
          </cell>
          <cell r="I47">
            <v>0</v>
          </cell>
        </row>
        <row r="48">
          <cell r="B48">
            <v>0</v>
          </cell>
          <cell r="C48">
            <v>0</v>
          </cell>
          <cell r="D48">
            <v>0</v>
          </cell>
          <cell r="E48">
            <v>0</v>
          </cell>
          <cell r="F48">
            <v>0</v>
          </cell>
          <cell r="G48">
            <v>0</v>
          </cell>
          <cell r="H48">
            <v>0</v>
          </cell>
          <cell r="I48">
            <v>0</v>
          </cell>
        </row>
        <row r="49">
          <cell r="B49">
            <v>0</v>
          </cell>
          <cell r="C49">
            <v>0</v>
          </cell>
          <cell r="D49">
            <v>0</v>
          </cell>
          <cell r="E49">
            <v>0</v>
          </cell>
          <cell r="F49">
            <v>0</v>
          </cell>
          <cell r="G49">
            <v>0</v>
          </cell>
          <cell r="H49">
            <v>0</v>
          </cell>
          <cell r="I49">
            <v>0</v>
          </cell>
        </row>
        <row r="51">
          <cell r="C51">
            <v>0</v>
          </cell>
          <cell r="G51">
            <v>0</v>
          </cell>
        </row>
        <row r="55">
          <cell r="B55">
            <v>0</v>
          </cell>
          <cell r="C55">
            <v>0</v>
          </cell>
          <cell r="D55">
            <v>0</v>
          </cell>
          <cell r="E55">
            <v>0</v>
          </cell>
          <cell r="F55">
            <v>0</v>
          </cell>
          <cell r="G55">
            <v>0</v>
          </cell>
          <cell r="H55">
            <v>0</v>
          </cell>
          <cell r="I55">
            <v>0</v>
          </cell>
        </row>
        <row r="56">
          <cell r="B56">
            <v>0</v>
          </cell>
          <cell r="C56">
            <v>0</v>
          </cell>
          <cell r="D56">
            <v>0</v>
          </cell>
          <cell r="E56">
            <v>0</v>
          </cell>
          <cell r="F56">
            <v>0</v>
          </cell>
          <cell r="G56">
            <v>0</v>
          </cell>
          <cell r="H56">
            <v>0</v>
          </cell>
          <cell r="I56">
            <v>0</v>
          </cell>
        </row>
        <row r="57">
          <cell r="B57">
            <v>0</v>
          </cell>
          <cell r="C57">
            <v>0</v>
          </cell>
          <cell r="D57">
            <v>0</v>
          </cell>
          <cell r="E57">
            <v>0</v>
          </cell>
          <cell r="F57">
            <v>0</v>
          </cell>
          <cell r="G57">
            <v>0</v>
          </cell>
          <cell r="H57">
            <v>0</v>
          </cell>
          <cell r="I57">
            <v>0</v>
          </cell>
        </row>
        <row r="58">
          <cell r="B58">
            <v>0</v>
          </cell>
          <cell r="C58">
            <v>0</v>
          </cell>
          <cell r="D58">
            <v>0</v>
          </cell>
          <cell r="E58">
            <v>0</v>
          </cell>
          <cell r="F58">
            <v>0</v>
          </cell>
          <cell r="G58">
            <v>0</v>
          </cell>
          <cell r="H58">
            <v>0</v>
          </cell>
          <cell r="I58">
            <v>0</v>
          </cell>
        </row>
        <row r="59">
          <cell r="B59">
            <v>0</v>
          </cell>
          <cell r="C59">
            <v>0</v>
          </cell>
          <cell r="D59">
            <v>0</v>
          </cell>
          <cell r="E59">
            <v>0</v>
          </cell>
          <cell r="F59">
            <v>0</v>
          </cell>
          <cell r="G59">
            <v>0</v>
          </cell>
          <cell r="H59">
            <v>0</v>
          </cell>
          <cell r="I59">
            <v>0</v>
          </cell>
        </row>
        <row r="61">
          <cell r="C61">
            <v>0</v>
          </cell>
          <cell r="G61">
            <v>0</v>
          </cell>
        </row>
        <row r="62">
          <cell r="C62">
            <v>0</v>
          </cell>
          <cell r="G62">
            <v>0</v>
          </cell>
        </row>
        <row r="65">
          <cell r="B65">
            <v>0</v>
          </cell>
          <cell r="C65">
            <v>0</v>
          </cell>
          <cell r="D65">
            <v>0</v>
          </cell>
          <cell r="E65">
            <v>0</v>
          </cell>
          <cell r="F65">
            <v>0</v>
          </cell>
          <cell r="G65">
            <v>0</v>
          </cell>
          <cell r="H65">
            <v>0</v>
          </cell>
          <cell r="I65">
            <v>0</v>
          </cell>
        </row>
        <row r="66">
          <cell r="B66">
            <v>0</v>
          </cell>
          <cell r="C66">
            <v>0</v>
          </cell>
          <cell r="D66">
            <v>0</v>
          </cell>
          <cell r="E66">
            <v>0</v>
          </cell>
          <cell r="F66">
            <v>0</v>
          </cell>
          <cell r="G66">
            <v>0</v>
          </cell>
          <cell r="H66">
            <v>0</v>
          </cell>
          <cell r="I66">
            <v>0</v>
          </cell>
        </row>
        <row r="67">
          <cell r="B67">
            <v>0</v>
          </cell>
          <cell r="C67">
            <v>0</v>
          </cell>
          <cell r="D67">
            <v>0</v>
          </cell>
          <cell r="E67">
            <v>0</v>
          </cell>
          <cell r="F67">
            <v>0</v>
          </cell>
          <cell r="G67">
            <v>0</v>
          </cell>
          <cell r="H67">
            <v>0</v>
          </cell>
          <cell r="I67">
            <v>0</v>
          </cell>
        </row>
        <row r="68">
          <cell r="B68">
            <v>0</v>
          </cell>
          <cell r="C68">
            <v>0</v>
          </cell>
          <cell r="D68">
            <v>0</v>
          </cell>
          <cell r="E68">
            <v>0</v>
          </cell>
          <cell r="F68">
            <v>0</v>
          </cell>
          <cell r="G68">
            <v>0</v>
          </cell>
          <cell r="H68">
            <v>0</v>
          </cell>
          <cell r="I68">
            <v>0</v>
          </cell>
        </row>
        <row r="69">
          <cell r="B69">
            <v>0</v>
          </cell>
          <cell r="C69">
            <v>0</v>
          </cell>
          <cell r="D69">
            <v>0</v>
          </cell>
          <cell r="E69">
            <v>0</v>
          </cell>
          <cell r="F69">
            <v>0</v>
          </cell>
          <cell r="G69">
            <v>0</v>
          </cell>
          <cell r="H69">
            <v>0</v>
          </cell>
          <cell r="I69">
            <v>0</v>
          </cell>
        </row>
        <row r="71">
          <cell r="C71">
            <v>0</v>
          </cell>
          <cell r="G71">
            <v>0</v>
          </cell>
        </row>
        <row r="72">
          <cell r="C72">
            <v>0</v>
          </cell>
          <cell r="G72">
            <v>0</v>
          </cell>
        </row>
      </sheetData>
      <sheetData sheetId="3">
        <row r="7">
          <cell r="B7" t="str">
            <v>Total interest receipts</v>
          </cell>
          <cell r="C7">
            <v>0</v>
          </cell>
        </row>
        <row r="8">
          <cell r="B8" t="str">
            <v>Total fees</v>
          </cell>
          <cell r="C8">
            <v>0</v>
          </cell>
        </row>
        <row r="9">
          <cell r="B9" t="str">
            <v>Total expenses</v>
          </cell>
          <cell r="C9">
            <v>0</v>
          </cell>
        </row>
        <row r="10">
          <cell r="B10" t="str">
            <v>Total ERC</v>
          </cell>
          <cell r="C10">
            <v>0</v>
          </cell>
        </row>
        <row r="11">
          <cell r="B11" t="str">
            <v>Total Revenue Recoveries</v>
          </cell>
          <cell r="C11">
            <v>0</v>
          </cell>
        </row>
        <row r="17">
          <cell r="C17">
            <v>0</v>
          </cell>
        </row>
        <row r="19">
          <cell r="C19">
            <v>0</v>
          </cell>
        </row>
        <row r="20">
          <cell r="C20">
            <v>0</v>
          </cell>
        </row>
        <row r="21">
          <cell r="C21">
            <v>0</v>
          </cell>
        </row>
        <row r="22">
          <cell r="C22">
            <v>0</v>
          </cell>
        </row>
        <row r="23">
          <cell r="C23">
            <v>0</v>
          </cell>
        </row>
        <row r="24">
          <cell r="C24">
            <v>0</v>
          </cell>
        </row>
        <row r="25">
          <cell r="C25">
            <v>0</v>
          </cell>
        </row>
        <row r="38">
          <cell r="C38">
            <v>0</v>
          </cell>
        </row>
        <row r="39">
          <cell r="C39">
            <v>0</v>
          </cell>
        </row>
        <row r="40">
          <cell r="C40">
            <v>0</v>
          </cell>
        </row>
        <row r="41">
          <cell r="C41">
            <v>0</v>
          </cell>
        </row>
        <row r="42">
          <cell r="C42">
            <v>0</v>
          </cell>
        </row>
        <row r="43">
          <cell r="C43">
            <v>0</v>
          </cell>
        </row>
        <row r="44">
          <cell r="C44">
            <v>0</v>
          </cell>
        </row>
        <row r="45">
          <cell r="C45">
            <v>0</v>
          </cell>
        </row>
        <row r="46">
          <cell r="C46">
            <v>0</v>
          </cell>
        </row>
        <row r="47">
          <cell r="C47">
            <v>0</v>
          </cell>
        </row>
        <row r="48">
          <cell r="C48">
            <v>0</v>
          </cell>
        </row>
        <row r="49">
          <cell r="C49">
            <v>0</v>
          </cell>
        </row>
        <row r="54">
          <cell r="C54">
            <v>0</v>
          </cell>
          <cell r="D54">
            <v>0</v>
          </cell>
        </row>
        <row r="55">
          <cell r="C55">
            <v>0</v>
          </cell>
          <cell r="D55">
            <v>0</v>
          </cell>
        </row>
        <row r="56">
          <cell r="C56">
            <v>0</v>
          </cell>
          <cell r="D56">
            <v>0</v>
          </cell>
        </row>
        <row r="57">
          <cell r="C57">
            <v>0</v>
          </cell>
          <cell r="D57">
            <v>0</v>
          </cell>
        </row>
        <row r="58">
          <cell r="C58">
            <v>0</v>
          </cell>
          <cell r="D58">
            <v>0</v>
          </cell>
        </row>
        <row r="59">
          <cell r="C59">
            <v>0</v>
          </cell>
          <cell r="D59">
            <v>0</v>
          </cell>
        </row>
        <row r="63">
          <cell r="C63">
            <v>0</v>
          </cell>
        </row>
        <row r="64">
          <cell r="C64">
            <v>0</v>
          </cell>
        </row>
        <row r="65">
          <cell r="C65">
            <v>0</v>
          </cell>
        </row>
        <row r="66">
          <cell r="C66">
            <v>0</v>
          </cell>
        </row>
        <row r="67">
          <cell r="C67">
            <v>0</v>
          </cell>
        </row>
        <row r="68">
          <cell r="C68">
            <v>0</v>
          </cell>
        </row>
        <row r="72">
          <cell r="C72">
            <v>0</v>
          </cell>
        </row>
        <row r="73">
          <cell r="C73">
            <v>0</v>
          </cell>
        </row>
        <row r="74">
          <cell r="C74">
            <v>0</v>
          </cell>
        </row>
      </sheetData>
      <sheetData sheetId="4">
        <row r="3">
          <cell r="G3">
            <v>373464166.44000006</v>
          </cell>
          <cell r="N3">
            <v>1307458.77</v>
          </cell>
        </row>
        <row r="4">
          <cell r="G4">
            <v>2607</v>
          </cell>
        </row>
        <row r="5">
          <cell r="G5">
            <v>143254.37914844652</v>
          </cell>
        </row>
        <row r="6">
          <cell r="G6">
            <v>0.71061809041251678</v>
          </cell>
        </row>
        <row r="7">
          <cell r="N7">
            <v>0</v>
          </cell>
        </row>
        <row r="8">
          <cell r="N8">
            <v>43190</v>
          </cell>
        </row>
        <row r="9">
          <cell r="G9">
            <v>373464166.43999988</v>
          </cell>
        </row>
        <row r="10">
          <cell r="G10">
            <v>334956483.74999946</v>
          </cell>
        </row>
      </sheetData>
      <sheetData sheetId="5">
        <row r="6">
          <cell r="G6">
            <v>47249665.840000056</v>
          </cell>
          <cell r="J6">
            <v>0.12651726748084433</v>
          </cell>
          <cell r="M6">
            <v>812</v>
          </cell>
          <cell r="P6">
            <v>0.31146912159570389</v>
          </cell>
        </row>
        <row r="7">
          <cell r="G7">
            <v>37754505.329999983</v>
          </cell>
          <cell r="J7">
            <v>0.10109271175837305</v>
          </cell>
          <cell r="M7">
            <v>430</v>
          </cell>
          <cell r="P7">
            <v>0.16494054468738012</v>
          </cell>
        </row>
        <row r="8">
          <cell r="G8">
            <v>35287552.630000003</v>
          </cell>
          <cell r="J8">
            <v>9.4487117643371615E-2</v>
          </cell>
          <cell r="M8">
            <v>316</v>
          </cell>
          <cell r="P8">
            <v>0.12121212121212122</v>
          </cell>
        </row>
        <row r="9">
          <cell r="G9">
            <v>28978664.190000016</v>
          </cell>
          <cell r="J9">
            <v>7.7594229364052428E-2</v>
          </cell>
          <cell r="M9">
            <v>213</v>
          </cell>
          <cell r="P9">
            <v>8.170310701956271E-2</v>
          </cell>
        </row>
        <row r="10">
          <cell r="G10">
            <v>24001351.620000008</v>
          </cell>
          <cell r="J10">
            <v>6.4266812660475195E-2</v>
          </cell>
          <cell r="M10">
            <v>148</v>
          </cell>
          <cell r="P10">
            <v>5.6770233985423857E-2</v>
          </cell>
        </row>
        <row r="11">
          <cell r="G11">
            <v>28078875.739999998</v>
          </cell>
          <cell r="J11">
            <v>7.5184926060399129E-2</v>
          </cell>
          <cell r="M11">
            <v>151</v>
          </cell>
          <cell r="P11">
            <v>5.7920981971614882E-2</v>
          </cell>
        </row>
        <row r="12">
          <cell r="G12">
            <v>20856808.510000002</v>
          </cell>
          <cell r="J12">
            <v>5.5846880060314463E-2</v>
          </cell>
          <cell r="M12">
            <v>99</v>
          </cell>
          <cell r="P12">
            <v>3.7974683544303799E-2</v>
          </cell>
        </row>
        <row r="13">
          <cell r="G13">
            <v>22228294.109999988</v>
          </cell>
          <cell r="J13">
            <v>5.9519215248649934E-2</v>
          </cell>
          <cell r="M13">
            <v>93</v>
          </cell>
          <cell r="P13">
            <v>3.5673187571921748E-2</v>
          </cell>
        </row>
        <row r="14">
          <cell r="G14">
            <v>22648952.870000008</v>
          </cell>
          <cell r="J14">
            <v>6.0645585052773038E-2</v>
          </cell>
          <cell r="M14">
            <v>87</v>
          </cell>
          <cell r="P14">
            <v>3.3371691599539698E-2</v>
          </cell>
        </row>
        <row r="15">
          <cell r="G15">
            <v>14587029.030000003</v>
          </cell>
          <cell r="J15">
            <v>3.9058711225360691E-2</v>
          </cell>
          <cell r="M15">
            <v>51</v>
          </cell>
          <cell r="P15">
            <v>1.9562715765247412E-2</v>
          </cell>
        </row>
        <row r="16">
          <cell r="G16">
            <v>12436981.600000001</v>
          </cell>
          <cell r="J16">
            <v>3.3301673139230346E-2</v>
          </cell>
          <cell r="M16">
            <v>40</v>
          </cell>
          <cell r="P16">
            <v>1.5343306482546989E-2</v>
          </cell>
        </row>
        <row r="17">
          <cell r="G17">
            <v>8401372.9400000013</v>
          </cell>
          <cell r="J17">
            <v>2.249579396086384E-2</v>
          </cell>
          <cell r="M17">
            <v>25</v>
          </cell>
          <cell r="P17">
            <v>9.5895665515918684E-3</v>
          </cell>
        </row>
        <row r="18">
          <cell r="G18">
            <v>11236423.369999997</v>
          </cell>
          <cell r="J18">
            <v>3.0087018728221726E-2</v>
          </cell>
          <cell r="M18">
            <v>31</v>
          </cell>
          <cell r="P18">
            <v>1.1891062523973917E-2</v>
          </cell>
        </row>
        <row r="19">
          <cell r="G19">
            <v>59717688.659999974</v>
          </cell>
          <cell r="J19">
            <v>0.15990205761707019</v>
          </cell>
          <cell r="M19">
            <v>111</v>
          </cell>
          <cell r="P19">
            <v>4.2577675489067893E-2</v>
          </cell>
        </row>
        <row r="20">
          <cell r="G20">
            <v>373464166.44000006</v>
          </cell>
          <cell r="J20">
            <v>1</v>
          </cell>
          <cell r="M20">
            <v>2607</v>
          </cell>
          <cell r="P20">
            <v>0.99999999999999978</v>
          </cell>
        </row>
        <row r="23">
          <cell r="G23">
            <v>46886579.490000062</v>
          </cell>
          <cell r="J23">
            <v>0.12554505546526848</v>
          </cell>
          <cell r="M23">
            <v>807</v>
          </cell>
          <cell r="P23">
            <v>0.30955120828538552</v>
          </cell>
        </row>
        <row r="24">
          <cell r="G24">
            <v>37253934.549999997</v>
          </cell>
          <cell r="J24">
            <v>9.9752366887346691E-2</v>
          </cell>
          <cell r="M24">
            <v>426</v>
          </cell>
          <cell r="P24">
            <v>0.16340621403912542</v>
          </cell>
        </row>
        <row r="25">
          <cell r="G25">
            <v>35457637.020000003</v>
          </cell>
          <cell r="J25">
            <v>9.4942541229578847E-2</v>
          </cell>
          <cell r="M25">
            <v>319</v>
          </cell>
          <cell r="P25">
            <v>0.12236286919831224</v>
          </cell>
        </row>
        <row r="26">
          <cell r="G26">
            <v>29712168.270000018</v>
          </cell>
          <cell r="J26">
            <v>7.9558284140691479E-2</v>
          </cell>
          <cell r="M26">
            <v>219</v>
          </cell>
          <cell r="P26">
            <v>8.400460299194476E-2</v>
          </cell>
        </row>
        <row r="27">
          <cell r="G27">
            <v>23446098.910000008</v>
          </cell>
          <cell r="J27">
            <v>6.2780049645718303E-2</v>
          </cell>
          <cell r="M27">
            <v>145</v>
          </cell>
          <cell r="P27">
            <v>5.5619485999232832E-2</v>
          </cell>
        </row>
        <row r="28">
          <cell r="G28">
            <v>29196580.449999992</v>
          </cell>
          <cell r="J28">
            <v>7.8177729146848826E-2</v>
          </cell>
          <cell r="M28">
            <v>157</v>
          </cell>
          <cell r="P28">
            <v>6.0222477943996933E-2</v>
          </cell>
        </row>
        <row r="29">
          <cell r="G29">
            <v>19805568.590000004</v>
          </cell>
          <cell r="J29">
            <v>5.3032045293110931E-2</v>
          </cell>
          <cell r="M29">
            <v>94</v>
          </cell>
          <cell r="P29">
            <v>3.6056770233985423E-2</v>
          </cell>
        </row>
        <row r="30">
          <cell r="G30">
            <v>22678521.799999986</v>
          </cell>
          <cell r="J30">
            <v>6.0724759797385994E-2</v>
          </cell>
          <cell r="M30">
            <v>95</v>
          </cell>
          <cell r="P30">
            <v>3.6440352896049098E-2</v>
          </cell>
        </row>
        <row r="31">
          <cell r="G31">
            <v>21564103.110000011</v>
          </cell>
          <cell r="J31">
            <v>5.7740755466734857E-2</v>
          </cell>
          <cell r="M31">
            <v>83</v>
          </cell>
          <cell r="P31">
            <v>3.1837360951285004E-2</v>
          </cell>
        </row>
        <row r="32">
          <cell r="G32">
            <v>15372567.580000006</v>
          </cell>
          <cell r="J32">
            <v>4.1162095219300587E-2</v>
          </cell>
          <cell r="M32">
            <v>54</v>
          </cell>
          <cell r="P32">
            <v>2.0713463751438434E-2</v>
          </cell>
        </row>
        <row r="33">
          <cell r="G33">
            <v>12738692.670000002</v>
          </cell>
          <cell r="J33">
            <v>3.4109544675811815E-2</v>
          </cell>
          <cell r="M33">
            <v>41</v>
          </cell>
          <cell r="P33">
            <v>1.5726889144610665E-2</v>
          </cell>
        </row>
        <row r="34">
          <cell r="G34">
            <v>8397601.9700000007</v>
          </cell>
          <cell r="J34">
            <v>2.2485696686911302E-2</v>
          </cell>
          <cell r="M34">
            <v>25</v>
          </cell>
          <cell r="P34">
            <v>9.5895665515918684E-3</v>
          </cell>
        </row>
        <row r="35">
          <cell r="G35">
            <v>11239045.149999997</v>
          </cell>
          <cell r="J35">
            <v>3.0094038893034299E-2</v>
          </cell>
          <cell r="M35">
            <v>31</v>
          </cell>
          <cell r="P35">
            <v>1.1891062523973917E-2</v>
          </cell>
        </row>
        <row r="36">
          <cell r="G36">
            <v>59715066.87999998</v>
          </cell>
          <cell r="J36">
            <v>0.15989503745225761</v>
          </cell>
          <cell r="M36">
            <v>111</v>
          </cell>
          <cell r="P36">
            <v>4.2577675489067893E-2</v>
          </cell>
        </row>
        <row r="37">
          <cell r="G37">
            <v>373464166.44000006</v>
          </cell>
          <cell r="J37">
            <v>1</v>
          </cell>
          <cell r="M37">
            <v>2607</v>
          </cell>
          <cell r="P37">
            <v>0.99999999999999989</v>
          </cell>
        </row>
        <row r="40">
          <cell r="G40">
            <v>113074895.07999994</v>
          </cell>
          <cell r="J40">
            <v>0.30277307769008238</v>
          </cell>
          <cell r="M40">
            <v>505</v>
          </cell>
          <cell r="P40">
            <v>0.19370924434215572</v>
          </cell>
        </row>
        <row r="41">
          <cell r="G41">
            <v>38102097.329999998</v>
          </cell>
          <cell r="J41">
            <v>0.10202343559009541</v>
          </cell>
          <cell r="M41">
            <v>238</v>
          </cell>
          <cell r="P41">
            <v>9.1292673571154587E-2</v>
          </cell>
        </row>
        <row r="42">
          <cell r="G42">
            <v>173764402.57999989</v>
          </cell>
          <cell r="J42">
            <v>0.46527730956462887</v>
          </cell>
          <cell r="M42">
            <v>1392</v>
          </cell>
          <cell r="P42">
            <v>0.53394706559263516</v>
          </cell>
        </row>
        <row r="43">
          <cell r="G43">
            <v>48522771.450000055</v>
          </cell>
          <cell r="J43">
            <v>0.12992617715519339</v>
          </cell>
          <cell r="M43">
            <v>472</v>
          </cell>
          <cell r="P43">
            <v>0.18105101649405447</v>
          </cell>
        </row>
        <row r="44">
          <cell r="G44">
            <v>0</v>
          </cell>
          <cell r="J44">
            <v>0</v>
          </cell>
          <cell r="M44">
            <v>0</v>
          </cell>
          <cell r="P44">
            <v>0</v>
          </cell>
        </row>
        <row r="45">
          <cell r="G45">
            <v>0</v>
          </cell>
          <cell r="J45">
            <v>0</v>
          </cell>
          <cell r="M45">
            <v>0</v>
          </cell>
          <cell r="P45">
            <v>0</v>
          </cell>
        </row>
        <row r="46">
          <cell r="G46">
            <v>0</v>
          </cell>
          <cell r="J46">
            <v>0</v>
          </cell>
          <cell r="M46">
            <v>0</v>
          </cell>
          <cell r="P46">
            <v>0</v>
          </cell>
        </row>
        <row r="47">
          <cell r="G47">
            <v>373464166.43999988</v>
          </cell>
          <cell r="J47">
            <v>1</v>
          </cell>
          <cell r="M47">
            <v>2607</v>
          </cell>
          <cell r="P47">
            <v>1</v>
          </cell>
        </row>
        <row r="50">
          <cell r="G50">
            <v>112083077.77999988</v>
          </cell>
          <cell r="J50">
            <v>0.30011735489489588</v>
          </cell>
          <cell r="M50">
            <v>498</v>
          </cell>
          <cell r="P50">
            <v>0.19102416570771003</v>
          </cell>
        </row>
        <row r="51">
          <cell r="G51">
            <v>44176328.869999968</v>
          </cell>
          <cell r="J51">
            <v>0.1182879987954541</v>
          </cell>
          <cell r="M51">
            <v>304</v>
          </cell>
          <cell r="P51">
            <v>0.11660912926735711</v>
          </cell>
        </row>
        <row r="52">
          <cell r="G52">
            <v>171451922.8499999</v>
          </cell>
          <cell r="J52">
            <v>0.45908533738147839</v>
          </cell>
          <cell r="M52">
            <v>1364</v>
          </cell>
          <cell r="P52">
            <v>0.52320675105485237</v>
          </cell>
        </row>
        <row r="53">
          <cell r="G53">
            <v>45752836.940000065</v>
          </cell>
          <cell r="J53">
            <v>0.12250930892817168</v>
          </cell>
          <cell r="M53">
            <v>441</v>
          </cell>
          <cell r="P53">
            <v>0.16915995397008055</v>
          </cell>
        </row>
        <row r="54">
          <cell r="G54">
            <v>0</v>
          </cell>
          <cell r="J54">
            <v>0</v>
          </cell>
          <cell r="M54">
            <v>0</v>
          </cell>
          <cell r="P54">
            <v>0</v>
          </cell>
        </row>
        <row r="55">
          <cell r="G55">
            <v>0</v>
          </cell>
          <cell r="J55">
            <v>0</v>
          </cell>
          <cell r="M55">
            <v>0</v>
          </cell>
          <cell r="P55">
            <v>0</v>
          </cell>
        </row>
        <row r="56">
          <cell r="G56">
            <v>0</v>
          </cell>
          <cell r="J56">
            <v>0</v>
          </cell>
          <cell r="M56">
            <v>0</v>
          </cell>
          <cell r="P56">
            <v>0</v>
          </cell>
        </row>
        <row r="57">
          <cell r="G57">
            <v>0</v>
          </cell>
          <cell r="J57">
            <v>0</v>
          </cell>
          <cell r="M57">
            <v>0</v>
          </cell>
          <cell r="P57">
            <v>0</v>
          </cell>
        </row>
        <row r="58">
          <cell r="G58">
            <v>0</v>
          </cell>
          <cell r="J58">
            <v>0</v>
          </cell>
          <cell r="M58">
            <v>0</v>
          </cell>
          <cell r="P58">
            <v>0</v>
          </cell>
        </row>
        <row r="59">
          <cell r="G59">
            <v>373464166.43999982</v>
          </cell>
          <cell r="J59">
            <v>1</v>
          </cell>
          <cell r="M59">
            <v>2607</v>
          </cell>
          <cell r="P59">
            <v>1</v>
          </cell>
        </row>
        <row r="68">
          <cell r="G68">
            <v>1393774.3699999996</v>
          </cell>
          <cell r="J68">
            <v>3.73201633582675E-3</v>
          </cell>
          <cell r="M68">
            <v>13</v>
          </cell>
          <cell r="P68">
            <v>4.9865746068277718E-3</v>
          </cell>
        </row>
        <row r="69">
          <cell r="G69">
            <v>18119477.749999996</v>
          </cell>
          <cell r="J69">
            <v>4.8517312712278764E-2</v>
          </cell>
          <cell r="M69">
            <v>151</v>
          </cell>
          <cell r="P69">
            <v>5.7920981971614882E-2</v>
          </cell>
        </row>
        <row r="70">
          <cell r="G70">
            <v>133486296.25999989</v>
          </cell>
          <cell r="J70">
            <v>0.3574273203569735</v>
          </cell>
          <cell r="M70">
            <v>758</v>
          </cell>
          <cell r="P70">
            <v>0.29075565784426544</v>
          </cell>
        </row>
        <row r="71">
          <cell r="G71">
            <v>176386741.63999999</v>
          </cell>
          <cell r="J71">
            <v>0.47229897133474519</v>
          </cell>
          <cell r="M71">
            <v>1366</v>
          </cell>
          <cell r="P71">
            <v>0.52397391637897972</v>
          </cell>
        </row>
        <row r="72">
          <cell r="G72">
            <v>44077876.419999942</v>
          </cell>
          <cell r="J72">
            <v>0.11802437926017575</v>
          </cell>
          <cell r="M72">
            <v>319</v>
          </cell>
          <cell r="P72">
            <v>0.12236286919831224</v>
          </cell>
        </row>
        <row r="77">
          <cell r="G77">
            <v>30932373.319999993</v>
          </cell>
          <cell r="J77">
            <v>8.2825545526519884E-2</v>
          </cell>
          <cell r="M77">
            <v>201</v>
          </cell>
          <cell r="P77">
            <v>7.7100115074798622E-2</v>
          </cell>
        </row>
        <row r="78">
          <cell r="G78">
            <v>31919559.00999999</v>
          </cell>
          <cell r="J78">
            <v>8.5468866569634191E-2</v>
          </cell>
          <cell r="M78">
            <v>216</v>
          </cell>
          <cell r="P78">
            <v>8.2853855005753735E-2</v>
          </cell>
        </row>
        <row r="79">
          <cell r="G79">
            <v>11752050.480000006</v>
          </cell>
          <cell r="J79">
            <v>3.1467678926267416E-2</v>
          </cell>
          <cell r="M79">
            <v>68</v>
          </cell>
          <cell r="P79">
            <v>2.6083621020329881E-2</v>
          </cell>
        </row>
        <row r="80">
          <cell r="G80">
            <v>74235122.229999959</v>
          </cell>
          <cell r="J80">
            <v>0.1987744177376827</v>
          </cell>
          <cell r="M80">
            <v>514</v>
          </cell>
          <cell r="P80">
            <v>0.1971614883007288</v>
          </cell>
        </row>
        <row r="81">
          <cell r="G81">
            <v>6963461.4199999999</v>
          </cell>
          <cell r="J81">
            <v>1.8645594532879343E-2</v>
          </cell>
          <cell r="M81">
            <v>41</v>
          </cell>
          <cell r="P81">
            <v>1.5726889144610665E-2</v>
          </cell>
        </row>
        <row r="82">
          <cell r="G82">
            <v>9963036.8199999984</v>
          </cell>
          <cell r="J82">
            <v>2.6677356799639968E-2</v>
          </cell>
          <cell r="M82">
            <v>50</v>
          </cell>
          <cell r="P82">
            <v>1.9179133103183737E-2</v>
          </cell>
        </row>
        <row r="83">
          <cell r="G83">
            <v>173787191.74999973</v>
          </cell>
          <cell r="J83">
            <v>0.46533833059970475</v>
          </cell>
          <cell r="M83">
            <v>1238</v>
          </cell>
          <cell r="P83">
            <v>0.47487533563482931</v>
          </cell>
        </row>
        <row r="84">
          <cell r="G84">
            <v>1780307.94</v>
          </cell>
          <cell r="J84">
            <v>4.7670114029160068E-3</v>
          </cell>
          <cell r="M84">
            <v>13</v>
          </cell>
          <cell r="P84">
            <v>4.9865746068277718E-3</v>
          </cell>
        </row>
        <row r="85">
          <cell r="G85">
            <v>32131063.469999999</v>
          </cell>
          <cell r="J85">
            <v>8.6035197904755709E-2</v>
          </cell>
          <cell r="M85">
            <v>266</v>
          </cell>
          <cell r="P85">
            <v>0.10203298810893748</v>
          </cell>
        </row>
        <row r="86">
          <cell r="G86">
            <v>373464166.4399997</v>
          </cell>
          <cell r="J86">
            <v>1</v>
          </cell>
          <cell r="M86">
            <v>2607</v>
          </cell>
          <cell r="P86">
            <v>0.99999999999999989</v>
          </cell>
        </row>
        <row r="89">
          <cell r="G89">
            <v>429665.47</v>
          </cell>
          <cell r="J89">
            <v>1.1504864686101804E-3</v>
          </cell>
          <cell r="M89">
            <v>2</v>
          </cell>
          <cell r="P89">
            <v>7.6716532412734941E-4</v>
          </cell>
        </row>
        <row r="90">
          <cell r="G90">
            <v>3252809.5</v>
          </cell>
          <cell r="J90">
            <v>8.7098302656637653E-3</v>
          </cell>
          <cell r="M90">
            <v>26</v>
          </cell>
          <cell r="P90">
            <v>9.9731492136555435E-3</v>
          </cell>
        </row>
        <row r="91">
          <cell r="G91">
            <v>19958285.800000004</v>
          </cell>
          <cell r="J91">
            <v>5.3440965943934743E-2</v>
          </cell>
          <cell r="M91">
            <v>120</v>
          </cell>
          <cell r="P91">
            <v>4.6029919447640968E-2</v>
          </cell>
        </row>
        <row r="92">
          <cell r="G92">
            <v>23047557.010000002</v>
          </cell>
          <cell r="J92">
            <v>6.1712900677186627E-2</v>
          </cell>
          <cell r="M92">
            <v>162</v>
          </cell>
          <cell r="P92">
            <v>6.2140391254315308E-2</v>
          </cell>
        </row>
        <row r="93">
          <cell r="G93">
            <v>26135188.430000003</v>
          </cell>
          <cell r="J93">
            <v>6.9980444654517734E-2</v>
          </cell>
          <cell r="M93">
            <v>164</v>
          </cell>
          <cell r="P93">
            <v>6.2907556578442658E-2</v>
          </cell>
        </row>
        <row r="94">
          <cell r="G94">
            <v>77423790.629999965</v>
          </cell>
          <cell r="J94">
            <v>0.20731250167327303</v>
          </cell>
          <cell r="M94">
            <v>533</v>
          </cell>
          <cell r="P94">
            <v>0.20444955887993863</v>
          </cell>
        </row>
        <row r="95">
          <cell r="G95">
            <v>24978643.129999999</v>
          </cell>
          <cell r="J95">
            <v>6.6883640720087761E-2</v>
          </cell>
          <cell r="M95">
            <v>151</v>
          </cell>
          <cell r="P95">
            <v>5.7920981971614882E-2</v>
          </cell>
        </row>
        <row r="96">
          <cell r="G96">
            <v>164883688.52999979</v>
          </cell>
          <cell r="J96">
            <v>0.44149801599905242</v>
          </cell>
          <cell r="M96">
            <v>1174</v>
          </cell>
          <cell r="P96">
            <v>0.4503260452627541</v>
          </cell>
        </row>
        <row r="97">
          <cell r="G97">
            <v>33354537.940000009</v>
          </cell>
          <cell r="J97">
            <v>8.9311213597673772E-2</v>
          </cell>
          <cell r="M97">
            <v>275</v>
          </cell>
          <cell r="P97">
            <v>0.10548523206751055</v>
          </cell>
        </row>
        <row r="98">
          <cell r="G98">
            <v>373464166.43999976</v>
          </cell>
          <cell r="J98">
            <v>1</v>
          </cell>
          <cell r="M98">
            <v>2607</v>
          </cell>
          <cell r="P98">
            <v>1</v>
          </cell>
        </row>
        <row r="101">
          <cell r="G101">
            <v>38507682.690000005</v>
          </cell>
          <cell r="J101">
            <v>0.10310944436000295</v>
          </cell>
          <cell r="M101">
            <v>393</v>
          </cell>
          <cell r="P101">
            <v>0.15074798619102417</v>
          </cell>
        </row>
        <row r="102">
          <cell r="G102">
            <v>334956483.74999946</v>
          </cell>
          <cell r="J102">
            <v>0.89689055563999709</v>
          </cell>
          <cell r="M102">
            <v>2214</v>
          </cell>
          <cell r="P102">
            <v>0.84925201380897586</v>
          </cell>
        </row>
        <row r="103">
          <cell r="G103">
            <v>0</v>
          </cell>
          <cell r="J103">
            <v>0</v>
          </cell>
          <cell r="M103">
            <v>0</v>
          </cell>
          <cell r="P103">
            <v>0</v>
          </cell>
        </row>
        <row r="104">
          <cell r="G104">
            <v>373464166.43999946</v>
          </cell>
          <cell r="J104">
            <v>1</v>
          </cell>
          <cell r="M104">
            <v>2607</v>
          </cell>
          <cell r="P104">
            <v>1</v>
          </cell>
        </row>
        <row r="108">
          <cell r="G108">
            <v>0</v>
          </cell>
          <cell r="J108">
            <v>0</v>
          </cell>
          <cell r="M108">
            <v>0</v>
          </cell>
          <cell r="P108">
            <v>0</v>
          </cell>
        </row>
        <row r="109">
          <cell r="G109">
            <v>11636456.300000001</v>
          </cell>
          <cell r="J109">
            <v>3.1158160127979739E-2</v>
          </cell>
          <cell r="M109">
            <v>69</v>
          </cell>
          <cell r="P109">
            <v>2.6467203682393557E-2</v>
          </cell>
        </row>
        <row r="110">
          <cell r="G110">
            <v>21237083.599999994</v>
          </cell>
          <cell r="J110">
            <v>5.686511721442998E-2</v>
          </cell>
          <cell r="M110">
            <v>214</v>
          </cell>
          <cell r="P110">
            <v>8.2086689681626385E-2</v>
          </cell>
        </row>
        <row r="111">
          <cell r="G111">
            <v>84883166.690000042</v>
          </cell>
          <cell r="J111">
            <v>0.22728597364276762</v>
          </cell>
          <cell r="M111">
            <v>652</v>
          </cell>
          <cell r="P111">
            <v>0.25009589566551593</v>
          </cell>
        </row>
        <row r="112">
          <cell r="G112">
            <v>113102840.26000012</v>
          </cell>
          <cell r="J112">
            <v>0.30284790462800926</v>
          </cell>
          <cell r="M112">
            <v>710</v>
          </cell>
          <cell r="P112">
            <v>0.27234369006520903</v>
          </cell>
        </row>
        <row r="113">
          <cell r="G113">
            <v>79566257.389999926</v>
          </cell>
          <cell r="J113">
            <v>0.21304924150676946</v>
          </cell>
          <cell r="M113">
            <v>498</v>
          </cell>
          <cell r="P113">
            <v>0.19102416570771003</v>
          </cell>
        </row>
        <row r="114">
          <cell r="G114">
            <v>30453130.869999997</v>
          </cell>
          <cell r="J114">
            <v>8.1542310097085388E-2</v>
          </cell>
          <cell r="M114">
            <v>190</v>
          </cell>
          <cell r="P114">
            <v>7.2880705792098197E-2</v>
          </cell>
        </row>
        <row r="115">
          <cell r="G115">
            <v>11501204.239999998</v>
          </cell>
          <cell r="J115">
            <v>3.079600474025064E-2</v>
          </cell>
          <cell r="M115">
            <v>101</v>
          </cell>
          <cell r="P115">
            <v>3.8741848868431149E-2</v>
          </cell>
        </row>
        <row r="116">
          <cell r="G116">
            <v>13390570.120000003</v>
          </cell>
          <cell r="J116">
            <v>3.585503328912093E-2</v>
          </cell>
          <cell r="M116">
            <v>101</v>
          </cell>
          <cell r="P116">
            <v>3.8741848868431149E-2</v>
          </cell>
        </row>
        <row r="117">
          <cell r="G117">
            <v>1297625.99</v>
          </cell>
          <cell r="J117">
            <v>3.4745662545605255E-3</v>
          </cell>
          <cell r="M117">
            <v>12</v>
          </cell>
          <cell r="P117">
            <v>4.6029919447640967E-3</v>
          </cell>
        </row>
        <row r="118">
          <cell r="G118">
            <v>6395830.9799999977</v>
          </cell>
          <cell r="J118">
            <v>1.7125688499026417E-2</v>
          </cell>
          <cell r="M118">
            <v>60</v>
          </cell>
          <cell r="P118">
            <v>2.3014959723820484E-2</v>
          </cell>
        </row>
        <row r="119">
          <cell r="G119">
            <v>373464166.44000012</v>
          </cell>
          <cell r="J119">
            <v>1.0000000000000002</v>
          </cell>
          <cell r="M119">
            <v>2607</v>
          </cell>
          <cell r="P119">
            <v>1</v>
          </cell>
        </row>
        <row r="122">
          <cell r="G122">
            <v>0</v>
          </cell>
          <cell r="J122">
            <v>0</v>
          </cell>
          <cell r="M122">
            <v>0</v>
          </cell>
          <cell r="P122">
            <v>0</v>
          </cell>
        </row>
        <row r="123">
          <cell r="G123">
            <v>43979237.279999986</v>
          </cell>
          <cell r="J123">
            <v>0.11776025983758101</v>
          </cell>
          <cell r="M123">
            <v>257</v>
          </cell>
          <cell r="P123">
            <v>9.8580744150364399E-2</v>
          </cell>
        </row>
        <row r="124">
          <cell r="G124">
            <v>65847833.589999966</v>
          </cell>
          <cell r="J124">
            <v>0.17631633636417154</v>
          </cell>
          <cell r="M124">
            <v>471</v>
          </cell>
          <cell r="P124">
            <v>0.1806674338319908</v>
          </cell>
        </row>
        <row r="125">
          <cell r="G125">
            <v>108646821.11999996</v>
          </cell>
          <cell r="J125">
            <v>0.29091632044825638</v>
          </cell>
          <cell r="M125">
            <v>772</v>
          </cell>
          <cell r="P125">
            <v>0.29612581511315689</v>
          </cell>
        </row>
        <row r="126">
          <cell r="G126">
            <v>54227683.89000003</v>
          </cell>
          <cell r="J126">
            <v>0.14520183932750122</v>
          </cell>
          <cell r="M126">
            <v>370</v>
          </cell>
          <cell r="P126">
            <v>0.14192558496355964</v>
          </cell>
        </row>
        <row r="127">
          <cell r="G127">
            <v>58558870.999999985</v>
          </cell>
          <cell r="J127">
            <v>0.15679916913637271</v>
          </cell>
          <cell r="M127">
            <v>390</v>
          </cell>
          <cell r="P127">
            <v>0.14959723820483314</v>
          </cell>
        </row>
        <row r="128">
          <cell r="G128">
            <v>16487989.510000005</v>
          </cell>
          <cell r="J128">
            <v>4.4148785858546188E-2</v>
          </cell>
          <cell r="M128">
            <v>121</v>
          </cell>
          <cell r="P128">
            <v>4.6413502109704644E-2</v>
          </cell>
        </row>
        <row r="129">
          <cell r="G129">
            <v>17624580.949999996</v>
          </cell>
          <cell r="J129">
            <v>4.7192160677700601E-2</v>
          </cell>
          <cell r="M129">
            <v>159</v>
          </cell>
          <cell r="P129">
            <v>6.0989643268124283E-2</v>
          </cell>
        </row>
        <row r="130">
          <cell r="G130">
            <v>7489814.7699999986</v>
          </cell>
          <cell r="J130">
            <v>2.0054975665793361E-2</v>
          </cell>
          <cell r="M130">
            <v>61</v>
          </cell>
          <cell r="P130">
            <v>2.3398542385884159E-2</v>
          </cell>
        </row>
        <row r="131">
          <cell r="G131">
            <v>601334.33000000007</v>
          </cell>
          <cell r="J131">
            <v>1.6101526840771468E-3</v>
          </cell>
          <cell r="M131">
            <v>6</v>
          </cell>
          <cell r="P131">
            <v>2.3014959723820483E-3</v>
          </cell>
        </row>
        <row r="132">
          <cell r="G132">
            <v>0</v>
          </cell>
          <cell r="J132">
            <v>0</v>
          </cell>
          <cell r="M132">
            <v>0</v>
          </cell>
          <cell r="P132">
            <v>0</v>
          </cell>
        </row>
        <row r="133">
          <cell r="G133">
            <v>373464166.43999988</v>
          </cell>
          <cell r="J133">
            <v>1.0000000000000002</v>
          </cell>
          <cell r="M133">
            <v>2607</v>
          </cell>
          <cell r="P133">
            <v>1</v>
          </cell>
        </row>
        <row r="138">
          <cell r="G138">
            <v>0</v>
          </cell>
          <cell r="J138">
            <v>0</v>
          </cell>
          <cell r="M138">
            <v>0</v>
          </cell>
          <cell r="P138">
            <v>0</v>
          </cell>
        </row>
        <row r="139">
          <cell r="G139">
            <v>373464166.43999988</v>
          </cell>
          <cell r="J139">
            <v>1</v>
          </cell>
          <cell r="M139">
            <v>2607</v>
          </cell>
          <cell r="P139">
            <v>1</v>
          </cell>
        </row>
        <row r="140">
          <cell r="G140">
            <v>373464166.43999988</v>
          </cell>
          <cell r="J140">
            <v>1</v>
          </cell>
          <cell r="M140">
            <v>2607</v>
          </cell>
          <cell r="P140">
            <v>1</v>
          </cell>
        </row>
        <row r="143">
          <cell r="G143">
            <v>0</v>
          </cell>
          <cell r="J143">
            <v>0</v>
          </cell>
          <cell r="M143">
            <v>0</v>
          </cell>
          <cell r="P143">
            <v>0</v>
          </cell>
        </row>
        <row r="144">
          <cell r="G144">
            <v>202512041.74999976</v>
          </cell>
          <cell r="J144">
            <v>0.54225293869669033</v>
          </cell>
          <cell r="M144">
            <v>1122</v>
          </cell>
          <cell r="P144">
            <v>0.43037974683544306</v>
          </cell>
        </row>
        <row r="146">
          <cell r="G146">
            <v>170952124.69</v>
          </cell>
          <cell r="J146">
            <v>0.45774706130330961</v>
          </cell>
          <cell r="M146">
            <v>1485</v>
          </cell>
          <cell r="P146">
            <v>0.569620253164557</v>
          </cell>
        </row>
        <row r="148">
          <cell r="G148">
            <v>373464166.43999976</v>
          </cell>
          <cell r="J148">
            <v>1</v>
          </cell>
          <cell r="M148">
            <v>2607</v>
          </cell>
          <cell r="P148">
            <v>1</v>
          </cell>
        </row>
        <row r="151">
          <cell r="G151">
            <v>373464166.43999988</v>
          </cell>
          <cell r="J151">
            <v>1</v>
          </cell>
          <cell r="M151">
            <v>2607</v>
          </cell>
          <cell r="P151">
            <v>1</v>
          </cell>
        </row>
        <row r="152">
          <cell r="G152">
            <v>0</v>
          </cell>
          <cell r="J152">
            <v>0</v>
          </cell>
          <cell r="M152">
            <v>0</v>
          </cell>
          <cell r="P152">
            <v>0</v>
          </cell>
        </row>
        <row r="153">
          <cell r="G153">
            <v>373464166.43999988</v>
          </cell>
          <cell r="J153">
            <v>1</v>
          </cell>
          <cell r="M153">
            <v>2607</v>
          </cell>
          <cell r="P153">
            <v>1</v>
          </cell>
        </row>
        <row r="156">
          <cell r="G156">
            <v>373464166.43999988</v>
          </cell>
          <cell r="J156">
            <v>1</v>
          </cell>
          <cell r="M156">
            <v>2607</v>
          </cell>
          <cell r="P156">
            <v>1</v>
          </cell>
        </row>
        <row r="157">
          <cell r="G157">
            <v>0</v>
          </cell>
          <cell r="J157">
            <v>0</v>
          </cell>
          <cell r="M157">
            <v>0</v>
          </cell>
          <cell r="P157">
            <v>0</v>
          </cell>
        </row>
        <row r="158">
          <cell r="G158">
            <v>0</v>
          </cell>
          <cell r="J158">
            <v>0</v>
          </cell>
          <cell r="M158">
            <v>0</v>
          </cell>
          <cell r="P158">
            <v>0</v>
          </cell>
        </row>
        <row r="159">
          <cell r="G159">
            <v>0</v>
          </cell>
          <cell r="J159">
            <v>0</v>
          </cell>
          <cell r="M159">
            <v>0</v>
          </cell>
          <cell r="P159">
            <v>0</v>
          </cell>
        </row>
        <row r="160">
          <cell r="G160">
            <v>0</v>
          </cell>
          <cell r="J160">
            <v>0</v>
          </cell>
          <cell r="M160">
            <v>0</v>
          </cell>
          <cell r="P160">
            <v>0</v>
          </cell>
        </row>
        <row r="161">
          <cell r="G161">
            <v>373464166.43999988</v>
          </cell>
          <cell r="J161">
            <v>1</v>
          </cell>
          <cell r="M161">
            <v>2607</v>
          </cell>
          <cell r="P161">
            <v>1</v>
          </cell>
        </row>
        <row r="164">
          <cell r="G164">
            <v>0</v>
          </cell>
          <cell r="J164">
            <v>0</v>
          </cell>
          <cell r="M164">
            <v>0</v>
          </cell>
          <cell r="P164">
            <v>0</v>
          </cell>
        </row>
        <row r="165">
          <cell r="G165">
            <v>373464166.43999988</v>
          </cell>
          <cell r="J165">
            <v>1</v>
          </cell>
          <cell r="M165">
            <v>2607</v>
          </cell>
          <cell r="P165">
            <v>1</v>
          </cell>
        </row>
        <row r="170">
          <cell r="G170">
            <v>373464166.43999988</v>
          </cell>
          <cell r="M170">
            <v>2607</v>
          </cell>
        </row>
        <row r="175">
          <cell r="G175">
            <v>31521420.180000011</v>
          </cell>
          <cell r="J175">
            <v>8.4402796874661262E-2</v>
          </cell>
          <cell r="M175">
            <v>165</v>
          </cell>
          <cell r="P175">
            <v>6.3291139240506333E-2</v>
          </cell>
        </row>
        <row r="176">
          <cell r="G176">
            <v>31229511.070000023</v>
          </cell>
          <cell r="J176">
            <v>8.3621171390260512E-2</v>
          </cell>
          <cell r="M176">
            <v>281</v>
          </cell>
          <cell r="P176">
            <v>0.1077867280398926</v>
          </cell>
        </row>
        <row r="177">
          <cell r="G177">
            <v>54492493.06000001</v>
          </cell>
          <cell r="J177">
            <v>0.1459109011165457</v>
          </cell>
          <cell r="M177">
            <v>139</v>
          </cell>
          <cell r="P177">
            <v>5.3317990026850788E-2</v>
          </cell>
        </row>
        <row r="178">
          <cell r="G178">
            <v>12019860.469999997</v>
          </cell>
          <cell r="J178">
            <v>3.2184775810160847E-2</v>
          </cell>
          <cell r="M178">
            <v>158</v>
          </cell>
          <cell r="P178">
            <v>6.0606060606060608E-2</v>
          </cell>
        </row>
        <row r="179">
          <cell r="G179">
            <v>43885554.719999976</v>
          </cell>
          <cell r="J179">
            <v>0.11750941231747473</v>
          </cell>
          <cell r="M179">
            <v>495</v>
          </cell>
          <cell r="P179">
            <v>0.189873417721519</v>
          </cell>
        </row>
        <row r="180">
          <cell r="G180">
            <v>0</v>
          </cell>
          <cell r="J180">
            <v>0</v>
          </cell>
          <cell r="M180">
            <v>0</v>
          </cell>
          <cell r="P180">
            <v>0</v>
          </cell>
        </row>
        <row r="181">
          <cell r="G181">
            <v>66330081.239999972</v>
          </cell>
          <cell r="J181">
            <v>0.17760761861648758</v>
          </cell>
          <cell r="M181">
            <v>280</v>
          </cell>
          <cell r="P181">
            <v>0.10740314537782893</v>
          </cell>
        </row>
        <row r="182">
          <cell r="G182">
            <v>50952905.640000023</v>
          </cell>
          <cell r="J182">
            <v>0.136433184810479</v>
          </cell>
          <cell r="M182">
            <v>293</v>
          </cell>
          <cell r="P182">
            <v>0.11238971998465669</v>
          </cell>
        </row>
        <row r="183">
          <cell r="G183">
            <v>15956069.859999996</v>
          </cell>
          <cell r="J183">
            <v>4.2724500216712126E-2</v>
          </cell>
          <cell r="M183">
            <v>161</v>
          </cell>
          <cell r="P183">
            <v>6.1756808592251633E-2</v>
          </cell>
        </row>
        <row r="184">
          <cell r="G184">
            <v>49004236.280000009</v>
          </cell>
          <cell r="J184">
            <v>0.13121536330279474</v>
          </cell>
          <cell r="M184">
            <v>411</v>
          </cell>
          <cell r="P184">
            <v>0.15765247410817032</v>
          </cell>
        </row>
        <row r="185">
          <cell r="G185">
            <v>18072033.920000002</v>
          </cell>
          <cell r="J185">
            <v>4.8390275544423392E-2</v>
          </cell>
          <cell r="M185">
            <v>224</v>
          </cell>
          <cell r="P185">
            <v>8.5922516302263136E-2</v>
          </cell>
        </row>
        <row r="186">
          <cell r="G186">
            <v>373464166.44000006</v>
          </cell>
          <cell r="J186">
            <v>1</v>
          </cell>
          <cell r="M186">
            <v>2607</v>
          </cell>
          <cell r="P186">
            <v>0.99999999999999989</v>
          </cell>
        </row>
        <row r="189">
          <cell r="G189">
            <v>40385673.690000027</v>
          </cell>
          <cell r="J189">
            <v>0.10813801515409459</v>
          </cell>
          <cell r="M189">
            <v>206</v>
          </cell>
          <cell r="P189">
            <v>7.9018028385116998E-2</v>
          </cell>
        </row>
        <row r="190">
          <cell r="G190">
            <v>108685040.50000003</v>
          </cell>
          <cell r="J190">
            <v>0.29101865792380144</v>
          </cell>
          <cell r="M190">
            <v>852</v>
          </cell>
          <cell r="P190">
            <v>0.32681242807825084</v>
          </cell>
        </row>
        <row r="191">
          <cell r="G191">
            <v>57516844.529999979</v>
          </cell>
          <cell r="J191">
            <v>0.15400900460751571</v>
          </cell>
          <cell r="M191">
            <v>369</v>
          </cell>
          <cell r="P191">
            <v>0.14154200230149597</v>
          </cell>
        </row>
        <row r="192">
          <cell r="G192">
            <v>24021022.090000004</v>
          </cell>
          <cell r="J192">
            <v>6.4319482961316898E-2</v>
          </cell>
          <cell r="M192">
            <v>190</v>
          </cell>
          <cell r="P192">
            <v>7.2880705792098197E-2</v>
          </cell>
        </row>
        <row r="193">
          <cell r="G193">
            <v>49796462.860000022</v>
          </cell>
          <cell r="J193">
            <v>0.13333665538699069</v>
          </cell>
          <cell r="M193">
            <v>366</v>
          </cell>
          <cell r="P193">
            <v>0.14039125431530494</v>
          </cell>
        </row>
        <row r="194">
          <cell r="G194">
            <v>31999288.899999987</v>
          </cell>
          <cell r="J194">
            <v>8.5682353959227631E-2</v>
          </cell>
          <cell r="M194">
            <v>227</v>
          </cell>
          <cell r="P194">
            <v>8.7073264288454161E-2</v>
          </cell>
        </row>
        <row r="195">
          <cell r="G195">
            <v>5600354.0600000015</v>
          </cell>
          <cell r="J195">
            <v>1.4995693196979696E-2</v>
          </cell>
          <cell r="M195">
            <v>33</v>
          </cell>
          <cell r="P195">
            <v>1.2658227848101266E-2</v>
          </cell>
        </row>
        <row r="196">
          <cell r="G196">
            <v>4797989.120000002</v>
          </cell>
          <cell r="J196">
            <v>1.2847254304840613E-2</v>
          </cell>
          <cell r="M196">
            <v>33</v>
          </cell>
          <cell r="P196">
            <v>1.2658227848101266E-2</v>
          </cell>
        </row>
        <row r="197">
          <cell r="G197">
            <v>10531758.629999997</v>
          </cell>
          <cell r="J197">
            <v>2.8200185121889081E-2</v>
          </cell>
          <cell r="M197">
            <v>67</v>
          </cell>
          <cell r="P197">
            <v>2.5700038358266206E-2</v>
          </cell>
        </row>
        <row r="198">
          <cell r="G198">
            <v>40129732.06000001</v>
          </cell>
          <cell r="J198">
            <v>0.10745269738334365</v>
          </cell>
          <cell r="M198">
            <v>264</v>
          </cell>
          <cell r="P198">
            <v>0.10126582278481013</v>
          </cell>
        </row>
        <row r="199">
          <cell r="G199">
            <v>373464166.44000006</v>
          </cell>
          <cell r="J199">
            <v>0.99999999999999989</v>
          </cell>
          <cell r="M199">
            <v>2607</v>
          </cell>
          <cell r="P199">
            <v>0.99999999999999989</v>
          </cell>
        </row>
        <row r="202">
          <cell r="G202">
            <v>373464166.43999988</v>
          </cell>
          <cell r="J202">
            <v>1</v>
          </cell>
          <cell r="M202">
            <v>2607</v>
          </cell>
          <cell r="P202">
            <v>1</v>
          </cell>
        </row>
        <row r="203">
          <cell r="G203">
            <v>0</v>
          </cell>
          <cell r="J203">
            <v>0</v>
          </cell>
          <cell r="M203">
            <v>0</v>
          </cell>
          <cell r="P203">
            <v>0</v>
          </cell>
        </row>
        <row r="204">
          <cell r="G204">
            <v>0</v>
          </cell>
          <cell r="J204">
            <v>0</v>
          </cell>
          <cell r="M204">
            <v>0</v>
          </cell>
          <cell r="P204">
            <v>0</v>
          </cell>
        </row>
        <row r="205">
          <cell r="G205">
            <v>0</v>
          </cell>
          <cell r="J205">
            <v>0</v>
          </cell>
          <cell r="M205">
            <v>0</v>
          </cell>
          <cell r="P205">
            <v>0</v>
          </cell>
        </row>
        <row r="206">
          <cell r="G206">
            <v>373464166.43999988</v>
          </cell>
          <cell r="J206">
            <v>1</v>
          </cell>
          <cell r="M206">
            <v>2607</v>
          </cell>
          <cell r="P206">
            <v>1</v>
          </cell>
        </row>
        <row r="209">
          <cell r="G209">
            <v>200949698.63999978</v>
          </cell>
          <cell r="J209">
            <v>0.53806955712920856</v>
          </cell>
          <cell r="M209">
            <v>1302</v>
          </cell>
          <cell r="P209">
            <v>0.49942462600690452</v>
          </cell>
        </row>
        <row r="210">
          <cell r="G210">
            <v>153989602.86999997</v>
          </cell>
          <cell r="J210">
            <v>0.4123276520419254</v>
          </cell>
          <cell r="M210">
            <v>1194</v>
          </cell>
          <cell r="P210">
            <v>0.45799769850402761</v>
          </cell>
        </row>
        <row r="211">
          <cell r="G211">
            <v>18524864.930000126</v>
          </cell>
          <cell r="J211">
            <v>4.9602790828866039E-2</v>
          </cell>
          <cell r="M211">
            <v>111</v>
          </cell>
          <cell r="P211">
            <v>4.2577675489067893E-2</v>
          </cell>
        </row>
        <row r="212">
          <cell r="G212">
            <v>373464166.43999988</v>
          </cell>
          <cell r="J212">
            <v>1</v>
          </cell>
          <cell r="M212">
            <v>2607</v>
          </cell>
          <cell r="P212">
            <v>1</v>
          </cell>
        </row>
        <row r="215">
          <cell r="G215">
            <v>121951314.31999999</v>
          </cell>
          <cell r="J215">
            <v>0.32654087133040238</v>
          </cell>
          <cell r="M215">
            <v>686</v>
          </cell>
          <cell r="P215">
            <v>0.26313770617568089</v>
          </cell>
        </row>
        <row r="216">
          <cell r="G216">
            <v>59401028.550000057</v>
          </cell>
          <cell r="J216">
            <v>0.15905415803672107</v>
          </cell>
          <cell r="M216">
            <v>433</v>
          </cell>
          <cell r="P216">
            <v>0.16609129267357114</v>
          </cell>
        </row>
        <row r="217">
          <cell r="G217">
            <v>10667177.67</v>
          </cell>
          <cell r="J217">
            <v>2.8562787620787091E-2</v>
          </cell>
          <cell r="M217">
            <v>63</v>
          </cell>
          <cell r="P217">
            <v>2.4165707710011506E-2</v>
          </cell>
        </row>
        <row r="218">
          <cell r="G218">
            <v>181444645.89999992</v>
          </cell>
          <cell r="J218">
            <v>0.48584218301208953</v>
          </cell>
          <cell r="M218">
            <v>1425</v>
          </cell>
          <cell r="P218">
            <v>0.54660529344073649</v>
          </cell>
        </row>
        <row r="219">
          <cell r="G219">
            <v>0</v>
          </cell>
          <cell r="J219">
            <v>0</v>
          </cell>
          <cell r="M219">
            <v>0</v>
          </cell>
          <cell r="P219">
            <v>0</v>
          </cell>
        </row>
        <row r="220">
          <cell r="G220">
            <v>373464166.43999994</v>
          </cell>
          <cell r="J220">
            <v>1</v>
          </cell>
          <cell r="M220">
            <v>2607</v>
          </cell>
          <cell r="P220">
            <v>1</v>
          </cell>
        </row>
      </sheetData>
      <sheetData sheetId="6">
        <row r="1">
          <cell r="D1">
            <v>374470477.55000001</v>
          </cell>
        </row>
      </sheetData>
      <sheetData sheetId="7">
        <row r="1">
          <cell r="C1" t="str">
            <v>Mortgage Margin</v>
          </cell>
          <cell r="D1" t="str">
            <v>Excess Spread</v>
          </cell>
          <cell r="E1" t="str">
            <v>CPR</v>
          </cell>
        </row>
        <row r="2">
          <cell r="B2" t="str">
            <v>Closing</v>
          </cell>
          <cell r="C2">
            <v>3.531618616133371E-2</v>
          </cell>
          <cell r="D2">
            <v>0</v>
          </cell>
          <cell r="E2" t="str">
            <v>n.a.</v>
          </cell>
          <cell r="F2">
            <v>0</v>
          </cell>
          <cell r="G2">
            <v>0.12559987615460033</v>
          </cell>
          <cell r="H2">
            <v>9.6625212859280663E-2</v>
          </cell>
          <cell r="I2">
            <v>6.7650549563960993E-2</v>
          </cell>
          <cell r="J2">
            <v>4.8325506992104854E-2</v>
          </cell>
          <cell r="K2">
            <v>3.3825274781980497E-2</v>
          </cell>
          <cell r="L2">
            <v>0</v>
          </cell>
          <cell r="M2">
            <v>0</v>
          </cell>
          <cell r="N2">
            <v>0</v>
          </cell>
          <cell r="O2">
            <v>0</v>
          </cell>
        </row>
        <row r="3">
          <cell r="A3" t="str">
            <v>Quarter 1</v>
          </cell>
          <cell r="B3" t="str">
            <v>Q1</v>
          </cell>
          <cell r="C3">
            <v>0</v>
          </cell>
          <cell r="D3">
            <v>0</v>
          </cell>
          <cell r="E3">
            <v>0</v>
          </cell>
          <cell r="F3">
            <v>0</v>
          </cell>
          <cell r="G3">
            <v>0</v>
          </cell>
          <cell r="H3">
            <v>0</v>
          </cell>
          <cell r="I3">
            <v>0</v>
          </cell>
          <cell r="J3">
            <v>0</v>
          </cell>
          <cell r="K3">
            <v>0</v>
          </cell>
          <cell r="L3">
            <v>0</v>
          </cell>
          <cell r="M3">
            <v>0</v>
          </cell>
          <cell r="N3">
            <v>0</v>
          </cell>
          <cell r="O3">
            <v>0</v>
          </cell>
          <cell r="Q3">
            <v>0</v>
          </cell>
          <cell r="R3">
            <v>0</v>
          </cell>
          <cell r="S3">
            <v>0</v>
          </cell>
          <cell r="T3">
            <v>0</v>
          </cell>
          <cell r="U3">
            <v>0</v>
          </cell>
          <cell r="V3">
            <v>0</v>
          </cell>
          <cell r="W3">
            <v>0</v>
          </cell>
        </row>
        <row r="4">
          <cell r="A4" t="str">
            <v>Quarter 2</v>
          </cell>
          <cell r="B4" t="str">
            <v>Q2</v>
          </cell>
          <cell r="C4">
            <v>0</v>
          </cell>
          <cell r="D4">
            <v>0</v>
          </cell>
          <cell r="E4">
            <v>0</v>
          </cell>
          <cell r="F4">
            <v>0</v>
          </cell>
          <cell r="G4">
            <v>0</v>
          </cell>
          <cell r="H4">
            <v>0</v>
          </cell>
          <cell r="I4">
            <v>0</v>
          </cell>
          <cell r="J4">
            <v>0</v>
          </cell>
          <cell r="K4">
            <v>0</v>
          </cell>
          <cell r="L4">
            <v>0</v>
          </cell>
          <cell r="M4">
            <v>0</v>
          </cell>
          <cell r="N4">
            <v>0</v>
          </cell>
          <cell r="O4">
            <v>0</v>
          </cell>
          <cell r="Q4">
            <v>0</v>
          </cell>
          <cell r="R4">
            <v>0</v>
          </cell>
          <cell r="S4">
            <v>0</v>
          </cell>
          <cell r="T4">
            <v>0</v>
          </cell>
          <cell r="U4">
            <v>0</v>
          </cell>
          <cell r="V4">
            <v>0</v>
          </cell>
          <cell r="W4">
            <v>0</v>
          </cell>
        </row>
        <row r="5">
          <cell r="A5" t="str">
            <v>Quarter 3</v>
          </cell>
          <cell r="B5" t="str">
            <v>Q3</v>
          </cell>
          <cell r="C5">
            <v>0</v>
          </cell>
          <cell r="D5">
            <v>0</v>
          </cell>
          <cell r="E5">
            <v>0</v>
          </cell>
          <cell r="F5">
            <v>0</v>
          </cell>
          <cell r="G5">
            <v>0</v>
          </cell>
          <cell r="H5">
            <v>0</v>
          </cell>
          <cell r="I5">
            <v>0</v>
          </cell>
          <cell r="J5">
            <v>0</v>
          </cell>
          <cell r="K5">
            <v>0</v>
          </cell>
          <cell r="L5">
            <v>0</v>
          </cell>
          <cell r="M5">
            <v>0</v>
          </cell>
          <cell r="N5">
            <v>0</v>
          </cell>
          <cell r="O5">
            <v>0</v>
          </cell>
          <cell r="Q5">
            <v>0</v>
          </cell>
          <cell r="R5">
            <v>0</v>
          </cell>
          <cell r="S5">
            <v>0</v>
          </cell>
          <cell r="T5">
            <v>0</v>
          </cell>
          <cell r="U5">
            <v>0</v>
          </cell>
          <cell r="V5">
            <v>0</v>
          </cell>
          <cell r="W5">
            <v>0</v>
          </cell>
        </row>
        <row r="6">
          <cell r="A6" t="str">
            <v>Quarter 4</v>
          </cell>
          <cell r="B6" t="str">
            <v>Q4</v>
          </cell>
          <cell r="C6">
            <v>0</v>
          </cell>
          <cell r="D6">
            <v>0</v>
          </cell>
          <cell r="E6">
            <v>0</v>
          </cell>
          <cell r="F6">
            <v>0</v>
          </cell>
          <cell r="G6">
            <v>0</v>
          </cell>
          <cell r="H6">
            <v>0</v>
          </cell>
          <cell r="I6">
            <v>0</v>
          </cell>
          <cell r="J6">
            <v>0</v>
          </cell>
          <cell r="K6">
            <v>0</v>
          </cell>
          <cell r="L6">
            <v>0</v>
          </cell>
          <cell r="M6">
            <v>0</v>
          </cell>
          <cell r="N6">
            <v>0</v>
          </cell>
          <cell r="O6">
            <v>0</v>
          </cell>
          <cell r="Q6">
            <v>0</v>
          </cell>
          <cell r="R6">
            <v>0</v>
          </cell>
          <cell r="S6">
            <v>0</v>
          </cell>
          <cell r="T6">
            <v>0</v>
          </cell>
          <cell r="U6">
            <v>0</v>
          </cell>
          <cell r="V6">
            <v>0</v>
          </cell>
          <cell r="W6">
            <v>0</v>
          </cell>
        </row>
        <row r="7">
          <cell r="A7" t="str">
            <v>Quarter 5</v>
          </cell>
          <cell r="B7" t="str">
            <v>Q5</v>
          </cell>
          <cell r="C7">
            <v>0</v>
          </cell>
          <cell r="D7">
            <v>0</v>
          </cell>
          <cell r="E7">
            <v>0</v>
          </cell>
          <cell r="F7">
            <v>0</v>
          </cell>
          <cell r="G7">
            <v>0</v>
          </cell>
          <cell r="H7">
            <v>0</v>
          </cell>
          <cell r="I7">
            <v>0</v>
          </cell>
          <cell r="J7">
            <v>0</v>
          </cell>
          <cell r="K7">
            <v>0</v>
          </cell>
          <cell r="L7">
            <v>0</v>
          </cell>
          <cell r="M7">
            <v>0</v>
          </cell>
          <cell r="N7">
            <v>0</v>
          </cell>
          <cell r="O7">
            <v>0</v>
          </cell>
          <cell r="Q7">
            <v>0</v>
          </cell>
          <cell r="R7">
            <v>0</v>
          </cell>
          <cell r="S7">
            <v>0</v>
          </cell>
          <cell r="T7">
            <v>0</v>
          </cell>
          <cell r="U7">
            <v>0</v>
          </cell>
          <cell r="V7">
            <v>0</v>
          </cell>
          <cell r="W7">
            <v>0</v>
          </cell>
        </row>
        <row r="8">
          <cell r="A8" t="str">
            <v>Quarter 6</v>
          </cell>
          <cell r="B8" t="str">
            <v>Q6</v>
          </cell>
          <cell r="C8">
            <v>0</v>
          </cell>
          <cell r="D8">
            <v>0</v>
          </cell>
          <cell r="E8">
            <v>0</v>
          </cell>
          <cell r="F8">
            <v>0</v>
          </cell>
          <cell r="G8">
            <v>0</v>
          </cell>
          <cell r="H8">
            <v>0</v>
          </cell>
          <cell r="I8">
            <v>0</v>
          </cell>
          <cell r="J8">
            <v>0</v>
          </cell>
          <cell r="K8">
            <v>0</v>
          </cell>
          <cell r="L8">
            <v>0</v>
          </cell>
          <cell r="M8">
            <v>0</v>
          </cell>
          <cell r="N8">
            <v>0</v>
          </cell>
          <cell r="O8">
            <v>0</v>
          </cell>
          <cell r="Q8">
            <v>0</v>
          </cell>
          <cell r="R8">
            <v>0</v>
          </cell>
          <cell r="S8">
            <v>0</v>
          </cell>
          <cell r="T8">
            <v>0</v>
          </cell>
          <cell r="U8">
            <v>0</v>
          </cell>
          <cell r="V8">
            <v>0</v>
          </cell>
          <cell r="W8">
            <v>0</v>
          </cell>
        </row>
        <row r="9">
          <cell r="A9" t="str">
            <v>Quarter 7</v>
          </cell>
          <cell r="B9" t="str">
            <v>Q7</v>
          </cell>
          <cell r="C9">
            <v>0</v>
          </cell>
          <cell r="D9">
            <v>0</v>
          </cell>
          <cell r="E9">
            <v>0</v>
          </cell>
          <cell r="F9">
            <v>0</v>
          </cell>
          <cell r="G9">
            <v>0</v>
          </cell>
          <cell r="H9">
            <v>0</v>
          </cell>
          <cell r="I9">
            <v>0</v>
          </cell>
          <cell r="J9">
            <v>0</v>
          </cell>
          <cell r="K9">
            <v>0</v>
          </cell>
          <cell r="L9">
            <v>0</v>
          </cell>
          <cell r="M9">
            <v>0</v>
          </cell>
          <cell r="N9">
            <v>0</v>
          </cell>
          <cell r="O9">
            <v>0</v>
          </cell>
          <cell r="Q9">
            <v>0</v>
          </cell>
          <cell r="R9">
            <v>0</v>
          </cell>
          <cell r="S9">
            <v>0</v>
          </cell>
          <cell r="T9">
            <v>0</v>
          </cell>
          <cell r="U9">
            <v>0</v>
          </cell>
          <cell r="V9">
            <v>0</v>
          </cell>
          <cell r="W9">
            <v>0</v>
          </cell>
        </row>
        <row r="10">
          <cell r="A10" t="str">
            <v>Quarter 8</v>
          </cell>
          <cell r="B10" t="str">
            <v>Q8</v>
          </cell>
          <cell r="C10">
            <v>0</v>
          </cell>
          <cell r="D10">
            <v>0</v>
          </cell>
          <cell r="E10">
            <v>0</v>
          </cell>
          <cell r="F10">
            <v>0</v>
          </cell>
          <cell r="G10">
            <v>0</v>
          </cell>
          <cell r="H10">
            <v>0</v>
          </cell>
          <cell r="I10">
            <v>0</v>
          </cell>
          <cell r="J10">
            <v>0</v>
          </cell>
          <cell r="K10">
            <v>0</v>
          </cell>
          <cell r="L10">
            <v>0</v>
          </cell>
          <cell r="M10">
            <v>0</v>
          </cell>
          <cell r="N10">
            <v>0</v>
          </cell>
          <cell r="O10">
            <v>0</v>
          </cell>
          <cell r="Q10">
            <v>0</v>
          </cell>
          <cell r="R10">
            <v>0</v>
          </cell>
          <cell r="S10">
            <v>0</v>
          </cell>
          <cell r="T10">
            <v>0</v>
          </cell>
          <cell r="U10">
            <v>0</v>
          </cell>
          <cell r="V10">
            <v>0</v>
          </cell>
          <cell r="W10">
            <v>0</v>
          </cell>
        </row>
        <row r="11">
          <cell r="A11" t="str">
            <v>Quarter 9</v>
          </cell>
          <cell r="B11" t="str">
            <v>Q9</v>
          </cell>
          <cell r="C11">
            <v>0</v>
          </cell>
          <cell r="D11">
            <v>0</v>
          </cell>
          <cell r="E11">
            <v>0</v>
          </cell>
          <cell r="F11">
            <v>0</v>
          </cell>
          <cell r="G11">
            <v>0</v>
          </cell>
          <cell r="H11">
            <v>0</v>
          </cell>
          <cell r="I11">
            <v>0</v>
          </cell>
          <cell r="J11">
            <v>0</v>
          </cell>
          <cell r="K11">
            <v>0</v>
          </cell>
          <cell r="L11">
            <v>0</v>
          </cell>
          <cell r="M11">
            <v>0</v>
          </cell>
          <cell r="N11">
            <v>0</v>
          </cell>
          <cell r="O11">
            <v>0</v>
          </cell>
          <cell r="Q11">
            <v>0</v>
          </cell>
          <cell r="R11">
            <v>0</v>
          </cell>
          <cell r="S11">
            <v>0</v>
          </cell>
          <cell r="T11">
            <v>0</v>
          </cell>
          <cell r="U11">
            <v>0</v>
          </cell>
          <cell r="V11">
            <v>0</v>
          </cell>
          <cell r="W11">
            <v>0</v>
          </cell>
        </row>
        <row r="12">
          <cell r="A12" t="str">
            <v>Quarter 10</v>
          </cell>
          <cell r="B12" t="str">
            <v>Q10</v>
          </cell>
          <cell r="C12">
            <v>0</v>
          </cell>
          <cell r="D12">
            <v>0</v>
          </cell>
          <cell r="E12">
            <v>0</v>
          </cell>
          <cell r="F12">
            <v>0</v>
          </cell>
          <cell r="G12">
            <v>0</v>
          </cell>
          <cell r="H12">
            <v>0</v>
          </cell>
          <cell r="I12">
            <v>0</v>
          </cell>
          <cell r="J12">
            <v>0</v>
          </cell>
          <cell r="K12">
            <v>0</v>
          </cell>
          <cell r="L12">
            <v>0</v>
          </cell>
          <cell r="M12">
            <v>0</v>
          </cell>
          <cell r="N12">
            <v>0</v>
          </cell>
          <cell r="O12">
            <v>0</v>
          </cell>
          <cell r="Q12">
            <v>0</v>
          </cell>
          <cell r="R12">
            <v>0</v>
          </cell>
          <cell r="S12">
            <v>0</v>
          </cell>
          <cell r="T12">
            <v>0</v>
          </cell>
          <cell r="U12">
            <v>0</v>
          </cell>
          <cell r="V12">
            <v>0</v>
          </cell>
          <cell r="W12">
            <v>0</v>
          </cell>
        </row>
        <row r="13">
          <cell r="A13" t="str">
            <v>Quarter 11</v>
          </cell>
          <cell r="B13" t="str">
            <v>Q11</v>
          </cell>
          <cell r="C13">
            <v>0</v>
          </cell>
          <cell r="D13">
            <v>0</v>
          </cell>
          <cell r="E13">
            <v>0</v>
          </cell>
          <cell r="F13">
            <v>0</v>
          </cell>
          <cell r="G13">
            <v>0</v>
          </cell>
          <cell r="H13">
            <v>0</v>
          </cell>
          <cell r="I13">
            <v>0</v>
          </cell>
          <cell r="J13">
            <v>0</v>
          </cell>
          <cell r="K13">
            <v>0</v>
          </cell>
          <cell r="L13">
            <v>0</v>
          </cell>
          <cell r="M13">
            <v>0</v>
          </cell>
          <cell r="N13">
            <v>0</v>
          </cell>
          <cell r="O13">
            <v>0</v>
          </cell>
          <cell r="Q13">
            <v>0</v>
          </cell>
          <cell r="R13">
            <v>0</v>
          </cell>
          <cell r="S13">
            <v>0</v>
          </cell>
          <cell r="T13">
            <v>0</v>
          </cell>
          <cell r="U13">
            <v>0</v>
          </cell>
          <cell r="V13">
            <v>0</v>
          </cell>
          <cell r="W13">
            <v>0</v>
          </cell>
        </row>
        <row r="14">
          <cell r="A14" t="str">
            <v>Quarter 12</v>
          </cell>
          <cell r="B14" t="str">
            <v>Q12</v>
          </cell>
          <cell r="C14">
            <v>0</v>
          </cell>
          <cell r="D14">
            <v>0</v>
          </cell>
          <cell r="E14">
            <v>0</v>
          </cell>
          <cell r="F14">
            <v>0</v>
          </cell>
          <cell r="G14">
            <v>0</v>
          </cell>
          <cell r="H14">
            <v>0</v>
          </cell>
          <cell r="I14">
            <v>0</v>
          </cell>
          <cell r="J14">
            <v>0</v>
          </cell>
          <cell r="K14">
            <v>0</v>
          </cell>
          <cell r="L14">
            <v>0</v>
          </cell>
          <cell r="M14">
            <v>0</v>
          </cell>
          <cell r="N14">
            <v>0</v>
          </cell>
          <cell r="O14">
            <v>0</v>
          </cell>
          <cell r="Q14">
            <v>0</v>
          </cell>
          <cell r="R14">
            <v>0</v>
          </cell>
          <cell r="S14">
            <v>0</v>
          </cell>
          <cell r="T14">
            <v>0</v>
          </cell>
          <cell r="U14">
            <v>0</v>
          </cell>
          <cell r="V14">
            <v>0</v>
          </cell>
          <cell r="W14">
            <v>0</v>
          </cell>
        </row>
        <row r="15">
          <cell r="A15" t="str">
            <v>Quarter 13</v>
          </cell>
          <cell r="B15" t="str">
            <v>Q13</v>
          </cell>
          <cell r="C15">
            <v>0</v>
          </cell>
          <cell r="D15">
            <v>0</v>
          </cell>
          <cell r="E15">
            <v>0</v>
          </cell>
          <cell r="F15">
            <v>0</v>
          </cell>
          <cell r="G15">
            <v>0</v>
          </cell>
          <cell r="H15">
            <v>0</v>
          </cell>
          <cell r="I15">
            <v>0</v>
          </cell>
          <cell r="J15">
            <v>0</v>
          </cell>
          <cell r="K15">
            <v>0</v>
          </cell>
          <cell r="L15">
            <v>0</v>
          </cell>
          <cell r="M15">
            <v>0</v>
          </cell>
          <cell r="N15">
            <v>0</v>
          </cell>
          <cell r="O15">
            <v>0</v>
          </cell>
          <cell r="Q15">
            <v>0</v>
          </cell>
          <cell r="R15">
            <v>0</v>
          </cell>
          <cell r="S15">
            <v>0</v>
          </cell>
          <cell r="T15">
            <v>0</v>
          </cell>
          <cell r="U15">
            <v>0</v>
          </cell>
          <cell r="V15">
            <v>0</v>
          </cell>
          <cell r="W15">
            <v>0</v>
          </cell>
        </row>
        <row r="16">
          <cell r="A16" t="str">
            <v>Quarter 14</v>
          </cell>
          <cell r="B16" t="str">
            <v>Q14</v>
          </cell>
          <cell r="C16">
            <v>0</v>
          </cell>
          <cell r="D16">
            <v>0</v>
          </cell>
          <cell r="E16">
            <v>0</v>
          </cell>
          <cell r="F16">
            <v>0</v>
          </cell>
          <cell r="G16">
            <v>0</v>
          </cell>
          <cell r="H16">
            <v>0</v>
          </cell>
          <cell r="I16">
            <v>0</v>
          </cell>
          <cell r="J16">
            <v>0</v>
          </cell>
          <cell r="K16">
            <v>0</v>
          </cell>
          <cell r="L16">
            <v>0</v>
          </cell>
          <cell r="M16">
            <v>0</v>
          </cell>
          <cell r="N16">
            <v>0</v>
          </cell>
          <cell r="O16">
            <v>0</v>
          </cell>
          <cell r="Q16">
            <v>0</v>
          </cell>
          <cell r="R16">
            <v>0</v>
          </cell>
          <cell r="S16">
            <v>0</v>
          </cell>
          <cell r="T16">
            <v>0</v>
          </cell>
          <cell r="U16">
            <v>0</v>
          </cell>
          <cell r="V16">
            <v>0</v>
          </cell>
          <cell r="W16">
            <v>0</v>
          </cell>
        </row>
        <row r="17">
          <cell r="A17" t="str">
            <v>Quarter 15</v>
          </cell>
          <cell r="B17" t="str">
            <v>Q15</v>
          </cell>
          <cell r="C17">
            <v>0</v>
          </cell>
          <cell r="D17">
            <v>0</v>
          </cell>
          <cell r="E17">
            <v>0</v>
          </cell>
          <cell r="F17">
            <v>0</v>
          </cell>
          <cell r="G17">
            <v>0</v>
          </cell>
          <cell r="H17">
            <v>0</v>
          </cell>
          <cell r="I17">
            <v>0</v>
          </cell>
          <cell r="J17">
            <v>0</v>
          </cell>
          <cell r="K17">
            <v>0</v>
          </cell>
          <cell r="L17">
            <v>0</v>
          </cell>
          <cell r="M17">
            <v>0</v>
          </cell>
          <cell r="N17">
            <v>0</v>
          </cell>
          <cell r="O17">
            <v>0</v>
          </cell>
          <cell r="Q17">
            <v>0</v>
          </cell>
          <cell r="R17">
            <v>0</v>
          </cell>
          <cell r="S17">
            <v>0</v>
          </cell>
          <cell r="T17">
            <v>0</v>
          </cell>
          <cell r="U17">
            <v>0</v>
          </cell>
          <cell r="V17">
            <v>0</v>
          </cell>
          <cell r="W17">
            <v>0</v>
          </cell>
        </row>
        <row r="18">
          <cell r="A18" t="str">
            <v>Quarter 16</v>
          </cell>
          <cell r="B18" t="str">
            <v>Q16</v>
          </cell>
          <cell r="C18">
            <v>0</v>
          </cell>
          <cell r="D18">
            <v>0</v>
          </cell>
          <cell r="E18">
            <v>0</v>
          </cell>
          <cell r="F18">
            <v>0</v>
          </cell>
          <cell r="G18">
            <v>0</v>
          </cell>
          <cell r="H18">
            <v>0</v>
          </cell>
          <cell r="I18">
            <v>0</v>
          </cell>
          <cell r="J18">
            <v>0</v>
          </cell>
          <cell r="K18">
            <v>0</v>
          </cell>
          <cell r="L18">
            <v>0</v>
          </cell>
          <cell r="M18">
            <v>0</v>
          </cell>
          <cell r="N18">
            <v>0</v>
          </cell>
          <cell r="O18">
            <v>0</v>
          </cell>
          <cell r="Q18">
            <v>0</v>
          </cell>
          <cell r="R18">
            <v>0</v>
          </cell>
          <cell r="S18">
            <v>0</v>
          </cell>
          <cell r="T18">
            <v>0</v>
          </cell>
          <cell r="U18">
            <v>0</v>
          </cell>
          <cell r="V18">
            <v>0</v>
          </cell>
          <cell r="W18">
            <v>0</v>
          </cell>
        </row>
        <row r="19">
          <cell r="A19" t="str">
            <v>Quarter 17</v>
          </cell>
          <cell r="B19" t="str">
            <v>Q17</v>
          </cell>
          <cell r="C19">
            <v>0</v>
          </cell>
          <cell r="D19">
            <v>0</v>
          </cell>
          <cell r="E19">
            <v>0</v>
          </cell>
          <cell r="F19">
            <v>0</v>
          </cell>
          <cell r="G19">
            <v>0</v>
          </cell>
          <cell r="H19">
            <v>0</v>
          </cell>
          <cell r="I19">
            <v>0</v>
          </cell>
          <cell r="J19">
            <v>0</v>
          </cell>
          <cell r="K19">
            <v>0</v>
          </cell>
          <cell r="L19">
            <v>0</v>
          </cell>
          <cell r="M19">
            <v>0</v>
          </cell>
          <cell r="N19">
            <v>0</v>
          </cell>
          <cell r="O19">
            <v>0</v>
          </cell>
          <cell r="Q19">
            <v>0</v>
          </cell>
          <cell r="R19">
            <v>0</v>
          </cell>
          <cell r="S19">
            <v>0</v>
          </cell>
          <cell r="T19">
            <v>0</v>
          </cell>
          <cell r="U19">
            <v>0</v>
          </cell>
          <cell r="V19">
            <v>0</v>
          </cell>
          <cell r="W19">
            <v>0</v>
          </cell>
        </row>
        <row r="20">
          <cell r="A20" t="str">
            <v>Quarter 18</v>
          </cell>
          <cell r="B20" t="str">
            <v>Q18</v>
          </cell>
          <cell r="C20">
            <v>0</v>
          </cell>
          <cell r="D20">
            <v>0</v>
          </cell>
          <cell r="E20">
            <v>0</v>
          </cell>
          <cell r="F20">
            <v>0</v>
          </cell>
          <cell r="G20">
            <v>0</v>
          </cell>
          <cell r="H20">
            <v>0</v>
          </cell>
          <cell r="I20">
            <v>0</v>
          </cell>
          <cell r="J20">
            <v>0</v>
          </cell>
          <cell r="K20">
            <v>0</v>
          </cell>
          <cell r="L20">
            <v>0</v>
          </cell>
          <cell r="M20">
            <v>0</v>
          </cell>
          <cell r="N20">
            <v>0</v>
          </cell>
          <cell r="O20">
            <v>0</v>
          </cell>
          <cell r="Q20">
            <v>0</v>
          </cell>
          <cell r="R20">
            <v>0</v>
          </cell>
          <cell r="S20">
            <v>0</v>
          </cell>
          <cell r="T20">
            <v>0</v>
          </cell>
          <cell r="U20">
            <v>0</v>
          </cell>
          <cell r="V20">
            <v>0</v>
          </cell>
          <cell r="W20">
            <v>0</v>
          </cell>
        </row>
        <row r="21">
          <cell r="A21" t="str">
            <v>Quarter 19</v>
          </cell>
          <cell r="B21" t="str">
            <v>Q19</v>
          </cell>
          <cell r="C21">
            <v>0</v>
          </cell>
          <cell r="D21">
            <v>0</v>
          </cell>
          <cell r="E21">
            <v>0</v>
          </cell>
          <cell r="F21">
            <v>0</v>
          </cell>
          <cell r="G21">
            <v>0</v>
          </cell>
          <cell r="H21">
            <v>0</v>
          </cell>
          <cell r="I21">
            <v>0</v>
          </cell>
          <cell r="J21">
            <v>0</v>
          </cell>
          <cell r="K21">
            <v>0</v>
          </cell>
          <cell r="L21">
            <v>0</v>
          </cell>
          <cell r="M21">
            <v>0</v>
          </cell>
          <cell r="N21">
            <v>0</v>
          </cell>
          <cell r="O21">
            <v>0</v>
          </cell>
          <cell r="Q21">
            <v>0</v>
          </cell>
          <cell r="R21">
            <v>0</v>
          </cell>
          <cell r="S21">
            <v>0</v>
          </cell>
          <cell r="T21">
            <v>0</v>
          </cell>
          <cell r="U21">
            <v>0</v>
          </cell>
          <cell r="V21">
            <v>0</v>
          </cell>
          <cell r="W21">
            <v>0</v>
          </cell>
        </row>
        <row r="22">
          <cell r="A22" t="str">
            <v>Quarter 20</v>
          </cell>
          <cell r="B22" t="str">
            <v>Q20</v>
          </cell>
          <cell r="C22">
            <v>0</v>
          </cell>
          <cell r="D22">
            <v>0</v>
          </cell>
          <cell r="E22">
            <v>0</v>
          </cell>
          <cell r="F22">
            <v>0</v>
          </cell>
          <cell r="G22">
            <v>0</v>
          </cell>
          <cell r="H22">
            <v>0</v>
          </cell>
          <cell r="I22">
            <v>0</v>
          </cell>
          <cell r="J22">
            <v>0</v>
          </cell>
          <cell r="K22">
            <v>0</v>
          </cell>
          <cell r="L22">
            <v>0</v>
          </cell>
          <cell r="M22">
            <v>0</v>
          </cell>
          <cell r="N22">
            <v>0</v>
          </cell>
          <cell r="O22">
            <v>0</v>
          </cell>
          <cell r="Q22">
            <v>0</v>
          </cell>
          <cell r="R22">
            <v>0</v>
          </cell>
          <cell r="S22">
            <v>0</v>
          </cell>
          <cell r="T22">
            <v>0</v>
          </cell>
          <cell r="U22">
            <v>0</v>
          </cell>
          <cell r="V22">
            <v>0</v>
          </cell>
          <cell r="W22">
            <v>0</v>
          </cell>
        </row>
        <row r="23">
          <cell r="A23" t="str">
            <v>Quarter 21</v>
          </cell>
          <cell r="B23" t="str">
            <v>Q21</v>
          </cell>
          <cell r="C23">
            <v>0</v>
          </cell>
          <cell r="D23">
            <v>0</v>
          </cell>
          <cell r="E23">
            <v>0</v>
          </cell>
          <cell r="F23">
            <v>0</v>
          </cell>
          <cell r="G23">
            <v>0</v>
          </cell>
          <cell r="H23">
            <v>0</v>
          </cell>
          <cell r="I23">
            <v>0</v>
          </cell>
          <cell r="J23">
            <v>0</v>
          </cell>
          <cell r="K23">
            <v>0</v>
          </cell>
          <cell r="L23">
            <v>0</v>
          </cell>
          <cell r="M23">
            <v>0</v>
          </cell>
          <cell r="N23">
            <v>0</v>
          </cell>
          <cell r="O23">
            <v>0</v>
          </cell>
          <cell r="Q23">
            <v>0</v>
          </cell>
          <cell r="R23">
            <v>0</v>
          </cell>
          <cell r="S23">
            <v>0</v>
          </cell>
          <cell r="T23">
            <v>0</v>
          </cell>
          <cell r="U23">
            <v>0</v>
          </cell>
          <cell r="V23">
            <v>0</v>
          </cell>
          <cell r="W23">
            <v>0</v>
          </cell>
        </row>
        <row r="24">
          <cell r="A24" t="str">
            <v>Quarter 22</v>
          </cell>
          <cell r="B24" t="str">
            <v>Q22</v>
          </cell>
          <cell r="C24">
            <v>0</v>
          </cell>
          <cell r="D24">
            <v>0</v>
          </cell>
          <cell r="E24">
            <v>0</v>
          </cell>
          <cell r="F24">
            <v>0</v>
          </cell>
          <cell r="G24">
            <v>0</v>
          </cell>
          <cell r="H24">
            <v>0</v>
          </cell>
          <cell r="I24">
            <v>0</v>
          </cell>
          <cell r="J24">
            <v>0</v>
          </cell>
          <cell r="K24">
            <v>0</v>
          </cell>
          <cell r="L24">
            <v>0</v>
          </cell>
          <cell r="M24">
            <v>0</v>
          </cell>
          <cell r="N24">
            <v>0</v>
          </cell>
          <cell r="O24">
            <v>0</v>
          </cell>
          <cell r="Q24">
            <v>0</v>
          </cell>
          <cell r="R24">
            <v>0</v>
          </cell>
          <cell r="S24">
            <v>0</v>
          </cell>
          <cell r="T24">
            <v>0</v>
          </cell>
          <cell r="U24">
            <v>0</v>
          </cell>
          <cell r="V24">
            <v>0</v>
          </cell>
          <cell r="W24">
            <v>0</v>
          </cell>
        </row>
        <row r="25">
          <cell r="A25" t="str">
            <v>Quarter 23</v>
          </cell>
          <cell r="B25" t="str">
            <v>Q23</v>
          </cell>
          <cell r="C25">
            <v>0</v>
          </cell>
          <cell r="D25">
            <v>0</v>
          </cell>
          <cell r="E25">
            <v>0</v>
          </cell>
          <cell r="F25">
            <v>0</v>
          </cell>
          <cell r="G25">
            <v>0</v>
          </cell>
          <cell r="H25">
            <v>0</v>
          </cell>
          <cell r="I25">
            <v>0</v>
          </cell>
          <cell r="J25">
            <v>0</v>
          </cell>
          <cell r="K25">
            <v>0</v>
          </cell>
          <cell r="L25">
            <v>0</v>
          </cell>
          <cell r="M25">
            <v>0</v>
          </cell>
          <cell r="N25">
            <v>0</v>
          </cell>
          <cell r="O25">
            <v>0</v>
          </cell>
          <cell r="Q25">
            <v>0</v>
          </cell>
          <cell r="R25">
            <v>0</v>
          </cell>
          <cell r="S25">
            <v>0</v>
          </cell>
          <cell r="T25">
            <v>0</v>
          </cell>
          <cell r="U25">
            <v>0</v>
          </cell>
          <cell r="V25">
            <v>0</v>
          </cell>
          <cell r="W25">
            <v>0</v>
          </cell>
        </row>
        <row r="26">
          <cell r="A26" t="str">
            <v>Quarter 24</v>
          </cell>
          <cell r="B26" t="str">
            <v>Q24</v>
          </cell>
          <cell r="C26">
            <v>0</v>
          </cell>
          <cell r="D26">
            <v>0</v>
          </cell>
          <cell r="E26">
            <v>0</v>
          </cell>
          <cell r="F26">
            <v>0</v>
          </cell>
          <cell r="G26">
            <v>0</v>
          </cell>
          <cell r="H26">
            <v>0</v>
          </cell>
          <cell r="I26">
            <v>0</v>
          </cell>
          <cell r="J26">
            <v>0</v>
          </cell>
          <cell r="K26">
            <v>0</v>
          </cell>
          <cell r="L26">
            <v>0</v>
          </cell>
          <cell r="M26">
            <v>0</v>
          </cell>
          <cell r="N26">
            <v>0</v>
          </cell>
          <cell r="O26">
            <v>0</v>
          </cell>
          <cell r="Q26">
            <v>0</v>
          </cell>
          <cell r="R26">
            <v>0</v>
          </cell>
          <cell r="S26">
            <v>0</v>
          </cell>
          <cell r="T26">
            <v>0</v>
          </cell>
          <cell r="U26">
            <v>0</v>
          </cell>
          <cell r="V26">
            <v>0</v>
          </cell>
          <cell r="W26">
            <v>0</v>
          </cell>
        </row>
        <row r="27">
          <cell r="A27" t="str">
            <v>Quarter 25</v>
          </cell>
          <cell r="B27" t="str">
            <v>Q25</v>
          </cell>
          <cell r="C27">
            <v>0</v>
          </cell>
          <cell r="D27">
            <v>0</v>
          </cell>
          <cell r="E27">
            <v>0</v>
          </cell>
          <cell r="F27">
            <v>0</v>
          </cell>
          <cell r="G27">
            <v>0</v>
          </cell>
          <cell r="H27">
            <v>0</v>
          </cell>
          <cell r="I27">
            <v>0</v>
          </cell>
          <cell r="J27">
            <v>0</v>
          </cell>
          <cell r="K27">
            <v>0</v>
          </cell>
          <cell r="L27">
            <v>0</v>
          </cell>
          <cell r="M27">
            <v>0</v>
          </cell>
          <cell r="N27">
            <v>0</v>
          </cell>
          <cell r="O27">
            <v>0</v>
          </cell>
          <cell r="Q27">
            <v>0</v>
          </cell>
          <cell r="R27">
            <v>0</v>
          </cell>
          <cell r="S27">
            <v>0</v>
          </cell>
          <cell r="T27">
            <v>0</v>
          </cell>
          <cell r="U27">
            <v>0</v>
          </cell>
          <cell r="V27">
            <v>0</v>
          </cell>
          <cell r="W27">
            <v>0</v>
          </cell>
        </row>
        <row r="28">
          <cell r="A28" t="str">
            <v>Quarter 26</v>
          </cell>
          <cell r="B28" t="str">
            <v>Q26</v>
          </cell>
          <cell r="C28">
            <v>0</v>
          </cell>
          <cell r="D28">
            <v>0</v>
          </cell>
          <cell r="E28">
            <v>0</v>
          </cell>
          <cell r="F28">
            <v>0</v>
          </cell>
          <cell r="G28">
            <v>0</v>
          </cell>
          <cell r="H28">
            <v>0</v>
          </cell>
          <cell r="I28">
            <v>0</v>
          </cell>
          <cell r="J28">
            <v>0</v>
          </cell>
          <cell r="K28">
            <v>0</v>
          </cell>
          <cell r="L28">
            <v>0</v>
          </cell>
          <cell r="M28">
            <v>0</v>
          </cell>
          <cell r="N28">
            <v>0</v>
          </cell>
          <cell r="O28">
            <v>0</v>
          </cell>
          <cell r="Q28">
            <v>0</v>
          </cell>
          <cell r="R28">
            <v>0</v>
          </cell>
          <cell r="S28">
            <v>0</v>
          </cell>
          <cell r="T28">
            <v>0</v>
          </cell>
          <cell r="U28">
            <v>0</v>
          </cell>
          <cell r="V28">
            <v>0</v>
          </cell>
          <cell r="W28">
            <v>0</v>
          </cell>
        </row>
        <row r="29">
          <cell r="A29" t="str">
            <v>Quarter 27</v>
          </cell>
          <cell r="B29" t="str">
            <v>Q27</v>
          </cell>
          <cell r="C29">
            <v>0</v>
          </cell>
          <cell r="D29">
            <v>0</v>
          </cell>
          <cell r="E29">
            <v>0</v>
          </cell>
          <cell r="F29">
            <v>0</v>
          </cell>
          <cell r="G29">
            <v>0</v>
          </cell>
          <cell r="H29">
            <v>0</v>
          </cell>
          <cell r="I29">
            <v>0</v>
          </cell>
          <cell r="J29">
            <v>0</v>
          </cell>
          <cell r="K29">
            <v>0</v>
          </cell>
          <cell r="L29">
            <v>0</v>
          </cell>
          <cell r="M29">
            <v>0</v>
          </cell>
          <cell r="N29">
            <v>0</v>
          </cell>
          <cell r="O29">
            <v>0</v>
          </cell>
          <cell r="Q29">
            <v>0</v>
          </cell>
          <cell r="R29">
            <v>0</v>
          </cell>
          <cell r="S29">
            <v>0</v>
          </cell>
          <cell r="T29">
            <v>0</v>
          </cell>
          <cell r="U29">
            <v>0</v>
          </cell>
          <cell r="V29">
            <v>0</v>
          </cell>
          <cell r="W29">
            <v>0</v>
          </cell>
        </row>
        <row r="30">
          <cell r="A30" t="str">
            <v>Quarter 28</v>
          </cell>
          <cell r="B30" t="str">
            <v>Q28</v>
          </cell>
          <cell r="C30">
            <v>0</v>
          </cell>
          <cell r="D30">
            <v>0</v>
          </cell>
          <cell r="E30">
            <v>0</v>
          </cell>
          <cell r="F30">
            <v>0</v>
          </cell>
          <cell r="G30">
            <v>0</v>
          </cell>
          <cell r="H30">
            <v>0</v>
          </cell>
          <cell r="I30">
            <v>0</v>
          </cell>
          <cell r="J30">
            <v>0</v>
          </cell>
          <cell r="K30">
            <v>0</v>
          </cell>
          <cell r="L30">
            <v>0</v>
          </cell>
          <cell r="M30">
            <v>0</v>
          </cell>
          <cell r="N30">
            <v>0</v>
          </cell>
          <cell r="O30">
            <v>0</v>
          </cell>
          <cell r="Q30">
            <v>0</v>
          </cell>
          <cell r="R30">
            <v>0</v>
          </cell>
          <cell r="S30">
            <v>0</v>
          </cell>
          <cell r="T30">
            <v>0</v>
          </cell>
          <cell r="U30">
            <v>0</v>
          </cell>
          <cell r="V30">
            <v>0</v>
          </cell>
          <cell r="W30">
            <v>0</v>
          </cell>
        </row>
        <row r="31">
          <cell r="A31" t="str">
            <v>Quarter 29</v>
          </cell>
          <cell r="B31" t="str">
            <v>Q29</v>
          </cell>
          <cell r="C31">
            <v>0</v>
          </cell>
          <cell r="D31">
            <v>0</v>
          </cell>
          <cell r="E31">
            <v>0</v>
          </cell>
          <cell r="F31">
            <v>0</v>
          </cell>
          <cell r="G31">
            <v>0</v>
          </cell>
          <cell r="H31">
            <v>0</v>
          </cell>
          <cell r="I31">
            <v>0</v>
          </cell>
          <cell r="J31">
            <v>0</v>
          </cell>
          <cell r="K31">
            <v>0</v>
          </cell>
          <cell r="L31">
            <v>0</v>
          </cell>
          <cell r="M31">
            <v>0</v>
          </cell>
          <cell r="N31">
            <v>0</v>
          </cell>
          <cell r="O31">
            <v>0</v>
          </cell>
          <cell r="Q31">
            <v>0</v>
          </cell>
          <cell r="R31">
            <v>0</v>
          </cell>
          <cell r="S31">
            <v>0</v>
          </cell>
          <cell r="T31">
            <v>0</v>
          </cell>
          <cell r="U31">
            <v>0</v>
          </cell>
          <cell r="V31">
            <v>0</v>
          </cell>
          <cell r="W31">
            <v>0</v>
          </cell>
        </row>
        <row r="32">
          <cell r="A32" t="str">
            <v>Quarter 30</v>
          </cell>
          <cell r="B32" t="str">
            <v>Q30</v>
          </cell>
          <cell r="C32">
            <v>0</v>
          </cell>
          <cell r="D32">
            <v>0</v>
          </cell>
          <cell r="E32">
            <v>0</v>
          </cell>
          <cell r="F32">
            <v>0</v>
          </cell>
          <cell r="G32">
            <v>0</v>
          </cell>
          <cell r="H32">
            <v>0</v>
          </cell>
          <cell r="I32">
            <v>0</v>
          </cell>
          <cell r="J32">
            <v>0</v>
          </cell>
          <cell r="K32">
            <v>0</v>
          </cell>
          <cell r="L32">
            <v>0</v>
          </cell>
          <cell r="M32">
            <v>0</v>
          </cell>
          <cell r="N32">
            <v>0</v>
          </cell>
          <cell r="O32">
            <v>0</v>
          </cell>
          <cell r="Q32">
            <v>0</v>
          </cell>
          <cell r="R32">
            <v>0</v>
          </cell>
          <cell r="S32">
            <v>0</v>
          </cell>
          <cell r="T32">
            <v>0</v>
          </cell>
          <cell r="U32">
            <v>0</v>
          </cell>
          <cell r="V32">
            <v>0</v>
          </cell>
          <cell r="W32">
            <v>0</v>
          </cell>
        </row>
        <row r="33">
          <cell r="A33" t="str">
            <v>Quarter 31</v>
          </cell>
          <cell r="B33" t="str">
            <v>Q31</v>
          </cell>
          <cell r="C33">
            <v>0</v>
          </cell>
          <cell r="D33">
            <v>0</v>
          </cell>
          <cell r="E33">
            <v>0</v>
          </cell>
          <cell r="F33">
            <v>0</v>
          </cell>
          <cell r="G33">
            <v>0</v>
          </cell>
          <cell r="H33">
            <v>0</v>
          </cell>
          <cell r="I33">
            <v>0</v>
          </cell>
          <cell r="J33">
            <v>0</v>
          </cell>
          <cell r="K33">
            <v>0</v>
          </cell>
          <cell r="L33">
            <v>0</v>
          </cell>
          <cell r="M33">
            <v>0</v>
          </cell>
          <cell r="N33">
            <v>0</v>
          </cell>
          <cell r="O33">
            <v>0</v>
          </cell>
          <cell r="Q33">
            <v>0</v>
          </cell>
          <cell r="R33">
            <v>0</v>
          </cell>
          <cell r="S33">
            <v>0</v>
          </cell>
          <cell r="T33">
            <v>0</v>
          </cell>
          <cell r="U33">
            <v>0</v>
          </cell>
          <cell r="V33">
            <v>0</v>
          </cell>
          <cell r="W33">
            <v>0</v>
          </cell>
        </row>
        <row r="34">
          <cell r="A34" t="str">
            <v>Quarter 32</v>
          </cell>
          <cell r="B34" t="str">
            <v>Q32</v>
          </cell>
          <cell r="C34">
            <v>0</v>
          </cell>
          <cell r="D34">
            <v>0</v>
          </cell>
          <cell r="E34">
            <v>0</v>
          </cell>
          <cell r="F34">
            <v>0</v>
          </cell>
          <cell r="G34">
            <v>0</v>
          </cell>
          <cell r="H34">
            <v>0</v>
          </cell>
          <cell r="I34">
            <v>0</v>
          </cell>
          <cell r="J34">
            <v>0</v>
          </cell>
          <cell r="K34">
            <v>0</v>
          </cell>
          <cell r="L34">
            <v>0</v>
          </cell>
          <cell r="M34">
            <v>0</v>
          </cell>
          <cell r="N34">
            <v>0</v>
          </cell>
          <cell r="O34">
            <v>0</v>
          </cell>
          <cell r="Q34">
            <v>0</v>
          </cell>
          <cell r="R34">
            <v>0</v>
          </cell>
          <cell r="S34">
            <v>0</v>
          </cell>
          <cell r="T34">
            <v>0</v>
          </cell>
          <cell r="U34">
            <v>0</v>
          </cell>
          <cell r="V34">
            <v>0</v>
          </cell>
          <cell r="W34">
            <v>0</v>
          </cell>
        </row>
        <row r="35">
          <cell r="A35" t="str">
            <v>Quarter 33</v>
          </cell>
          <cell r="B35" t="str">
            <v>Q33</v>
          </cell>
          <cell r="C35">
            <v>0</v>
          </cell>
          <cell r="D35">
            <v>0</v>
          </cell>
          <cell r="E35">
            <v>0</v>
          </cell>
          <cell r="F35">
            <v>0</v>
          </cell>
          <cell r="G35">
            <v>0</v>
          </cell>
          <cell r="H35">
            <v>0</v>
          </cell>
          <cell r="I35">
            <v>0</v>
          </cell>
          <cell r="J35">
            <v>0</v>
          </cell>
          <cell r="K35">
            <v>0</v>
          </cell>
          <cell r="L35">
            <v>0</v>
          </cell>
          <cell r="M35">
            <v>0</v>
          </cell>
          <cell r="N35">
            <v>0</v>
          </cell>
          <cell r="O35">
            <v>0</v>
          </cell>
          <cell r="Q35">
            <v>0</v>
          </cell>
          <cell r="R35">
            <v>0</v>
          </cell>
          <cell r="S35">
            <v>0</v>
          </cell>
          <cell r="T35">
            <v>0</v>
          </cell>
          <cell r="U35">
            <v>0</v>
          </cell>
          <cell r="V35">
            <v>0</v>
          </cell>
          <cell r="W35">
            <v>0</v>
          </cell>
        </row>
        <row r="36">
          <cell r="A36" t="str">
            <v>Quarter 34</v>
          </cell>
          <cell r="B36" t="str">
            <v>Q34</v>
          </cell>
          <cell r="C36">
            <v>0</v>
          </cell>
          <cell r="D36">
            <v>0</v>
          </cell>
          <cell r="E36">
            <v>0</v>
          </cell>
          <cell r="F36">
            <v>0</v>
          </cell>
          <cell r="G36">
            <v>0</v>
          </cell>
          <cell r="H36">
            <v>0</v>
          </cell>
          <cell r="I36">
            <v>0</v>
          </cell>
          <cell r="J36">
            <v>0</v>
          </cell>
          <cell r="K36">
            <v>0</v>
          </cell>
          <cell r="L36">
            <v>0</v>
          </cell>
          <cell r="M36">
            <v>0</v>
          </cell>
          <cell r="N36">
            <v>0</v>
          </cell>
          <cell r="O36">
            <v>0</v>
          </cell>
          <cell r="Q36">
            <v>0</v>
          </cell>
          <cell r="R36">
            <v>0</v>
          </cell>
          <cell r="S36">
            <v>0</v>
          </cell>
          <cell r="T36">
            <v>0</v>
          </cell>
          <cell r="U36">
            <v>0</v>
          </cell>
          <cell r="V36">
            <v>0</v>
          </cell>
          <cell r="W36">
            <v>0</v>
          </cell>
        </row>
        <row r="37">
          <cell r="A37" t="str">
            <v>Quarter 35</v>
          </cell>
          <cell r="B37" t="str">
            <v>Q35</v>
          </cell>
          <cell r="C37">
            <v>0</v>
          </cell>
          <cell r="D37">
            <v>0</v>
          </cell>
          <cell r="E37">
            <v>0</v>
          </cell>
          <cell r="F37">
            <v>0</v>
          </cell>
          <cell r="G37">
            <v>0</v>
          </cell>
          <cell r="H37">
            <v>0</v>
          </cell>
          <cell r="I37">
            <v>0</v>
          </cell>
          <cell r="J37">
            <v>0</v>
          </cell>
          <cell r="K37">
            <v>0</v>
          </cell>
          <cell r="L37">
            <v>0</v>
          </cell>
          <cell r="M37">
            <v>0</v>
          </cell>
          <cell r="N37">
            <v>0</v>
          </cell>
          <cell r="O37">
            <v>0</v>
          </cell>
          <cell r="Q37">
            <v>0</v>
          </cell>
          <cell r="R37">
            <v>0</v>
          </cell>
          <cell r="S37">
            <v>0</v>
          </cell>
          <cell r="T37">
            <v>0</v>
          </cell>
          <cell r="U37">
            <v>0</v>
          </cell>
          <cell r="V37">
            <v>0</v>
          </cell>
          <cell r="W37">
            <v>0</v>
          </cell>
        </row>
        <row r="38">
          <cell r="A38" t="str">
            <v>Quarter 36</v>
          </cell>
          <cell r="B38" t="str">
            <v>Q36</v>
          </cell>
          <cell r="C38">
            <v>0</v>
          </cell>
          <cell r="D38">
            <v>0</v>
          </cell>
          <cell r="E38">
            <v>0</v>
          </cell>
          <cell r="F38">
            <v>0</v>
          </cell>
          <cell r="G38">
            <v>0</v>
          </cell>
          <cell r="H38">
            <v>0</v>
          </cell>
          <cell r="I38">
            <v>0</v>
          </cell>
          <cell r="J38">
            <v>0</v>
          </cell>
          <cell r="K38">
            <v>0</v>
          </cell>
          <cell r="L38">
            <v>0</v>
          </cell>
          <cell r="M38">
            <v>0</v>
          </cell>
          <cell r="N38">
            <v>0</v>
          </cell>
          <cell r="O38">
            <v>0</v>
          </cell>
          <cell r="Q38">
            <v>0</v>
          </cell>
          <cell r="R38">
            <v>0</v>
          </cell>
          <cell r="S38">
            <v>0</v>
          </cell>
          <cell r="T38">
            <v>0</v>
          </cell>
          <cell r="U38">
            <v>0</v>
          </cell>
          <cell r="V38">
            <v>0</v>
          </cell>
          <cell r="W38">
            <v>0</v>
          </cell>
        </row>
        <row r="39">
          <cell r="A39" t="str">
            <v>Quarter 37</v>
          </cell>
          <cell r="B39" t="str">
            <v>Q37</v>
          </cell>
          <cell r="C39">
            <v>0</v>
          </cell>
          <cell r="D39">
            <v>0</v>
          </cell>
          <cell r="E39">
            <v>0</v>
          </cell>
          <cell r="F39">
            <v>0</v>
          </cell>
          <cell r="G39">
            <v>0</v>
          </cell>
          <cell r="H39">
            <v>0</v>
          </cell>
          <cell r="I39">
            <v>0</v>
          </cell>
          <cell r="J39">
            <v>0</v>
          </cell>
          <cell r="K39">
            <v>0</v>
          </cell>
          <cell r="L39">
            <v>0</v>
          </cell>
          <cell r="M39">
            <v>0</v>
          </cell>
          <cell r="N39">
            <v>0</v>
          </cell>
          <cell r="O39">
            <v>0</v>
          </cell>
          <cell r="Q39">
            <v>0</v>
          </cell>
          <cell r="R39">
            <v>0</v>
          </cell>
          <cell r="S39">
            <v>0</v>
          </cell>
          <cell r="T39">
            <v>0</v>
          </cell>
          <cell r="U39">
            <v>0</v>
          </cell>
          <cell r="V39">
            <v>0</v>
          </cell>
          <cell r="W39">
            <v>0</v>
          </cell>
        </row>
        <row r="40">
          <cell r="A40" t="str">
            <v>Quarter 38</v>
          </cell>
          <cell r="B40" t="str">
            <v>Q38</v>
          </cell>
          <cell r="C40">
            <v>0</v>
          </cell>
          <cell r="D40">
            <v>0</v>
          </cell>
          <cell r="E40">
            <v>0</v>
          </cell>
          <cell r="F40">
            <v>0</v>
          </cell>
          <cell r="G40">
            <v>0</v>
          </cell>
          <cell r="H40">
            <v>0</v>
          </cell>
          <cell r="I40">
            <v>0</v>
          </cell>
          <cell r="J40">
            <v>0</v>
          </cell>
          <cell r="K40">
            <v>0</v>
          </cell>
          <cell r="L40">
            <v>0</v>
          </cell>
          <cell r="M40">
            <v>0</v>
          </cell>
          <cell r="N40">
            <v>0</v>
          </cell>
          <cell r="O40">
            <v>0</v>
          </cell>
          <cell r="Q40">
            <v>0</v>
          </cell>
          <cell r="R40">
            <v>0</v>
          </cell>
          <cell r="S40">
            <v>0</v>
          </cell>
          <cell r="T40">
            <v>0</v>
          </cell>
          <cell r="U40">
            <v>0</v>
          </cell>
          <cell r="V40">
            <v>0</v>
          </cell>
          <cell r="W40">
            <v>0</v>
          </cell>
        </row>
        <row r="41">
          <cell r="A41" t="str">
            <v>Quarter 39</v>
          </cell>
          <cell r="B41" t="str">
            <v>Q39</v>
          </cell>
          <cell r="C41">
            <v>0</v>
          </cell>
          <cell r="D41">
            <v>0</v>
          </cell>
          <cell r="E41">
            <v>0</v>
          </cell>
          <cell r="F41">
            <v>0</v>
          </cell>
          <cell r="G41">
            <v>0</v>
          </cell>
          <cell r="H41">
            <v>0</v>
          </cell>
          <cell r="I41">
            <v>0</v>
          </cell>
          <cell r="J41">
            <v>0</v>
          </cell>
          <cell r="K41">
            <v>0</v>
          </cell>
          <cell r="L41">
            <v>0</v>
          </cell>
          <cell r="M41">
            <v>0</v>
          </cell>
          <cell r="N41">
            <v>0</v>
          </cell>
          <cell r="O41">
            <v>0</v>
          </cell>
          <cell r="Q41">
            <v>0</v>
          </cell>
          <cell r="R41">
            <v>0</v>
          </cell>
          <cell r="S41">
            <v>0</v>
          </cell>
          <cell r="T41">
            <v>0</v>
          </cell>
          <cell r="U41">
            <v>0</v>
          </cell>
          <cell r="V41">
            <v>0</v>
          </cell>
          <cell r="W41">
            <v>0</v>
          </cell>
        </row>
        <row r="42">
          <cell r="A42" t="str">
            <v>Quarter 40</v>
          </cell>
          <cell r="B42" t="str">
            <v>Q40</v>
          </cell>
          <cell r="C42">
            <v>0</v>
          </cell>
          <cell r="D42">
            <v>0</v>
          </cell>
          <cell r="E42">
            <v>0</v>
          </cell>
          <cell r="F42">
            <v>0</v>
          </cell>
          <cell r="G42">
            <v>0</v>
          </cell>
          <cell r="H42">
            <v>0</v>
          </cell>
          <cell r="I42">
            <v>0</v>
          </cell>
          <cell r="J42">
            <v>0</v>
          </cell>
          <cell r="K42">
            <v>0</v>
          </cell>
          <cell r="L42">
            <v>0</v>
          </cell>
          <cell r="M42">
            <v>0</v>
          </cell>
          <cell r="N42">
            <v>0</v>
          </cell>
          <cell r="O42">
            <v>0</v>
          </cell>
          <cell r="Q42">
            <v>0</v>
          </cell>
          <cell r="R42">
            <v>0</v>
          </cell>
          <cell r="S42">
            <v>0</v>
          </cell>
          <cell r="T42">
            <v>0</v>
          </cell>
          <cell r="U42">
            <v>0</v>
          </cell>
          <cell r="V42">
            <v>0</v>
          </cell>
          <cell r="W42">
            <v>0</v>
          </cell>
        </row>
        <row r="43">
          <cell r="A43" t="str">
            <v>Quarter 41</v>
          </cell>
          <cell r="B43" t="str">
            <v>Q41</v>
          </cell>
          <cell r="C43">
            <v>0</v>
          </cell>
          <cell r="D43">
            <v>0</v>
          </cell>
          <cell r="E43">
            <v>0</v>
          </cell>
          <cell r="F43">
            <v>0</v>
          </cell>
          <cell r="G43">
            <v>0</v>
          </cell>
          <cell r="H43">
            <v>0</v>
          </cell>
          <cell r="I43">
            <v>0</v>
          </cell>
          <cell r="J43">
            <v>0</v>
          </cell>
          <cell r="K43">
            <v>0</v>
          </cell>
          <cell r="L43">
            <v>0</v>
          </cell>
          <cell r="M43">
            <v>0</v>
          </cell>
          <cell r="N43">
            <v>0</v>
          </cell>
          <cell r="O43">
            <v>0</v>
          </cell>
          <cell r="Q43">
            <v>0</v>
          </cell>
          <cell r="R43">
            <v>0</v>
          </cell>
          <cell r="S43">
            <v>0</v>
          </cell>
          <cell r="T43">
            <v>0</v>
          </cell>
          <cell r="U43">
            <v>0</v>
          </cell>
          <cell r="V43">
            <v>0</v>
          </cell>
          <cell r="W43">
            <v>0</v>
          </cell>
        </row>
        <row r="44">
          <cell r="A44" t="str">
            <v>Quarter 42</v>
          </cell>
          <cell r="B44" t="str">
            <v>Q42</v>
          </cell>
          <cell r="C44">
            <v>0</v>
          </cell>
          <cell r="D44">
            <v>0</v>
          </cell>
          <cell r="E44">
            <v>0</v>
          </cell>
          <cell r="F44">
            <v>0</v>
          </cell>
          <cell r="G44">
            <v>0</v>
          </cell>
          <cell r="H44">
            <v>0</v>
          </cell>
          <cell r="I44">
            <v>0</v>
          </cell>
          <cell r="J44">
            <v>0</v>
          </cell>
          <cell r="K44">
            <v>0</v>
          </cell>
          <cell r="L44">
            <v>0</v>
          </cell>
          <cell r="M44">
            <v>0</v>
          </cell>
          <cell r="N44">
            <v>0</v>
          </cell>
          <cell r="O44">
            <v>0</v>
          </cell>
          <cell r="Q44">
            <v>0</v>
          </cell>
          <cell r="R44">
            <v>0</v>
          </cell>
          <cell r="S44">
            <v>0</v>
          </cell>
          <cell r="T44">
            <v>0</v>
          </cell>
          <cell r="U44">
            <v>0</v>
          </cell>
          <cell r="V44">
            <v>0</v>
          </cell>
          <cell r="W44">
            <v>0</v>
          </cell>
        </row>
        <row r="45">
          <cell r="A45" t="str">
            <v>Quarter 43</v>
          </cell>
          <cell r="B45" t="str">
            <v>Q43</v>
          </cell>
          <cell r="C45">
            <v>0</v>
          </cell>
          <cell r="D45">
            <v>0</v>
          </cell>
          <cell r="E45">
            <v>0</v>
          </cell>
          <cell r="F45">
            <v>0</v>
          </cell>
          <cell r="G45">
            <v>0</v>
          </cell>
          <cell r="H45">
            <v>0</v>
          </cell>
          <cell r="I45">
            <v>0</v>
          </cell>
          <cell r="J45">
            <v>0</v>
          </cell>
          <cell r="K45">
            <v>0</v>
          </cell>
          <cell r="L45">
            <v>0</v>
          </cell>
          <cell r="M45">
            <v>0</v>
          </cell>
          <cell r="N45">
            <v>0</v>
          </cell>
          <cell r="O45">
            <v>0</v>
          </cell>
          <cell r="Q45">
            <v>0</v>
          </cell>
          <cell r="R45">
            <v>0</v>
          </cell>
          <cell r="S45">
            <v>0</v>
          </cell>
          <cell r="T45">
            <v>0</v>
          </cell>
          <cell r="U45">
            <v>0</v>
          </cell>
          <cell r="V45">
            <v>0</v>
          </cell>
          <cell r="W45">
            <v>0</v>
          </cell>
        </row>
        <row r="46">
          <cell r="A46" t="str">
            <v>Quarter 44</v>
          </cell>
          <cell r="B46" t="str">
            <v>Q44</v>
          </cell>
          <cell r="C46">
            <v>0</v>
          </cell>
          <cell r="D46">
            <v>0</v>
          </cell>
          <cell r="E46">
            <v>0</v>
          </cell>
          <cell r="F46">
            <v>0</v>
          </cell>
          <cell r="G46">
            <v>0</v>
          </cell>
          <cell r="H46">
            <v>0</v>
          </cell>
          <cell r="I46">
            <v>0</v>
          </cell>
          <cell r="J46">
            <v>0</v>
          </cell>
          <cell r="K46">
            <v>0</v>
          </cell>
          <cell r="L46">
            <v>0</v>
          </cell>
          <cell r="M46">
            <v>0</v>
          </cell>
          <cell r="N46">
            <v>0</v>
          </cell>
          <cell r="O46">
            <v>0</v>
          </cell>
          <cell r="Q46">
            <v>0</v>
          </cell>
          <cell r="R46">
            <v>0</v>
          </cell>
          <cell r="S46">
            <v>0</v>
          </cell>
          <cell r="T46">
            <v>0</v>
          </cell>
          <cell r="U46">
            <v>0</v>
          </cell>
          <cell r="V46">
            <v>0</v>
          </cell>
          <cell r="W46">
            <v>0</v>
          </cell>
        </row>
        <row r="47">
          <cell r="A47" t="str">
            <v>Quarter 45</v>
          </cell>
          <cell r="B47" t="str">
            <v>Q45</v>
          </cell>
          <cell r="C47">
            <v>0</v>
          </cell>
          <cell r="D47">
            <v>0</v>
          </cell>
          <cell r="E47">
            <v>0</v>
          </cell>
          <cell r="F47">
            <v>0</v>
          </cell>
          <cell r="G47">
            <v>0</v>
          </cell>
          <cell r="H47">
            <v>0</v>
          </cell>
          <cell r="I47">
            <v>0</v>
          </cell>
          <cell r="J47">
            <v>0</v>
          </cell>
          <cell r="K47">
            <v>0</v>
          </cell>
          <cell r="L47">
            <v>0</v>
          </cell>
          <cell r="M47">
            <v>0</v>
          </cell>
          <cell r="N47">
            <v>0</v>
          </cell>
          <cell r="O47">
            <v>0</v>
          </cell>
          <cell r="Q47">
            <v>0</v>
          </cell>
          <cell r="R47">
            <v>0</v>
          </cell>
          <cell r="S47">
            <v>0</v>
          </cell>
          <cell r="T47">
            <v>0</v>
          </cell>
          <cell r="U47">
            <v>0</v>
          </cell>
          <cell r="V47">
            <v>0</v>
          </cell>
          <cell r="W47">
            <v>0</v>
          </cell>
        </row>
        <row r="48">
          <cell r="A48" t="str">
            <v>Quarter 46</v>
          </cell>
          <cell r="B48" t="str">
            <v>Q46</v>
          </cell>
          <cell r="C48">
            <v>0</v>
          </cell>
          <cell r="D48">
            <v>0</v>
          </cell>
          <cell r="E48">
            <v>0</v>
          </cell>
          <cell r="F48">
            <v>0</v>
          </cell>
          <cell r="G48">
            <v>0</v>
          </cell>
          <cell r="H48">
            <v>0</v>
          </cell>
          <cell r="I48">
            <v>0</v>
          </cell>
          <cell r="J48">
            <v>0</v>
          </cell>
          <cell r="K48">
            <v>0</v>
          </cell>
          <cell r="L48">
            <v>0</v>
          </cell>
          <cell r="M48">
            <v>0</v>
          </cell>
          <cell r="N48">
            <v>0</v>
          </cell>
          <cell r="O48">
            <v>0</v>
          </cell>
          <cell r="Q48">
            <v>0</v>
          </cell>
          <cell r="R48">
            <v>0</v>
          </cell>
          <cell r="S48">
            <v>0</v>
          </cell>
          <cell r="T48">
            <v>0</v>
          </cell>
          <cell r="U48">
            <v>0</v>
          </cell>
          <cell r="V48">
            <v>0</v>
          </cell>
          <cell r="W48">
            <v>0</v>
          </cell>
        </row>
        <row r="49">
          <cell r="A49" t="str">
            <v>Quarter 47</v>
          </cell>
          <cell r="B49" t="str">
            <v>Q47</v>
          </cell>
          <cell r="C49">
            <v>0</v>
          </cell>
          <cell r="D49">
            <v>0</v>
          </cell>
          <cell r="E49">
            <v>0</v>
          </cell>
          <cell r="F49">
            <v>0</v>
          </cell>
          <cell r="G49">
            <v>0</v>
          </cell>
          <cell r="H49">
            <v>0</v>
          </cell>
          <cell r="I49">
            <v>0</v>
          </cell>
          <cell r="J49">
            <v>0</v>
          </cell>
          <cell r="K49">
            <v>0</v>
          </cell>
          <cell r="L49">
            <v>0</v>
          </cell>
          <cell r="M49">
            <v>0</v>
          </cell>
          <cell r="N49">
            <v>0</v>
          </cell>
          <cell r="O49">
            <v>0</v>
          </cell>
          <cell r="Q49">
            <v>0</v>
          </cell>
          <cell r="R49">
            <v>0</v>
          </cell>
          <cell r="S49">
            <v>0</v>
          </cell>
          <cell r="T49">
            <v>0</v>
          </cell>
          <cell r="U49">
            <v>0</v>
          </cell>
          <cell r="V49">
            <v>0</v>
          </cell>
          <cell r="W49">
            <v>0</v>
          </cell>
        </row>
        <row r="50">
          <cell r="A50" t="str">
            <v>Quarter 48</v>
          </cell>
          <cell r="B50" t="str">
            <v>Q48</v>
          </cell>
          <cell r="C50">
            <v>0</v>
          </cell>
          <cell r="D50">
            <v>0</v>
          </cell>
          <cell r="E50">
            <v>0</v>
          </cell>
          <cell r="F50">
            <v>0</v>
          </cell>
          <cell r="G50">
            <v>0</v>
          </cell>
          <cell r="H50">
            <v>0</v>
          </cell>
          <cell r="I50">
            <v>0</v>
          </cell>
          <cell r="J50">
            <v>0</v>
          </cell>
          <cell r="K50">
            <v>0</v>
          </cell>
          <cell r="L50">
            <v>0</v>
          </cell>
          <cell r="M50">
            <v>0</v>
          </cell>
          <cell r="N50">
            <v>0</v>
          </cell>
          <cell r="O50">
            <v>0</v>
          </cell>
          <cell r="Q50">
            <v>0</v>
          </cell>
          <cell r="R50">
            <v>0</v>
          </cell>
          <cell r="S50">
            <v>0</v>
          </cell>
          <cell r="T50">
            <v>0</v>
          </cell>
          <cell r="U50">
            <v>0</v>
          </cell>
          <cell r="V50">
            <v>0</v>
          </cell>
          <cell r="W50">
            <v>0</v>
          </cell>
        </row>
        <row r="51">
          <cell r="A51" t="str">
            <v>Quarter 49</v>
          </cell>
          <cell r="B51" t="str">
            <v>Q49</v>
          </cell>
          <cell r="C51">
            <v>0</v>
          </cell>
          <cell r="D51">
            <v>0</v>
          </cell>
          <cell r="E51">
            <v>0</v>
          </cell>
          <cell r="F51">
            <v>0</v>
          </cell>
          <cell r="G51">
            <v>0</v>
          </cell>
          <cell r="H51">
            <v>0</v>
          </cell>
          <cell r="I51">
            <v>0</v>
          </cell>
          <cell r="J51">
            <v>0</v>
          </cell>
          <cell r="K51">
            <v>0</v>
          </cell>
          <cell r="L51">
            <v>0</v>
          </cell>
          <cell r="M51">
            <v>0</v>
          </cell>
          <cell r="N51">
            <v>0</v>
          </cell>
          <cell r="O51">
            <v>0</v>
          </cell>
          <cell r="Q51">
            <v>0</v>
          </cell>
          <cell r="R51">
            <v>0</v>
          </cell>
          <cell r="S51">
            <v>0</v>
          </cell>
          <cell r="T51">
            <v>0</v>
          </cell>
          <cell r="U51">
            <v>0</v>
          </cell>
          <cell r="V51">
            <v>0</v>
          </cell>
          <cell r="W51">
            <v>0</v>
          </cell>
        </row>
        <row r="52">
          <cell r="A52" t="str">
            <v>Quarter 50</v>
          </cell>
          <cell r="B52" t="str">
            <v>Q50</v>
          </cell>
          <cell r="C52">
            <v>0</v>
          </cell>
          <cell r="D52">
            <v>0</v>
          </cell>
          <cell r="E52">
            <v>0</v>
          </cell>
          <cell r="F52">
            <v>0</v>
          </cell>
          <cell r="G52">
            <v>0</v>
          </cell>
          <cell r="H52">
            <v>0</v>
          </cell>
          <cell r="I52">
            <v>0</v>
          </cell>
          <cell r="J52">
            <v>0</v>
          </cell>
          <cell r="K52">
            <v>0</v>
          </cell>
          <cell r="L52">
            <v>0</v>
          </cell>
          <cell r="M52">
            <v>0</v>
          </cell>
          <cell r="N52">
            <v>0</v>
          </cell>
          <cell r="O52">
            <v>0</v>
          </cell>
          <cell r="Q52">
            <v>0</v>
          </cell>
          <cell r="R52">
            <v>0</v>
          </cell>
          <cell r="S52">
            <v>0</v>
          </cell>
          <cell r="T52">
            <v>0</v>
          </cell>
          <cell r="U52">
            <v>0</v>
          </cell>
          <cell r="V52">
            <v>0</v>
          </cell>
          <cell r="W52">
            <v>0</v>
          </cell>
        </row>
        <row r="53">
          <cell r="A53" t="str">
            <v>Quarter 51</v>
          </cell>
          <cell r="B53" t="str">
            <v>Q51</v>
          </cell>
          <cell r="C53">
            <v>0</v>
          </cell>
          <cell r="D53">
            <v>0</v>
          </cell>
          <cell r="E53">
            <v>0</v>
          </cell>
          <cell r="F53">
            <v>0</v>
          </cell>
          <cell r="G53">
            <v>0</v>
          </cell>
          <cell r="H53">
            <v>0</v>
          </cell>
          <cell r="I53">
            <v>0</v>
          </cell>
          <cell r="J53">
            <v>0</v>
          </cell>
          <cell r="K53">
            <v>0</v>
          </cell>
          <cell r="L53">
            <v>0</v>
          </cell>
          <cell r="M53">
            <v>0</v>
          </cell>
          <cell r="N53">
            <v>0</v>
          </cell>
          <cell r="O53">
            <v>0</v>
          </cell>
          <cell r="Q53">
            <v>0</v>
          </cell>
          <cell r="R53">
            <v>0</v>
          </cell>
          <cell r="S53">
            <v>0</v>
          </cell>
          <cell r="T53">
            <v>0</v>
          </cell>
          <cell r="U53">
            <v>0</v>
          </cell>
          <cell r="V53">
            <v>0</v>
          </cell>
          <cell r="W53">
            <v>0</v>
          </cell>
        </row>
        <row r="54">
          <cell r="A54" t="str">
            <v>Quarter 52</v>
          </cell>
          <cell r="B54" t="str">
            <v>Q52</v>
          </cell>
          <cell r="C54">
            <v>0</v>
          </cell>
          <cell r="D54">
            <v>0</v>
          </cell>
          <cell r="E54">
            <v>0</v>
          </cell>
          <cell r="F54">
            <v>0</v>
          </cell>
          <cell r="G54">
            <v>0</v>
          </cell>
          <cell r="H54">
            <v>0</v>
          </cell>
          <cell r="I54">
            <v>0</v>
          </cell>
          <cell r="J54">
            <v>0</v>
          </cell>
          <cell r="K54">
            <v>0</v>
          </cell>
          <cell r="L54">
            <v>0</v>
          </cell>
          <cell r="M54">
            <v>0</v>
          </cell>
          <cell r="N54">
            <v>0</v>
          </cell>
          <cell r="O54">
            <v>0</v>
          </cell>
          <cell r="Q54">
            <v>0</v>
          </cell>
          <cell r="R54">
            <v>0</v>
          </cell>
          <cell r="S54">
            <v>0</v>
          </cell>
          <cell r="T54">
            <v>0</v>
          </cell>
          <cell r="U54">
            <v>0</v>
          </cell>
          <cell r="V54">
            <v>0</v>
          </cell>
          <cell r="W54">
            <v>0</v>
          </cell>
        </row>
        <row r="55">
          <cell r="A55" t="str">
            <v>Quarter 53</v>
          </cell>
          <cell r="B55" t="str">
            <v>Q53</v>
          </cell>
          <cell r="C55">
            <v>0</v>
          </cell>
          <cell r="D55">
            <v>0</v>
          </cell>
          <cell r="E55">
            <v>0</v>
          </cell>
          <cell r="F55">
            <v>0</v>
          </cell>
          <cell r="G55">
            <v>0</v>
          </cell>
          <cell r="H55">
            <v>0</v>
          </cell>
          <cell r="I55">
            <v>0</v>
          </cell>
          <cell r="J55">
            <v>0</v>
          </cell>
          <cell r="K55">
            <v>0</v>
          </cell>
          <cell r="L55">
            <v>0</v>
          </cell>
          <cell r="M55">
            <v>0</v>
          </cell>
          <cell r="N55">
            <v>0</v>
          </cell>
          <cell r="O55">
            <v>0</v>
          </cell>
          <cell r="Q55">
            <v>0</v>
          </cell>
          <cell r="R55">
            <v>0</v>
          </cell>
          <cell r="S55">
            <v>0</v>
          </cell>
          <cell r="T55">
            <v>0</v>
          </cell>
          <cell r="U55">
            <v>0</v>
          </cell>
          <cell r="V55">
            <v>0</v>
          </cell>
          <cell r="W55">
            <v>0</v>
          </cell>
        </row>
        <row r="56">
          <cell r="A56" t="str">
            <v>Quarter 54</v>
          </cell>
          <cell r="B56" t="str">
            <v>Q54</v>
          </cell>
          <cell r="C56">
            <v>0</v>
          </cell>
          <cell r="D56">
            <v>0</v>
          </cell>
          <cell r="E56">
            <v>0</v>
          </cell>
          <cell r="F56">
            <v>0</v>
          </cell>
          <cell r="G56">
            <v>0</v>
          </cell>
          <cell r="H56">
            <v>0</v>
          </cell>
          <cell r="I56">
            <v>0</v>
          </cell>
          <cell r="J56">
            <v>0</v>
          </cell>
          <cell r="K56">
            <v>0</v>
          </cell>
          <cell r="L56">
            <v>0</v>
          </cell>
          <cell r="M56">
            <v>0</v>
          </cell>
          <cell r="N56">
            <v>0</v>
          </cell>
          <cell r="O56">
            <v>0</v>
          </cell>
          <cell r="Q56">
            <v>0</v>
          </cell>
          <cell r="R56">
            <v>0</v>
          </cell>
          <cell r="S56">
            <v>0</v>
          </cell>
          <cell r="T56">
            <v>0</v>
          </cell>
          <cell r="U56">
            <v>0</v>
          </cell>
          <cell r="V56">
            <v>0</v>
          </cell>
          <cell r="W56">
            <v>0</v>
          </cell>
        </row>
        <row r="57">
          <cell r="A57" t="str">
            <v>Quarter 55</v>
          </cell>
          <cell r="B57" t="str">
            <v>Q55</v>
          </cell>
          <cell r="C57">
            <v>0</v>
          </cell>
          <cell r="D57">
            <v>0</v>
          </cell>
          <cell r="E57">
            <v>0</v>
          </cell>
          <cell r="F57">
            <v>0</v>
          </cell>
          <cell r="G57">
            <v>0</v>
          </cell>
          <cell r="H57">
            <v>0</v>
          </cell>
          <cell r="I57">
            <v>0</v>
          </cell>
          <cell r="J57">
            <v>0</v>
          </cell>
          <cell r="K57">
            <v>0</v>
          </cell>
          <cell r="L57">
            <v>0</v>
          </cell>
          <cell r="M57">
            <v>0</v>
          </cell>
          <cell r="N57">
            <v>0</v>
          </cell>
          <cell r="O57">
            <v>0</v>
          </cell>
          <cell r="Q57">
            <v>0</v>
          </cell>
          <cell r="R57">
            <v>0</v>
          </cell>
          <cell r="S57">
            <v>0</v>
          </cell>
          <cell r="T57">
            <v>0</v>
          </cell>
          <cell r="U57">
            <v>0</v>
          </cell>
          <cell r="V57">
            <v>0</v>
          </cell>
          <cell r="W57">
            <v>0</v>
          </cell>
        </row>
        <row r="58">
          <cell r="A58" t="str">
            <v>Quarter 56</v>
          </cell>
          <cell r="B58" t="str">
            <v>Q56</v>
          </cell>
          <cell r="C58">
            <v>0</v>
          </cell>
          <cell r="D58">
            <v>0</v>
          </cell>
          <cell r="E58">
            <v>0</v>
          </cell>
          <cell r="F58">
            <v>0</v>
          </cell>
          <cell r="G58">
            <v>0</v>
          </cell>
          <cell r="H58">
            <v>0</v>
          </cell>
          <cell r="I58">
            <v>0</v>
          </cell>
          <cell r="J58">
            <v>0</v>
          </cell>
          <cell r="K58">
            <v>0</v>
          </cell>
          <cell r="L58">
            <v>0</v>
          </cell>
          <cell r="M58">
            <v>0</v>
          </cell>
          <cell r="N58">
            <v>0</v>
          </cell>
          <cell r="O58">
            <v>0</v>
          </cell>
          <cell r="Q58">
            <v>0</v>
          </cell>
          <cell r="R58">
            <v>0</v>
          </cell>
          <cell r="S58">
            <v>0</v>
          </cell>
          <cell r="T58">
            <v>0</v>
          </cell>
          <cell r="U58">
            <v>0</v>
          </cell>
          <cell r="V58">
            <v>0</v>
          </cell>
          <cell r="W58">
            <v>0</v>
          </cell>
        </row>
        <row r="59">
          <cell r="A59" t="str">
            <v>Quarter 57</v>
          </cell>
          <cell r="B59" t="str">
            <v>Q57</v>
          </cell>
          <cell r="C59">
            <v>0</v>
          </cell>
          <cell r="D59">
            <v>0</v>
          </cell>
          <cell r="E59">
            <v>0</v>
          </cell>
          <cell r="F59">
            <v>0</v>
          </cell>
          <cell r="G59">
            <v>0</v>
          </cell>
          <cell r="H59">
            <v>0</v>
          </cell>
          <cell r="I59">
            <v>0</v>
          </cell>
          <cell r="J59">
            <v>0</v>
          </cell>
          <cell r="K59">
            <v>0</v>
          </cell>
          <cell r="L59">
            <v>0</v>
          </cell>
          <cell r="M59">
            <v>0</v>
          </cell>
          <cell r="N59">
            <v>0</v>
          </cell>
          <cell r="O59">
            <v>0</v>
          </cell>
          <cell r="Q59">
            <v>0</v>
          </cell>
          <cell r="R59">
            <v>0</v>
          </cell>
          <cell r="S59">
            <v>0</v>
          </cell>
          <cell r="T59">
            <v>0</v>
          </cell>
          <cell r="U59">
            <v>0</v>
          </cell>
          <cell r="V59">
            <v>0</v>
          </cell>
          <cell r="W59">
            <v>0</v>
          </cell>
        </row>
        <row r="60">
          <cell r="A60" t="str">
            <v>Quarter 58</v>
          </cell>
          <cell r="B60" t="str">
            <v>Q58</v>
          </cell>
          <cell r="C60">
            <v>0</v>
          </cell>
          <cell r="D60">
            <v>0</v>
          </cell>
          <cell r="E60">
            <v>0</v>
          </cell>
          <cell r="F60">
            <v>0</v>
          </cell>
          <cell r="G60">
            <v>0</v>
          </cell>
          <cell r="H60">
            <v>0</v>
          </cell>
          <cell r="I60">
            <v>0</v>
          </cell>
          <cell r="J60">
            <v>0</v>
          </cell>
          <cell r="K60">
            <v>0</v>
          </cell>
          <cell r="L60">
            <v>0</v>
          </cell>
          <cell r="M60">
            <v>0</v>
          </cell>
          <cell r="N60">
            <v>0</v>
          </cell>
          <cell r="O60">
            <v>0</v>
          </cell>
          <cell r="Q60">
            <v>0</v>
          </cell>
          <cell r="R60">
            <v>0</v>
          </cell>
          <cell r="S60">
            <v>0</v>
          </cell>
          <cell r="T60">
            <v>0</v>
          </cell>
          <cell r="U60">
            <v>0</v>
          </cell>
          <cell r="V60">
            <v>0</v>
          </cell>
          <cell r="W60">
            <v>0</v>
          </cell>
        </row>
        <row r="61">
          <cell r="A61" t="str">
            <v>Quarter 59</v>
          </cell>
          <cell r="B61" t="str">
            <v>Q59</v>
          </cell>
          <cell r="C61">
            <v>0</v>
          </cell>
          <cell r="D61">
            <v>0</v>
          </cell>
          <cell r="E61">
            <v>0</v>
          </cell>
          <cell r="F61">
            <v>0</v>
          </cell>
          <cell r="G61">
            <v>0</v>
          </cell>
          <cell r="H61">
            <v>0</v>
          </cell>
          <cell r="I61">
            <v>0</v>
          </cell>
          <cell r="J61">
            <v>0</v>
          </cell>
          <cell r="K61">
            <v>0</v>
          </cell>
          <cell r="L61">
            <v>0</v>
          </cell>
          <cell r="M61">
            <v>0</v>
          </cell>
          <cell r="N61">
            <v>0</v>
          </cell>
          <cell r="O61">
            <v>0</v>
          </cell>
          <cell r="Q61">
            <v>0</v>
          </cell>
          <cell r="R61">
            <v>0</v>
          </cell>
          <cell r="S61">
            <v>0</v>
          </cell>
          <cell r="T61">
            <v>0</v>
          </cell>
          <cell r="U61">
            <v>0</v>
          </cell>
          <cell r="V61">
            <v>0</v>
          </cell>
          <cell r="W61">
            <v>0</v>
          </cell>
        </row>
        <row r="62">
          <cell r="A62" t="str">
            <v>Quarter 60</v>
          </cell>
          <cell r="B62" t="str">
            <v>Q60</v>
          </cell>
          <cell r="C62">
            <v>0</v>
          </cell>
          <cell r="D62">
            <v>0</v>
          </cell>
          <cell r="E62">
            <v>0</v>
          </cell>
          <cell r="F62">
            <v>0</v>
          </cell>
          <cell r="G62">
            <v>0</v>
          </cell>
          <cell r="H62">
            <v>0</v>
          </cell>
          <cell r="I62">
            <v>0</v>
          </cell>
          <cell r="J62">
            <v>0</v>
          </cell>
          <cell r="K62">
            <v>0</v>
          </cell>
          <cell r="L62">
            <v>0</v>
          </cell>
          <cell r="M62">
            <v>0</v>
          </cell>
          <cell r="N62">
            <v>0</v>
          </cell>
          <cell r="O62">
            <v>0</v>
          </cell>
          <cell r="Q62">
            <v>0</v>
          </cell>
          <cell r="R62">
            <v>0</v>
          </cell>
          <cell r="S62">
            <v>0</v>
          </cell>
          <cell r="T62">
            <v>0</v>
          </cell>
          <cell r="U62">
            <v>0</v>
          </cell>
          <cell r="V62">
            <v>0</v>
          </cell>
          <cell r="W62">
            <v>0</v>
          </cell>
        </row>
        <row r="63">
          <cell r="A63" t="str">
            <v>Quarter 61</v>
          </cell>
          <cell r="B63" t="str">
            <v>Q61</v>
          </cell>
          <cell r="C63">
            <v>0</v>
          </cell>
          <cell r="D63">
            <v>0</v>
          </cell>
          <cell r="E63">
            <v>0</v>
          </cell>
          <cell r="F63">
            <v>0</v>
          </cell>
          <cell r="G63">
            <v>0</v>
          </cell>
          <cell r="H63">
            <v>0</v>
          </cell>
          <cell r="I63">
            <v>0</v>
          </cell>
          <cell r="J63">
            <v>0</v>
          </cell>
          <cell r="K63">
            <v>0</v>
          </cell>
          <cell r="L63">
            <v>0</v>
          </cell>
          <cell r="M63">
            <v>0</v>
          </cell>
          <cell r="N63">
            <v>0</v>
          </cell>
          <cell r="O63">
            <v>0</v>
          </cell>
          <cell r="Q63">
            <v>0</v>
          </cell>
          <cell r="R63">
            <v>0</v>
          </cell>
          <cell r="S63">
            <v>0</v>
          </cell>
          <cell r="T63">
            <v>0</v>
          </cell>
          <cell r="U63">
            <v>0</v>
          </cell>
          <cell r="V63">
            <v>0</v>
          </cell>
          <cell r="W63">
            <v>0</v>
          </cell>
        </row>
        <row r="64">
          <cell r="B64" t="str">
            <v>Q62</v>
          </cell>
          <cell r="C64">
            <v>0</v>
          </cell>
          <cell r="D64">
            <v>0</v>
          </cell>
          <cell r="E64">
            <v>0</v>
          </cell>
          <cell r="F64">
            <v>0</v>
          </cell>
          <cell r="G64">
            <v>0</v>
          </cell>
          <cell r="H64">
            <v>0</v>
          </cell>
          <cell r="I64">
            <v>0</v>
          </cell>
          <cell r="J64">
            <v>0</v>
          </cell>
          <cell r="K64">
            <v>0</v>
          </cell>
          <cell r="L64">
            <v>0</v>
          </cell>
          <cell r="M64">
            <v>0</v>
          </cell>
          <cell r="N64">
            <v>0</v>
          </cell>
          <cell r="O64">
            <v>0</v>
          </cell>
        </row>
        <row r="65">
          <cell r="B65" t="str">
            <v>Q63</v>
          </cell>
          <cell r="C65">
            <v>0</v>
          </cell>
          <cell r="D65">
            <v>0</v>
          </cell>
          <cell r="E65">
            <v>0</v>
          </cell>
          <cell r="F65">
            <v>0</v>
          </cell>
          <cell r="G65">
            <v>0</v>
          </cell>
          <cell r="H65">
            <v>0</v>
          </cell>
          <cell r="I65">
            <v>0</v>
          </cell>
          <cell r="J65">
            <v>0</v>
          </cell>
          <cell r="K65">
            <v>0</v>
          </cell>
          <cell r="L65">
            <v>0</v>
          </cell>
          <cell r="M65">
            <v>0</v>
          </cell>
          <cell r="N65">
            <v>0</v>
          </cell>
          <cell r="O65">
            <v>0</v>
          </cell>
        </row>
        <row r="66">
          <cell r="B66" t="str">
            <v>Q64</v>
          </cell>
          <cell r="C66">
            <v>0</v>
          </cell>
          <cell r="D66">
            <v>0</v>
          </cell>
          <cell r="E66">
            <v>0</v>
          </cell>
          <cell r="F66">
            <v>0</v>
          </cell>
          <cell r="G66">
            <v>0</v>
          </cell>
          <cell r="H66">
            <v>0</v>
          </cell>
          <cell r="I66">
            <v>0</v>
          </cell>
          <cell r="J66">
            <v>0</v>
          </cell>
          <cell r="K66">
            <v>0</v>
          </cell>
          <cell r="L66">
            <v>0</v>
          </cell>
          <cell r="M66">
            <v>0</v>
          </cell>
          <cell r="N66">
            <v>0</v>
          </cell>
          <cell r="O66">
            <v>0</v>
          </cell>
        </row>
        <row r="67">
          <cell r="B67" t="str">
            <v>Q65</v>
          </cell>
          <cell r="C67">
            <v>0</v>
          </cell>
          <cell r="D67">
            <v>0</v>
          </cell>
          <cell r="E67">
            <v>0</v>
          </cell>
          <cell r="F67">
            <v>0</v>
          </cell>
          <cell r="G67">
            <v>0</v>
          </cell>
          <cell r="H67">
            <v>0</v>
          </cell>
          <cell r="I67">
            <v>0</v>
          </cell>
          <cell r="J67">
            <v>0</v>
          </cell>
          <cell r="K67">
            <v>0</v>
          </cell>
          <cell r="L67">
            <v>0</v>
          </cell>
          <cell r="M67">
            <v>0</v>
          </cell>
          <cell r="N67">
            <v>0</v>
          </cell>
          <cell r="O67">
            <v>0</v>
          </cell>
        </row>
        <row r="68">
          <cell r="B68" t="str">
            <v>Q66</v>
          </cell>
          <cell r="C68">
            <v>0</v>
          </cell>
          <cell r="D68">
            <v>0</v>
          </cell>
          <cell r="E68">
            <v>0</v>
          </cell>
          <cell r="F68">
            <v>0</v>
          </cell>
          <cell r="G68">
            <v>0</v>
          </cell>
          <cell r="H68">
            <v>0</v>
          </cell>
          <cell r="I68">
            <v>0</v>
          </cell>
          <cell r="J68">
            <v>0</v>
          </cell>
          <cell r="K68">
            <v>0</v>
          </cell>
          <cell r="L68">
            <v>0</v>
          </cell>
          <cell r="M68">
            <v>0</v>
          </cell>
          <cell r="N68">
            <v>0</v>
          </cell>
          <cell r="O68">
            <v>0</v>
          </cell>
        </row>
        <row r="69">
          <cell r="B69" t="str">
            <v>Q67</v>
          </cell>
          <cell r="C69">
            <v>0</v>
          </cell>
          <cell r="D69">
            <v>0</v>
          </cell>
          <cell r="E69">
            <v>0</v>
          </cell>
          <cell r="F69">
            <v>0</v>
          </cell>
          <cell r="G69">
            <v>0</v>
          </cell>
          <cell r="H69">
            <v>0</v>
          </cell>
          <cell r="I69">
            <v>0</v>
          </cell>
          <cell r="J69">
            <v>0</v>
          </cell>
          <cell r="K69">
            <v>0</v>
          </cell>
          <cell r="L69">
            <v>0</v>
          </cell>
          <cell r="M69">
            <v>0</v>
          </cell>
          <cell r="N69">
            <v>0</v>
          </cell>
          <cell r="O69">
            <v>0</v>
          </cell>
        </row>
        <row r="70">
          <cell r="B70" t="str">
            <v>Q68</v>
          </cell>
          <cell r="C70">
            <v>0</v>
          </cell>
          <cell r="D70">
            <v>0</v>
          </cell>
          <cell r="E70">
            <v>0</v>
          </cell>
          <cell r="F70">
            <v>0</v>
          </cell>
          <cell r="G70">
            <v>0</v>
          </cell>
          <cell r="H70">
            <v>0</v>
          </cell>
          <cell r="I70">
            <v>0</v>
          </cell>
          <cell r="J70">
            <v>0</v>
          </cell>
          <cell r="K70">
            <v>0</v>
          </cell>
          <cell r="L70">
            <v>0</v>
          </cell>
          <cell r="M70">
            <v>0</v>
          </cell>
          <cell r="N70">
            <v>0</v>
          </cell>
          <cell r="O70">
            <v>0</v>
          </cell>
        </row>
        <row r="71">
          <cell r="B71" t="str">
            <v>Q69</v>
          </cell>
          <cell r="C71">
            <v>0</v>
          </cell>
          <cell r="D71">
            <v>0</v>
          </cell>
          <cell r="E71">
            <v>0</v>
          </cell>
          <cell r="F71">
            <v>0</v>
          </cell>
          <cell r="G71">
            <v>0</v>
          </cell>
          <cell r="H71">
            <v>0</v>
          </cell>
          <cell r="I71">
            <v>0</v>
          </cell>
          <cell r="J71">
            <v>0</v>
          </cell>
          <cell r="K71">
            <v>0</v>
          </cell>
          <cell r="L71">
            <v>0</v>
          </cell>
          <cell r="M71">
            <v>0</v>
          </cell>
          <cell r="N71">
            <v>0</v>
          </cell>
          <cell r="O71">
            <v>0</v>
          </cell>
        </row>
        <row r="72">
          <cell r="B72" t="str">
            <v>Q70</v>
          </cell>
          <cell r="C72">
            <v>0</v>
          </cell>
          <cell r="D72">
            <v>0</v>
          </cell>
          <cell r="E72">
            <v>0</v>
          </cell>
          <cell r="F72">
            <v>0</v>
          </cell>
          <cell r="G72">
            <v>0</v>
          </cell>
          <cell r="H72">
            <v>0</v>
          </cell>
          <cell r="I72">
            <v>0</v>
          </cell>
          <cell r="J72">
            <v>0</v>
          </cell>
          <cell r="K72">
            <v>0</v>
          </cell>
          <cell r="L72">
            <v>0</v>
          </cell>
          <cell r="M72">
            <v>0</v>
          </cell>
          <cell r="N72">
            <v>0</v>
          </cell>
          <cell r="O72">
            <v>0</v>
          </cell>
        </row>
        <row r="73">
          <cell r="B73" t="str">
            <v>Q71</v>
          </cell>
          <cell r="C73">
            <v>0</v>
          </cell>
          <cell r="D73">
            <v>0</v>
          </cell>
          <cell r="E73">
            <v>0</v>
          </cell>
          <cell r="F73">
            <v>0</v>
          </cell>
          <cell r="G73">
            <v>0</v>
          </cell>
          <cell r="H73">
            <v>0</v>
          </cell>
          <cell r="I73">
            <v>0</v>
          </cell>
          <cell r="J73">
            <v>0</v>
          </cell>
          <cell r="K73">
            <v>0</v>
          </cell>
          <cell r="L73">
            <v>0</v>
          </cell>
          <cell r="M73">
            <v>0</v>
          </cell>
          <cell r="N73">
            <v>0</v>
          </cell>
          <cell r="O73">
            <v>0</v>
          </cell>
        </row>
        <row r="74">
          <cell r="B74" t="str">
            <v>Q72</v>
          </cell>
          <cell r="C74">
            <v>0</v>
          </cell>
          <cell r="D74">
            <v>0</v>
          </cell>
          <cell r="E74">
            <v>0</v>
          </cell>
          <cell r="F74">
            <v>0</v>
          </cell>
          <cell r="G74">
            <v>0</v>
          </cell>
          <cell r="H74">
            <v>0</v>
          </cell>
          <cell r="I74">
            <v>0</v>
          </cell>
          <cell r="J74">
            <v>0</v>
          </cell>
          <cell r="K74">
            <v>0</v>
          </cell>
          <cell r="L74">
            <v>0</v>
          </cell>
          <cell r="M74">
            <v>0</v>
          </cell>
          <cell r="N74">
            <v>0</v>
          </cell>
          <cell r="O74">
            <v>0</v>
          </cell>
        </row>
        <row r="75">
          <cell r="B75" t="str">
            <v>Q73</v>
          </cell>
          <cell r="C75">
            <v>0</v>
          </cell>
          <cell r="D75">
            <v>0</v>
          </cell>
          <cell r="E75">
            <v>0</v>
          </cell>
          <cell r="F75">
            <v>0</v>
          </cell>
          <cell r="G75">
            <v>0</v>
          </cell>
          <cell r="H75">
            <v>0</v>
          </cell>
          <cell r="I75">
            <v>0</v>
          </cell>
          <cell r="J75">
            <v>0</v>
          </cell>
          <cell r="K75">
            <v>0</v>
          </cell>
          <cell r="L75">
            <v>0</v>
          </cell>
          <cell r="M75">
            <v>0</v>
          </cell>
          <cell r="N75">
            <v>0</v>
          </cell>
          <cell r="O75">
            <v>0</v>
          </cell>
        </row>
        <row r="76">
          <cell r="B76" t="str">
            <v>Q74</v>
          </cell>
          <cell r="C76">
            <v>0</v>
          </cell>
          <cell r="D76">
            <v>0</v>
          </cell>
          <cell r="E76">
            <v>0</v>
          </cell>
          <cell r="F76">
            <v>0</v>
          </cell>
          <cell r="G76">
            <v>0</v>
          </cell>
          <cell r="H76">
            <v>0</v>
          </cell>
          <cell r="I76">
            <v>0</v>
          </cell>
          <cell r="J76">
            <v>0</v>
          </cell>
          <cell r="K76">
            <v>0</v>
          </cell>
          <cell r="L76">
            <v>0</v>
          </cell>
          <cell r="M76">
            <v>0</v>
          </cell>
          <cell r="N76">
            <v>0</v>
          </cell>
          <cell r="O76">
            <v>0</v>
          </cell>
        </row>
        <row r="77">
          <cell r="B77" t="str">
            <v>Q75</v>
          </cell>
          <cell r="C77">
            <v>0</v>
          </cell>
          <cell r="D77">
            <v>0</v>
          </cell>
          <cell r="E77">
            <v>0</v>
          </cell>
          <cell r="F77">
            <v>0</v>
          </cell>
          <cell r="G77">
            <v>0</v>
          </cell>
          <cell r="H77">
            <v>0</v>
          </cell>
          <cell r="I77">
            <v>0</v>
          </cell>
          <cell r="J77">
            <v>0</v>
          </cell>
          <cell r="K77">
            <v>0</v>
          </cell>
          <cell r="L77">
            <v>0</v>
          </cell>
          <cell r="M77">
            <v>0</v>
          </cell>
          <cell r="N77">
            <v>0</v>
          </cell>
          <cell r="O77">
            <v>0</v>
          </cell>
        </row>
        <row r="78">
          <cell r="B78" t="str">
            <v>Q76</v>
          </cell>
          <cell r="C78">
            <v>0</v>
          </cell>
          <cell r="D78">
            <v>0</v>
          </cell>
          <cell r="E78">
            <v>0</v>
          </cell>
          <cell r="F78">
            <v>0</v>
          </cell>
          <cell r="G78">
            <v>0</v>
          </cell>
          <cell r="H78">
            <v>0</v>
          </cell>
          <cell r="I78">
            <v>0</v>
          </cell>
          <cell r="J78">
            <v>0</v>
          </cell>
          <cell r="K78">
            <v>0</v>
          </cell>
          <cell r="L78">
            <v>0</v>
          </cell>
          <cell r="M78">
            <v>0</v>
          </cell>
          <cell r="N78">
            <v>0</v>
          </cell>
          <cell r="O78">
            <v>0</v>
          </cell>
        </row>
        <row r="79">
          <cell r="B79" t="str">
            <v>Q77</v>
          </cell>
          <cell r="C79">
            <v>0</v>
          </cell>
          <cell r="D79">
            <v>0</v>
          </cell>
          <cell r="E79">
            <v>0</v>
          </cell>
          <cell r="F79">
            <v>0</v>
          </cell>
          <cell r="G79">
            <v>0</v>
          </cell>
          <cell r="H79">
            <v>0</v>
          </cell>
          <cell r="I79">
            <v>0</v>
          </cell>
          <cell r="J79">
            <v>0</v>
          </cell>
          <cell r="K79">
            <v>0</v>
          </cell>
          <cell r="L79">
            <v>0</v>
          </cell>
          <cell r="M79">
            <v>0</v>
          </cell>
          <cell r="N79">
            <v>0</v>
          </cell>
          <cell r="O79">
            <v>0</v>
          </cell>
        </row>
        <row r="80">
          <cell r="B80" t="str">
            <v>Q78</v>
          </cell>
          <cell r="C80">
            <v>0</v>
          </cell>
          <cell r="D80">
            <v>0</v>
          </cell>
          <cell r="E80">
            <v>0</v>
          </cell>
          <cell r="F80">
            <v>0</v>
          </cell>
          <cell r="G80">
            <v>0</v>
          </cell>
          <cell r="H80">
            <v>0</v>
          </cell>
          <cell r="I80">
            <v>0</v>
          </cell>
          <cell r="J80">
            <v>0</v>
          </cell>
          <cell r="K80">
            <v>0</v>
          </cell>
          <cell r="L80">
            <v>0</v>
          </cell>
          <cell r="M80">
            <v>0</v>
          </cell>
          <cell r="N80">
            <v>0</v>
          </cell>
          <cell r="O80">
            <v>0</v>
          </cell>
        </row>
        <row r="81">
          <cell r="B81" t="str">
            <v>Q79</v>
          </cell>
          <cell r="C81">
            <v>0</v>
          </cell>
          <cell r="D81">
            <v>0</v>
          </cell>
          <cell r="E81">
            <v>0</v>
          </cell>
          <cell r="F81">
            <v>0</v>
          </cell>
          <cell r="G81">
            <v>0</v>
          </cell>
          <cell r="H81">
            <v>0</v>
          </cell>
          <cell r="I81">
            <v>0</v>
          </cell>
          <cell r="J81">
            <v>0</v>
          </cell>
          <cell r="K81">
            <v>0</v>
          </cell>
          <cell r="L81">
            <v>0</v>
          </cell>
          <cell r="M81">
            <v>0</v>
          </cell>
          <cell r="N81">
            <v>0</v>
          </cell>
          <cell r="O81">
            <v>0</v>
          </cell>
        </row>
        <row r="82">
          <cell r="B82" t="str">
            <v>Q80</v>
          </cell>
          <cell r="C82">
            <v>0</v>
          </cell>
          <cell r="D82">
            <v>0</v>
          </cell>
          <cell r="E82">
            <v>0</v>
          </cell>
          <cell r="F82">
            <v>0</v>
          </cell>
          <cell r="G82">
            <v>0</v>
          </cell>
          <cell r="H82">
            <v>0</v>
          </cell>
          <cell r="I82">
            <v>0</v>
          </cell>
          <cell r="J82">
            <v>0</v>
          </cell>
          <cell r="K82">
            <v>0</v>
          </cell>
          <cell r="L82">
            <v>0</v>
          </cell>
          <cell r="M82">
            <v>0</v>
          </cell>
          <cell r="N82">
            <v>0</v>
          </cell>
          <cell r="O82">
            <v>0</v>
          </cell>
        </row>
        <row r="83">
          <cell r="B83" t="str">
            <v>Q81</v>
          </cell>
          <cell r="C83">
            <v>0</v>
          </cell>
          <cell r="D83">
            <v>0</v>
          </cell>
          <cell r="E83">
            <v>0</v>
          </cell>
          <cell r="F83">
            <v>0</v>
          </cell>
          <cell r="G83">
            <v>0</v>
          </cell>
          <cell r="H83">
            <v>0</v>
          </cell>
          <cell r="I83">
            <v>0</v>
          </cell>
          <cell r="J83">
            <v>0</v>
          </cell>
          <cell r="K83">
            <v>0</v>
          </cell>
          <cell r="L83">
            <v>0</v>
          </cell>
          <cell r="M83">
            <v>0</v>
          </cell>
          <cell r="N83">
            <v>0</v>
          </cell>
          <cell r="O83">
            <v>0</v>
          </cell>
        </row>
        <row r="84">
          <cell r="B84" t="str">
            <v>Q82</v>
          </cell>
          <cell r="C84">
            <v>0</v>
          </cell>
          <cell r="D84">
            <v>0</v>
          </cell>
          <cell r="E84">
            <v>0</v>
          </cell>
          <cell r="F84">
            <v>0</v>
          </cell>
          <cell r="G84">
            <v>0</v>
          </cell>
          <cell r="H84">
            <v>0</v>
          </cell>
          <cell r="I84">
            <v>0</v>
          </cell>
          <cell r="J84">
            <v>0</v>
          </cell>
          <cell r="K84">
            <v>0</v>
          </cell>
          <cell r="L84">
            <v>0</v>
          </cell>
          <cell r="M84">
            <v>0</v>
          </cell>
          <cell r="N84">
            <v>0</v>
          </cell>
          <cell r="O84">
            <v>0</v>
          </cell>
        </row>
        <row r="85">
          <cell r="B85" t="str">
            <v>Q83</v>
          </cell>
          <cell r="C85">
            <v>0</v>
          </cell>
          <cell r="D85">
            <v>0</v>
          </cell>
          <cell r="E85">
            <v>0</v>
          </cell>
          <cell r="F85">
            <v>0</v>
          </cell>
          <cell r="G85">
            <v>0</v>
          </cell>
          <cell r="H85">
            <v>0</v>
          </cell>
          <cell r="I85">
            <v>0</v>
          </cell>
          <cell r="J85">
            <v>0</v>
          </cell>
          <cell r="K85">
            <v>0</v>
          </cell>
          <cell r="L85">
            <v>0</v>
          </cell>
          <cell r="M85">
            <v>0</v>
          </cell>
          <cell r="N85">
            <v>0</v>
          </cell>
          <cell r="O85">
            <v>0</v>
          </cell>
        </row>
        <row r="86">
          <cell r="B86" t="str">
            <v>Q84</v>
          </cell>
          <cell r="C86">
            <v>0</v>
          </cell>
          <cell r="D86">
            <v>0</v>
          </cell>
          <cell r="E86">
            <v>0</v>
          </cell>
          <cell r="F86">
            <v>0</v>
          </cell>
          <cell r="G86">
            <v>0</v>
          </cell>
          <cell r="H86">
            <v>0</v>
          </cell>
          <cell r="I86">
            <v>0</v>
          </cell>
          <cell r="J86">
            <v>0</v>
          </cell>
          <cell r="K86">
            <v>0</v>
          </cell>
          <cell r="L86">
            <v>0</v>
          </cell>
          <cell r="M86">
            <v>0</v>
          </cell>
          <cell r="N86">
            <v>0</v>
          </cell>
          <cell r="O86">
            <v>0</v>
          </cell>
        </row>
        <row r="87">
          <cell r="B87" t="str">
            <v>Q85</v>
          </cell>
          <cell r="C87">
            <v>0</v>
          </cell>
          <cell r="D87">
            <v>0</v>
          </cell>
          <cell r="E87">
            <v>0</v>
          </cell>
          <cell r="F87">
            <v>0</v>
          </cell>
          <cell r="G87">
            <v>0</v>
          </cell>
          <cell r="H87">
            <v>0</v>
          </cell>
          <cell r="I87">
            <v>0</v>
          </cell>
          <cell r="J87">
            <v>0</v>
          </cell>
          <cell r="K87">
            <v>0</v>
          </cell>
          <cell r="L87">
            <v>0</v>
          </cell>
          <cell r="M87">
            <v>0</v>
          </cell>
          <cell r="N87">
            <v>0</v>
          </cell>
          <cell r="O87">
            <v>0</v>
          </cell>
        </row>
        <row r="88">
          <cell r="B88" t="str">
            <v>Q86</v>
          </cell>
          <cell r="C88">
            <v>0</v>
          </cell>
          <cell r="D88">
            <v>0</v>
          </cell>
          <cell r="E88">
            <v>0</v>
          </cell>
          <cell r="F88">
            <v>0</v>
          </cell>
          <cell r="G88">
            <v>0</v>
          </cell>
          <cell r="H88">
            <v>0</v>
          </cell>
          <cell r="I88">
            <v>0</v>
          </cell>
          <cell r="J88">
            <v>0</v>
          </cell>
          <cell r="K88">
            <v>0</v>
          </cell>
          <cell r="L88">
            <v>0</v>
          </cell>
          <cell r="M88">
            <v>0</v>
          </cell>
          <cell r="N88">
            <v>0</v>
          </cell>
          <cell r="O88">
            <v>0</v>
          </cell>
        </row>
        <row r="89">
          <cell r="B89" t="str">
            <v>Q87</v>
          </cell>
          <cell r="C89">
            <v>0</v>
          </cell>
          <cell r="D89">
            <v>0</v>
          </cell>
          <cell r="E89">
            <v>0</v>
          </cell>
          <cell r="F89">
            <v>0</v>
          </cell>
          <cell r="G89">
            <v>0</v>
          </cell>
          <cell r="H89">
            <v>0</v>
          </cell>
          <cell r="I89">
            <v>0</v>
          </cell>
          <cell r="J89">
            <v>0</v>
          </cell>
          <cell r="K89">
            <v>0</v>
          </cell>
          <cell r="L89">
            <v>0</v>
          </cell>
          <cell r="M89">
            <v>0</v>
          </cell>
          <cell r="N89">
            <v>0</v>
          </cell>
          <cell r="O89">
            <v>0</v>
          </cell>
        </row>
        <row r="90">
          <cell r="B90" t="str">
            <v>Q88</v>
          </cell>
          <cell r="C90">
            <v>0</v>
          </cell>
          <cell r="D90">
            <v>0</v>
          </cell>
          <cell r="E90">
            <v>0</v>
          </cell>
          <cell r="F90">
            <v>0</v>
          </cell>
          <cell r="G90">
            <v>0</v>
          </cell>
          <cell r="H90">
            <v>0</v>
          </cell>
          <cell r="I90">
            <v>0</v>
          </cell>
          <cell r="J90">
            <v>0</v>
          </cell>
          <cell r="K90">
            <v>0</v>
          </cell>
          <cell r="L90">
            <v>0</v>
          </cell>
          <cell r="M90">
            <v>0</v>
          </cell>
          <cell r="N90">
            <v>0</v>
          </cell>
          <cell r="O90">
            <v>0</v>
          </cell>
        </row>
        <row r="91">
          <cell r="B91" t="str">
            <v>Q89</v>
          </cell>
          <cell r="C91">
            <v>0</v>
          </cell>
          <cell r="D91">
            <v>0</v>
          </cell>
          <cell r="E91">
            <v>0</v>
          </cell>
          <cell r="F91">
            <v>0</v>
          </cell>
          <cell r="G91">
            <v>0</v>
          </cell>
          <cell r="H91">
            <v>0</v>
          </cell>
          <cell r="I91">
            <v>0</v>
          </cell>
          <cell r="J91">
            <v>0</v>
          </cell>
          <cell r="K91">
            <v>0</v>
          </cell>
          <cell r="L91">
            <v>0</v>
          </cell>
          <cell r="M91">
            <v>0</v>
          </cell>
          <cell r="N91">
            <v>0</v>
          </cell>
          <cell r="O91">
            <v>0</v>
          </cell>
        </row>
        <row r="92">
          <cell r="B92" t="str">
            <v>Q90</v>
          </cell>
          <cell r="C92">
            <v>0</v>
          </cell>
          <cell r="D92">
            <v>0</v>
          </cell>
          <cell r="E92">
            <v>0</v>
          </cell>
          <cell r="F92">
            <v>0</v>
          </cell>
          <cell r="G92">
            <v>0</v>
          </cell>
          <cell r="H92">
            <v>0</v>
          </cell>
          <cell r="I92">
            <v>0</v>
          </cell>
          <cell r="J92">
            <v>0</v>
          </cell>
          <cell r="K92">
            <v>0</v>
          </cell>
          <cell r="L92">
            <v>0</v>
          </cell>
          <cell r="M92">
            <v>0</v>
          </cell>
          <cell r="N92">
            <v>0</v>
          </cell>
          <cell r="O92">
            <v>0</v>
          </cell>
        </row>
        <row r="93">
          <cell r="B93" t="str">
            <v>Q91</v>
          </cell>
          <cell r="C93">
            <v>0</v>
          </cell>
          <cell r="D93">
            <v>0</v>
          </cell>
          <cell r="E93">
            <v>0</v>
          </cell>
          <cell r="F93">
            <v>0</v>
          </cell>
          <cell r="G93">
            <v>0</v>
          </cell>
          <cell r="H93">
            <v>0</v>
          </cell>
          <cell r="I93">
            <v>0</v>
          </cell>
          <cell r="J93">
            <v>0</v>
          </cell>
          <cell r="K93">
            <v>0</v>
          </cell>
          <cell r="L93">
            <v>0</v>
          </cell>
          <cell r="M93">
            <v>0</v>
          </cell>
          <cell r="N93">
            <v>0</v>
          </cell>
          <cell r="O93">
            <v>0</v>
          </cell>
        </row>
        <row r="94">
          <cell r="B94" t="str">
            <v>Q92</v>
          </cell>
          <cell r="C94">
            <v>0</v>
          </cell>
          <cell r="D94">
            <v>0</v>
          </cell>
          <cell r="E94">
            <v>0</v>
          </cell>
          <cell r="F94">
            <v>0</v>
          </cell>
          <cell r="G94">
            <v>0</v>
          </cell>
          <cell r="H94">
            <v>0</v>
          </cell>
          <cell r="I94">
            <v>0</v>
          </cell>
          <cell r="J94">
            <v>0</v>
          </cell>
          <cell r="K94">
            <v>0</v>
          </cell>
          <cell r="L94">
            <v>0</v>
          </cell>
          <cell r="M94">
            <v>0</v>
          </cell>
          <cell r="N94">
            <v>0</v>
          </cell>
          <cell r="O94">
            <v>0</v>
          </cell>
        </row>
        <row r="95">
          <cell r="B95" t="str">
            <v>Q93</v>
          </cell>
          <cell r="C95">
            <v>0</v>
          </cell>
          <cell r="D95">
            <v>0</v>
          </cell>
          <cell r="E95">
            <v>0</v>
          </cell>
          <cell r="F95">
            <v>0</v>
          </cell>
          <cell r="G95">
            <v>0</v>
          </cell>
          <cell r="H95">
            <v>0</v>
          </cell>
          <cell r="I95">
            <v>0</v>
          </cell>
          <cell r="J95">
            <v>0</v>
          </cell>
          <cell r="K95">
            <v>0</v>
          </cell>
          <cell r="L95">
            <v>0</v>
          </cell>
          <cell r="M95">
            <v>0</v>
          </cell>
          <cell r="N95">
            <v>0</v>
          </cell>
          <cell r="O95">
            <v>0</v>
          </cell>
        </row>
        <row r="96">
          <cell r="B96" t="str">
            <v>Q94</v>
          </cell>
          <cell r="C96">
            <v>0</v>
          </cell>
          <cell r="D96">
            <v>0</v>
          </cell>
          <cell r="E96">
            <v>0</v>
          </cell>
          <cell r="F96">
            <v>0</v>
          </cell>
          <cell r="G96">
            <v>0</v>
          </cell>
          <cell r="H96">
            <v>0</v>
          </cell>
          <cell r="I96">
            <v>0</v>
          </cell>
          <cell r="J96">
            <v>0</v>
          </cell>
          <cell r="K96">
            <v>0</v>
          </cell>
          <cell r="L96">
            <v>0</v>
          </cell>
          <cell r="M96">
            <v>0</v>
          </cell>
          <cell r="N96">
            <v>0</v>
          </cell>
          <cell r="O96">
            <v>0</v>
          </cell>
        </row>
        <row r="97">
          <cell r="B97" t="str">
            <v>Q95</v>
          </cell>
          <cell r="C97">
            <v>0</v>
          </cell>
          <cell r="D97">
            <v>0</v>
          </cell>
          <cell r="E97">
            <v>0</v>
          </cell>
          <cell r="F97">
            <v>0</v>
          </cell>
          <cell r="G97">
            <v>0</v>
          </cell>
          <cell r="H97">
            <v>0</v>
          </cell>
          <cell r="I97">
            <v>0</v>
          </cell>
          <cell r="J97">
            <v>0</v>
          </cell>
          <cell r="K97">
            <v>0</v>
          </cell>
          <cell r="L97">
            <v>0</v>
          </cell>
          <cell r="M97">
            <v>0</v>
          </cell>
          <cell r="N97">
            <v>0</v>
          </cell>
          <cell r="O97">
            <v>0</v>
          </cell>
        </row>
        <row r="98">
          <cell r="B98" t="str">
            <v>Q96</v>
          </cell>
          <cell r="C98">
            <v>0</v>
          </cell>
          <cell r="D98">
            <v>0</v>
          </cell>
          <cell r="E98">
            <v>0</v>
          </cell>
          <cell r="F98">
            <v>0</v>
          </cell>
          <cell r="G98">
            <v>0</v>
          </cell>
          <cell r="H98">
            <v>0</v>
          </cell>
          <cell r="I98">
            <v>0</v>
          </cell>
          <cell r="J98">
            <v>0</v>
          </cell>
          <cell r="K98">
            <v>0</v>
          </cell>
          <cell r="L98">
            <v>0</v>
          </cell>
          <cell r="M98">
            <v>0</v>
          </cell>
          <cell r="N98">
            <v>0</v>
          </cell>
          <cell r="O98">
            <v>0</v>
          </cell>
        </row>
        <row r="99">
          <cell r="B99" t="str">
            <v>Q97</v>
          </cell>
          <cell r="C99">
            <v>0</v>
          </cell>
          <cell r="D99">
            <v>0</v>
          </cell>
          <cell r="E99">
            <v>0</v>
          </cell>
          <cell r="F99">
            <v>0</v>
          </cell>
          <cell r="G99">
            <v>0</v>
          </cell>
          <cell r="H99">
            <v>0</v>
          </cell>
          <cell r="I99">
            <v>0</v>
          </cell>
          <cell r="J99">
            <v>0</v>
          </cell>
          <cell r="K99">
            <v>0</v>
          </cell>
          <cell r="L99">
            <v>0</v>
          </cell>
          <cell r="M99">
            <v>0</v>
          </cell>
          <cell r="N99">
            <v>0</v>
          </cell>
          <cell r="O99">
            <v>0</v>
          </cell>
        </row>
        <row r="100">
          <cell r="B100" t="str">
            <v>Q98</v>
          </cell>
          <cell r="C100">
            <v>0</v>
          </cell>
          <cell r="D100">
            <v>0</v>
          </cell>
          <cell r="E100">
            <v>0</v>
          </cell>
          <cell r="F100">
            <v>0</v>
          </cell>
          <cell r="G100">
            <v>0</v>
          </cell>
          <cell r="H100">
            <v>0</v>
          </cell>
          <cell r="I100">
            <v>0</v>
          </cell>
          <cell r="J100">
            <v>0</v>
          </cell>
          <cell r="K100">
            <v>0</v>
          </cell>
          <cell r="L100">
            <v>0</v>
          </cell>
          <cell r="M100">
            <v>0</v>
          </cell>
          <cell r="N100">
            <v>0</v>
          </cell>
          <cell r="O100">
            <v>0</v>
          </cell>
        </row>
        <row r="101">
          <cell r="B101" t="str">
            <v>Q99</v>
          </cell>
          <cell r="C101">
            <v>0</v>
          </cell>
          <cell r="D101">
            <v>0</v>
          </cell>
          <cell r="E101">
            <v>0</v>
          </cell>
          <cell r="F101">
            <v>0</v>
          </cell>
          <cell r="G101">
            <v>0</v>
          </cell>
          <cell r="H101">
            <v>0</v>
          </cell>
          <cell r="I101">
            <v>0</v>
          </cell>
          <cell r="J101">
            <v>0</v>
          </cell>
          <cell r="K101">
            <v>0</v>
          </cell>
          <cell r="L101">
            <v>0</v>
          </cell>
          <cell r="M101">
            <v>0</v>
          </cell>
          <cell r="N101">
            <v>0</v>
          </cell>
          <cell r="O101">
            <v>0</v>
          </cell>
        </row>
        <row r="102">
          <cell r="B102" t="str">
            <v>Q100</v>
          </cell>
          <cell r="C102">
            <v>0</v>
          </cell>
          <cell r="D102">
            <v>0</v>
          </cell>
          <cell r="E102">
            <v>0</v>
          </cell>
          <cell r="F102">
            <v>0</v>
          </cell>
          <cell r="G102">
            <v>0</v>
          </cell>
          <cell r="H102">
            <v>0</v>
          </cell>
          <cell r="I102">
            <v>0</v>
          </cell>
          <cell r="J102">
            <v>0</v>
          </cell>
          <cell r="K102">
            <v>0</v>
          </cell>
          <cell r="L102">
            <v>0</v>
          </cell>
          <cell r="M102">
            <v>0</v>
          </cell>
          <cell r="N102">
            <v>0</v>
          </cell>
          <cell r="O102">
            <v>0</v>
          </cell>
        </row>
        <row r="103">
          <cell r="B103" t="str">
            <v>Q101</v>
          </cell>
          <cell r="C103">
            <v>0</v>
          </cell>
          <cell r="D103">
            <v>0</v>
          </cell>
          <cell r="E103">
            <v>0</v>
          </cell>
          <cell r="F103">
            <v>0</v>
          </cell>
          <cell r="G103">
            <v>0</v>
          </cell>
          <cell r="H103">
            <v>0</v>
          </cell>
          <cell r="I103">
            <v>0</v>
          </cell>
          <cell r="J103">
            <v>0</v>
          </cell>
          <cell r="K103">
            <v>0</v>
          </cell>
          <cell r="L103">
            <v>0</v>
          </cell>
          <cell r="M103">
            <v>0</v>
          </cell>
          <cell r="N103">
            <v>0</v>
          </cell>
          <cell r="O103">
            <v>0</v>
          </cell>
        </row>
        <row r="104">
          <cell r="B104" t="str">
            <v>Q102</v>
          </cell>
          <cell r="C104">
            <v>0</v>
          </cell>
          <cell r="D104">
            <v>0</v>
          </cell>
          <cell r="E104">
            <v>0</v>
          </cell>
          <cell r="F104">
            <v>0</v>
          </cell>
          <cell r="G104">
            <v>0</v>
          </cell>
          <cell r="H104">
            <v>0</v>
          </cell>
          <cell r="I104">
            <v>0</v>
          </cell>
          <cell r="J104">
            <v>0</v>
          </cell>
          <cell r="K104">
            <v>0</v>
          </cell>
          <cell r="L104">
            <v>0</v>
          </cell>
          <cell r="M104">
            <v>0</v>
          </cell>
          <cell r="N104">
            <v>0</v>
          </cell>
          <cell r="O104">
            <v>0</v>
          </cell>
        </row>
        <row r="105">
          <cell r="B105" t="str">
            <v>Q103</v>
          </cell>
          <cell r="C105">
            <v>0</v>
          </cell>
          <cell r="D105">
            <v>0</v>
          </cell>
          <cell r="E105">
            <v>0</v>
          </cell>
          <cell r="F105">
            <v>0</v>
          </cell>
          <cell r="G105">
            <v>0</v>
          </cell>
          <cell r="H105">
            <v>0</v>
          </cell>
          <cell r="I105">
            <v>0</v>
          </cell>
          <cell r="J105">
            <v>0</v>
          </cell>
          <cell r="K105">
            <v>0</v>
          </cell>
          <cell r="L105">
            <v>0</v>
          </cell>
          <cell r="M105">
            <v>0</v>
          </cell>
          <cell r="N105">
            <v>0</v>
          </cell>
          <cell r="O105">
            <v>0</v>
          </cell>
        </row>
        <row r="106">
          <cell r="B106" t="str">
            <v>Q104</v>
          </cell>
          <cell r="C106">
            <v>0</v>
          </cell>
          <cell r="D106">
            <v>0</v>
          </cell>
          <cell r="E106">
            <v>0</v>
          </cell>
          <cell r="F106">
            <v>0</v>
          </cell>
          <cell r="G106">
            <v>0</v>
          </cell>
          <cell r="H106">
            <v>0</v>
          </cell>
          <cell r="I106">
            <v>0</v>
          </cell>
          <cell r="J106">
            <v>0</v>
          </cell>
          <cell r="K106">
            <v>0</v>
          </cell>
          <cell r="L106">
            <v>0</v>
          </cell>
          <cell r="M106">
            <v>0</v>
          </cell>
          <cell r="N106">
            <v>0</v>
          </cell>
          <cell r="O106">
            <v>0</v>
          </cell>
        </row>
        <row r="107">
          <cell r="B107" t="str">
            <v>Q105</v>
          </cell>
          <cell r="C107">
            <v>0</v>
          </cell>
          <cell r="D107">
            <v>0</v>
          </cell>
          <cell r="E107">
            <v>0</v>
          </cell>
          <cell r="F107">
            <v>0</v>
          </cell>
          <cell r="G107">
            <v>0</v>
          </cell>
          <cell r="H107">
            <v>0</v>
          </cell>
          <cell r="I107">
            <v>0</v>
          </cell>
          <cell r="J107">
            <v>0</v>
          </cell>
          <cell r="K107">
            <v>0</v>
          </cell>
          <cell r="L107">
            <v>0</v>
          </cell>
          <cell r="M107">
            <v>0</v>
          </cell>
          <cell r="N107">
            <v>0</v>
          </cell>
          <cell r="O107">
            <v>0</v>
          </cell>
        </row>
        <row r="108">
          <cell r="B108" t="str">
            <v>Q106</v>
          </cell>
          <cell r="C108">
            <v>0</v>
          </cell>
          <cell r="D108">
            <v>0</v>
          </cell>
          <cell r="E108">
            <v>0</v>
          </cell>
          <cell r="F108">
            <v>0</v>
          </cell>
          <cell r="G108">
            <v>0</v>
          </cell>
          <cell r="H108">
            <v>0</v>
          </cell>
          <cell r="I108">
            <v>0</v>
          </cell>
          <cell r="J108">
            <v>0</v>
          </cell>
          <cell r="K108">
            <v>0</v>
          </cell>
          <cell r="L108">
            <v>0</v>
          </cell>
          <cell r="M108">
            <v>0</v>
          </cell>
          <cell r="N108">
            <v>0</v>
          </cell>
          <cell r="O108">
            <v>0</v>
          </cell>
        </row>
        <row r="109">
          <cell r="B109" t="str">
            <v>Q107</v>
          </cell>
          <cell r="C109">
            <v>0</v>
          </cell>
          <cell r="D109">
            <v>0</v>
          </cell>
          <cell r="E109">
            <v>0</v>
          </cell>
          <cell r="F109">
            <v>0</v>
          </cell>
          <cell r="G109">
            <v>0</v>
          </cell>
          <cell r="H109">
            <v>0</v>
          </cell>
          <cell r="I109">
            <v>0</v>
          </cell>
          <cell r="J109">
            <v>0</v>
          </cell>
          <cell r="K109">
            <v>0</v>
          </cell>
          <cell r="L109">
            <v>0</v>
          </cell>
          <cell r="M109">
            <v>0</v>
          </cell>
          <cell r="N109">
            <v>0</v>
          </cell>
          <cell r="O109">
            <v>0</v>
          </cell>
        </row>
        <row r="110">
          <cell r="B110" t="str">
            <v>Q108</v>
          </cell>
          <cell r="C110">
            <v>0</v>
          </cell>
          <cell r="D110">
            <v>0</v>
          </cell>
          <cell r="E110">
            <v>0</v>
          </cell>
          <cell r="F110">
            <v>0</v>
          </cell>
          <cell r="G110">
            <v>0</v>
          </cell>
          <cell r="H110">
            <v>0</v>
          </cell>
          <cell r="I110">
            <v>0</v>
          </cell>
          <cell r="J110">
            <v>0</v>
          </cell>
          <cell r="K110">
            <v>0</v>
          </cell>
          <cell r="L110">
            <v>0</v>
          </cell>
          <cell r="M110">
            <v>0</v>
          </cell>
          <cell r="N110">
            <v>0</v>
          </cell>
          <cell r="O110">
            <v>0</v>
          </cell>
        </row>
        <row r="111">
          <cell r="B111" t="str">
            <v>Q109</v>
          </cell>
          <cell r="C111">
            <v>0</v>
          </cell>
          <cell r="D111">
            <v>0</v>
          </cell>
          <cell r="E111">
            <v>0</v>
          </cell>
          <cell r="F111">
            <v>0</v>
          </cell>
          <cell r="G111">
            <v>0</v>
          </cell>
          <cell r="H111">
            <v>0</v>
          </cell>
          <cell r="I111">
            <v>0</v>
          </cell>
          <cell r="J111">
            <v>0</v>
          </cell>
          <cell r="K111">
            <v>0</v>
          </cell>
          <cell r="L111">
            <v>0</v>
          </cell>
          <cell r="M111">
            <v>0</v>
          </cell>
          <cell r="N111">
            <v>0</v>
          </cell>
          <cell r="O111">
            <v>0</v>
          </cell>
        </row>
        <row r="112">
          <cell r="B112" t="str">
            <v>Q110</v>
          </cell>
          <cell r="C112">
            <v>0</v>
          </cell>
          <cell r="D112">
            <v>0</v>
          </cell>
          <cell r="E112">
            <v>0</v>
          </cell>
          <cell r="F112">
            <v>0</v>
          </cell>
          <cell r="G112">
            <v>0</v>
          </cell>
          <cell r="H112">
            <v>0</v>
          </cell>
          <cell r="I112">
            <v>0</v>
          </cell>
          <cell r="J112">
            <v>0</v>
          </cell>
          <cell r="K112">
            <v>0</v>
          </cell>
          <cell r="L112">
            <v>0</v>
          </cell>
          <cell r="M112">
            <v>0</v>
          </cell>
          <cell r="N112">
            <v>0</v>
          </cell>
          <cell r="O112">
            <v>0</v>
          </cell>
        </row>
        <row r="113">
          <cell r="B113" t="str">
            <v>Q111</v>
          </cell>
          <cell r="C113">
            <v>0</v>
          </cell>
          <cell r="D113">
            <v>0</v>
          </cell>
          <cell r="E113">
            <v>0</v>
          </cell>
          <cell r="F113">
            <v>0</v>
          </cell>
          <cell r="G113">
            <v>0</v>
          </cell>
          <cell r="H113">
            <v>0</v>
          </cell>
          <cell r="I113">
            <v>0</v>
          </cell>
          <cell r="J113">
            <v>0</v>
          </cell>
          <cell r="K113">
            <v>0</v>
          </cell>
          <cell r="L113">
            <v>0</v>
          </cell>
          <cell r="M113">
            <v>0</v>
          </cell>
          <cell r="N113">
            <v>0</v>
          </cell>
          <cell r="O113">
            <v>0</v>
          </cell>
        </row>
        <row r="114">
          <cell r="B114" t="str">
            <v>Q112</v>
          </cell>
          <cell r="C114">
            <v>0</v>
          </cell>
          <cell r="D114">
            <v>0</v>
          </cell>
          <cell r="E114">
            <v>0</v>
          </cell>
          <cell r="F114">
            <v>0</v>
          </cell>
          <cell r="G114">
            <v>0</v>
          </cell>
          <cell r="H114">
            <v>0</v>
          </cell>
          <cell r="I114">
            <v>0</v>
          </cell>
          <cell r="J114">
            <v>0</v>
          </cell>
          <cell r="K114">
            <v>0</v>
          </cell>
          <cell r="L114">
            <v>0</v>
          </cell>
          <cell r="M114">
            <v>0</v>
          </cell>
          <cell r="N114">
            <v>0</v>
          </cell>
          <cell r="O114">
            <v>0</v>
          </cell>
        </row>
        <row r="115">
          <cell r="B115" t="str">
            <v>Q113</v>
          </cell>
          <cell r="C115">
            <v>0</v>
          </cell>
          <cell r="D115">
            <v>0</v>
          </cell>
          <cell r="E115">
            <v>0</v>
          </cell>
          <cell r="F115">
            <v>0</v>
          </cell>
          <cell r="G115">
            <v>0</v>
          </cell>
          <cell r="H115">
            <v>0</v>
          </cell>
          <cell r="I115">
            <v>0</v>
          </cell>
          <cell r="J115">
            <v>0</v>
          </cell>
          <cell r="K115">
            <v>0</v>
          </cell>
          <cell r="L115">
            <v>0</v>
          </cell>
          <cell r="M115">
            <v>0</v>
          </cell>
          <cell r="N115">
            <v>0</v>
          </cell>
          <cell r="O115">
            <v>0</v>
          </cell>
        </row>
        <row r="116">
          <cell r="B116" t="str">
            <v>Q114</v>
          </cell>
          <cell r="C116">
            <v>0</v>
          </cell>
          <cell r="D116">
            <v>0</v>
          </cell>
          <cell r="E116">
            <v>0</v>
          </cell>
          <cell r="F116">
            <v>0</v>
          </cell>
          <cell r="G116">
            <v>0</v>
          </cell>
          <cell r="H116">
            <v>0</v>
          </cell>
          <cell r="I116">
            <v>0</v>
          </cell>
          <cell r="J116">
            <v>0</v>
          </cell>
          <cell r="K116">
            <v>0</v>
          </cell>
          <cell r="L116">
            <v>0</v>
          </cell>
          <cell r="M116">
            <v>0</v>
          </cell>
          <cell r="N116">
            <v>0</v>
          </cell>
          <cell r="O116">
            <v>0</v>
          </cell>
        </row>
        <row r="117">
          <cell r="B117" t="str">
            <v>Q115</v>
          </cell>
          <cell r="C117">
            <v>0</v>
          </cell>
          <cell r="D117">
            <v>0</v>
          </cell>
          <cell r="E117">
            <v>0</v>
          </cell>
          <cell r="F117">
            <v>0</v>
          </cell>
          <cell r="G117">
            <v>0</v>
          </cell>
          <cell r="H117">
            <v>0</v>
          </cell>
          <cell r="I117">
            <v>0</v>
          </cell>
          <cell r="J117">
            <v>0</v>
          </cell>
          <cell r="K117">
            <v>0</v>
          </cell>
          <cell r="L117">
            <v>0</v>
          </cell>
          <cell r="M117">
            <v>0</v>
          </cell>
          <cell r="N117">
            <v>0</v>
          </cell>
          <cell r="O117">
            <v>0</v>
          </cell>
        </row>
        <row r="118">
          <cell r="B118" t="str">
            <v>Q116</v>
          </cell>
          <cell r="C118">
            <v>0</v>
          </cell>
          <cell r="D118">
            <v>0</v>
          </cell>
          <cell r="E118">
            <v>0</v>
          </cell>
          <cell r="F118">
            <v>0</v>
          </cell>
          <cell r="G118">
            <v>0</v>
          </cell>
          <cell r="H118">
            <v>0</v>
          </cell>
          <cell r="I118">
            <v>0</v>
          </cell>
          <cell r="J118">
            <v>0</v>
          </cell>
          <cell r="K118">
            <v>0</v>
          </cell>
          <cell r="L118">
            <v>0</v>
          </cell>
          <cell r="M118">
            <v>0</v>
          </cell>
          <cell r="N118">
            <v>0</v>
          </cell>
          <cell r="O118">
            <v>0</v>
          </cell>
        </row>
        <row r="119">
          <cell r="B119" t="str">
            <v>Q117</v>
          </cell>
          <cell r="C119">
            <v>0</v>
          </cell>
          <cell r="D119">
            <v>0</v>
          </cell>
          <cell r="E119">
            <v>0</v>
          </cell>
          <cell r="F119">
            <v>0</v>
          </cell>
          <cell r="G119">
            <v>0</v>
          </cell>
          <cell r="H119">
            <v>0</v>
          </cell>
          <cell r="I119">
            <v>0</v>
          </cell>
          <cell r="J119">
            <v>0</v>
          </cell>
          <cell r="K119">
            <v>0</v>
          </cell>
          <cell r="L119">
            <v>0</v>
          </cell>
          <cell r="M119">
            <v>0</v>
          </cell>
          <cell r="N119">
            <v>0</v>
          </cell>
          <cell r="O119">
            <v>0</v>
          </cell>
        </row>
        <row r="120">
          <cell r="B120" t="str">
            <v>Q118</v>
          </cell>
          <cell r="C120">
            <v>0</v>
          </cell>
          <cell r="D120">
            <v>0</v>
          </cell>
          <cell r="E120">
            <v>0</v>
          </cell>
          <cell r="F120">
            <v>0</v>
          </cell>
          <cell r="G120">
            <v>0</v>
          </cell>
          <cell r="H120">
            <v>0</v>
          </cell>
          <cell r="I120">
            <v>0</v>
          </cell>
          <cell r="J120">
            <v>0</v>
          </cell>
          <cell r="K120">
            <v>0</v>
          </cell>
          <cell r="L120">
            <v>0</v>
          </cell>
          <cell r="M120">
            <v>0</v>
          </cell>
          <cell r="N120">
            <v>0</v>
          </cell>
          <cell r="O120">
            <v>0</v>
          </cell>
        </row>
        <row r="121">
          <cell r="B121" t="str">
            <v>Q119</v>
          </cell>
          <cell r="C121">
            <v>0</v>
          </cell>
          <cell r="D121">
            <v>0</v>
          </cell>
          <cell r="E121">
            <v>0</v>
          </cell>
          <cell r="F121">
            <v>0</v>
          </cell>
          <cell r="G121">
            <v>0</v>
          </cell>
          <cell r="H121">
            <v>0</v>
          </cell>
          <cell r="I121">
            <v>0</v>
          </cell>
          <cell r="J121">
            <v>0</v>
          </cell>
          <cell r="K121">
            <v>0</v>
          </cell>
          <cell r="L121">
            <v>0</v>
          </cell>
          <cell r="M121">
            <v>0</v>
          </cell>
          <cell r="N121">
            <v>0</v>
          </cell>
          <cell r="O121">
            <v>0</v>
          </cell>
        </row>
        <row r="122">
          <cell r="B122" t="str">
            <v>Q120</v>
          </cell>
          <cell r="C122">
            <v>0</v>
          </cell>
          <cell r="D122">
            <v>0</v>
          </cell>
          <cell r="E122">
            <v>0</v>
          </cell>
          <cell r="F122">
            <v>0</v>
          </cell>
          <cell r="G122">
            <v>0</v>
          </cell>
          <cell r="H122">
            <v>0</v>
          </cell>
          <cell r="I122">
            <v>0</v>
          </cell>
          <cell r="J122">
            <v>0</v>
          </cell>
          <cell r="K122">
            <v>0</v>
          </cell>
          <cell r="L122">
            <v>0</v>
          </cell>
          <cell r="M122">
            <v>0</v>
          </cell>
          <cell r="N122">
            <v>0</v>
          </cell>
          <cell r="O122">
            <v>0</v>
          </cell>
        </row>
        <row r="123">
          <cell r="B123" t="str">
            <v>Q121</v>
          </cell>
          <cell r="C123">
            <v>0</v>
          </cell>
          <cell r="D123">
            <v>0</v>
          </cell>
          <cell r="E123">
            <v>0</v>
          </cell>
          <cell r="F123">
            <v>0</v>
          </cell>
          <cell r="G123">
            <v>0</v>
          </cell>
          <cell r="H123">
            <v>0</v>
          </cell>
          <cell r="I123">
            <v>0</v>
          </cell>
          <cell r="J123">
            <v>0</v>
          </cell>
          <cell r="K123">
            <v>0</v>
          </cell>
          <cell r="L123">
            <v>0</v>
          </cell>
          <cell r="M123">
            <v>0</v>
          </cell>
          <cell r="N123">
            <v>0</v>
          </cell>
          <cell r="O123">
            <v>0</v>
          </cell>
        </row>
        <row r="124">
          <cell r="B124" t="str">
            <v>Q122</v>
          </cell>
          <cell r="C124">
            <v>0</v>
          </cell>
          <cell r="D124">
            <v>0</v>
          </cell>
          <cell r="E124">
            <v>0</v>
          </cell>
          <cell r="F124">
            <v>0</v>
          </cell>
          <cell r="G124">
            <v>0</v>
          </cell>
          <cell r="H124">
            <v>0</v>
          </cell>
          <cell r="I124">
            <v>0</v>
          </cell>
          <cell r="J124">
            <v>0</v>
          </cell>
          <cell r="K124">
            <v>0</v>
          </cell>
          <cell r="L124">
            <v>0</v>
          </cell>
          <cell r="M124">
            <v>0</v>
          </cell>
          <cell r="N124">
            <v>0</v>
          </cell>
          <cell r="O124">
            <v>0</v>
          </cell>
        </row>
        <row r="125">
          <cell r="B125" t="str">
            <v>Q123</v>
          </cell>
          <cell r="C125">
            <v>0</v>
          </cell>
          <cell r="D125">
            <v>0</v>
          </cell>
          <cell r="E125">
            <v>0</v>
          </cell>
          <cell r="F125">
            <v>0</v>
          </cell>
          <cell r="G125">
            <v>0</v>
          </cell>
          <cell r="H125">
            <v>0</v>
          </cell>
          <cell r="I125">
            <v>0</v>
          </cell>
          <cell r="J125">
            <v>0</v>
          </cell>
          <cell r="K125">
            <v>0</v>
          </cell>
          <cell r="L125">
            <v>0</v>
          </cell>
          <cell r="M125">
            <v>0</v>
          </cell>
          <cell r="N125">
            <v>0</v>
          </cell>
          <cell r="O125">
            <v>0</v>
          </cell>
        </row>
        <row r="126">
          <cell r="B126" t="str">
            <v>Q124</v>
          </cell>
          <cell r="C126">
            <v>0</v>
          </cell>
          <cell r="D126">
            <v>0</v>
          </cell>
          <cell r="E126">
            <v>0</v>
          </cell>
          <cell r="F126">
            <v>0</v>
          </cell>
          <cell r="G126">
            <v>0</v>
          </cell>
          <cell r="H126">
            <v>0</v>
          </cell>
          <cell r="I126">
            <v>0</v>
          </cell>
          <cell r="J126">
            <v>0</v>
          </cell>
          <cell r="K126">
            <v>0</v>
          </cell>
          <cell r="L126">
            <v>0</v>
          </cell>
          <cell r="M126">
            <v>0</v>
          </cell>
          <cell r="N126">
            <v>0</v>
          </cell>
          <cell r="O126">
            <v>0</v>
          </cell>
        </row>
        <row r="127">
          <cell r="B127" t="str">
            <v>Q125</v>
          </cell>
          <cell r="C127">
            <v>0</v>
          </cell>
          <cell r="D127">
            <v>0</v>
          </cell>
          <cell r="E127">
            <v>0</v>
          </cell>
          <cell r="F127">
            <v>0</v>
          </cell>
          <cell r="G127">
            <v>0</v>
          </cell>
          <cell r="H127">
            <v>0</v>
          </cell>
          <cell r="I127">
            <v>0</v>
          </cell>
          <cell r="J127">
            <v>0</v>
          </cell>
          <cell r="K127">
            <v>0</v>
          </cell>
          <cell r="L127">
            <v>0</v>
          </cell>
          <cell r="M127">
            <v>0</v>
          </cell>
          <cell r="N127">
            <v>0</v>
          </cell>
          <cell r="O127">
            <v>0</v>
          </cell>
        </row>
        <row r="128">
          <cell r="B128" t="str">
            <v>Q126</v>
          </cell>
          <cell r="C128">
            <v>0</v>
          </cell>
          <cell r="D128">
            <v>0</v>
          </cell>
          <cell r="E128">
            <v>0</v>
          </cell>
          <cell r="F128">
            <v>0</v>
          </cell>
          <cell r="G128">
            <v>0</v>
          </cell>
          <cell r="H128">
            <v>0</v>
          </cell>
          <cell r="I128">
            <v>0</v>
          </cell>
          <cell r="J128">
            <v>0</v>
          </cell>
          <cell r="K128">
            <v>0</v>
          </cell>
          <cell r="L128">
            <v>0</v>
          </cell>
          <cell r="M128">
            <v>0</v>
          </cell>
          <cell r="N128">
            <v>0</v>
          </cell>
          <cell r="O128">
            <v>0</v>
          </cell>
        </row>
        <row r="129">
          <cell r="B129" t="str">
            <v>Q127</v>
          </cell>
          <cell r="C129">
            <v>0</v>
          </cell>
          <cell r="D129">
            <v>0</v>
          </cell>
          <cell r="E129">
            <v>0</v>
          </cell>
          <cell r="F129">
            <v>0</v>
          </cell>
          <cell r="G129">
            <v>0</v>
          </cell>
          <cell r="H129">
            <v>0</v>
          </cell>
          <cell r="I129">
            <v>0</v>
          </cell>
          <cell r="J129">
            <v>0</v>
          </cell>
          <cell r="K129">
            <v>0</v>
          </cell>
          <cell r="L129">
            <v>0</v>
          </cell>
          <cell r="M129">
            <v>0</v>
          </cell>
          <cell r="N129">
            <v>0</v>
          </cell>
          <cell r="O129">
            <v>0</v>
          </cell>
        </row>
        <row r="130">
          <cell r="B130" t="str">
            <v>Q128</v>
          </cell>
          <cell r="C130">
            <v>0</v>
          </cell>
          <cell r="D130">
            <v>0</v>
          </cell>
          <cell r="E130">
            <v>0</v>
          </cell>
          <cell r="F130">
            <v>0</v>
          </cell>
          <cell r="G130">
            <v>0</v>
          </cell>
          <cell r="H130">
            <v>0</v>
          </cell>
          <cell r="I130">
            <v>0</v>
          </cell>
          <cell r="J130">
            <v>0</v>
          </cell>
          <cell r="K130">
            <v>0</v>
          </cell>
          <cell r="L130">
            <v>0</v>
          </cell>
          <cell r="M130">
            <v>0</v>
          </cell>
          <cell r="N130">
            <v>0</v>
          </cell>
          <cell r="O130">
            <v>0</v>
          </cell>
        </row>
        <row r="131">
          <cell r="B131" t="str">
            <v>Q129</v>
          </cell>
          <cell r="C131">
            <v>0</v>
          </cell>
          <cell r="D131">
            <v>0</v>
          </cell>
          <cell r="E131">
            <v>0</v>
          </cell>
          <cell r="F131">
            <v>0</v>
          </cell>
          <cell r="G131">
            <v>0</v>
          </cell>
          <cell r="H131">
            <v>0</v>
          </cell>
          <cell r="I131">
            <v>0</v>
          </cell>
          <cell r="J131">
            <v>0</v>
          </cell>
          <cell r="K131">
            <v>0</v>
          </cell>
          <cell r="L131">
            <v>0</v>
          </cell>
          <cell r="M131">
            <v>0</v>
          </cell>
          <cell r="N131">
            <v>0</v>
          </cell>
          <cell r="O131">
            <v>0</v>
          </cell>
        </row>
        <row r="132">
          <cell r="B132" t="str">
            <v>Q130</v>
          </cell>
          <cell r="C132">
            <v>0</v>
          </cell>
          <cell r="D132">
            <v>0</v>
          </cell>
          <cell r="E132">
            <v>0</v>
          </cell>
          <cell r="F132">
            <v>0</v>
          </cell>
          <cell r="G132">
            <v>0</v>
          </cell>
          <cell r="H132">
            <v>0</v>
          </cell>
          <cell r="I132">
            <v>0</v>
          </cell>
          <cell r="J132">
            <v>0</v>
          </cell>
          <cell r="K132">
            <v>0</v>
          </cell>
          <cell r="L132">
            <v>0</v>
          </cell>
          <cell r="M132">
            <v>0</v>
          </cell>
          <cell r="N132">
            <v>0</v>
          </cell>
          <cell r="O132">
            <v>0</v>
          </cell>
        </row>
        <row r="133">
          <cell r="B133" t="str">
            <v>Q131</v>
          </cell>
          <cell r="C133">
            <v>0</v>
          </cell>
          <cell r="D133">
            <v>0</v>
          </cell>
          <cell r="E133">
            <v>0</v>
          </cell>
          <cell r="F133">
            <v>0</v>
          </cell>
          <cell r="G133">
            <v>0</v>
          </cell>
          <cell r="H133">
            <v>0</v>
          </cell>
          <cell r="I133">
            <v>0</v>
          </cell>
          <cell r="J133">
            <v>0</v>
          </cell>
          <cell r="K133">
            <v>0</v>
          </cell>
          <cell r="L133">
            <v>0</v>
          </cell>
          <cell r="M133">
            <v>0</v>
          </cell>
          <cell r="N133">
            <v>0</v>
          </cell>
          <cell r="O133">
            <v>0</v>
          </cell>
        </row>
        <row r="134">
          <cell r="B134" t="str">
            <v>Q132</v>
          </cell>
          <cell r="C134">
            <v>0</v>
          </cell>
          <cell r="D134">
            <v>0</v>
          </cell>
          <cell r="E134">
            <v>0</v>
          </cell>
          <cell r="F134">
            <v>0</v>
          </cell>
          <cell r="G134">
            <v>0</v>
          </cell>
          <cell r="H134">
            <v>0</v>
          </cell>
          <cell r="I134">
            <v>0</v>
          </cell>
          <cell r="J134">
            <v>0</v>
          </cell>
          <cell r="K134">
            <v>0</v>
          </cell>
          <cell r="L134">
            <v>0</v>
          </cell>
          <cell r="M134">
            <v>0</v>
          </cell>
          <cell r="N134">
            <v>0</v>
          </cell>
          <cell r="O134">
            <v>0</v>
          </cell>
        </row>
        <row r="135">
          <cell r="B135" t="str">
            <v>Q133</v>
          </cell>
          <cell r="C135">
            <v>0</v>
          </cell>
          <cell r="D135">
            <v>0</v>
          </cell>
          <cell r="E135">
            <v>0</v>
          </cell>
          <cell r="F135">
            <v>0</v>
          </cell>
          <cell r="G135">
            <v>0</v>
          </cell>
          <cell r="H135">
            <v>0</v>
          </cell>
          <cell r="I135">
            <v>0</v>
          </cell>
          <cell r="J135">
            <v>0</v>
          </cell>
          <cell r="K135">
            <v>0</v>
          </cell>
          <cell r="L135">
            <v>0</v>
          </cell>
          <cell r="M135">
            <v>0</v>
          </cell>
          <cell r="N135">
            <v>0</v>
          </cell>
          <cell r="O135">
            <v>0</v>
          </cell>
        </row>
        <row r="136">
          <cell r="B136" t="str">
            <v>Q134</v>
          </cell>
          <cell r="C136">
            <v>0</v>
          </cell>
          <cell r="D136">
            <v>0</v>
          </cell>
          <cell r="E136">
            <v>0</v>
          </cell>
          <cell r="F136">
            <v>0</v>
          </cell>
          <cell r="G136">
            <v>0</v>
          </cell>
          <cell r="H136">
            <v>0</v>
          </cell>
          <cell r="I136">
            <v>0</v>
          </cell>
          <cell r="J136">
            <v>0</v>
          </cell>
          <cell r="K136">
            <v>0</v>
          </cell>
          <cell r="L136">
            <v>0</v>
          </cell>
          <cell r="M136">
            <v>0</v>
          </cell>
          <cell r="N136">
            <v>0</v>
          </cell>
          <cell r="O136">
            <v>0</v>
          </cell>
        </row>
        <row r="137">
          <cell r="B137" t="str">
            <v>Q135</v>
          </cell>
          <cell r="C137">
            <v>0</v>
          </cell>
          <cell r="D137">
            <v>0</v>
          </cell>
          <cell r="E137">
            <v>0</v>
          </cell>
          <cell r="F137">
            <v>0</v>
          </cell>
          <cell r="G137">
            <v>0</v>
          </cell>
          <cell r="H137">
            <v>0</v>
          </cell>
          <cell r="I137">
            <v>0</v>
          </cell>
          <cell r="J137">
            <v>0</v>
          </cell>
          <cell r="K137">
            <v>0</v>
          </cell>
          <cell r="L137">
            <v>0</v>
          </cell>
          <cell r="M137">
            <v>0</v>
          </cell>
          <cell r="N137">
            <v>0</v>
          </cell>
          <cell r="O137">
            <v>0</v>
          </cell>
        </row>
        <row r="138">
          <cell r="B138" t="str">
            <v>Q136</v>
          </cell>
          <cell r="C138">
            <v>0</v>
          </cell>
          <cell r="D138">
            <v>0</v>
          </cell>
          <cell r="E138">
            <v>0</v>
          </cell>
          <cell r="F138">
            <v>0</v>
          </cell>
          <cell r="G138">
            <v>0</v>
          </cell>
          <cell r="H138">
            <v>0</v>
          </cell>
          <cell r="I138">
            <v>0</v>
          </cell>
          <cell r="J138">
            <v>0</v>
          </cell>
          <cell r="K138">
            <v>0</v>
          </cell>
          <cell r="L138">
            <v>0</v>
          </cell>
          <cell r="M138">
            <v>0</v>
          </cell>
          <cell r="N138">
            <v>0</v>
          </cell>
          <cell r="O138">
            <v>0</v>
          </cell>
        </row>
        <row r="139">
          <cell r="B139" t="str">
            <v>Q137</v>
          </cell>
          <cell r="C139">
            <v>0</v>
          </cell>
          <cell r="D139">
            <v>0</v>
          </cell>
          <cell r="E139">
            <v>0</v>
          </cell>
          <cell r="F139">
            <v>0</v>
          </cell>
          <cell r="G139">
            <v>0</v>
          </cell>
          <cell r="H139">
            <v>0</v>
          </cell>
          <cell r="I139">
            <v>0</v>
          </cell>
          <cell r="J139">
            <v>0</v>
          </cell>
          <cell r="K139">
            <v>0</v>
          </cell>
          <cell r="L139">
            <v>0</v>
          </cell>
          <cell r="M139">
            <v>0</v>
          </cell>
          <cell r="N139">
            <v>0</v>
          </cell>
          <cell r="O139">
            <v>0</v>
          </cell>
        </row>
        <row r="140">
          <cell r="B140" t="str">
            <v>Q138</v>
          </cell>
          <cell r="C140">
            <v>0</v>
          </cell>
          <cell r="D140">
            <v>0</v>
          </cell>
          <cell r="E140">
            <v>0</v>
          </cell>
          <cell r="F140">
            <v>0</v>
          </cell>
          <cell r="G140">
            <v>0</v>
          </cell>
          <cell r="H140">
            <v>0</v>
          </cell>
          <cell r="I140">
            <v>0</v>
          </cell>
          <cell r="J140">
            <v>0</v>
          </cell>
          <cell r="K140">
            <v>0</v>
          </cell>
          <cell r="L140">
            <v>0</v>
          </cell>
          <cell r="M140">
            <v>0</v>
          </cell>
          <cell r="N140">
            <v>0</v>
          </cell>
          <cell r="O140">
            <v>0</v>
          </cell>
        </row>
        <row r="141">
          <cell r="B141" t="str">
            <v>Q139</v>
          </cell>
          <cell r="C141">
            <v>0</v>
          </cell>
          <cell r="D141">
            <v>0</v>
          </cell>
          <cell r="E141">
            <v>0</v>
          </cell>
          <cell r="F141">
            <v>0</v>
          </cell>
          <cell r="G141">
            <v>0</v>
          </cell>
          <cell r="H141">
            <v>0</v>
          </cell>
          <cell r="I141">
            <v>0</v>
          </cell>
          <cell r="J141">
            <v>0</v>
          </cell>
          <cell r="K141">
            <v>0</v>
          </cell>
          <cell r="L141">
            <v>0</v>
          </cell>
          <cell r="M141">
            <v>0</v>
          </cell>
          <cell r="N141">
            <v>0</v>
          </cell>
          <cell r="O141">
            <v>0</v>
          </cell>
        </row>
        <row r="142">
          <cell r="B142" t="str">
            <v>Q140</v>
          </cell>
          <cell r="C142">
            <v>0</v>
          </cell>
          <cell r="D142">
            <v>0</v>
          </cell>
          <cell r="E142">
            <v>0</v>
          </cell>
          <cell r="F142">
            <v>0</v>
          </cell>
          <cell r="G142">
            <v>0</v>
          </cell>
          <cell r="H142">
            <v>0</v>
          </cell>
          <cell r="I142">
            <v>0</v>
          </cell>
          <cell r="J142">
            <v>0</v>
          </cell>
          <cell r="K142">
            <v>0</v>
          </cell>
          <cell r="L142">
            <v>0</v>
          </cell>
          <cell r="M142">
            <v>0</v>
          </cell>
          <cell r="N142">
            <v>0</v>
          </cell>
          <cell r="O142">
            <v>0</v>
          </cell>
        </row>
        <row r="143">
          <cell r="B143" t="str">
            <v>Q141</v>
          </cell>
          <cell r="C143">
            <v>0</v>
          </cell>
          <cell r="D143">
            <v>0</v>
          </cell>
          <cell r="E143">
            <v>0</v>
          </cell>
          <cell r="F143">
            <v>0</v>
          </cell>
          <cell r="G143">
            <v>0</v>
          </cell>
          <cell r="H143">
            <v>0</v>
          </cell>
          <cell r="I143">
            <v>0</v>
          </cell>
          <cell r="J143">
            <v>0</v>
          </cell>
          <cell r="K143">
            <v>0</v>
          </cell>
          <cell r="L143">
            <v>0</v>
          </cell>
          <cell r="M143">
            <v>0</v>
          </cell>
          <cell r="N143">
            <v>0</v>
          </cell>
          <cell r="O143">
            <v>0</v>
          </cell>
        </row>
        <row r="144">
          <cell r="B144" t="str">
            <v>Q142</v>
          </cell>
          <cell r="C144">
            <v>0</v>
          </cell>
          <cell r="D144">
            <v>0</v>
          </cell>
          <cell r="E144">
            <v>0</v>
          </cell>
          <cell r="F144">
            <v>0</v>
          </cell>
          <cell r="G144">
            <v>0</v>
          </cell>
          <cell r="H144">
            <v>0</v>
          </cell>
          <cell r="I144">
            <v>0</v>
          </cell>
          <cell r="J144">
            <v>0</v>
          </cell>
          <cell r="K144">
            <v>0</v>
          </cell>
          <cell r="L144">
            <v>0</v>
          </cell>
          <cell r="M144">
            <v>0</v>
          </cell>
          <cell r="N144">
            <v>0</v>
          </cell>
          <cell r="O144">
            <v>0</v>
          </cell>
        </row>
        <row r="145">
          <cell r="B145" t="str">
            <v>Q143</v>
          </cell>
          <cell r="C145">
            <v>0</v>
          </cell>
          <cell r="D145">
            <v>0</v>
          </cell>
          <cell r="E145">
            <v>0</v>
          </cell>
          <cell r="F145">
            <v>0</v>
          </cell>
          <cell r="G145">
            <v>0</v>
          </cell>
          <cell r="H145">
            <v>0</v>
          </cell>
          <cell r="I145">
            <v>0</v>
          </cell>
          <cell r="J145">
            <v>0</v>
          </cell>
          <cell r="K145">
            <v>0</v>
          </cell>
          <cell r="L145">
            <v>0</v>
          </cell>
          <cell r="M145">
            <v>0</v>
          </cell>
          <cell r="N145">
            <v>0</v>
          </cell>
          <cell r="O145">
            <v>0</v>
          </cell>
        </row>
        <row r="146">
          <cell r="B146" t="str">
            <v>Q144</v>
          </cell>
          <cell r="C146">
            <v>0</v>
          </cell>
          <cell r="D146">
            <v>0</v>
          </cell>
          <cell r="E146">
            <v>0</v>
          </cell>
          <cell r="F146">
            <v>0</v>
          </cell>
          <cell r="G146">
            <v>0</v>
          </cell>
          <cell r="H146">
            <v>0</v>
          </cell>
          <cell r="I146">
            <v>0</v>
          </cell>
          <cell r="J146">
            <v>0</v>
          </cell>
          <cell r="K146">
            <v>0</v>
          </cell>
          <cell r="L146">
            <v>0</v>
          </cell>
          <cell r="M146">
            <v>0</v>
          </cell>
          <cell r="N146">
            <v>0</v>
          </cell>
          <cell r="O146">
            <v>0</v>
          </cell>
        </row>
        <row r="147">
          <cell r="B147" t="str">
            <v>Q145</v>
          </cell>
          <cell r="C147">
            <v>0</v>
          </cell>
          <cell r="D147">
            <v>0</v>
          </cell>
          <cell r="E147">
            <v>0</v>
          </cell>
          <cell r="F147">
            <v>0</v>
          </cell>
          <cell r="G147">
            <v>0</v>
          </cell>
          <cell r="H147">
            <v>0</v>
          </cell>
          <cell r="I147">
            <v>0</v>
          </cell>
          <cell r="J147">
            <v>0</v>
          </cell>
          <cell r="K147">
            <v>0</v>
          </cell>
          <cell r="L147">
            <v>0</v>
          </cell>
          <cell r="M147">
            <v>0</v>
          </cell>
          <cell r="N147">
            <v>0</v>
          </cell>
          <cell r="O147">
            <v>0</v>
          </cell>
        </row>
        <row r="148">
          <cell r="B148" t="str">
            <v>Q146</v>
          </cell>
          <cell r="C148">
            <v>0</v>
          </cell>
          <cell r="D148">
            <v>0</v>
          </cell>
          <cell r="E148">
            <v>0</v>
          </cell>
          <cell r="F148">
            <v>0</v>
          </cell>
          <cell r="G148">
            <v>0</v>
          </cell>
          <cell r="H148">
            <v>0</v>
          </cell>
          <cell r="I148">
            <v>0</v>
          </cell>
          <cell r="J148">
            <v>0</v>
          </cell>
          <cell r="K148">
            <v>0</v>
          </cell>
          <cell r="L148">
            <v>0</v>
          </cell>
          <cell r="M148">
            <v>0</v>
          </cell>
          <cell r="N148">
            <v>0</v>
          </cell>
          <cell r="O148">
            <v>0</v>
          </cell>
        </row>
        <row r="149">
          <cell r="B149" t="str">
            <v>Q147</v>
          </cell>
          <cell r="C149">
            <v>0</v>
          </cell>
          <cell r="D149">
            <v>0</v>
          </cell>
          <cell r="E149">
            <v>0</v>
          </cell>
          <cell r="F149">
            <v>0</v>
          </cell>
          <cell r="G149">
            <v>0</v>
          </cell>
          <cell r="H149">
            <v>0</v>
          </cell>
          <cell r="I149">
            <v>0</v>
          </cell>
          <cell r="J149">
            <v>0</v>
          </cell>
          <cell r="K149">
            <v>0</v>
          </cell>
          <cell r="L149">
            <v>0</v>
          </cell>
          <cell r="M149">
            <v>0</v>
          </cell>
          <cell r="N149">
            <v>0</v>
          </cell>
          <cell r="O149">
            <v>0</v>
          </cell>
        </row>
        <row r="150">
          <cell r="B150" t="str">
            <v>Q148</v>
          </cell>
          <cell r="C150">
            <v>0</v>
          </cell>
          <cell r="D150">
            <v>0</v>
          </cell>
          <cell r="E150">
            <v>0</v>
          </cell>
          <cell r="F150">
            <v>0</v>
          </cell>
          <cell r="G150">
            <v>0</v>
          </cell>
          <cell r="H150">
            <v>0</v>
          </cell>
          <cell r="I150">
            <v>0</v>
          </cell>
          <cell r="J150">
            <v>0</v>
          </cell>
          <cell r="K150">
            <v>0</v>
          </cell>
          <cell r="L150">
            <v>0</v>
          </cell>
          <cell r="M150">
            <v>0</v>
          </cell>
          <cell r="N150">
            <v>0</v>
          </cell>
          <cell r="O150">
            <v>0</v>
          </cell>
        </row>
        <row r="151">
          <cell r="B151" t="str">
            <v>Q149</v>
          </cell>
          <cell r="C151">
            <v>0</v>
          </cell>
          <cell r="D151">
            <v>0</v>
          </cell>
          <cell r="E151">
            <v>0</v>
          </cell>
          <cell r="F151">
            <v>0</v>
          </cell>
          <cell r="G151">
            <v>0</v>
          </cell>
          <cell r="H151">
            <v>0</v>
          </cell>
          <cell r="I151">
            <v>0</v>
          </cell>
          <cell r="J151">
            <v>0</v>
          </cell>
          <cell r="K151">
            <v>0</v>
          </cell>
          <cell r="L151">
            <v>0</v>
          </cell>
          <cell r="M151">
            <v>0</v>
          </cell>
          <cell r="N151">
            <v>0</v>
          </cell>
          <cell r="O151">
            <v>0</v>
          </cell>
        </row>
        <row r="152">
          <cell r="B152" t="str">
            <v>Q150</v>
          </cell>
          <cell r="C152">
            <v>0</v>
          </cell>
          <cell r="D152">
            <v>0</v>
          </cell>
          <cell r="E152">
            <v>0</v>
          </cell>
          <cell r="F152">
            <v>0</v>
          </cell>
          <cell r="G152">
            <v>0</v>
          </cell>
          <cell r="H152">
            <v>0</v>
          </cell>
          <cell r="I152">
            <v>0</v>
          </cell>
          <cell r="J152">
            <v>0</v>
          </cell>
          <cell r="K152">
            <v>0</v>
          </cell>
          <cell r="L152">
            <v>0</v>
          </cell>
          <cell r="M152">
            <v>0</v>
          </cell>
          <cell r="N152">
            <v>0</v>
          </cell>
          <cell r="O152">
            <v>0</v>
          </cell>
        </row>
        <row r="153">
          <cell r="B153" t="str">
            <v>Q151</v>
          </cell>
          <cell r="C153">
            <v>0</v>
          </cell>
          <cell r="D153">
            <v>0</v>
          </cell>
          <cell r="E153">
            <v>0</v>
          </cell>
          <cell r="F153">
            <v>0</v>
          </cell>
          <cell r="G153">
            <v>0</v>
          </cell>
          <cell r="H153">
            <v>0</v>
          </cell>
          <cell r="I153">
            <v>0</v>
          </cell>
          <cell r="J153">
            <v>0</v>
          </cell>
          <cell r="K153">
            <v>0</v>
          </cell>
          <cell r="L153">
            <v>0</v>
          </cell>
          <cell r="M153">
            <v>0</v>
          </cell>
          <cell r="N153">
            <v>0</v>
          </cell>
          <cell r="O153">
            <v>0</v>
          </cell>
        </row>
        <row r="154">
          <cell r="B154" t="str">
            <v>Q152</v>
          </cell>
          <cell r="C154">
            <v>0</v>
          </cell>
          <cell r="D154">
            <v>0</v>
          </cell>
          <cell r="E154">
            <v>0</v>
          </cell>
          <cell r="F154">
            <v>0</v>
          </cell>
          <cell r="G154">
            <v>0</v>
          </cell>
          <cell r="H154">
            <v>0</v>
          </cell>
          <cell r="I154">
            <v>0</v>
          </cell>
          <cell r="J154">
            <v>0</v>
          </cell>
          <cell r="K154">
            <v>0</v>
          </cell>
          <cell r="L154">
            <v>0</v>
          </cell>
          <cell r="M154">
            <v>0</v>
          </cell>
          <cell r="N154">
            <v>0</v>
          </cell>
          <cell r="O154">
            <v>0</v>
          </cell>
        </row>
        <row r="155">
          <cell r="B155" t="str">
            <v>Q153</v>
          </cell>
          <cell r="C155">
            <v>0</v>
          </cell>
          <cell r="D155">
            <v>0</v>
          </cell>
          <cell r="E155">
            <v>0</v>
          </cell>
          <cell r="F155">
            <v>0</v>
          </cell>
          <cell r="G155">
            <v>0</v>
          </cell>
          <cell r="H155">
            <v>0</v>
          </cell>
          <cell r="I155">
            <v>0</v>
          </cell>
          <cell r="J155">
            <v>0</v>
          </cell>
          <cell r="K155">
            <v>0</v>
          </cell>
          <cell r="L155">
            <v>0</v>
          </cell>
          <cell r="M155">
            <v>0</v>
          </cell>
          <cell r="N155">
            <v>0</v>
          </cell>
          <cell r="O155">
            <v>0</v>
          </cell>
        </row>
        <row r="156">
          <cell r="B156" t="str">
            <v>Q154</v>
          </cell>
          <cell r="C156">
            <v>0</v>
          </cell>
          <cell r="D156">
            <v>0</v>
          </cell>
          <cell r="E156">
            <v>0</v>
          </cell>
          <cell r="F156">
            <v>0</v>
          </cell>
          <cell r="G156">
            <v>0</v>
          </cell>
          <cell r="H156">
            <v>0</v>
          </cell>
          <cell r="I156">
            <v>0</v>
          </cell>
          <cell r="J156">
            <v>0</v>
          </cell>
          <cell r="K156">
            <v>0</v>
          </cell>
          <cell r="L156">
            <v>0</v>
          </cell>
          <cell r="M156">
            <v>0</v>
          </cell>
          <cell r="N156">
            <v>0</v>
          </cell>
          <cell r="O156">
            <v>0</v>
          </cell>
        </row>
        <row r="157">
          <cell r="B157" t="str">
            <v>Q155</v>
          </cell>
          <cell r="C157">
            <v>0</v>
          </cell>
          <cell r="D157">
            <v>0</v>
          </cell>
          <cell r="E157">
            <v>0</v>
          </cell>
          <cell r="F157">
            <v>0</v>
          </cell>
          <cell r="G157">
            <v>0</v>
          </cell>
          <cell r="H157">
            <v>0</v>
          </cell>
          <cell r="I157">
            <v>0</v>
          </cell>
          <cell r="J157">
            <v>0</v>
          </cell>
          <cell r="K157">
            <v>0</v>
          </cell>
          <cell r="L157">
            <v>0</v>
          </cell>
          <cell r="M157">
            <v>0</v>
          </cell>
          <cell r="N157">
            <v>0</v>
          </cell>
          <cell r="O157">
            <v>0</v>
          </cell>
        </row>
        <row r="158">
          <cell r="B158" t="str">
            <v>Q156</v>
          </cell>
          <cell r="C158">
            <v>0</v>
          </cell>
          <cell r="D158">
            <v>0</v>
          </cell>
          <cell r="E158">
            <v>0</v>
          </cell>
          <cell r="F158">
            <v>0</v>
          </cell>
          <cell r="G158">
            <v>0</v>
          </cell>
          <cell r="H158">
            <v>0</v>
          </cell>
          <cell r="I158">
            <v>0</v>
          </cell>
          <cell r="J158">
            <v>0</v>
          </cell>
          <cell r="K158">
            <v>0</v>
          </cell>
          <cell r="L158">
            <v>0</v>
          </cell>
          <cell r="M158">
            <v>0</v>
          </cell>
          <cell r="N158">
            <v>0</v>
          </cell>
          <cell r="O158">
            <v>0</v>
          </cell>
        </row>
        <row r="159">
          <cell r="B159" t="str">
            <v>Q157</v>
          </cell>
          <cell r="C159">
            <v>0</v>
          </cell>
          <cell r="D159">
            <v>0</v>
          </cell>
          <cell r="E159">
            <v>0</v>
          </cell>
          <cell r="F159">
            <v>0</v>
          </cell>
          <cell r="G159">
            <v>0</v>
          </cell>
          <cell r="H159">
            <v>0</v>
          </cell>
          <cell r="I159">
            <v>0</v>
          </cell>
          <cell r="J159">
            <v>0</v>
          </cell>
          <cell r="K159">
            <v>0</v>
          </cell>
          <cell r="L159">
            <v>0</v>
          </cell>
          <cell r="M159">
            <v>0</v>
          </cell>
          <cell r="N159">
            <v>0</v>
          </cell>
          <cell r="O159">
            <v>0</v>
          </cell>
        </row>
        <row r="160">
          <cell r="B160" t="str">
            <v>Q158</v>
          </cell>
          <cell r="C160">
            <v>0</v>
          </cell>
          <cell r="D160">
            <v>0</v>
          </cell>
          <cell r="E160">
            <v>0</v>
          </cell>
          <cell r="F160">
            <v>0</v>
          </cell>
          <cell r="G160">
            <v>0</v>
          </cell>
          <cell r="H160">
            <v>0</v>
          </cell>
          <cell r="I160">
            <v>0</v>
          </cell>
          <cell r="J160">
            <v>0</v>
          </cell>
          <cell r="K160">
            <v>0</v>
          </cell>
          <cell r="L160">
            <v>0</v>
          </cell>
          <cell r="M160">
            <v>0</v>
          </cell>
          <cell r="N160">
            <v>0</v>
          </cell>
          <cell r="O160">
            <v>0</v>
          </cell>
        </row>
        <row r="161">
          <cell r="B161" t="str">
            <v>Q159</v>
          </cell>
          <cell r="C161">
            <v>0</v>
          </cell>
          <cell r="D161">
            <v>0</v>
          </cell>
          <cell r="E161">
            <v>0</v>
          </cell>
          <cell r="F161">
            <v>0</v>
          </cell>
          <cell r="G161">
            <v>0</v>
          </cell>
          <cell r="H161">
            <v>0</v>
          </cell>
          <cell r="I161">
            <v>0</v>
          </cell>
          <cell r="J161">
            <v>0</v>
          </cell>
          <cell r="K161">
            <v>0</v>
          </cell>
          <cell r="L161">
            <v>0</v>
          </cell>
          <cell r="M161">
            <v>0</v>
          </cell>
          <cell r="N161">
            <v>0</v>
          </cell>
          <cell r="O161">
            <v>0</v>
          </cell>
        </row>
        <row r="162">
          <cell r="B162" t="str">
            <v>Q160</v>
          </cell>
          <cell r="C162">
            <v>0</v>
          </cell>
          <cell r="D162">
            <v>0</v>
          </cell>
          <cell r="E162">
            <v>0</v>
          </cell>
          <cell r="F162">
            <v>0</v>
          </cell>
          <cell r="G162">
            <v>0</v>
          </cell>
          <cell r="H162">
            <v>0</v>
          </cell>
          <cell r="I162">
            <v>0</v>
          </cell>
          <cell r="J162">
            <v>0</v>
          </cell>
          <cell r="K162">
            <v>0</v>
          </cell>
          <cell r="L162">
            <v>0</v>
          </cell>
          <cell r="M162">
            <v>0</v>
          </cell>
          <cell r="N162">
            <v>0</v>
          </cell>
          <cell r="O162">
            <v>0</v>
          </cell>
        </row>
        <row r="163">
          <cell r="B163" t="str">
            <v>Q161</v>
          </cell>
          <cell r="C163">
            <v>0</v>
          </cell>
          <cell r="D163">
            <v>0</v>
          </cell>
          <cell r="E163">
            <v>0</v>
          </cell>
          <cell r="F163">
            <v>0</v>
          </cell>
          <cell r="G163">
            <v>0</v>
          </cell>
          <cell r="H163">
            <v>0</v>
          </cell>
          <cell r="I163">
            <v>0</v>
          </cell>
          <cell r="J163">
            <v>0</v>
          </cell>
          <cell r="K163">
            <v>0</v>
          </cell>
          <cell r="L163">
            <v>0</v>
          </cell>
          <cell r="M163">
            <v>0</v>
          </cell>
          <cell r="N163">
            <v>0</v>
          </cell>
          <cell r="O163">
            <v>0</v>
          </cell>
        </row>
        <row r="164">
          <cell r="B164" t="str">
            <v>Q162</v>
          </cell>
          <cell r="C164">
            <v>0</v>
          </cell>
          <cell r="D164">
            <v>0</v>
          </cell>
          <cell r="E164">
            <v>0</v>
          </cell>
          <cell r="F164">
            <v>0</v>
          </cell>
          <cell r="G164">
            <v>0</v>
          </cell>
          <cell r="H164">
            <v>0</v>
          </cell>
          <cell r="I164">
            <v>0</v>
          </cell>
          <cell r="J164">
            <v>0</v>
          </cell>
          <cell r="K164">
            <v>0</v>
          </cell>
          <cell r="L164">
            <v>0</v>
          </cell>
          <cell r="M164">
            <v>0</v>
          </cell>
          <cell r="N164">
            <v>0</v>
          </cell>
          <cell r="O164">
            <v>0</v>
          </cell>
        </row>
        <row r="165">
          <cell r="B165" t="str">
            <v>Q163</v>
          </cell>
          <cell r="C165">
            <v>0</v>
          </cell>
          <cell r="D165">
            <v>0</v>
          </cell>
          <cell r="E165">
            <v>0</v>
          </cell>
          <cell r="F165">
            <v>0</v>
          </cell>
          <cell r="G165">
            <v>0</v>
          </cell>
          <cell r="H165">
            <v>0</v>
          </cell>
          <cell r="I165">
            <v>0</v>
          </cell>
          <cell r="J165">
            <v>0</v>
          </cell>
          <cell r="K165">
            <v>0</v>
          </cell>
          <cell r="L165">
            <v>0</v>
          </cell>
          <cell r="M165">
            <v>0</v>
          </cell>
          <cell r="N165">
            <v>0</v>
          </cell>
          <cell r="O165">
            <v>0</v>
          </cell>
        </row>
        <row r="166">
          <cell r="B166" t="str">
            <v>Q164</v>
          </cell>
          <cell r="C166">
            <v>0</v>
          </cell>
          <cell r="D166">
            <v>0</v>
          </cell>
          <cell r="E166">
            <v>0</v>
          </cell>
          <cell r="F166">
            <v>0</v>
          </cell>
          <cell r="G166">
            <v>0</v>
          </cell>
          <cell r="H166">
            <v>0</v>
          </cell>
          <cell r="I166">
            <v>0</v>
          </cell>
          <cell r="J166">
            <v>0</v>
          </cell>
          <cell r="K166">
            <v>0</v>
          </cell>
          <cell r="L166">
            <v>0</v>
          </cell>
          <cell r="M166">
            <v>0</v>
          </cell>
          <cell r="N166">
            <v>0</v>
          </cell>
          <cell r="O166">
            <v>0</v>
          </cell>
        </row>
        <row r="167">
          <cell r="B167" t="str">
            <v>Q165</v>
          </cell>
          <cell r="C167">
            <v>0</v>
          </cell>
          <cell r="D167">
            <v>0</v>
          </cell>
          <cell r="E167">
            <v>0</v>
          </cell>
          <cell r="F167">
            <v>0</v>
          </cell>
          <cell r="G167">
            <v>0</v>
          </cell>
          <cell r="H167">
            <v>0</v>
          </cell>
          <cell r="I167">
            <v>0</v>
          </cell>
          <cell r="J167">
            <v>0</v>
          </cell>
          <cell r="K167">
            <v>0</v>
          </cell>
          <cell r="L167">
            <v>0</v>
          </cell>
          <cell r="M167">
            <v>0</v>
          </cell>
          <cell r="N167">
            <v>0</v>
          </cell>
          <cell r="O167">
            <v>0</v>
          </cell>
        </row>
        <row r="168">
          <cell r="B168" t="str">
            <v>Q166</v>
          </cell>
          <cell r="C168">
            <v>0</v>
          </cell>
          <cell r="D168">
            <v>0</v>
          </cell>
          <cell r="E168">
            <v>0</v>
          </cell>
          <cell r="F168">
            <v>0</v>
          </cell>
          <cell r="G168">
            <v>0</v>
          </cell>
          <cell r="H168">
            <v>0</v>
          </cell>
          <cell r="I168">
            <v>0</v>
          </cell>
          <cell r="J168">
            <v>0</v>
          </cell>
          <cell r="K168">
            <v>0</v>
          </cell>
          <cell r="L168">
            <v>0</v>
          </cell>
          <cell r="M168">
            <v>0</v>
          </cell>
          <cell r="N168">
            <v>0</v>
          </cell>
          <cell r="O168">
            <v>0</v>
          </cell>
        </row>
        <row r="169">
          <cell r="B169" t="str">
            <v>Q167</v>
          </cell>
          <cell r="C169">
            <v>0</v>
          </cell>
          <cell r="D169">
            <v>0</v>
          </cell>
          <cell r="E169">
            <v>0</v>
          </cell>
          <cell r="F169">
            <v>0</v>
          </cell>
          <cell r="G169">
            <v>0</v>
          </cell>
          <cell r="H169">
            <v>0</v>
          </cell>
          <cell r="I169">
            <v>0</v>
          </cell>
          <cell r="J169">
            <v>0</v>
          </cell>
          <cell r="K169">
            <v>0</v>
          </cell>
          <cell r="L169">
            <v>0</v>
          </cell>
          <cell r="M169">
            <v>0</v>
          </cell>
          <cell r="N169">
            <v>0</v>
          </cell>
          <cell r="O169">
            <v>0</v>
          </cell>
        </row>
        <row r="170">
          <cell r="B170" t="str">
            <v>Q168</v>
          </cell>
          <cell r="C170">
            <v>0</v>
          </cell>
          <cell r="D170">
            <v>0</v>
          </cell>
          <cell r="E170">
            <v>0</v>
          </cell>
          <cell r="F170">
            <v>0</v>
          </cell>
          <cell r="G170">
            <v>0</v>
          </cell>
          <cell r="H170">
            <v>0</v>
          </cell>
          <cell r="I170">
            <v>0</v>
          </cell>
          <cell r="J170">
            <v>0</v>
          </cell>
          <cell r="K170">
            <v>0</v>
          </cell>
          <cell r="L170">
            <v>0</v>
          </cell>
          <cell r="M170">
            <v>0</v>
          </cell>
          <cell r="N170">
            <v>0</v>
          </cell>
          <cell r="O170">
            <v>0</v>
          </cell>
        </row>
        <row r="171">
          <cell r="B171" t="str">
            <v>Q169</v>
          </cell>
          <cell r="C171">
            <v>0</v>
          </cell>
          <cell r="D171">
            <v>0</v>
          </cell>
          <cell r="E171">
            <v>0</v>
          </cell>
          <cell r="F171">
            <v>0</v>
          </cell>
          <cell r="G171">
            <v>0</v>
          </cell>
          <cell r="H171">
            <v>0</v>
          </cell>
          <cell r="I171">
            <v>0</v>
          </cell>
          <cell r="J171">
            <v>0</v>
          </cell>
          <cell r="K171">
            <v>0</v>
          </cell>
          <cell r="L171">
            <v>0</v>
          </cell>
          <cell r="M171">
            <v>0</v>
          </cell>
          <cell r="N171">
            <v>0</v>
          </cell>
          <cell r="O171">
            <v>0</v>
          </cell>
        </row>
        <row r="172">
          <cell r="B172" t="str">
            <v>Q170</v>
          </cell>
          <cell r="C172">
            <v>0</v>
          </cell>
          <cell r="D172">
            <v>0</v>
          </cell>
          <cell r="E172">
            <v>0</v>
          </cell>
          <cell r="F172">
            <v>0</v>
          </cell>
          <cell r="G172">
            <v>0</v>
          </cell>
          <cell r="H172">
            <v>0</v>
          </cell>
          <cell r="I172">
            <v>0</v>
          </cell>
          <cell r="J172">
            <v>0</v>
          </cell>
          <cell r="K172">
            <v>0</v>
          </cell>
          <cell r="L172">
            <v>0</v>
          </cell>
          <cell r="M172">
            <v>0</v>
          </cell>
          <cell r="N172">
            <v>0</v>
          </cell>
          <cell r="O172">
            <v>0</v>
          </cell>
        </row>
        <row r="173">
          <cell r="B173" t="str">
            <v>Q171</v>
          </cell>
          <cell r="C173">
            <v>0</v>
          </cell>
          <cell r="D173">
            <v>0</v>
          </cell>
          <cell r="E173">
            <v>0</v>
          </cell>
          <cell r="F173">
            <v>0</v>
          </cell>
          <cell r="G173">
            <v>0</v>
          </cell>
          <cell r="H173">
            <v>0</v>
          </cell>
          <cell r="I173">
            <v>0</v>
          </cell>
          <cell r="J173">
            <v>0</v>
          </cell>
          <cell r="K173">
            <v>0</v>
          </cell>
          <cell r="L173">
            <v>0</v>
          </cell>
          <cell r="M173">
            <v>0</v>
          </cell>
          <cell r="N173">
            <v>0</v>
          </cell>
          <cell r="O173">
            <v>0</v>
          </cell>
        </row>
        <row r="174">
          <cell r="B174" t="str">
            <v>Q172</v>
          </cell>
          <cell r="C174">
            <v>0</v>
          </cell>
          <cell r="D174">
            <v>0</v>
          </cell>
          <cell r="E174">
            <v>0</v>
          </cell>
          <cell r="F174">
            <v>0</v>
          </cell>
          <cell r="G174">
            <v>0</v>
          </cell>
          <cell r="H174">
            <v>0</v>
          </cell>
          <cell r="I174">
            <v>0</v>
          </cell>
          <cell r="J174">
            <v>0</v>
          </cell>
          <cell r="K174">
            <v>0</v>
          </cell>
          <cell r="L174">
            <v>0</v>
          </cell>
          <cell r="M174">
            <v>0</v>
          </cell>
          <cell r="N174">
            <v>0</v>
          </cell>
          <cell r="O174">
            <v>0</v>
          </cell>
        </row>
        <row r="175">
          <cell r="B175" t="str">
            <v>Q173</v>
          </cell>
          <cell r="C175">
            <v>0</v>
          </cell>
          <cell r="D175">
            <v>0</v>
          </cell>
          <cell r="E175">
            <v>0</v>
          </cell>
          <cell r="F175">
            <v>0</v>
          </cell>
          <cell r="G175">
            <v>0</v>
          </cell>
          <cell r="H175">
            <v>0</v>
          </cell>
          <cell r="I175">
            <v>0</v>
          </cell>
          <cell r="J175">
            <v>0</v>
          </cell>
          <cell r="K175">
            <v>0</v>
          </cell>
          <cell r="L175">
            <v>0</v>
          </cell>
          <cell r="M175">
            <v>0</v>
          </cell>
          <cell r="N175">
            <v>0</v>
          </cell>
          <cell r="O175">
            <v>0</v>
          </cell>
        </row>
        <row r="176">
          <cell r="B176" t="str">
            <v>Q174</v>
          </cell>
          <cell r="C176">
            <v>0</v>
          </cell>
          <cell r="D176">
            <v>0</v>
          </cell>
          <cell r="E176">
            <v>0</v>
          </cell>
          <cell r="F176">
            <v>0</v>
          </cell>
          <cell r="G176">
            <v>0</v>
          </cell>
          <cell r="H176">
            <v>0</v>
          </cell>
          <cell r="I176">
            <v>0</v>
          </cell>
          <cell r="J176">
            <v>0</v>
          </cell>
          <cell r="K176">
            <v>0</v>
          </cell>
          <cell r="L176">
            <v>0</v>
          </cell>
          <cell r="M176">
            <v>0</v>
          </cell>
          <cell r="N176">
            <v>0</v>
          </cell>
          <cell r="O176">
            <v>0</v>
          </cell>
        </row>
        <row r="177">
          <cell r="B177" t="str">
            <v>Q175</v>
          </cell>
          <cell r="C177">
            <v>0</v>
          </cell>
          <cell r="D177">
            <v>0</v>
          </cell>
          <cell r="E177">
            <v>0</v>
          </cell>
          <cell r="F177">
            <v>0</v>
          </cell>
          <cell r="G177">
            <v>0</v>
          </cell>
          <cell r="H177">
            <v>0</v>
          </cell>
          <cell r="I177">
            <v>0</v>
          </cell>
          <cell r="J177">
            <v>0</v>
          </cell>
          <cell r="K177">
            <v>0</v>
          </cell>
          <cell r="L177">
            <v>0</v>
          </cell>
          <cell r="M177">
            <v>0</v>
          </cell>
          <cell r="N177">
            <v>0</v>
          </cell>
          <cell r="O177">
            <v>0</v>
          </cell>
        </row>
        <row r="178">
          <cell r="B178" t="str">
            <v>Q176</v>
          </cell>
          <cell r="C178">
            <v>0</v>
          </cell>
          <cell r="D178">
            <v>0</v>
          </cell>
          <cell r="E178">
            <v>0</v>
          </cell>
          <cell r="F178">
            <v>0</v>
          </cell>
          <cell r="G178">
            <v>0</v>
          </cell>
          <cell r="H178">
            <v>0</v>
          </cell>
          <cell r="I178">
            <v>0</v>
          </cell>
          <cell r="J178">
            <v>0</v>
          </cell>
          <cell r="K178">
            <v>0</v>
          </cell>
          <cell r="L178">
            <v>0</v>
          </cell>
          <cell r="M178">
            <v>0</v>
          </cell>
          <cell r="N178">
            <v>0</v>
          </cell>
          <cell r="O178">
            <v>0</v>
          </cell>
        </row>
        <row r="179">
          <cell r="B179" t="str">
            <v>Q177</v>
          </cell>
          <cell r="C179">
            <v>0</v>
          </cell>
          <cell r="D179">
            <v>0</v>
          </cell>
          <cell r="E179">
            <v>0</v>
          </cell>
          <cell r="F179">
            <v>0</v>
          </cell>
          <cell r="G179">
            <v>0</v>
          </cell>
          <cell r="H179">
            <v>0</v>
          </cell>
          <cell r="I179">
            <v>0</v>
          </cell>
          <cell r="J179">
            <v>0</v>
          </cell>
          <cell r="K179">
            <v>0</v>
          </cell>
          <cell r="L179">
            <v>0</v>
          </cell>
          <cell r="M179">
            <v>0</v>
          </cell>
          <cell r="N179">
            <v>0</v>
          </cell>
          <cell r="O179">
            <v>0</v>
          </cell>
        </row>
        <row r="180">
          <cell r="B180" t="str">
            <v>Q178</v>
          </cell>
          <cell r="C180">
            <v>0</v>
          </cell>
          <cell r="D180">
            <v>0</v>
          </cell>
          <cell r="E180">
            <v>0</v>
          </cell>
          <cell r="F180">
            <v>0</v>
          </cell>
          <cell r="G180">
            <v>0</v>
          </cell>
          <cell r="H180">
            <v>0</v>
          </cell>
          <cell r="I180">
            <v>0</v>
          </cell>
          <cell r="J180">
            <v>0</v>
          </cell>
          <cell r="K180">
            <v>0</v>
          </cell>
          <cell r="L180">
            <v>0</v>
          </cell>
          <cell r="M180">
            <v>0</v>
          </cell>
          <cell r="N180">
            <v>0</v>
          </cell>
          <cell r="O180">
            <v>0</v>
          </cell>
        </row>
        <row r="181">
          <cell r="B181" t="str">
            <v>Q179</v>
          </cell>
          <cell r="C181">
            <v>0</v>
          </cell>
          <cell r="D181">
            <v>0</v>
          </cell>
          <cell r="E181">
            <v>0</v>
          </cell>
          <cell r="F181">
            <v>0</v>
          </cell>
          <cell r="G181">
            <v>0</v>
          </cell>
          <cell r="H181">
            <v>0</v>
          </cell>
          <cell r="I181">
            <v>0</v>
          </cell>
          <cell r="J181">
            <v>0</v>
          </cell>
          <cell r="K181">
            <v>0</v>
          </cell>
          <cell r="L181">
            <v>0</v>
          </cell>
          <cell r="M181">
            <v>0</v>
          </cell>
          <cell r="N181">
            <v>0</v>
          </cell>
          <cell r="O181">
            <v>0</v>
          </cell>
        </row>
        <row r="182">
          <cell r="B182" t="str">
            <v>Q180</v>
          </cell>
          <cell r="C182">
            <v>0</v>
          </cell>
          <cell r="D182">
            <v>0</v>
          </cell>
          <cell r="E182">
            <v>0</v>
          </cell>
          <cell r="F182">
            <v>0</v>
          </cell>
          <cell r="G182">
            <v>0</v>
          </cell>
          <cell r="H182">
            <v>0</v>
          </cell>
          <cell r="I182">
            <v>0</v>
          </cell>
          <cell r="J182">
            <v>0</v>
          </cell>
          <cell r="K182">
            <v>0</v>
          </cell>
          <cell r="L182">
            <v>0</v>
          </cell>
          <cell r="M182">
            <v>0</v>
          </cell>
          <cell r="N182">
            <v>0</v>
          </cell>
          <cell r="O182">
            <v>0</v>
          </cell>
        </row>
        <row r="183">
          <cell r="B183" t="str">
            <v>Q181</v>
          </cell>
          <cell r="C183">
            <v>0</v>
          </cell>
          <cell r="D183">
            <v>0</v>
          </cell>
          <cell r="E183">
            <v>0</v>
          </cell>
          <cell r="F183">
            <v>0</v>
          </cell>
          <cell r="G183">
            <v>0</v>
          </cell>
          <cell r="H183">
            <v>0</v>
          </cell>
          <cell r="I183">
            <v>0</v>
          </cell>
          <cell r="J183">
            <v>0</v>
          </cell>
          <cell r="K183">
            <v>0</v>
          </cell>
          <cell r="L183">
            <v>0</v>
          </cell>
          <cell r="M183">
            <v>0</v>
          </cell>
          <cell r="N183">
            <v>0</v>
          </cell>
          <cell r="O183">
            <v>0</v>
          </cell>
        </row>
        <row r="184">
          <cell r="B184" t="str">
            <v>Q182</v>
          </cell>
          <cell r="C184">
            <v>0</v>
          </cell>
          <cell r="D184">
            <v>0</v>
          </cell>
          <cell r="E184">
            <v>0</v>
          </cell>
          <cell r="F184">
            <v>0</v>
          </cell>
          <cell r="G184">
            <v>0</v>
          </cell>
          <cell r="H184">
            <v>0</v>
          </cell>
          <cell r="I184">
            <v>0</v>
          </cell>
          <cell r="J184">
            <v>0</v>
          </cell>
          <cell r="K184">
            <v>0</v>
          </cell>
          <cell r="L184">
            <v>0</v>
          </cell>
          <cell r="M184">
            <v>0</v>
          </cell>
          <cell r="N184">
            <v>0</v>
          </cell>
          <cell r="O184">
            <v>0</v>
          </cell>
        </row>
        <row r="185">
          <cell r="B185" t="str">
            <v>Q183</v>
          </cell>
          <cell r="C185">
            <v>0</v>
          </cell>
          <cell r="D185">
            <v>0</v>
          </cell>
          <cell r="E185">
            <v>0</v>
          </cell>
          <cell r="F185">
            <v>0</v>
          </cell>
          <cell r="G185">
            <v>0</v>
          </cell>
          <cell r="H185">
            <v>0</v>
          </cell>
          <cell r="I185">
            <v>0</v>
          </cell>
          <cell r="J185">
            <v>0</v>
          </cell>
          <cell r="K185">
            <v>0</v>
          </cell>
          <cell r="L185">
            <v>0</v>
          </cell>
          <cell r="M185">
            <v>0</v>
          </cell>
          <cell r="N185">
            <v>0</v>
          </cell>
          <cell r="O185">
            <v>0</v>
          </cell>
        </row>
        <row r="186">
          <cell r="B186" t="str">
            <v>Q184</v>
          </cell>
          <cell r="C186">
            <v>0</v>
          </cell>
          <cell r="D186">
            <v>0</v>
          </cell>
          <cell r="E186">
            <v>0</v>
          </cell>
          <cell r="F186">
            <v>0</v>
          </cell>
          <cell r="G186">
            <v>0</v>
          </cell>
          <cell r="H186">
            <v>0</v>
          </cell>
          <cell r="I186">
            <v>0</v>
          </cell>
          <cell r="J186">
            <v>0</v>
          </cell>
          <cell r="K186">
            <v>0</v>
          </cell>
          <cell r="L186">
            <v>0</v>
          </cell>
          <cell r="M186">
            <v>0</v>
          </cell>
          <cell r="N186">
            <v>0</v>
          </cell>
          <cell r="O186">
            <v>0</v>
          </cell>
        </row>
        <row r="187">
          <cell r="B187" t="str">
            <v>Q185</v>
          </cell>
          <cell r="C187">
            <v>0</v>
          </cell>
          <cell r="D187">
            <v>0</v>
          </cell>
          <cell r="E187">
            <v>0</v>
          </cell>
          <cell r="F187">
            <v>0</v>
          </cell>
          <cell r="G187">
            <v>0</v>
          </cell>
          <cell r="H187">
            <v>0</v>
          </cell>
          <cell r="I187">
            <v>0</v>
          </cell>
          <cell r="J187">
            <v>0</v>
          </cell>
          <cell r="K187">
            <v>0</v>
          </cell>
          <cell r="L187">
            <v>0</v>
          </cell>
          <cell r="M187">
            <v>0</v>
          </cell>
          <cell r="N187">
            <v>0</v>
          </cell>
          <cell r="O187">
            <v>0</v>
          </cell>
        </row>
        <row r="188">
          <cell r="B188" t="str">
            <v>Q186</v>
          </cell>
          <cell r="C188">
            <v>0</v>
          </cell>
          <cell r="D188">
            <v>0</v>
          </cell>
          <cell r="E188">
            <v>0</v>
          </cell>
          <cell r="F188">
            <v>0</v>
          </cell>
          <cell r="G188">
            <v>0</v>
          </cell>
          <cell r="H188">
            <v>0</v>
          </cell>
          <cell r="I188">
            <v>0</v>
          </cell>
          <cell r="J188">
            <v>0</v>
          </cell>
          <cell r="K188">
            <v>0</v>
          </cell>
          <cell r="L188">
            <v>0</v>
          </cell>
          <cell r="M188">
            <v>0</v>
          </cell>
          <cell r="N188">
            <v>0</v>
          </cell>
          <cell r="O188">
            <v>0</v>
          </cell>
        </row>
        <row r="189">
          <cell r="B189" t="str">
            <v>Q187</v>
          </cell>
          <cell r="C189">
            <v>0</v>
          </cell>
          <cell r="D189">
            <v>0</v>
          </cell>
          <cell r="E189">
            <v>0</v>
          </cell>
          <cell r="F189">
            <v>0</v>
          </cell>
          <cell r="G189">
            <v>0</v>
          </cell>
          <cell r="H189">
            <v>0</v>
          </cell>
          <cell r="I189">
            <v>0</v>
          </cell>
          <cell r="J189">
            <v>0</v>
          </cell>
          <cell r="K189">
            <v>0</v>
          </cell>
          <cell r="L189">
            <v>0</v>
          </cell>
          <cell r="M189">
            <v>0</v>
          </cell>
          <cell r="N189">
            <v>0</v>
          </cell>
          <cell r="O189">
            <v>0</v>
          </cell>
        </row>
        <row r="190">
          <cell r="B190" t="str">
            <v>Q188</v>
          </cell>
          <cell r="C190">
            <v>0</v>
          </cell>
          <cell r="D190">
            <v>0</v>
          </cell>
          <cell r="E190">
            <v>0</v>
          </cell>
          <cell r="F190">
            <v>0</v>
          </cell>
          <cell r="G190">
            <v>0</v>
          </cell>
          <cell r="H190">
            <v>0</v>
          </cell>
          <cell r="I190">
            <v>0</v>
          </cell>
          <cell r="J190">
            <v>0</v>
          </cell>
          <cell r="K190">
            <v>0</v>
          </cell>
          <cell r="L190">
            <v>0</v>
          </cell>
          <cell r="M190">
            <v>0</v>
          </cell>
          <cell r="N190">
            <v>0</v>
          </cell>
          <cell r="O190">
            <v>0</v>
          </cell>
        </row>
        <row r="191">
          <cell r="B191" t="str">
            <v>Q189</v>
          </cell>
          <cell r="C191">
            <v>0</v>
          </cell>
          <cell r="D191">
            <v>0</v>
          </cell>
          <cell r="E191">
            <v>0</v>
          </cell>
          <cell r="F191">
            <v>0</v>
          </cell>
          <cell r="G191">
            <v>0</v>
          </cell>
          <cell r="H191">
            <v>0</v>
          </cell>
          <cell r="I191">
            <v>0</v>
          </cell>
          <cell r="J191">
            <v>0</v>
          </cell>
          <cell r="K191">
            <v>0</v>
          </cell>
          <cell r="L191">
            <v>0</v>
          </cell>
          <cell r="M191">
            <v>0</v>
          </cell>
          <cell r="N191">
            <v>0</v>
          </cell>
          <cell r="O191">
            <v>0</v>
          </cell>
        </row>
        <row r="192">
          <cell r="B192" t="str">
            <v>Q190</v>
          </cell>
          <cell r="C192">
            <v>0</v>
          </cell>
          <cell r="D192">
            <v>0</v>
          </cell>
          <cell r="E192">
            <v>0</v>
          </cell>
          <cell r="F192">
            <v>0</v>
          </cell>
          <cell r="G192">
            <v>0</v>
          </cell>
          <cell r="H192">
            <v>0</v>
          </cell>
          <cell r="I192">
            <v>0</v>
          </cell>
          <cell r="J192">
            <v>0</v>
          </cell>
          <cell r="K192">
            <v>0</v>
          </cell>
          <cell r="L192">
            <v>0</v>
          </cell>
          <cell r="M192">
            <v>0</v>
          </cell>
          <cell r="N192">
            <v>0</v>
          </cell>
          <cell r="O192">
            <v>0</v>
          </cell>
        </row>
        <row r="193">
          <cell r="B193" t="str">
            <v>Q191</v>
          </cell>
          <cell r="C193">
            <v>0</v>
          </cell>
          <cell r="D193">
            <v>0</v>
          </cell>
          <cell r="E193">
            <v>0</v>
          </cell>
          <cell r="F193">
            <v>0</v>
          </cell>
          <cell r="G193">
            <v>0</v>
          </cell>
          <cell r="H193">
            <v>0</v>
          </cell>
          <cell r="I193">
            <v>0</v>
          </cell>
          <cell r="J193">
            <v>0</v>
          </cell>
          <cell r="K193">
            <v>0</v>
          </cell>
          <cell r="L193">
            <v>0</v>
          </cell>
          <cell r="M193">
            <v>0</v>
          </cell>
          <cell r="N193">
            <v>0</v>
          </cell>
          <cell r="O193">
            <v>0</v>
          </cell>
        </row>
        <row r="194">
          <cell r="B194" t="str">
            <v>Q192</v>
          </cell>
          <cell r="C194">
            <v>0</v>
          </cell>
          <cell r="D194">
            <v>0</v>
          </cell>
          <cell r="E194">
            <v>0</v>
          </cell>
          <cell r="F194">
            <v>0</v>
          </cell>
          <cell r="G194">
            <v>0</v>
          </cell>
          <cell r="H194">
            <v>0</v>
          </cell>
          <cell r="I194">
            <v>0</v>
          </cell>
          <cell r="J194">
            <v>0</v>
          </cell>
          <cell r="K194">
            <v>0</v>
          </cell>
          <cell r="L194">
            <v>0</v>
          </cell>
          <cell r="M194">
            <v>0</v>
          </cell>
          <cell r="N194">
            <v>0</v>
          </cell>
          <cell r="O194">
            <v>0</v>
          </cell>
        </row>
        <row r="195">
          <cell r="B195" t="str">
            <v>Q193</v>
          </cell>
          <cell r="C195">
            <v>0</v>
          </cell>
          <cell r="D195">
            <v>0</v>
          </cell>
          <cell r="E195">
            <v>0</v>
          </cell>
          <cell r="F195">
            <v>0</v>
          </cell>
          <cell r="G195">
            <v>0</v>
          </cell>
          <cell r="H195">
            <v>0</v>
          </cell>
          <cell r="I195">
            <v>0</v>
          </cell>
          <cell r="J195">
            <v>0</v>
          </cell>
          <cell r="K195">
            <v>0</v>
          </cell>
          <cell r="L195">
            <v>0</v>
          </cell>
          <cell r="M195">
            <v>0</v>
          </cell>
          <cell r="N195">
            <v>0</v>
          </cell>
          <cell r="O195">
            <v>0</v>
          </cell>
        </row>
        <row r="196">
          <cell r="B196" t="str">
            <v>Q194</v>
          </cell>
          <cell r="C196">
            <v>0</v>
          </cell>
          <cell r="D196">
            <v>0</v>
          </cell>
          <cell r="E196">
            <v>0</v>
          </cell>
          <cell r="F196">
            <v>0</v>
          </cell>
          <cell r="G196">
            <v>0</v>
          </cell>
          <cell r="H196">
            <v>0</v>
          </cell>
          <cell r="I196">
            <v>0</v>
          </cell>
          <cell r="J196">
            <v>0</v>
          </cell>
          <cell r="K196">
            <v>0</v>
          </cell>
          <cell r="L196">
            <v>0</v>
          </cell>
          <cell r="M196">
            <v>0</v>
          </cell>
          <cell r="N196">
            <v>0</v>
          </cell>
          <cell r="O196">
            <v>0</v>
          </cell>
        </row>
        <row r="197">
          <cell r="B197" t="str">
            <v>Q195</v>
          </cell>
          <cell r="C197">
            <v>0</v>
          </cell>
          <cell r="D197">
            <v>0</v>
          </cell>
          <cell r="E197">
            <v>0</v>
          </cell>
          <cell r="F197">
            <v>0</v>
          </cell>
          <cell r="G197">
            <v>0</v>
          </cell>
          <cell r="H197">
            <v>0</v>
          </cell>
          <cell r="I197">
            <v>0</v>
          </cell>
          <cell r="J197">
            <v>0</v>
          </cell>
          <cell r="K197">
            <v>0</v>
          </cell>
          <cell r="L197">
            <v>0</v>
          </cell>
          <cell r="M197">
            <v>0</v>
          </cell>
          <cell r="N197">
            <v>0</v>
          </cell>
          <cell r="O197">
            <v>0</v>
          </cell>
        </row>
        <row r="198">
          <cell r="B198" t="str">
            <v>Q196</v>
          </cell>
          <cell r="C198">
            <v>0</v>
          </cell>
          <cell r="D198">
            <v>0</v>
          </cell>
          <cell r="E198">
            <v>0</v>
          </cell>
          <cell r="F198">
            <v>0</v>
          </cell>
          <cell r="G198">
            <v>0</v>
          </cell>
          <cell r="H198">
            <v>0</v>
          </cell>
          <cell r="I198">
            <v>0</v>
          </cell>
          <cell r="J198">
            <v>0</v>
          </cell>
          <cell r="K198">
            <v>0</v>
          </cell>
          <cell r="L198">
            <v>0</v>
          </cell>
          <cell r="M198">
            <v>0</v>
          </cell>
          <cell r="N198">
            <v>0</v>
          </cell>
          <cell r="O198">
            <v>0</v>
          </cell>
        </row>
        <row r="199">
          <cell r="B199" t="str">
            <v>Q197</v>
          </cell>
          <cell r="C199">
            <v>0</v>
          </cell>
          <cell r="D199">
            <v>0</v>
          </cell>
          <cell r="E199">
            <v>0</v>
          </cell>
          <cell r="F199">
            <v>0</v>
          </cell>
          <cell r="G199">
            <v>0</v>
          </cell>
          <cell r="H199">
            <v>0</v>
          </cell>
          <cell r="I199">
            <v>0</v>
          </cell>
          <cell r="J199">
            <v>0</v>
          </cell>
          <cell r="K199">
            <v>0</v>
          </cell>
          <cell r="L199">
            <v>0</v>
          </cell>
          <cell r="M199">
            <v>0</v>
          </cell>
          <cell r="N199">
            <v>0</v>
          </cell>
          <cell r="O199">
            <v>0</v>
          </cell>
        </row>
        <row r="200">
          <cell r="B200" t="str">
            <v>Q198</v>
          </cell>
          <cell r="C200">
            <v>0</v>
          </cell>
          <cell r="D200">
            <v>0</v>
          </cell>
          <cell r="E200">
            <v>0</v>
          </cell>
          <cell r="F200">
            <v>0</v>
          </cell>
          <cell r="G200">
            <v>0</v>
          </cell>
          <cell r="H200">
            <v>0</v>
          </cell>
          <cell r="I200">
            <v>0</v>
          </cell>
          <cell r="J200">
            <v>0</v>
          </cell>
          <cell r="K200">
            <v>0</v>
          </cell>
          <cell r="L200">
            <v>0</v>
          </cell>
          <cell r="M200">
            <v>0</v>
          </cell>
          <cell r="N200">
            <v>0</v>
          </cell>
          <cell r="O200">
            <v>0</v>
          </cell>
        </row>
        <row r="201">
          <cell r="B201" t="str">
            <v>Q199</v>
          </cell>
          <cell r="C201">
            <v>0</v>
          </cell>
          <cell r="D201">
            <v>0</v>
          </cell>
          <cell r="E201">
            <v>0</v>
          </cell>
          <cell r="F201">
            <v>0</v>
          </cell>
          <cell r="G201">
            <v>0</v>
          </cell>
          <cell r="H201">
            <v>0</v>
          </cell>
          <cell r="I201">
            <v>0</v>
          </cell>
          <cell r="J201">
            <v>0</v>
          </cell>
          <cell r="K201">
            <v>0</v>
          </cell>
          <cell r="L201">
            <v>0</v>
          </cell>
          <cell r="M201">
            <v>0</v>
          </cell>
          <cell r="N201">
            <v>0</v>
          </cell>
          <cell r="O201">
            <v>0</v>
          </cell>
        </row>
        <row r="202">
          <cell r="B202" t="str">
            <v>Q200</v>
          </cell>
          <cell r="C202">
            <v>0</v>
          </cell>
          <cell r="D202">
            <v>0</v>
          </cell>
          <cell r="E202">
            <v>0</v>
          </cell>
          <cell r="F202">
            <v>0</v>
          </cell>
          <cell r="G202">
            <v>0</v>
          </cell>
          <cell r="H202">
            <v>0</v>
          </cell>
          <cell r="I202">
            <v>0</v>
          </cell>
          <cell r="J202">
            <v>0</v>
          </cell>
          <cell r="K202">
            <v>0</v>
          </cell>
          <cell r="L202">
            <v>0</v>
          </cell>
          <cell r="M202">
            <v>0</v>
          </cell>
          <cell r="N202">
            <v>0</v>
          </cell>
          <cell r="O202">
            <v>0</v>
          </cell>
        </row>
        <row r="203">
          <cell r="B203" t="str">
            <v>Q201</v>
          </cell>
          <cell r="C203">
            <v>0</v>
          </cell>
          <cell r="D203">
            <v>0</v>
          </cell>
          <cell r="E203">
            <v>0</v>
          </cell>
          <cell r="F203">
            <v>0</v>
          </cell>
          <cell r="G203">
            <v>0</v>
          </cell>
          <cell r="H203">
            <v>0</v>
          </cell>
          <cell r="I203">
            <v>0</v>
          </cell>
          <cell r="J203">
            <v>0</v>
          </cell>
          <cell r="K203">
            <v>0</v>
          </cell>
          <cell r="L203">
            <v>0</v>
          </cell>
          <cell r="M203">
            <v>0</v>
          </cell>
          <cell r="N203">
            <v>0</v>
          </cell>
          <cell r="O203">
            <v>0</v>
          </cell>
        </row>
        <row r="204">
          <cell r="B204" t="str">
            <v>Q202</v>
          </cell>
          <cell r="C204">
            <v>0</v>
          </cell>
          <cell r="D204">
            <v>0</v>
          </cell>
          <cell r="E204">
            <v>0</v>
          </cell>
          <cell r="F204">
            <v>0</v>
          </cell>
          <cell r="G204">
            <v>0</v>
          </cell>
          <cell r="H204">
            <v>0</v>
          </cell>
          <cell r="I204">
            <v>0</v>
          </cell>
          <cell r="J204">
            <v>0</v>
          </cell>
          <cell r="K204">
            <v>0</v>
          </cell>
          <cell r="L204">
            <v>0</v>
          </cell>
          <cell r="M204">
            <v>0</v>
          </cell>
          <cell r="N204">
            <v>0</v>
          </cell>
          <cell r="O204">
            <v>0</v>
          </cell>
        </row>
        <row r="205">
          <cell r="B205" t="str">
            <v>Q203</v>
          </cell>
          <cell r="C205">
            <v>0</v>
          </cell>
          <cell r="D205">
            <v>0</v>
          </cell>
          <cell r="E205">
            <v>0</v>
          </cell>
          <cell r="F205">
            <v>0</v>
          </cell>
          <cell r="G205">
            <v>0</v>
          </cell>
          <cell r="H205">
            <v>0</v>
          </cell>
          <cell r="I205">
            <v>0</v>
          </cell>
          <cell r="J205">
            <v>0</v>
          </cell>
          <cell r="K205">
            <v>0</v>
          </cell>
          <cell r="L205">
            <v>0</v>
          </cell>
          <cell r="M205">
            <v>0</v>
          </cell>
          <cell r="N205">
            <v>0</v>
          </cell>
          <cell r="O205">
            <v>0</v>
          </cell>
        </row>
        <row r="206">
          <cell r="B206" t="str">
            <v>Q204</v>
          </cell>
          <cell r="C206">
            <v>0</v>
          </cell>
          <cell r="D206">
            <v>0</v>
          </cell>
          <cell r="E206">
            <v>0</v>
          </cell>
          <cell r="F206">
            <v>0</v>
          </cell>
          <cell r="G206">
            <v>0</v>
          </cell>
          <cell r="H206">
            <v>0</v>
          </cell>
          <cell r="I206">
            <v>0</v>
          </cell>
          <cell r="J206">
            <v>0</v>
          </cell>
          <cell r="K206">
            <v>0</v>
          </cell>
          <cell r="L206">
            <v>0</v>
          </cell>
          <cell r="M206">
            <v>0</v>
          </cell>
          <cell r="N206">
            <v>0</v>
          </cell>
          <cell r="O206">
            <v>0</v>
          </cell>
        </row>
        <row r="207">
          <cell r="B207" t="str">
            <v>Q205</v>
          </cell>
          <cell r="C207">
            <v>0</v>
          </cell>
          <cell r="D207">
            <v>0</v>
          </cell>
          <cell r="E207">
            <v>0</v>
          </cell>
          <cell r="F207">
            <v>0</v>
          </cell>
          <cell r="G207">
            <v>0</v>
          </cell>
          <cell r="H207">
            <v>0</v>
          </cell>
          <cell r="I207">
            <v>0</v>
          </cell>
          <cell r="J207">
            <v>0</v>
          </cell>
          <cell r="K207">
            <v>0</v>
          </cell>
          <cell r="L207">
            <v>0</v>
          </cell>
          <cell r="M207">
            <v>0</v>
          </cell>
          <cell r="N207">
            <v>0</v>
          </cell>
          <cell r="O207">
            <v>0</v>
          </cell>
        </row>
        <row r="208">
          <cell r="B208" t="str">
            <v>Q206</v>
          </cell>
          <cell r="C208">
            <v>0</v>
          </cell>
          <cell r="D208">
            <v>0</v>
          </cell>
          <cell r="E208">
            <v>0</v>
          </cell>
          <cell r="F208">
            <v>0</v>
          </cell>
          <cell r="G208">
            <v>0</v>
          </cell>
          <cell r="H208">
            <v>0</v>
          </cell>
          <cell r="I208">
            <v>0</v>
          </cell>
          <cell r="J208">
            <v>0</v>
          </cell>
          <cell r="K208">
            <v>0</v>
          </cell>
          <cell r="L208">
            <v>0</v>
          </cell>
          <cell r="M208">
            <v>0</v>
          </cell>
          <cell r="N208">
            <v>0</v>
          </cell>
          <cell r="O208">
            <v>0</v>
          </cell>
        </row>
        <row r="209">
          <cell r="B209" t="str">
            <v>Q207</v>
          </cell>
          <cell r="C209">
            <v>0</v>
          </cell>
          <cell r="D209">
            <v>0</v>
          </cell>
          <cell r="E209">
            <v>0</v>
          </cell>
          <cell r="F209">
            <v>0</v>
          </cell>
          <cell r="G209">
            <v>0</v>
          </cell>
          <cell r="H209">
            <v>0</v>
          </cell>
          <cell r="I209">
            <v>0</v>
          </cell>
          <cell r="J209">
            <v>0</v>
          </cell>
          <cell r="K209">
            <v>0</v>
          </cell>
          <cell r="L209">
            <v>0</v>
          </cell>
          <cell r="M209">
            <v>0</v>
          </cell>
          <cell r="N209">
            <v>0</v>
          </cell>
          <cell r="O209">
            <v>0</v>
          </cell>
        </row>
        <row r="210">
          <cell r="B210" t="str">
            <v>Q208</v>
          </cell>
          <cell r="C210">
            <v>0</v>
          </cell>
          <cell r="D210">
            <v>0</v>
          </cell>
          <cell r="E210">
            <v>0</v>
          </cell>
          <cell r="F210">
            <v>0</v>
          </cell>
          <cell r="G210">
            <v>0</v>
          </cell>
          <cell r="H210">
            <v>0</v>
          </cell>
          <cell r="I210">
            <v>0</v>
          </cell>
          <cell r="J210">
            <v>0</v>
          </cell>
          <cell r="K210">
            <v>0</v>
          </cell>
          <cell r="L210">
            <v>0</v>
          </cell>
          <cell r="M210">
            <v>0</v>
          </cell>
          <cell r="N210">
            <v>0</v>
          </cell>
          <cell r="O210">
            <v>0</v>
          </cell>
        </row>
        <row r="211">
          <cell r="B211" t="str">
            <v>Q209</v>
          </cell>
          <cell r="C211">
            <v>0</v>
          </cell>
          <cell r="D211">
            <v>0</v>
          </cell>
          <cell r="E211">
            <v>0</v>
          </cell>
          <cell r="F211">
            <v>0</v>
          </cell>
          <cell r="G211">
            <v>0</v>
          </cell>
          <cell r="H211">
            <v>0</v>
          </cell>
          <cell r="I211">
            <v>0</v>
          </cell>
          <cell r="J211">
            <v>0</v>
          </cell>
          <cell r="K211">
            <v>0</v>
          </cell>
          <cell r="L211">
            <v>0</v>
          </cell>
          <cell r="M211">
            <v>0</v>
          </cell>
          <cell r="N211">
            <v>0</v>
          </cell>
          <cell r="O211">
            <v>0</v>
          </cell>
        </row>
        <row r="212">
          <cell r="B212" t="str">
            <v>Q210</v>
          </cell>
          <cell r="C212">
            <v>0</v>
          </cell>
          <cell r="D212">
            <v>0</v>
          </cell>
          <cell r="E212">
            <v>0</v>
          </cell>
          <cell r="F212">
            <v>0</v>
          </cell>
          <cell r="G212">
            <v>0</v>
          </cell>
          <cell r="H212">
            <v>0</v>
          </cell>
          <cell r="I212">
            <v>0</v>
          </cell>
          <cell r="J212">
            <v>0</v>
          </cell>
          <cell r="K212">
            <v>0</v>
          </cell>
          <cell r="L212">
            <v>0</v>
          </cell>
          <cell r="M212">
            <v>0</v>
          </cell>
          <cell r="N212">
            <v>0</v>
          </cell>
          <cell r="O212">
            <v>0</v>
          </cell>
        </row>
        <row r="213">
          <cell r="B213" t="str">
            <v>Q211</v>
          </cell>
          <cell r="C213">
            <v>0</v>
          </cell>
          <cell r="D213">
            <v>0</v>
          </cell>
          <cell r="E213">
            <v>0</v>
          </cell>
          <cell r="F213">
            <v>0</v>
          </cell>
          <cell r="G213">
            <v>0</v>
          </cell>
          <cell r="H213">
            <v>0</v>
          </cell>
          <cell r="I213">
            <v>0</v>
          </cell>
          <cell r="J213">
            <v>0</v>
          </cell>
          <cell r="K213">
            <v>0</v>
          </cell>
          <cell r="L213">
            <v>0</v>
          </cell>
          <cell r="M213">
            <v>0</v>
          </cell>
          <cell r="N213">
            <v>0</v>
          </cell>
          <cell r="O213">
            <v>0</v>
          </cell>
        </row>
        <row r="214">
          <cell r="B214" t="str">
            <v>Q212</v>
          </cell>
          <cell r="C214">
            <v>0</v>
          </cell>
          <cell r="D214">
            <v>0</v>
          </cell>
          <cell r="E214">
            <v>0</v>
          </cell>
          <cell r="F214">
            <v>0</v>
          </cell>
          <cell r="G214">
            <v>0</v>
          </cell>
          <cell r="H214">
            <v>0</v>
          </cell>
          <cell r="I214">
            <v>0</v>
          </cell>
          <cell r="J214">
            <v>0</v>
          </cell>
          <cell r="K214">
            <v>0</v>
          </cell>
          <cell r="L214">
            <v>0</v>
          </cell>
          <cell r="M214">
            <v>0</v>
          </cell>
          <cell r="N214">
            <v>0</v>
          </cell>
          <cell r="O214">
            <v>0</v>
          </cell>
        </row>
        <row r="215">
          <cell r="B215" t="str">
            <v>Q213</v>
          </cell>
          <cell r="C215">
            <v>0</v>
          </cell>
          <cell r="D215">
            <v>0</v>
          </cell>
          <cell r="E215">
            <v>0</v>
          </cell>
          <cell r="F215">
            <v>0</v>
          </cell>
          <cell r="G215">
            <v>0</v>
          </cell>
          <cell r="H215">
            <v>0</v>
          </cell>
          <cell r="I215">
            <v>0</v>
          </cell>
          <cell r="J215">
            <v>0</v>
          </cell>
          <cell r="K215">
            <v>0</v>
          </cell>
          <cell r="L215">
            <v>0</v>
          </cell>
          <cell r="M215">
            <v>0</v>
          </cell>
          <cell r="N215">
            <v>0</v>
          </cell>
          <cell r="O215">
            <v>0</v>
          </cell>
        </row>
        <row r="216">
          <cell r="B216" t="str">
            <v>Q214</v>
          </cell>
          <cell r="C216">
            <v>0</v>
          </cell>
          <cell r="D216">
            <v>0</v>
          </cell>
          <cell r="E216">
            <v>0</v>
          </cell>
          <cell r="F216">
            <v>0</v>
          </cell>
          <cell r="G216">
            <v>0</v>
          </cell>
          <cell r="H216">
            <v>0</v>
          </cell>
          <cell r="I216">
            <v>0</v>
          </cell>
          <cell r="J216">
            <v>0</v>
          </cell>
          <cell r="K216">
            <v>0</v>
          </cell>
          <cell r="L216">
            <v>0</v>
          </cell>
          <cell r="M216">
            <v>0</v>
          </cell>
          <cell r="N216">
            <v>0</v>
          </cell>
          <cell r="O216">
            <v>0</v>
          </cell>
        </row>
        <row r="217">
          <cell r="B217" t="str">
            <v>Q215</v>
          </cell>
          <cell r="C217">
            <v>0</v>
          </cell>
          <cell r="D217">
            <v>0</v>
          </cell>
          <cell r="E217">
            <v>0</v>
          </cell>
          <cell r="F217">
            <v>0</v>
          </cell>
          <cell r="G217">
            <v>0</v>
          </cell>
          <cell r="H217">
            <v>0</v>
          </cell>
          <cell r="I217">
            <v>0</v>
          </cell>
          <cell r="J217">
            <v>0</v>
          </cell>
          <cell r="K217">
            <v>0</v>
          </cell>
          <cell r="L217">
            <v>0</v>
          </cell>
          <cell r="M217">
            <v>0</v>
          </cell>
          <cell r="N217">
            <v>0</v>
          </cell>
          <cell r="O217">
            <v>0</v>
          </cell>
        </row>
        <row r="218">
          <cell r="B218" t="str">
            <v>Q216</v>
          </cell>
          <cell r="C218">
            <v>0</v>
          </cell>
          <cell r="D218">
            <v>0</v>
          </cell>
          <cell r="E218">
            <v>0</v>
          </cell>
          <cell r="F218">
            <v>0</v>
          </cell>
          <cell r="G218">
            <v>0</v>
          </cell>
          <cell r="H218">
            <v>0</v>
          </cell>
          <cell r="I218">
            <v>0</v>
          </cell>
          <cell r="J218">
            <v>0</v>
          </cell>
          <cell r="K218">
            <v>0</v>
          </cell>
          <cell r="L218">
            <v>0</v>
          </cell>
          <cell r="M218">
            <v>0</v>
          </cell>
          <cell r="N218">
            <v>0</v>
          </cell>
          <cell r="O218">
            <v>0</v>
          </cell>
        </row>
        <row r="219">
          <cell r="B219" t="str">
            <v>Q217</v>
          </cell>
          <cell r="C219">
            <v>0</v>
          </cell>
          <cell r="D219">
            <v>0</v>
          </cell>
          <cell r="E219">
            <v>0</v>
          </cell>
          <cell r="F219">
            <v>0</v>
          </cell>
          <cell r="G219">
            <v>0</v>
          </cell>
          <cell r="H219">
            <v>0</v>
          </cell>
          <cell r="I219">
            <v>0</v>
          </cell>
          <cell r="J219">
            <v>0</v>
          </cell>
          <cell r="K219">
            <v>0</v>
          </cell>
          <cell r="L219">
            <v>0</v>
          </cell>
          <cell r="M219">
            <v>0</v>
          </cell>
          <cell r="N219">
            <v>0</v>
          </cell>
          <cell r="O219">
            <v>0</v>
          </cell>
        </row>
        <row r="220">
          <cell r="B220" t="str">
            <v>Q218</v>
          </cell>
          <cell r="C220">
            <v>0</v>
          </cell>
          <cell r="D220">
            <v>0</v>
          </cell>
          <cell r="E220">
            <v>0</v>
          </cell>
          <cell r="F220">
            <v>0</v>
          </cell>
          <cell r="G220">
            <v>0</v>
          </cell>
          <cell r="H220">
            <v>0</v>
          </cell>
          <cell r="I220">
            <v>0</v>
          </cell>
          <cell r="J220">
            <v>0</v>
          </cell>
          <cell r="K220">
            <v>0</v>
          </cell>
          <cell r="L220">
            <v>0</v>
          </cell>
          <cell r="M220">
            <v>0</v>
          </cell>
          <cell r="N220">
            <v>0</v>
          </cell>
          <cell r="O220">
            <v>0</v>
          </cell>
        </row>
        <row r="221">
          <cell r="B221" t="str">
            <v>Q219</v>
          </cell>
          <cell r="C221">
            <v>0</v>
          </cell>
          <cell r="D221">
            <v>0</v>
          </cell>
          <cell r="E221">
            <v>0</v>
          </cell>
          <cell r="F221">
            <v>0</v>
          </cell>
          <cell r="G221">
            <v>0</v>
          </cell>
          <cell r="H221">
            <v>0</v>
          </cell>
          <cell r="I221">
            <v>0</v>
          </cell>
          <cell r="J221">
            <v>0</v>
          </cell>
          <cell r="K221">
            <v>0</v>
          </cell>
          <cell r="L221">
            <v>0</v>
          </cell>
          <cell r="M221">
            <v>0</v>
          </cell>
          <cell r="N221">
            <v>0</v>
          </cell>
          <cell r="O221">
            <v>0</v>
          </cell>
        </row>
        <row r="222">
          <cell r="B222" t="str">
            <v>Q220</v>
          </cell>
          <cell r="C222">
            <v>0</v>
          </cell>
          <cell r="D222">
            <v>0</v>
          </cell>
          <cell r="E222">
            <v>0</v>
          </cell>
          <cell r="F222">
            <v>0</v>
          </cell>
          <cell r="G222">
            <v>0</v>
          </cell>
          <cell r="H222">
            <v>0</v>
          </cell>
          <cell r="I222">
            <v>0</v>
          </cell>
          <cell r="J222">
            <v>0</v>
          </cell>
          <cell r="K222">
            <v>0</v>
          </cell>
          <cell r="L222">
            <v>0</v>
          </cell>
          <cell r="M222">
            <v>0</v>
          </cell>
          <cell r="N222">
            <v>0</v>
          </cell>
          <cell r="O222">
            <v>0</v>
          </cell>
        </row>
        <row r="223">
          <cell r="B223" t="str">
            <v>Q221</v>
          </cell>
          <cell r="C223">
            <v>0</v>
          </cell>
          <cell r="D223">
            <v>0</v>
          </cell>
          <cell r="E223">
            <v>0</v>
          </cell>
          <cell r="F223">
            <v>0</v>
          </cell>
          <cell r="G223">
            <v>0</v>
          </cell>
          <cell r="H223">
            <v>0</v>
          </cell>
          <cell r="I223">
            <v>0</v>
          </cell>
          <cell r="J223">
            <v>0</v>
          </cell>
          <cell r="K223">
            <v>0</v>
          </cell>
          <cell r="L223">
            <v>0</v>
          </cell>
          <cell r="M223">
            <v>0</v>
          </cell>
          <cell r="N223">
            <v>0</v>
          </cell>
          <cell r="O223">
            <v>0</v>
          </cell>
        </row>
        <row r="224">
          <cell r="B224" t="str">
            <v>Q222</v>
          </cell>
          <cell r="C224">
            <v>0</v>
          </cell>
          <cell r="D224">
            <v>0</v>
          </cell>
          <cell r="E224">
            <v>0</v>
          </cell>
          <cell r="F224">
            <v>0</v>
          </cell>
          <cell r="G224">
            <v>0</v>
          </cell>
          <cell r="H224">
            <v>0</v>
          </cell>
          <cell r="I224">
            <v>0</v>
          </cell>
          <cell r="J224">
            <v>0</v>
          </cell>
          <cell r="K224">
            <v>0</v>
          </cell>
          <cell r="L224">
            <v>0</v>
          </cell>
          <cell r="M224">
            <v>0</v>
          </cell>
          <cell r="N224">
            <v>0</v>
          </cell>
          <cell r="O224">
            <v>0</v>
          </cell>
        </row>
        <row r="225">
          <cell r="B225" t="str">
            <v>Q223</v>
          </cell>
          <cell r="C225">
            <v>0</v>
          </cell>
          <cell r="D225">
            <v>0</v>
          </cell>
          <cell r="E225">
            <v>0</v>
          </cell>
          <cell r="F225">
            <v>0</v>
          </cell>
          <cell r="G225">
            <v>0</v>
          </cell>
          <cell r="H225">
            <v>0</v>
          </cell>
          <cell r="I225">
            <v>0</v>
          </cell>
          <cell r="J225">
            <v>0</v>
          </cell>
          <cell r="K225">
            <v>0</v>
          </cell>
          <cell r="L225">
            <v>0</v>
          </cell>
          <cell r="M225">
            <v>0</v>
          </cell>
          <cell r="N225">
            <v>0</v>
          </cell>
          <cell r="O225">
            <v>0</v>
          </cell>
        </row>
        <row r="226">
          <cell r="B226" t="str">
            <v>Q224</v>
          </cell>
          <cell r="C226">
            <v>0</v>
          </cell>
          <cell r="D226">
            <v>0</v>
          </cell>
          <cell r="E226">
            <v>0</v>
          </cell>
          <cell r="F226">
            <v>0</v>
          </cell>
          <cell r="G226">
            <v>0</v>
          </cell>
          <cell r="H226">
            <v>0</v>
          </cell>
          <cell r="I226">
            <v>0</v>
          </cell>
          <cell r="J226">
            <v>0</v>
          </cell>
          <cell r="K226">
            <v>0</v>
          </cell>
          <cell r="L226">
            <v>0</v>
          </cell>
          <cell r="M226">
            <v>0</v>
          </cell>
          <cell r="N226">
            <v>0</v>
          </cell>
          <cell r="O226">
            <v>0</v>
          </cell>
        </row>
        <row r="227">
          <cell r="B227" t="str">
            <v>Q225</v>
          </cell>
          <cell r="C227">
            <v>0</v>
          </cell>
          <cell r="D227">
            <v>0</v>
          </cell>
          <cell r="E227">
            <v>0</v>
          </cell>
          <cell r="F227">
            <v>0</v>
          </cell>
          <cell r="G227">
            <v>0</v>
          </cell>
          <cell r="H227">
            <v>0</v>
          </cell>
          <cell r="I227">
            <v>0</v>
          </cell>
          <cell r="J227">
            <v>0</v>
          </cell>
          <cell r="K227">
            <v>0</v>
          </cell>
          <cell r="L227">
            <v>0</v>
          </cell>
          <cell r="M227">
            <v>0</v>
          </cell>
          <cell r="N227">
            <v>0</v>
          </cell>
          <cell r="O227">
            <v>0</v>
          </cell>
        </row>
        <row r="228">
          <cell r="B228" t="str">
            <v>Q226</v>
          </cell>
          <cell r="C228">
            <v>0</v>
          </cell>
          <cell r="D228">
            <v>0</v>
          </cell>
          <cell r="E228">
            <v>0</v>
          </cell>
          <cell r="F228">
            <v>0</v>
          </cell>
          <cell r="G228">
            <v>0</v>
          </cell>
          <cell r="H228">
            <v>0</v>
          </cell>
          <cell r="I228">
            <v>0</v>
          </cell>
          <cell r="J228">
            <v>0</v>
          </cell>
          <cell r="K228">
            <v>0</v>
          </cell>
          <cell r="L228">
            <v>0</v>
          </cell>
          <cell r="M228">
            <v>0</v>
          </cell>
          <cell r="N228">
            <v>0</v>
          </cell>
          <cell r="O228">
            <v>0</v>
          </cell>
        </row>
        <row r="229">
          <cell r="B229" t="str">
            <v>Q227</v>
          </cell>
          <cell r="C229">
            <v>0</v>
          </cell>
          <cell r="D229">
            <v>0</v>
          </cell>
          <cell r="E229">
            <v>0</v>
          </cell>
          <cell r="F229">
            <v>0</v>
          </cell>
          <cell r="G229">
            <v>0</v>
          </cell>
          <cell r="H229">
            <v>0</v>
          </cell>
          <cell r="I229">
            <v>0</v>
          </cell>
          <cell r="J229">
            <v>0</v>
          </cell>
          <cell r="K229">
            <v>0</v>
          </cell>
          <cell r="L229">
            <v>0</v>
          </cell>
          <cell r="M229">
            <v>0</v>
          </cell>
          <cell r="N229">
            <v>0</v>
          </cell>
          <cell r="O229">
            <v>0</v>
          </cell>
        </row>
        <row r="230">
          <cell r="B230" t="str">
            <v>Q228</v>
          </cell>
          <cell r="C230">
            <v>0</v>
          </cell>
          <cell r="D230">
            <v>0</v>
          </cell>
          <cell r="E230">
            <v>0</v>
          </cell>
          <cell r="F230">
            <v>0</v>
          </cell>
          <cell r="G230">
            <v>0</v>
          </cell>
          <cell r="H230">
            <v>0</v>
          </cell>
          <cell r="I230">
            <v>0</v>
          </cell>
          <cell r="J230">
            <v>0</v>
          </cell>
          <cell r="K230">
            <v>0</v>
          </cell>
          <cell r="L230">
            <v>0</v>
          </cell>
          <cell r="M230">
            <v>0</v>
          </cell>
          <cell r="N230">
            <v>0</v>
          </cell>
          <cell r="O230">
            <v>0</v>
          </cell>
        </row>
        <row r="231">
          <cell r="B231" t="str">
            <v>Q229</v>
          </cell>
          <cell r="C231">
            <v>0</v>
          </cell>
          <cell r="D231">
            <v>0</v>
          </cell>
          <cell r="E231">
            <v>0</v>
          </cell>
          <cell r="F231">
            <v>0</v>
          </cell>
          <cell r="G231">
            <v>0</v>
          </cell>
          <cell r="H231">
            <v>0</v>
          </cell>
          <cell r="I231">
            <v>0</v>
          </cell>
          <cell r="J231">
            <v>0</v>
          </cell>
          <cell r="K231">
            <v>0</v>
          </cell>
          <cell r="L231">
            <v>0</v>
          </cell>
          <cell r="M231">
            <v>0</v>
          </cell>
          <cell r="N231">
            <v>0</v>
          </cell>
          <cell r="O231">
            <v>0</v>
          </cell>
        </row>
        <row r="232">
          <cell r="B232" t="str">
            <v>Q230</v>
          </cell>
          <cell r="C232">
            <v>0</v>
          </cell>
          <cell r="D232">
            <v>0</v>
          </cell>
          <cell r="E232">
            <v>0</v>
          </cell>
          <cell r="F232">
            <v>0</v>
          </cell>
          <cell r="G232">
            <v>0</v>
          </cell>
          <cell r="H232">
            <v>0</v>
          </cell>
          <cell r="I232">
            <v>0</v>
          </cell>
          <cell r="J232">
            <v>0</v>
          </cell>
          <cell r="K232">
            <v>0</v>
          </cell>
          <cell r="L232">
            <v>0</v>
          </cell>
          <cell r="M232">
            <v>0</v>
          </cell>
          <cell r="N232">
            <v>0</v>
          </cell>
          <cell r="O232">
            <v>0</v>
          </cell>
        </row>
        <row r="233">
          <cell r="B233" t="str">
            <v>Q231</v>
          </cell>
          <cell r="C233">
            <v>0</v>
          </cell>
          <cell r="D233">
            <v>0</v>
          </cell>
          <cell r="E233">
            <v>0</v>
          </cell>
          <cell r="F233">
            <v>0</v>
          </cell>
          <cell r="G233">
            <v>0</v>
          </cell>
          <cell r="H233">
            <v>0</v>
          </cell>
          <cell r="I233">
            <v>0</v>
          </cell>
          <cell r="J233">
            <v>0</v>
          </cell>
          <cell r="K233">
            <v>0</v>
          </cell>
          <cell r="L233">
            <v>0</v>
          </cell>
          <cell r="M233">
            <v>0</v>
          </cell>
          <cell r="N233">
            <v>0</v>
          </cell>
          <cell r="O233">
            <v>0</v>
          </cell>
        </row>
        <row r="234">
          <cell r="B234" t="str">
            <v>Q232</v>
          </cell>
          <cell r="C234">
            <v>0</v>
          </cell>
          <cell r="D234">
            <v>0</v>
          </cell>
          <cell r="E234">
            <v>0</v>
          </cell>
          <cell r="F234">
            <v>0</v>
          </cell>
          <cell r="G234">
            <v>0</v>
          </cell>
          <cell r="H234">
            <v>0</v>
          </cell>
          <cell r="I234">
            <v>0</v>
          </cell>
          <cell r="J234">
            <v>0</v>
          </cell>
          <cell r="K234">
            <v>0</v>
          </cell>
          <cell r="L234">
            <v>0</v>
          </cell>
          <cell r="M234">
            <v>0</v>
          </cell>
          <cell r="N234">
            <v>0</v>
          </cell>
          <cell r="O234">
            <v>0</v>
          </cell>
        </row>
        <row r="235">
          <cell r="B235" t="str">
            <v>Q233</v>
          </cell>
          <cell r="C235">
            <v>0</v>
          </cell>
          <cell r="D235">
            <v>0</v>
          </cell>
          <cell r="E235">
            <v>0</v>
          </cell>
          <cell r="F235">
            <v>0</v>
          </cell>
          <cell r="G235">
            <v>0</v>
          </cell>
          <cell r="H235">
            <v>0</v>
          </cell>
          <cell r="I235">
            <v>0</v>
          </cell>
          <cell r="J235">
            <v>0</v>
          </cell>
          <cell r="K235">
            <v>0</v>
          </cell>
          <cell r="L235">
            <v>0</v>
          </cell>
          <cell r="M235">
            <v>0</v>
          </cell>
          <cell r="N235">
            <v>0</v>
          </cell>
          <cell r="O235">
            <v>0</v>
          </cell>
        </row>
        <row r="236">
          <cell r="B236" t="str">
            <v>Q234</v>
          </cell>
          <cell r="C236">
            <v>0</v>
          </cell>
          <cell r="D236">
            <v>0</v>
          </cell>
          <cell r="E236">
            <v>0</v>
          </cell>
          <cell r="F236">
            <v>0</v>
          </cell>
          <cell r="G236">
            <v>0</v>
          </cell>
          <cell r="H236">
            <v>0</v>
          </cell>
          <cell r="I236">
            <v>0</v>
          </cell>
          <cell r="J236">
            <v>0</v>
          </cell>
          <cell r="K236">
            <v>0</v>
          </cell>
          <cell r="L236">
            <v>0</v>
          </cell>
          <cell r="M236">
            <v>0</v>
          </cell>
          <cell r="N236">
            <v>0</v>
          </cell>
          <cell r="O236">
            <v>0</v>
          </cell>
        </row>
        <row r="237">
          <cell r="B237" t="str">
            <v>Q235</v>
          </cell>
          <cell r="C237">
            <v>0</v>
          </cell>
          <cell r="D237">
            <v>0</v>
          </cell>
          <cell r="E237">
            <v>0</v>
          </cell>
          <cell r="F237">
            <v>0</v>
          </cell>
          <cell r="G237">
            <v>0</v>
          </cell>
          <cell r="H237">
            <v>0</v>
          </cell>
          <cell r="I237">
            <v>0</v>
          </cell>
          <cell r="J237">
            <v>0</v>
          </cell>
          <cell r="K237">
            <v>0</v>
          </cell>
          <cell r="L237">
            <v>0</v>
          </cell>
          <cell r="M237">
            <v>0</v>
          </cell>
          <cell r="N237">
            <v>0</v>
          </cell>
          <cell r="O237">
            <v>0</v>
          </cell>
        </row>
        <row r="238">
          <cell r="B238" t="str">
            <v>Q236</v>
          </cell>
          <cell r="C238">
            <v>0</v>
          </cell>
          <cell r="D238">
            <v>0</v>
          </cell>
          <cell r="E238">
            <v>0</v>
          </cell>
          <cell r="F238">
            <v>0</v>
          </cell>
          <cell r="G238">
            <v>0</v>
          </cell>
          <cell r="H238">
            <v>0</v>
          </cell>
          <cell r="I238">
            <v>0</v>
          </cell>
          <cell r="J238">
            <v>0</v>
          </cell>
          <cell r="K238">
            <v>0</v>
          </cell>
          <cell r="L238">
            <v>0</v>
          </cell>
          <cell r="M238">
            <v>0</v>
          </cell>
          <cell r="N238">
            <v>0</v>
          </cell>
          <cell r="O238">
            <v>0</v>
          </cell>
        </row>
        <row r="239">
          <cell r="B239" t="str">
            <v>Q237</v>
          </cell>
          <cell r="C239">
            <v>0</v>
          </cell>
          <cell r="D239">
            <v>0</v>
          </cell>
          <cell r="E239">
            <v>0</v>
          </cell>
          <cell r="F239">
            <v>0</v>
          </cell>
          <cell r="G239">
            <v>0</v>
          </cell>
          <cell r="H239">
            <v>0</v>
          </cell>
          <cell r="I239">
            <v>0</v>
          </cell>
          <cell r="J239">
            <v>0</v>
          </cell>
          <cell r="K239">
            <v>0</v>
          </cell>
          <cell r="L239">
            <v>0</v>
          </cell>
          <cell r="M239">
            <v>0</v>
          </cell>
          <cell r="N239">
            <v>0</v>
          </cell>
          <cell r="O239">
            <v>0</v>
          </cell>
        </row>
        <row r="240">
          <cell r="B240" t="str">
            <v>Q238</v>
          </cell>
          <cell r="C240">
            <v>0</v>
          </cell>
          <cell r="D240">
            <v>0</v>
          </cell>
          <cell r="E240">
            <v>0</v>
          </cell>
          <cell r="F240">
            <v>0</v>
          </cell>
          <cell r="G240">
            <v>0</v>
          </cell>
          <cell r="H240">
            <v>0</v>
          </cell>
          <cell r="I240">
            <v>0</v>
          </cell>
          <cell r="J240">
            <v>0</v>
          </cell>
          <cell r="K240">
            <v>0</v>
          </cell>
          <cell r="L240">
            <v>0</v>
          </cell>
          <cell r="M240">
            <v>0</v>
          </cell>
          <cell r="N240">
            <v>0</v>
          </cell>
          <cell r="O240">
            <v>0</v>
          </cell>
        </row>
        <row r="241">
          <cell r="B241" t="str">
            <v>Q239</v>
          </cell>
          <cell r="C241">
            <v>0</v>
          </cell>
          <cell r="D241">
            <v>0</v>
          </cell>
          <cell r="E241">
            <v>0</v>
          </cell>
          <cell r="F241">
            <v>0</v>
          </cell>
          <cell r="G241">
            <v>0</v>
          </cell>
          <cell r="H241">
            <v>0</v>
          </cell>
          <cell r="I241">
            <v>0</v>
          </cell>
          <cell r="J241">
            <v>0</v>
          </cell>
          <cell r="K241">
            <v>0</v>
          </cell>
          <cell r="L241">
            <v>0</v>
          </cell>
          <cell r="M241">
            <v>0</v>
          </cell>
          <cell r="N241">
            <v>0</v>
          </cell>
          <cell r="O241">
            <v>0</v>
          </cell>
        </row>
        <row r="242">
          <cell r="B242" t="str">
            <v>Q240</v>
          </cell>
          <cell r="C242">
            <v>0</v>
          </cell>
          <cell r="D242">
            <v>0</v>
          </cell>
          <cell r="E242">
            <v>0</v>
          </cell>
          <cell r="F242">
            <v>0</v>
          </cell>
          <cell r="G242">
            <v>0</v>
          </cell>
          <cell r="H242">
            <v>0</v>
          </cell>
          <cell r="I242">
            <v>0</v>
          </cell>
          <cell r="J242">
            <v>0</v>
          </cell>
          <cell r="K242">
            <v>0</v>
          </cell>
          <cell r="L242">
            <v>0</v>
          </cell>
          <cell r="M242">
            <v>0</v>
          </cell>
          <cell r="N242">
            <v>0</v>
          </cell>
          <cell r="O242">
            <v>0</v>
          </cell>
        </row>
        <row r="243">
          <cell r="B243" t="str">
            <v>Q241</v>
          </cell>
          <cell r="C243">
            <v>0</v>
          </cell>
          <cell r="D243">
            <v>0</v>
          </cell>
          <cell r="E243">
            <v>0</v>
          </cell>
          <cell r="F243">
            <v>0</v>
          </cell>
          <cell r="G243">
            <v>0</v>
          </cell>
          <cell r="H243">
            <v>0</v>
          </cell>
          <cell r="I243">
            <v>0</v>
          </cell>
          <cell r="J243">
            <v>0</v>
          </cell>
          <cell r="K243">
            <v>0</v>
          </cell>
          <cell r="L243">
            <v>0</v>
          </cell>
          <cell r="M243">
            <v>0</v>
          </cell>
          <cell r="N243">
            <v>0</v>
          </cell>
          <cell r="O243">
            <v>0</v>
          </cell>
        </row>
        <row r="244">
          <cell r="B244" t="str">
            <v>Q242</v>
          </cell>
          <cell r="C244">
            <v>0</v>
          </cell>
          <cell r="D244">
            <v>0</v>
          </cell>
          <cell r="E244">
            <v>0</v>
          </cell>
          <cell r="F244">
            <v>0</v>
          </cell>
          <cell r="G244">
            <v>0</v>
          </cell>
          <cell r="H244">
            <v>0</v>
          </cell>
          <cell r="I244">
            <v>0</v>
          </cell>
          <cell r="J244">
            <v>0</v>
          </cell>
          <cell r="K244">
            <v>0</v>
          </cell>
          <cell r="L244">
            <v>0</v>
          </cell>
          <cell r="M244">
            <v>0</v>
          </cell>
          <cell r="N244">
            <v>0</v>
          </cell>
          <cell r="O244">
            <v>0</v>
          </cell>
        </row>
        <row r="245">
          <cell r="B245" t="str">
            <v>Q243</v>
          </cell>
          <cell r="C245">
            <v>0</v>
          </cell>
          <cell r="D245">
            <v>0</v>
          </cell>
          <cell r="E245">
            <v>0</v>
          </cell>
          <cell r="F245">
            <v>0</v>
          </cell>
          <cell r="G245">
            <v>0</v>
          </cell>
          <cell r="H245">
            <v>0</v>
          </cell>
          <cell r="I245">
            <v>0</v>
          </cell>
          <cell r="J245">
            <v>0</v>
          </cell>
          <cell r="K245">
            <v>0</v>
          </cell>
          <cell r="L245">
            <v>0</v>
          </cell>
          <cell r="M245">
            <v>0</v>
          </cell>
          <cell r="N245">
            <v>0</v>
          </cell>
          <cell r="O245">
            <v>0</v>
          </cell>
        </row>
        <row r="246">
          <cell r="B246" t="str">
            <v>Q244</v>
          </cell>
          <cell r="C246">
            <v>0</v>
          </cell>
          <cell r="D246">
            <v>0</v>
          </cell>
          <cell r="E246">
            <v>0</v>
          </cell>
          <cell r="F246">
            <v>0</v>
          </cell>
          <cell r="G246">
            <v>0</v>
          </cell>
          <cell r="H246">
            <v>0</v>
          </cell>
          <cell r="I246">
            <v>0</v>
          </cell>
          <cell r="J246">
            <v>0</v>
          </cell>
          <cell r="K246">
            <v>0</v>
          </cell>
          <cell r="L246">
            <v>0</v>
          </cell>
          <cell r="M246">
            <v>0</v>
          </cell>
          <cell r="N246">
            <v>0</v>
          </cell>
          <cell r="O246">
            <v>0</v>
          </cell>
        </row>
        <row r="247">
          <cell r="B247" t="str">
            <v>Q245</v>
          </cell>
          <cell r="C247">
            <v>0</v>
          </cell>
          <cell r="D247">
            <v>0</v>
          </cell>
          <cell r="E247">
            <v>0</v>
          </cell>
          <cell r="F247">
            <v>0</v>
          </cell>
          <cell r="G247">
            <v>0</v>
          </cell>
          <cell r="H247">
            <v>0</v>
          </cell>
          <cell r="I247">
            <v>0</v>
          </cell>
          <cell r="J247">
            <v>0</v>
          </cell>
          <cell r="K247">
            <v>0</v>
          </cell>
          <cell r="L247">
            <v>0</v>
          </cell>
          <cell r="M247">
            <v>0</v>
          </cell>
          <cell r="N247">
            <v>0</v>
          </cell>
          <cell r="O247">
            <v>0</v>
          </cell>
        </row>
        <row r="248">
          <cell r="B248" t="str">
            <v>Q246</v>
          </cell>
          <cell r="C248">
            <v>0</v>
          </cell>
          <cell r="D248">
            <v>0</v>
          </cell>
          <cell r="E248">
            <v>0</v>
          </cell>
          <cell r="F248">
            <v>0</v>
          </cell>
          <cell r="G248">
            <v>0</v>
          </cell>
          <cell r="H248">
            <v>0</v>
          </cell>
          <cell r="I248">
            <v>0</v>
          </cell>
          <cell r="J248">
            <v>0</v>
          </cell>
          <cell r="K248">
            <v>0</v>
          </cell>
          <cell r="L248">
            <v>0</v>
          </cell>
          <cell r="M248">
            <v>0</v>
          </cell>
          <cell r="N248">
            <v>0</v>
          </cell>
          <cell r="O248">
            <v>0</v>
          </cell>
        </row>
        <row r="249">
          <cell r="B249" t="str">
            <v>Q247</v>
          </cell>
          <cell r="C249">
            <v>0</v>
          </cell>
          <cell r="D249">
            <v>0</v>
          </cell>
          <cell r="E249">
            <v>0</v>
          </cell>
          <cell r="F249">
            <v>0</v>
          </cell>
          <cell r="G249">
            <v>0</v>
          </cell>
          <cell r="H249">
            <v>0</v>
          </cell>
          <cell r="I249">
            <v>0</v>
          </cell>
          <cell r="J249">
            <v>0</v>
          </cell>
          <cell r="K249">
            <v>0</v>
          </cell>
          <cell r="L249">
            <v>0</v>
          </cell>
          <cell r="M249">
            <v>0</v>
          </cell>
          <cell r="N249">
            <v>0</v>
          </cell>
          <cell r="O249">
            <v>0</v>
          </cell>
        </row>
        <row r="250">
          <cell r="B250" t="str">
            <v>Q248</v>
          </cell>
          <cell r="C250">
            <v>0</v>
          </cell>
          <cell r="D250">
            <v>0</v>
          </cell>
          <cell r="E250">
            <v>0</v>
          </cell>
          <cell r="F250">
            <v>0</v>
          </cell>
          <cell r="G250">
            <v>0</v>
          </cell>
          <cell r="H250">
            <v>0</v>
          </cell>
          <cell r="I250">
            <v>0</v>
          </cell>
          <cell r="J250">
            <v>0</v>
          </cell>
          <cell r="K250">
            <v>0</v>
          </cell>
          <cell r="L250">
            <v>0</v>
          </cell>
          <cell r="M250">
            <v>0</v>
          </cell>
          <cell r="N250">
            <v>0</v>
          </cell>
          <cell r="O250">
            <v>0</v>
          </cell>
        </row>
        <row r="251">
          <cell r="B251" t="str">
            <v>Q249</v>
          </cell>
          <cell r="C251">
            <v>0</v>
          </cell>
          <cell r="D251">
            <v>0</v>
          </cell>
          <cell r="E251">
            <v>0</v>
          </cell>
          <cell r="F251">
            <v>0</v>
          </cell>
          <cell r="G251">
            <v>0</v>
          </cell>
          <cell r="H251">
            <v>0</v>
          </cell>
          <cell r="I251">
            <v>0</v>
          </cell>
          <cell r="J251">
            <v>0</v>
          </cell>
          <cell r="K251">
            <v>0</v>
          </cell>
          <cell r="L251">
            <v>0</v>
          </cell>
          <cell r="M251">
            <v>0</v>
          </cell>
          <cell r="N251">
            <v>0</v>
          </cell>
          <cell r="O251">
            <v>0</v>
          </cell>
        </row>
        <row r="252">
          <cell r="B252" t="str">
            <v>Q250</v>
          </cell>
          <cell r="C252">
            <v>0</v>
          </cell>
          <cell r="D252">
            <v>0</v>
          </cell>
          <cell r="E252">
            <v>0</v>
          </cell>
          <cell r="F252">
            <v>0</v>
          </cell>
          <cell r="G252">
            <v>0</v>
          </cell>
          <cell r="H252">
            <v>0</v>
          </cell>
          <cell r="I252">
            <v>0</v>
          </cell>
          <cell r="J252">
            <v>0</v>
          </cell>
          <cell r="K252">
            <v>0</v>
          </cell>
          <cell r="L252">
            <v>0</v>
          </cell>
          <cell r="M252">
            <v>0</v>
          </cell>
          <cell r="N252">
            <v>0</v>
          </cell>
          <cell r="O252">
            <v>0</v>
          </cell>
        </row>
        <row r="253">
          <cell r="B253" t="str">
            <v>Q251</v>
          </cell>
          <cell r="C253">
            <v>0</v>
          </cell>
          <cell r="D253">
            <v>0</v>
          </cell>
          <cell r="E253">
            <v>0</v>
          </cell>
          <cell r="F253">
            <v>0</v>
          </cell>
          <cell r="G253">
            <v>0</v>
          </cell>
          <cell r="H253">
            <v>0</v>
          </cell>
          <cell r="I253">
            <v>0</v>
          </cell>
          <cell r="J253">
            <v>0</v>
          </cell>
          <cell r="K253">
            <v>0</v>
          </cell>
          <cell r="L253">
            <v>0</v>
          </cell>
          <cell r="M253">
            <v>0</v>
          </cell>
          <cell r="N253">
            <v>0</v>
          </cell>
          <cell r="O253">
            <v>0</v>
          </cell>
        </row>
        <row r="254">
          <cell r="B254" t="str">
            <v>Q252</v>
          </cell>
          <cell r="C254">
            <v>0</v>
          </cell>
          <cell r="D254">
            <v>0</v>
          </cell>
          <cell r="E254">
            <v>0</v>
          </cell>
          <cell r="F254">
            <v>0</v>
          </cell>
          <cell r="G254">
            <v>0</v>
          </cell>
          <cell r="H254">
            <v>0</v>
          </cell>
          <cell r="I254">
            <v>0</v>
          </cell>
          <cell r="J254">
            <v>0</v>
          </cell>
          <cell r="K254">
            <v>0</v>
          </cell>
          <cell r="L254">
            <v>0</v>
          </cell>
          <cell r="M254">
            <v>0</v>
          </cell>
          <cell r="N254">
            <v>0</v>
          </cell>
          <cell r="O254">
            <v>0</v>
          </cell>
        </row>
        <row r="255">
          <cell r="B255" t="str">
            <v>Q253</v>
          </cell>
          <cell r="C255">
            <v>0</v>
          </cell>
          <cell r="D255">
            <v>0</v>
          </cell>
          <cell r="E255">
            <v>0</v>
          </cell>
          <cell r="F255">
            <v>0</v>
          </cell>
          <cell r="G255">
            <v>0</v>
          </cell>
          <cell r="H255">
            <v>0</v>
          </cell>
          <cell r="I255">
            <v>0</v>
          </cell>
          <cell r="J255">
            <v>0</v>
          </cell>
          <cell r="K255">
            <v>0</v>
          </cell>
          <cell r="L255">
            <v>0</v>
          </cell>
          <cell r="M255">
            <v>0</v>
          </cell>
          <cell r="N255">
            <v>0</v>
          </cell>
          <cell r="O255">
            <v>0</v>
          </cell>
        </row>
        <row r="256">
          <cell r="B256" t="str">
            <v>Q254</v>
          </cell>
          <cell r="C256">
            <v>0</v>
          </cell>
          <cell r="D256">
            <v>0</v>
          </cell>
          <cell r="E256">
            <v>0</v>
          </cell>
          <cell r="F256">
            <v>0</v>
          </cell>
          <cell r="G256">
            <v>0</v>
          </cell>
          <cell r="H256">
            <v>0</v>
          </cell>
          <cell r="I256">
            <v>0</v>
          </cell>
          <cell r="J256">
            <v>0</v>
          </cell>
          <cell r="K256">
            <v>0</v>
          </cell>
          <cell r="L256">
            <v>0</v>
          </cell>
          <cell r="M256">
            <v>0</v>
          </cell>
          <cell r="N256">
            <v>0</v>
          </cell>
          <cell r="O256">
            <v>0</v>
          </cell>
        </row>
        <row r="257">
          <cell r="B257" t="str">
            <v>Q255</v>
          </cell>
          <cell r="C257">
            <v>0</v>
          </cell>
          <cell r="D257">
            <v>0</v>
          </cell>
          <cell r="E257">
            <v>0</v>
          </cell>
          <cell r="F257">
            <v>0</v>
          </cell>
          <cell r="G257">
            <v>0</v>
          </cell>
          <cell r="H257">
            <v>0</v>
          </cell>
          <cell r="I257">
            <v>0</v>
          </cell>
          <cell r="J257">
            <v>0</v>
          </cell>
          <cell r="K257">
            <v>0</v>
          </cell>
          <cell r="L257">
            <v>0</v>
          </cell>
          <cell r="M257">
            <v>0</v>
          </cell>
          <cell r="N257">
            <v>0</v>
          </cell>
          <cell r="O257">
            <v>0</v>
          </cell>
        </row>
        <row r="258">
          <cell r="B258" t="str">
            <v>Q256</v>
          </cell>
          <cell r="C258">
            <v>0</v>
          </cell>
          <cell r="D258">
            <v>0</v>
          </cell>
          <cell r="E258">
            <v>0</v>
          </cell>
          <cell r="F258">
            <v>0</v>
          </cell>
          <cell r="G258">
            <v>0</v>
          </cell>
          <cell r="H258">
            <v>0</v>
          </cell>
          <cell r="I258">
            <v>0</v>
          </cell>
          <cell r="J258">
            <v>0</v>
          </cell>
          <cell r="K258">
            <v>0</v>
          </cell>
          <cell r="L258">
            <v>0</v>
          </cell>
          <cell r="M258">
            <v>0</v>
          </cell>
          <cell r="N258">
            <v>0</v>
          </cell>
          <cell r="O258">
            <v>0</v>
          </cell>
        </row>
        <row r="259">
          <cell r="B259" t="str">
            <v>Q257</v>
          </cell>
          <cell r="C259">
            <v>0</v>
          </cell>
          <cell r="D259">
            <v>0</v>
          </cell>
          <cell r="E259">
            <v>0</v>
          </cell>
          <cell r="F259">
            <v>0</v>
          </cell>
          <cell r="G259">
            <v>0</v>
          </cell>
          <cell r="H259">
            <v>0</v>
          </cell>
          <cell r="I259">
            <v>0</v>
          </cell>
          <cell r="J259">
            <v>0</v>
          </cell>
          <cell r="K259">
            <v>0</v>
          </cell>
          <cell r="L259">
            <v>0</v>
          </cell>
          <cell r="M259">
            <v>0</v>
          </cell>
          <cell r="N259">
            <v>0</v>
          </cell>
          <cell r="O259">
            <v>0</v>
          </cell>
        </row>
        <row r="260">
          <cell r="B260" t="str">
            <v>Q258</v>
          </cell>
          <cell r="C260">
            <v>0</v>
          </cell>
          <cell r="D260">
            <v>0</v>
          </cell>
          <cell r="E260">
            <v>0</v>
          </cell>
          <cell r="F260">
            <v>0</v>
          </cell>
          <cell r="G260">
            <v>0</v>
          </cell>
          <cell r="H260">
            <v>0</v>
          </cell>
          <cell r="I260">
            <v>0</v>
          </cell>
          <cell r="J260">
            <v>0</v>
          </cell>
          <cell r="K260">
            <v>0</v>
          </cell>
          <cell r="L260">
            <v>0</v>
          </cell>
          <cell r="M260">
            <v>0</v>
          </cell>
          <cell r="N260">
            <v>0</v>
          </cell>
          <cell r="O260">
            <v>0</v>
          </cell>
        </row>
        <row r="261">
          <cell r="B261" t="str">
            <v>Q259</v>
          </cell>
          <cell r="C261">
            <v>0</v>
          </cell>
          <cell r="D261">
            <v>0</v>
          </cell>
          <cell r="E261">
            <v>0</v>
          </cell>
          <cell r="F261">
            <v>0</v>
          </cell>
          <cell r="G261">
            <v>0</v>
          </cell>
          <cell r="H261">
            <v>0</v>
          </cell>
          <cell r="I261">
            <v>0</v>
          </cell>
          <cell r="J261">
            <v>0</v>
          </cell>
          <cell r="K261">
            <v>0</v>
          </cell>
          <cell r="L261">
            <v>0</v>
          </cell>
          <cell r="M261">
            <v>0</v>
          </cell>
          <cell r="N261">
            <v>0</v>
          </cell>
          <cell r="O261">
            <v>0</v>
          </cell>
        </row>
        <row r="262">
          <cell r="B262" t="str">
            <v>Q260</v>
          </cell>
          <cell r="C262">
            <v>0</v>
          </cell>
          <cell r="D262">
            <v>0</v>
          </cell>
          <cell r="E262">
            <v>0</v>
          </cell>
          <cell r="F262">
            <v>0</v>
          </cell>
          <cell r="G262">
            <v>0</v>
          </cell>
          <cell r="H262">
            <v>0</v>
          </cell>
          <cell r="I262">
            <v>0</v>
          </cell>
          <cell r="J262">
            <v>0</v>
          </cell>
          <cell r="K262">
            <v>0</v>
          </cell>
          <cell r="L262">
            <v>0</v>
          </cell>
          <cell r="M262">
            <v>0</v>
          </cell>
          <cell r="N262">
            <v>0</v>
          </cell>
          <cell r="O262">
            <v>0</v>
          </cell>
        </row>
        <row r="263">
          <cell r="B263" t="str">
            <v>Q261</v>
          </cell>
          <cell r="C263">
            <v>0</v>
          </cell>
          <cell r="D263">
            <v>0</v>
          </cell>
          <cell r="E263">
            <v>0</v>
          </cell>
          <cell r="F263">
            <v>0</v>
          </cell>
          <cell r="G263">
            <v>0</v>
          </cell>
          <cell r="H263">
            <v>0</v>
          </cell>
          <cell r="I263">
            <v>0</v>
          </cell>
          <cell r="J263">
            <v>0</v>
          </cell>
          <cell r="K263">
            <v>0</v>
          </cell>
          <cell r="L263">
            <v>0</v>
          </cell>
          <cell r="M263">
            <v>0</v>
          </cell>
          <cell r="N263">
            <v>0</v>
          </cell>
          <cell r="O263">
            <v>0</v>
          </cell>
        </row>
        <row r="264">
          <cell r="B264" t="str">
            <v>Q262</v>
          </cell>
          <cell r="C264">
            <v>0</v>
          </cell>
          <cell r="D264">
            <v>0</v>
          </cell>
          <cell r="E264">
            <v>0</v>
          </cell>
          <cell r="F264">
            <v>0</v>
          </cell>
          <cell r="G264">
            <v>0</v>
          </cell>
          <cell r="H264">
            <v>0</v>
          </cell>
          <cell r="I264">
            <v>0</v>
          </cell>
          <cell r="J264">
            <v>0</v>
          </cell>
          <cell r="K264">
            <v>0</v>
          </cell>
          <cell r="L264">
            <v>0</v>
          </cell>
          <cell r="M264">
            <v>0</v>
          </cell>
          <cell r="N264">
            <v>0</v>
          </cell>
          <cell r="O264">
            <v>0</v>
          </cell>
        </row>
        <row r="265">
          <cell r="B265" t="str">
            <v>Q263</v>
          </cell>
          <cell r="C265">
            <v>0</v>
          </cell>
          <cell r="D265">
            <v>0</v>
          </cell>
          <cell r="E265">
            <v>0</v>
          </cell>
          <cell r="F265">
            <v>0</v>
          </cell>
          <cell r="G265">
            <v>0</v>
          </cell>
          <cell r="H265">
            <v>0</v>
          </cell>
          <cell r="I265">
            <v>0</v>
          </cell>
          <cell r="J265">
            <v>0</v>
          </cell>
          <cell r="K265">
            <v>0</v>
          </cell>
          <cell r="L265">
            <v>0</v>
          </cell>
          <cell r="M265">
            <v>0</v>
          </cell>
          <cell r="N265">
            <v>0</v>
          </cell>
          <cell r="O265">
            <v>0</v>
          </cell>
        </row>
        <row r="266">
          <cell r="B266" t="str">
            <v>Q264</v>
          </cell>
          <cell r="C266">
            <v>0</v>
          </cell>
          <cell r="D266">
            <v>0</v>
          </cell>
          <cell r="E266">
            <v>0</v>
          </cell>
          <cell r="F266">
            <v>0</v>
          </cell>
          <cell r="G266">
            <v>0</v>
          </cell>
          <cell r="H266">
            <v>0</v>
          </cell>
          <cell r="I266">
            <v>0</v>
          </cell>
          <cell r="J266">
            <v>0</v>
          </cell>
          <cell r="K266">
            <v>0</v>
          </cell>
          <cell r="L266">
            <v>0</v>
          </cell>
          <cell r="M266">
            <v>0</v>
          </cell>
          <cell r="N266">
            <v>0</v>
          </cell>
          <cell r="O266">
            <v>0</v>
          </cell>
        </row>
        <row r="267">
          <cell r="B267" t="str">
            <v>Q265</v>
          </cell>
          <cell r="C267">
            <v>0</v>
          </cell>
          <cell r="D267">
            <v>0</v>
          </cell>
          <cell r="E267">
            <v>0</v>
          </cell>
          <cell r="F267">
            <v>0</v>
          </cell>
          <cell r="G267">
            <v>0</v>
          </cell>
          <cell r="H267">
            <v>0</v>
          </cell>
          <cell r="I267">
            <v>0</v>
          </cell>
          <cell r="J267">
            <v>0</v>
          </cell>
          <cell r="K267">
            <v>0</v>
          </cell>
          <cell r="L267">
            <v>0</v>
          </cell>
          <cell r="M267">
            <v>0</v>
          </cell>
          <cell r="N267">
            <v>0</v>
          </cell>
          <cell r="O267">
            <v>0</v>
          </cell>
        </row>
        <row r="268">
          <cell r="B268" t="str">
            <v>Q266</v>
          </cell>
          <cell r="C268">
            <v>0</v>
          </cell>
          <cell r="D268">
            <v>0</v>
          </cell>
          <cell r="E268">
            <v>0</v>
          </cell>
          <cell r="F268">
            <v>0</v>
          </cell>
          <cell r="G268">
            <v>0</v>
          </cell>
          <cell r="H268">
            <v>0</v>
          </cell>
          <cell r="I268">
            <v>0</v>
          </cell>
          <cell r="J268">
            <v>0</v>
          </cell>
          <cell r="K268">
            <v>0</v>
          </cell>
          <cell r="L268">
            <v>0</v>
          </cell>
          <cell r="M268">
            <v>0</v>
          </cell>
          <cell r="N268">
            <v>0</v>
          </cell>
          <cell r="O268">
            <v>0</v>
          </cell>
        </row>
        <row r="269">
          <cell r="B269" t="str">
            <v>Q267</v>
          </cell>
          <cell r="C269">
            <v>0</v>
          </cell>
          <cell r="D269">
            <v>0</v>
          </cell>
          <cell r="E269">
            <v>0</v>
          </cell>
          <cell r="F269">
            <v>0</v>
          </cell>
          <cell r="G269">
            <v>0</v>
          </cell>
          <cell r="H269">
            <v>0</v>
          </cell>
          <cell r="I269">
            <v>0</v>
          </cell>
          <cell r="J269">
            <v>0</v>
          </cell>
          <cell r="K269">
            <v>0</v>
          </cell>
          <cell r="L269">
            <v>0</v>
          </cell>
          <cell r="M269">
            <v>0</v>
          </cell>
          <cell r="N269">
            <v>0</v>
          </cell>
          <cell r="O269">
            <v>0</v>
          </cell>
        </row>
        <row r="270">
          <cell r="B270" t="str">
            <v>Q268</v>
          </cell>
          <cell r="C270">
            <v>0</v>
          </cell>
          <cell r="D270">
            <v>0</v>
          </cell>
          <cell r="E270">
            <v>0</v>
          </cell>
          <cell r="F270">
            <v>0</v>
          </cell>
          <cell r="G270">
            <v>0</v>
          </cell>
          <cell r="H270">
            <v>0</v>
          </cell>
          <cell r="I270">
            <v>0</v>
          </cell>
          <cell r="J270">
            <v>0</v>
          </cell>
          <cell r="K270">
            <v>0</v>
          </cell>
          <cell r="L270">
            <v>0</v>
          </cell>
          <cell r="M270">
            <v>0</v>
          </cell>
          <cell r="N270">
            <v>0</v>
          </cell>
          <cell r="O270">
            <v>0</v>
          </cell>
        </row>
        <row r="271">
          <cell r="B271" t="str">
            <v>Q269</v>
          </cell>
          <cell r="C271">
            <v>0</v>
          </cell>
          <cell r="D271">
            <v>0</v>
          </cell>
          <cell r="E271">
            <v>0</v>
          </cell>
          <cell r="F271">
            <v>0</v>
          </cell>
          <cell r="G271">
            <v>0</v>
          </cell>
          <cell r="H271">
            <v>0</v>
          </cell>
          <cell r="I271">
            <v>0</v>
          </cell>
          <cell r="J271">
            <v>0</v>
          </cell>
          <cell r="K271">
            <v>0</v>
          </cell>
          <cell r="L271">
            <v>0</v>
          </cell>
          <cell r="M271">
            <v>0</v>
          </cell>
          <cell r="N271">
            <v>0</v>
          </cell>
          <cell r="O271">
            <v>0</v>
          </cell>
        </row>
        <row r="272">
          <cell r="B272" t="str">
            <v>Q270</v>
          </cell>
          <cell r="C272">
            <v>0</v>
          </cell>
          <cell r="D272">
            <v>0</v>
          </cell>
          <cell r="E272">
            <v>0</v>
          </cell>
          <cell r="F272">
            <v>0</v>
          </cell>
          <cell r="G272">
            <v>0</v>
          </cell>
          <cell r="H272">
            <v>0</v>
          </cell>
          <cell r="I272">
            <v>0</v>
          </cell>
          <cell r="J272">
            <v>0</v>
          </cell>
          <cell r="K272">
            <v>0</v>
          </cell>
          <cell r="L272">
            <v>0</v>
          </cell>
          <cell r="M272">
            <v>0</v>
          </cell>
          <cell r="N272">
            <v>0</v>
          </cell>
          <cell r="O272">
            <v>0</v>
          </cell>
        </row>
        <row r="273">
          <cell r="B273" t="str">
            <v>Q271</v>
          </cell>
          <cell r="C273">
            <v>0</v>
          </cell>
          <cell r="D273">
            <v>0</v>
          </cell>
          <cell r="E273">
            <v>0</v>
          </cell>
          <cell r="F273">
            <v>0</v>
          </cell>
          <cell r="G273">
            <v>0</v>
          </cell>
          <cell r="H273">
            <v>0</v>
          </cell>
          <cell r="I273">
            <v>0</v>
          </cell>
          <cell r="J273">
            <v>0</v>
          </cell>
          <cell r="K273">
            <v>0</v>
          </cell>
          <cell r="L273">
            <v>0</v>
          </cell>
          <cell r="M273">
            <v>0</v>
          </cell>
          <cell r="N273">
            <v>0</v>
          </cell>
          <cell r="O273">
            <v>0</v>
          </cell>
        </row>
        <row r="274">
          <cell r="B274" t="str">
            <v>Q272</v>
          </cell>
          <cell r="C274">
            <v>0</v>
          </cell>
          <cell r="D274">
            <v>0</v>
          </cell>
          <cell r="E274">
            <v>0</v>
          </cell>
          <cell r="F274">
            <v>0</v>
          </cell>
          <cell r="G274">
            <v>0</v>
          </cell>
          <cell r="H274">
            <v>0</v>
          </cell>
          <cell r="I274">
            <v>0</v>
          </cell>
          <cell r="J274">
            <v>0</v>
          </cell>
          <cell r="K274">
            <v>0</v>
          </cell>
          <cell r="L274">
            <v>0</v>
          </cell>
          <cell r="M274">
            <v>0</v>
          </cell>
          <cell r="N274">
            <v>0</v>
          </cell>
          <cell r="O274">
            <v>0</v>
          </cell>
        </row>
        <row r="275">
          <cell r="B275" t="str">
            <v>Q273</v>
          </cell>
          <cell r="C275">
            <v>0</v>
          </cell>
          <cell r="D275">
            <v>0</v>
          </cell>
          <cell r="E275">
            <v>0</v>
          </cell>
          <cell r="F275">
            <v>0</v>
          </cell>
          <cell r="G275">
            <v>0</v>
          </cell>
          <cell r="H275">
            <v>0</v>
          </cell>
          <cell r="I275">
            <v>0</v>
          </cell>
          <cell r="J275">
            <v>0</v>
          </cell>
          <cell r="K275">
            <v>0</v>
          </cell>
          <cell r="L275">
            <v>0</v>
          </cell>
          <cell r="M275">
            <v>0</v>
          </cell>
          <cell r="N275">
            <v>0</v>
          </cell>
          <cell r="O275">
            <v>0</v>
          </cell>
        </row>
        <row r="276">
          <cell r="B276" t="str">
            <v>Q274</v>
          </cell>
          <cell r="C276">
            <v>0</v>
          </cell>
          <cell r="D276">
            <v>0</v>
          </cell>
          <cell r="E276">
            <v>0</v>
          </cell>
          <cell r="F276">
            <v>0</v>
          </cell>
          <cell r="G276">
            <v>0</v>
          </cell>
          <cell r="H276">
            <v>0</v>
          </cell>
          <cell r="I276">
            <v>0</v>
          </cell>
          <cell r="J276">
            <v>0</v>
          </cell>
          <cell r="K276">
            <v>0</v>
          </cell>
          <cell r="L276">
            <v>0</v>
          </cell>
          <cell r="M276">
            <v>0</v>
          </cell>
          <cell r="N276">
            <v>0</v>
          </cell>
          <cell r="O276">
            <v>0</v>
          </cell>
        </row>
        <row r="277">
          <cell r="B277" t="str">
            <v>Q275</v>
          </cell>
          <cell r="C277">
            <v>0</v>
          </cell>
          <cell r="D277">
            <v>0</v>
          </cell>
          <cell r="E277">
            <v>0</v>
          </cell>
          <cell r="F277">
            <v>0</v>
          </cell>
          <cell r="G277">
            <v>0</v>
          </cell>
          <cell r="H277">
            <v>0</v>
          </cell>
          <cell r="I277">
            <v>0</v>
          </cell>
          <cell r="J277">
            <v>0</v>
          </cell>
          <cell r="K277">
            <v>0</v>
          </cell>
          <cell r="L277">
            <v>0</v>
          </cell>
          <cell r="M277">
            <v>0</v>
          </cell>
          <cell r="N277">
            <v>0</v>
          </cell>
          <cell r="O277">
            <v>0</v>
          </cell>
        </row>
        <row r="278">
          <cell r="B278" t="str">
            <v>Q276</v>
          </cell>
          <cell r="C278">
            <v>0</v>
          </cell>
          <cell r="D278">
            <v>0</v>
          </cell>
          <cell r="E278">
            <v>0</v>
          </cell>
          <cell r="F278">
            <v>0</v>
          </cell>
          <cell r="G278">
            <v>0</v>
          </cell>
          <cell r="H278">
            <v>0</v>
          </cell>
          <cell r="I278">
            <v>0</v>
          </cell>
          <cell r="J278">
            <v>0</v>
          </cell>
          <cell r="K278">
            <v>0</v>
          </cell>
          <cell r="L278">
            <v>0</v>
          </cell>
          <cell r="M278">
            <v>0</v>
          </cell>
          <cell r="N278">
            <v>0</v>
          </cell>
          <cell r="O278">
            <v>0</v>
          </cell>
        </row>
        <row r="279">
          <cell r="B279" t="str">
            <v>Q277</v>
          </cell>
          <cell r="C279">
            <v>0</v>
          </cell>
          <cell r="D279">
            <v>0</v>
          </cell>
          <cell r="E279">
            <v>0</v>
          </cell>
          <cell r="F279">
            <v>0</v>
          </cell>
          <cell r="G279">
            <v>0</v>
          </cell>
          <cell r="H279">
            <v>0</v>
          </cell>
          <cell r="I279">
            <v>0</v>
          </cell>
          <cell r="J279">
            <v>0</v>
          </cell>
          <cell r="K279">
            <v>0</v>
          </cell>
          <cell r="L279">
            <v>0</v>
          </cell>
          <cell r="M279">
            <v>0</v>
          </cell>
          <cell r="N279">
            <v>0</v>
          </cell>
          <cell r="O279">
            <v>0</v>
          </cell>
        </row>
        <row r="280">
          <cell r="B280" t="str">
            <v>Q278</v>
          </cell>
          <cell r="C280">
            <v>0</v>
          </cell>
          <cell r="D280">
            <v>0</v>
          </cell>
          <cell r="E280">
            <v>0</v>
          </cell>
          <cell r="F280">
            <v>0</v>
          </cell>
          <cell r="G280">
            <v>0</v>
          </cell>
          <cell r="H280">
            <v>0</v>
          </cell>
          <cell r="I280">
            <v>0</v>
          </cell>
          <cell r="J280">
            <v>0</v>
          </cell>
          <cell r="K280">
            <v>0</v>
          </cell>
          <cell r="L280">
            <v>0</v>
          </cell>
          <cell r="M280">
            <v>0</v>
          </cell>
          <cell r="N280">
            <v>0</v>
          </cell>
          <cell r="O280">
            <v>0</v>
          </cell>
        </row>
        <row r="281">
          <cell r="B281" t="str">
            <v>Q279</v>
          </cell>
          <cell r="C281">
            <v>0</v>
          </cell>
          <cell r="D281">
            <v>0</v>
          </cell>
          <cell r="E281">
            <v>0</v>
          </cell>
          <cell r="F281">
            <v>0</v>
          </cell>
          <cell r="G281">
            <v>0</v>
          </cell>
          <cell r="H281">
            <v>0</v>
          </cell>
          <cell r="I281">
            <v>0</v>
          </cell>
          <cell r="J281">
            <v>0</v>
          </cell>
          <cell r="K281">
            <v>0</v>
          </cell>
          <cell r="L281">
            <v>0</v>
          </cell>
          <cell r="M281">
            <v>0</v>
          </cell>
          <cell r="N281">
            <v>0</v>
          </cell>
          <cell r="O281">
            <v>0</v>
          </cell>
        </row>
        <row r="282">
          <cell r="B282" t="str">
            <v>Q280</v>
          </cell>
          <cell r="C282">
            <v>0</v>
          </cell>
          <cell r="D282">
            <v>0</v>
          </cell>
          <cell r="E282">
            <v>0</v>
          </cell>
          <cell r="F282">
            <v>0</v>
          </cell>
          <cell r="G282">
            <v>0</v>
          </cell>
          <cell r="H282">
            <v>0</v>
          </cell>
          <cell r="I282">
            <v>0</v>
          </cell>
          <cell r="J282">
            <v>0</v>
          </cell>
          <cell r="K282">
            <v>0</v>
          </cell>
          <cell r="L282">
            <v>0</v>
          </cell>
          <cell r="M282">
            <v>0</v>
          </cell>
          <cell r="N282">
            <v>0</v>
          </cell>
          <cell r="O282">
            <v>0</v>
          </cell>
        </row>
        <row r="283">
          <cell r="B283" t="str">
            <v>Q281</v>
          </cell>
          <cell r="C283">
            <v>0</v>
          </cell>
          <cell r="D283">
            <v>0</v>
          </cell>
          <cell r="E283">
            <v>0</v>
          </cell>
          <cell r="F283">
            <v>0</v>
          </cell>
          <cell r="G283">
            <v>0</v>
          </cell>
          <cell r="H283">
            <v>0</v>
          </cell>
          <cell r="I283">
            <v>0</v>
          </cell>
          <cell r="J283">
            <v>0</v>
          </cell>
          <cell r="K283">
            <v>0</v>
          </cell>
          <cell r="L283">
            <v>0</v>
          </cell>
          <cell r="M283">
            <v>0</v>
          </cell>
          <cell r="N283">
            <v>0</v>
          </cell>
          <cell r="O283">
            <v>0</v>
          </cell>
        </row>
        <row r="284">
          <cell r="B284" t="str">
            <v>Q282</v>
          </cell>
          <cell r="C284">
            <v>0</v>
          </cell>
          <cell r="D284">
            <v>0</v>
          </cell>
          <cell r="E284">
            <v>0</v>
          </cell>
          <cell r="F284">
            <v>0</v>
          </cell>
          <cell r="G284">
            <v>0</v>
          </cell>
          <cell r="H284">
            <v>0</v>
          </cell>
          <cell r="I284">
            <v>0</v>
          </cell>
          <cell r="J284">
            <v>0</v>
          </cell>
          <cell r="K284">
            <v>0</v>
          </cell>
          <cell r="L284">
            <v>0</v>
          </cell>
          <cell r="M284">
            <v>0</v>
          </cell>
          <cell r="N284">
            <v>0</v>
          </cell>
          <cell r="O284">
            <v>0</v>
          </cell>
        </row>
        <row r="285">
          <cell r="B285" t="str">
            <v>Q283</v>
          </cell>
          <cell r="C285">
            <v>0</v>
          </cell>
          <cell r="D285">
            <v>0</v>
          </cell>
          <cell r="E285">
            <v>0</v>
          </cell>
          <cell r="F285">
            <v>0</v>
          </cell>
          <cell r="G285">
            <v>0</v>
          </cell>
          <cell r="H285">
            <v>0</v>
          </cell>
          <cell r="I285">
            <v>0</v>
          </cell>
          <cell r="J285">
            <v>0</v>
          </cell>
          <cell r="K285">
            <v>0</v>
          </cell>
          <cell r="L285">
            <v>0</v>
          </cell>
          <cell r="M285">
            <v>0</v>
          </cell>
          <cell r="N285">
            <v>0</v>
          </cell>
          <cell r="O285">
            <v>0</v>
          </cell>
        </row>
        <row r="286">
          <cell r="B286" t="str">
            <v>Q284</v>
          </cell>
          <cell r="C286">
            <v>0</v>
          </cell>
          <cell r="D286">
            <v>0</v>
          </cell>
          <cell r="E286">
            <v>0</v>
          </cell>
          <cell r="F286">
            <v>0</v>
          </cell>
          <cell r="G286">
            <v>0</v>
          </cell>
          <cell r="H286">
            <v>0</v>
          </cell>
          <cell r="I286">
            <v>0</v>
          </cell>
          <cell r="J286">
            <v>0</v>
          </cell>
          <cell r="K286">
            <v>0</v>
          </cell>
          <cell r="L286">
            <v>0</v>
          </cell>
          <cell r="M286">
            <v>0</v>
          </cell>
          <cell r="N286">
            <v>0</v>
          </cell>
          <cell r="O286">
            <v>0</v>
          </cell>
        </row>
        <row r="287">
          <cell r="B287" t="str">
            <v>Q285</v>
          </cell>
          <cell r="C287">
            <v>0</v>
          </cell>
          <cell r="D287">
            <v>0</v>
          </cell>
          <cell r="E287">
            <v>0</v>
          </cell>
          <cell r="F287">
            <v>0</v>
          </cell>
          <cell r="G287">
            <v>0</v>
          </cell>
          <cell r="H287">
            <v>0</v>
          </cell>
          <cell r="I287">
            <v>0</v>
          </cell>
          <cell r="J287">
            <v>0</v>
          </cell>
          <cell r="K287">
            <v>0</v>
          </cell>
          <cell r="L287">
            <v>0</v>
          </cell>
          <cell r="M287">
            <v>0</v>
          </cell>
          <cell r="N287">
            <v>0</v>
          </cell>
          <cell r="O287">
            <v>0</v>
          </cell>
        </row>
        <row r="288">
          <cell r="B288" t="str">
            <v>Q286</v>
          </cell>
          <cell r="C288">
            <v>0</v>
          </cell>
          <cell r="D288">
            <v>0</v>
          </cell>
          <cell r="E288">
            <v>0</v>
          </cell>
          <cell r="F288">
            <v>0</v>
          </cell>
          <cell r="G288">
            <v>0</v>
          </cell>
          <cell r="H288">
            <v>0</v>
          </cell>
          <cell r="I288">
            <v>0</v>
          </cell>
          <cell r="J288">
            <v>0</v>
          </cell>
          <cell r="K288">
            <v>0</v>
          </cell>
          <cell r="L288">
            <v>0</v>
          </cell>
          <cell r="M288">
            <v>0</v>
          </cell>
          <cell r="N288">
            <v>0</v>
          </cell>
          <cell r="O288">
            <v>0</v>
          </cell>
        </row>
        <row r="289">
          <cell r="B289" t="str">
            <v>Q287</v>
          </cell>
          <cell r="C289">
            <v>0</v>
          </cell>
          <cell r="D289">
            <v>0</v>
          </cell>
          <cell r="E289">
            <v>0</v>
          </cell>
          <cell r="F289">
            <v>0</v>
          </cell>
          <cell r="G289">
            <v>0</v>
          </cell>
          <cell r="H289">
            <v>0</v>
          </cell>
          <cell r="I289">
            <v>0</v>
          </cell>
          <cell r="J289">
            <v>0</v>
          </cell>
          <cell r="K289">
            <v>0</v>
          </cell>
          <cell r="L289">
            <v>0</v>
          </cell>
          <cell r="M289">
            <v>0</v>
          </cell>
          <cell r="N289">
            <v>0</v>
          </cell>
          <cell r="O289">
            <v>0</v>
          </cell>
        </row>
        <row r="290">
          <cell r="B290" t="str">
            <v>Q288</v>
          </cell>
          <cell r="C290">
            <v>0</v>
          </cell>
          <cell r="D290">
            <v>0</v>
          </cell>
          <cell r="E290">
            <v>0</v>
          </cell>
          <cell r="F290">
            <v>0</v>
          </cell>
          <cell r="G290">
            <v>0</v>
          </cell>
          <cell r="H290">
            <v>0</v>
          </cell>
          <cell r="I290">
            <v>0</v>
          </cell>
          <cell r="J290">
            <v>0</v>
          </cell>
          <cell r="K290">
            <v>0</v>
          </cell>
          <cell r="L290">
            <v>0</v>
          </cell>
          <cell r="M290">
            <v>0</v>
          </cell>
          <cell r="N290">
            <v>0</v>
          </cell>
          <cell r="O290">
            <v>0</v>
          </cell>
        </row>
        <row r="291">
          <cell r="B291" t="str">
            <v>Q289</v>
          </cell>
          <cell r="C291">
            <v>0</v>
          </cell>
          <cell r="D291">
            <v>0</v>
          </cell>
          <cell r="E291">
            <v>0</v>
          </cell>
          <cell r="F291">
            <v>0</v>
          </cell>
          <cell r="G291">
            <v>0</v>
          </cell>
          <cell r="H291">
            <v>0</v>
          </cell>
          <cell r="I291">
            <v>0</v>
          </cell>
          <cell r="J291">
            <v>0</v>
          </cell>
          <cell r="K291">
            <v>0</v>
          </cell>
          <cell r="L291">
            <v>0</v>
          </cell>
          <cell r="M291">
            <v>0</v>
          </cell>
          <cell r="N291">
            <v>0</v>
          </cell>
          <cell r="O291">
            <v>0</v>
          </cell>
        </row>
        <row r="292">
          <cell r="B292" t="str">
            <v>Q290</v>
          </cell>
          <cell r="C292">
            <v>0</v>
          </cell>
          <cell r="D292">
            <v>0</v>
          </cell>
          <cell r="E292">
            <v>0</v>
          </cell>
          <cell r="F292">
            <v>0</v>
          </cell>
          <cell r="G292">
            <v>0</v>
          </cell>
          <cell r="H292">
            <v>0</v>
          </cell>
          <cell r="I292">
            <v>0</v>
          </cell>
          <cell r="J292">
            <v>0</v>
          </cell>
          <cell r="K292">
            <v>0</v>
          </cell>
          <cell r="L292">
            <v>0</v>
          </cell>
          <cell r="M292">
            <v>0</v>
          </cell>
          <cell r="N292">
            <v>0</v>
          </cell>
          <cell r="O292">
            <v>0</v>
          </cell>
        </row>
        <row r="293">
          <cell r="B293" t="str">
            <v>Q291</v>
          </cell>
          <cell r="C293">
            <v>0</v>
          </cell>
          <cell r="D293">
            <v>0</v>
          </cell>
          <cell r="E293">
            <v>0</v>
          </cell>
          <cell r="F293">
            <v>0</v>
          </cell>
          <cell r="G293">
            <v>0</v>
          </cell>
          <cell r="H293">
            <v>0</v>
          </cell>
          <cell r="I293">
            <v>0</v>
          </cell>
          <cell r="J293">
            <v>0</v>
          </cell>
          <cell r="K293">
            <v>0</v>
          </cell>
          <cell r="L293">
            <v>0</v>
          </cell>
          <cell r="M293">
            <v>0</v>
          </cell>
          <cell r="N293">
            <v>0</v>
          </cell>
          <cell r="O293">
            <v>0</v>
          </cell>
        </row>
        <row r="294">
          <cell r="B294" t="str">
            <v>Q292</v>
          </cell>
          <cell r="C294">
            <v>0</v>
          </cell>
          <cell r="D294">
            <v>0</v>
          </cell>
          <cell r="E294">
            <v>0</v>
          </cell>
          <cell r="F294">
            <v>0</v>
          </cell>
          <cell r="G294">
            <v>0</v>
          </cell>
          <cell r="H294">
            <v>0</v>
          </cell>
          <cell r="I294">
            <v>0</v>
          </cell>
          <cell r="J294">
            <v>0</v>
          </cell>
          <cell r="K294">
            <v>0</v>
          </cell>
          <cell r="L294">
            <v>0</v>
          </cell>
          <cell r="M294">
            <v>0</v>
          </cell>
          <cell r="N294">
            <v>0</v>
          </cell>
          <cell r="O294">
            <v>0</v>
          </cell>
        </row>
        <row r="295">
          <cell r="B295" t="str">
            <v>Q293</v>
          </cell>
          <cell r="C295">
            <v>0</v>
          </cell>
          <cell r="D295">
            <v>0</v>
          </cell>
          <cell r="E295">
            <v>0</v>
          </cell>
          <cell r="F295">
            <v>0</v>
          </cell>
          <cell r="G295">
            <v>0</v>
          </cell>
          <cell r="H295">
            <v>0</v>
          </cell>
          <cell r="I295">
            <v>0</v>
          </cell>
          <cell r="J295">
            <v>0</v>
          </cell>
          <cell r="K295">
            <v>0</v>
          </cell>
          <cell r="L295">
            <v>0</v>
          </cell>
          <cell r="M295">
            <v>0</v>
          </cell>
          <cell r="N295">
            <v>0</v>
          </cell>
          <cell r="O295">
            <v>0</v>
          </cell>
        </row>
        <row r="296">
          <cell r="B296" t="str">
            <v>Q294</v>
          </cell>
          <cell r="C296">
            <v>0</v>
          </cell>
          <cell r="D296">
            <v>0</v>
          </cell>
          <cell r="E296">
            <v>0</v>
          </cell>
          <cell r="F296">
            <v>0</v>
          </cell>
          <cell r="G296">
            <v>0</v>
          </cell>
          <cell r="H296">
            <v>0</v>
          </cell>
          <cell r="I296">
            <v>0</v>
          </cell>
          <cell r="J296">
            <v>0</v>
          </cell>
          <cell r="K296">
            <v>0</v>
          </cell>
          <cell r="L296">
            <v>0</v>
          </cell>
          <cell r="M296">
            <v>0</v>
          </cell>
          <cell r="N296">
            <v>0</v>
          </cell>
          <cell r="O296">
            <v>0</v>
          </cell>
        </row>
        <row r="297">
          <cell r="B297" t="str">
            <v>Q295</v>
          </cell>
          <cell r="C297">
            <v>0</v>
          </cell>
          <cell r="D297">
            <v>0</v>
          </cell>
          <cell r="E297">
            <v>0</v>
          </cell>
          <cell r="F297">
            <v>0</v>
          </cell>
          <cell r="G297">
            <v>0</v>
          </cell>
          <cell r="H297">
            <v>0</v>
          </cell>
          <cell r="I297">
            <v>0</v>
          </cell>
          <cell r="J297">
            <v>0</v>
          </cell>
          <cell r="K297">
            <v>0</v>
          </cell>
          <cell r="L297">
            <v>0</v>
          </cell>
          <cell r="M297">
            <v>0</v>
          </cell>
          <cell r="N297">
            <v>0</v>
          </cell>
          <cell r="O297">
            <v>0</v>
          </cell>
        </row>
        <row r="298">
          <cell r="B298" t="str">
            <v>Q296</v>
          </cell>
          <cell r="C298">
            <v>0</v>
          </cell>
          <cell r="D298">
            <v>0</v>
          </cell>
          <cell r="E298">
            <v>0</v>
          </cell>
          <cell r="F298">
            <v>0</v>
          </cell>
          <cell r="G298">
            <v>0</v>
          </cell>
          <cell r="H298">
            <v>0</v>
          </cell>
          <cell r="I298">
            <v>0</v>
          </cell>
          <cell r="J298">
            <v>0</v>
          </cell>
          <cell r="K298">
            <v>0</v>
          </cell>
          <cell r="L298">
            <v>0</v>
          </cell>
          <cell r="M298">
            <v>0</v>
          </cell>
          <cell r="N298">
            <v>0</v>
          </cell>
          <cell r="O298">
            <v>0</v>
          </cell>
        </row>
        <row r="299">
          <cell r="B299" t="str">
            <v>Q297</v>
          </cell>
          <cell r="C299">
            <v>0</v>
          </cell>
          <cell r="D299">
            <v>0</v>
          </cell>
          <cell r="E299">
            <v>0</v>
          </cell>
          <cell r="F299">
            <v>0</v>
          </cell>
          <cell r="G299">
            <v>0</v>
          </cell>
          <cell r="H299">
            <v>0</v>
          </cell>
          <cell r="I299">
            <v>0</v>
          </cell>
          <cell r="J299">
            <v>0</v>
          </cell>
          <cell r="K299">
            <v>0</v>
          </cell>
          <cell r="L299">
            <v>0</v>
          </cell>
          <cell r="M299">
            <v>0</v>
          </cell>
          <cell r="N299">
            <v>0</v>
          </cell>
          <cell r="O299">
            <v>0</v>
          </cell>
        </row>
        <row r="300">
          <cell r="B300" t="str">
            <v>Q298</v>
          </cell>
          <cell r="C300">
            <v>0</v>
          </cell>
          <cell r="D300">
            <v>0</v>
          </cell>
          <cell r="E300">
            <v>0</v>
          </cell>
          <cell r="F300">
            <v>0</v>
          </cell>
          <cell r="G300">
            <v>0</v>
          </cell>
          <cell r="H300">
            <v>0</v>
          </cell>
          <cell r="I300">
            <v>0</v>
          </cell>
          <cell r="J300">
            <v>0</v>
          </cell>
          <cell r="K300">
            <v>0</v>
          </cell>
          <cell r="L300">
            <v>0</v>
          </cell>
          <cell r="M300">
            <v>0</v>
          </cell>
          <cell r="N300">
            <v>0</v>
          </cell>
          <cell r="O300">
            <v>0</v>
          </cell>
        </row>
        <row r="301">
          <cell r="B301" t="str">
            <v>Q299</v>
          </cell>
          <cell r="C301">
            <v>0</v>
          </cell>
          <cell r="D301">
            <v>0</v>
          </cell>
          <cell r="E301">
            <v>0</v>
          </cell>
          <cell r="F301">
            <v>0</v>
          </cell>
          <cell r="G301">
            <v>0</v>
          </cell>
          <cell r="H301">
            <v>0</v>
          </cell>
          <cell r="I301">
            <v>0</v>
          </cell>
          <cell r="J301">
            <v>0</v>
          </cell>
          <cell r="K301">
            <v>0</v>
          </cell>
          <cell r="L301">
            <v>0</v>
          </cell>
          <cell r="M301">
            <v>0</v>
          </cell>
          <cell r="N301">
            <v>0</v>
          </cell>
          <cell r="O301">
            <v>0</v>
          </cell>
        </row>
        <row r="302">
          <cell r="B302" t="str">
            <v>Q300</v>
          </cell>
          <cell r="C302">
            <v>0</v>
          </cell>
          <cell r="D302">
            <v>0</v>
          </cell>
          <cell r="E302">
            <v>0</v>
          </cell>
          <cell r="F302">
            <v>0</v>
          </cell>
          <cell r="G302">
            <v>0</v>
          </cell>
          <cell r="H302">
            <v>0</v>
          </cell>
          <cell r="I302">
            <v>0</v>
          </cell>
          <cell r="J302">
            <v>0</v>
          </cell>
          <cell r="K302">
            <v>0</v>
          </cell>
          <cell r="L302">
            <v>0</v>
          </cell>
          <cell r="M302">
            <v>0</v>
          </cell>
          <cell r="N302">
            <v>0</v>
          </cell>
          <cell r="O302">
            <v>0</v>
          </cell>
        </row>
        <row r="303">
          <cell r="B303" t="str">
            <v>Q301</v>
          </cell>
          <cell r="C303">
            <v>0</v>
          </cell>
          <cell r="D303">
            <v>0</v>
          </cell>
          <cell r="E303">
            <v>0</v>
          </cell>
          <cell r="F303">
            <v>0</v>
          </cell>
          <cell r="G303">
            <v>0</v>
          </cell>
          <cell r="H303">
            <v>0</v>
          </cell>
          <cell r="I303">
            <v>0</v>
          </cell>
          <cell r="J303">
            <v>0</v>
          </cell>
          <cell r="K303">
            <v>0</v>
          </cell>
          <cell r="L303">
            <v>0</v>
          </cell>
          <cell r="M303">
            <v>0</v>
          </cell>
          <cell r="N303">
            <v>0</v>
          </cell>
          <cell r="O303">
            <v>0</v>
          </cell>
        </row>
        <row r="304">
          <cell r="B304" t="str">
            <v>Q302</v>
          </cell>
          <cell r="C304">
            <v>0</v>
          </cell>
          <cell r="D304">
            <v>0</v>
          </cell>
          <cell r="E304">
            <v>0</v>
          </cell>
          <cell r="F304">
            <v>0</v>
          </cell>
          <cell r="G304">
            <v>0</v>
          </cell>
          <cell r="H304">
            <v>0</v>
          </cell>
          <cell r="I304">
            <v>0</v>
          </cell>
          <cell r="J304">
            <v>0</v>
          </cell>
          <cell r="K304">
            <v>0</v>
          </cell>
          <cell r="L304">
            <v>0</v>
          </cell>
          <cell r="M304">
            <v>0</v>
          </cell>
          <cell r="N304">
            <v>0</v>
          </cell>
          <cell r="O304">
            <v>0</v>
          </cell>
        </row>
        <row r="305">
          <cell r="B305" t="str">
            <v>Q303</v>
          </cell>
          <cell r="C305">
            <v>0</v>
          </cell>
          <cell r="D305">
            <v>0</v>
          </cell>
          <cell r="E305">
            <v>0</v>
          </cell>
          <cell r="F305">
            <v>0</v>
          </cell>
          <cell r="G305">
            <v>0</v>
          </cell>
          <cell r="H305">
            <v>0</v>
          </cell>
          <cell r="I305">
            <v>0</v>
          </cell>
          <cell r="J305">
            <v>0</v>
          </cell>
          <cell r="K305">
            <v>0</v>
          </cell>
          <cell r="L305">
            <v>0</v>
          </cell>
          <cell r="M305">
            <v>0</v>
          </cell>
          <cell r="N305">
            <v>0</v>
          </cell>
          <cell r="O305">
            <v>0</v>
          </cell>
        </row>
        <row r="306">
          <cell r="B306" t="str">
            <v>Q304</v>
          </cell>
          <cell r="C306">
            <v>0</v>
          </cell>
          <cell r="D306">
            <v>0</v>
          </cell>
          <cell r="E306">
            <v>0</v>
          </cell>
          <cell r="F306">
            <v>0</v>
          </cell>
          <cell r="G306">
            <v>0</v>
          </cell>
          <cell r="H306">
            <v>0</v>
          </cell>
          <cell r="I306">
            <v>0</v>
          </cell>
          <cell r="J306">
            <v>0</v>
          </cell>
          <cell r="K306">
            <v>0</v>
          </cell>
          <cell r="L306">
            <v>0</v>
          </cell>
          <cell r="M306">
            <v>0</v>
          </cell>
          <cell r="N306">
            <v>0</v>
          </cell>
          <cell r="O306">
            <v>0</v>
          </cell>
        </row>
        <row r="307">
          <cell r="B307" t="str">
            <v>Q305</v>
          </cell>
          <cell r="C307">
            <v>0</v>
          </cell>
          <cell r="D307">
            <v>0</v>
          </cell>
          <cell r="E307">
            <v>0</v>
          </cell>
          <cell r="F307">
            <v>0</v>
          </cell>
          <cell r="G307">
            <v>0</v>
          </cell>
          <cell r="H307">
            <v>0</v>
          </cell>
          <cell r="I307">
            <v>0</v>
          </cell>
          <cell r="J307">
            <v>0</v>
          </cell>
          <cell r="K307">
            <v>0</v>
          </cell>
          <cell r="L307">
            <v>0</v>
          </cell>
          <cell r="M307">
            <v>0</v>
          </cell>
          <cell r="N307">
            <v>0</v>
          </cell>
          <cell r="O307">
            <v>0</v>
          </cell>
        </row>
        <row r="308">
          <cell r="B308" t="str">
            <v>Q306</v>
          </cell>
          <cell r="C308">
            <v>0</v>
          </cell>
          <cell r="D308">
            <v>0</v>
          </cell>
          <cell r="E308">
            <v>0</v>
          </cell>
          <cell r="F308">
            <v>0</v>
          </cell>
          <cell r="G308">
            <v>0</v>
          </cell>
          <cell r="H308">
            <v>0</v>
          </cell>
          <cell r="I308">
            <v>0</v>
          </cell>
          <cell r="J308">
            <v>0</v>
          </cell>
          <cell r="K308">
            <v>0</v>
          </cell>
          <cell r="L308">
            <v>0</v>
          </cell>
          <cell r="M308">
            <v>0</v>
          </cell>
          <cell r="N308">
            <v>0</v>
          </cell>
          <cell r="O308">
            <v>0</v>
          </cell>
        </row>
        <row r="309">
          <cell r="B309" t="str">
            <v>Q307</v>
          </cell>
          <cell r="C309">
            <v>0</v>
          </cell>
          <cell r="D309">
            <v>0</v>
          </cell>
          <cell r="E309">
            <v>0</v>
          </cell>
          <cell r="F309">
            <v>0</v>
          </cell>
          <cell r="G309">
            <v>0</v>
          </cell>
          <cell r="H309">
            <v>0</v>
          </cell>
          <cell r="I309">
            <v>0</v>
          </cell>
          <cell r="J309">
            <v>0</v>
          </cell>
          <cell r="K309">
            <v>0</v>
          </cell>
          <cell r="L309">
            <v>0</v>
          </cell>
          <cell r="M309">
            <v>0</v>
          </cell>
          <cell r="N309">
            <v>0</v>
          </cell>
          <cell r="O309">
            <v>0</v>
          </cell>
        </row>
        <row r="310">
          <cell r="B310" t="str">
            <v>Q308</v>
          </cell>
          <cell r="C310">
            <v>0</v>
          </cell>
          <cell r="D310">
            <v>0</v>
          </cell>
          <cell r="E310">
            <v>0</v>
          </cell>
          <cell r="F310">
            <v>0</v>
          </cell>
          <cell r="G310">
            <v>0</v>
          </cell>
          <cell r="H310">
            <v>0</v>
          </cell>
          <cell r="I310">
            <v>0</v>
          </cell>
          <cell r="J310">
            <v>0</v>
          </cell>
          <cell r="K310">
            <v>0</v>
          </cell>
          <cell r="L310">
            <v>0</v>
          </cell>
          <cell r="M310">
            <v>0</v>
          </cell>
          <cell r="N310">
            <v>0</v>
          </cell>
          <cell r="O310">
            <v>0</v>
          </cell>
        </row>
        <row r="311">
          <cell r="B311" t="str">
            <v>Q309</v>
          </cell>
          <cell r="C311">
            <v>0</v>
          </cell>
          <cell r="D311">
            <v>0</v>
          </cell>
          <cell r="E311">
            <v>0</v>
          </cell>
          <cell r="F311">
            <v>0</v>
          </cell>
          <cell r="G311">
            <v>0</v>
          </cell>
          <cell r="H311">
            <v>0</v>
          </cell>
          <cell r="I311">
            <v>0</v>
          </cell>
          <cell r="J311">
            <v>0</v>
          </cell>
          <cell r="K311">
            <v>0</v>
          </cell>
          <cell r="L311">
            <v>0</v>
          </cell>
          <cell r="M311">
            <v>0</v>
          </cell>
          <cell r="N311">
            <v>0</v>
          </cell>
          <cell r="O311">
            <v>0</v>
          </cell>
        </row>
        <row r="312">
          <cell r="B312" t="str">
            <v>Q310</v>
          </cell>
          <cell r="C312">
            <v>0</v>
          </cell>
          <cell r="D312">
            <v>0</v>
          </cell>
          <cell r="E312">
            <v>0</v>
          </cell>
          <cell r="F312">
            <v>0</v>
          </cell>
          <cell r="G312">
            <v>0</v>
          </cell>
          <cell r="H312">
            <v>0</v>
          </cell>
          <cell r="I312">
            <v>0</v>
          </cell>
          <cell r="J312">
            <v>0</v>
          </cell>
          <cell r="K312">
            <v>0</v>
          </cell>
          <cell r="L312">
            <v>0</v>
          </cell>
          <cell r="M312">
            <v>0</v>
          </cell>
          <cell r="N312">
            <v>0</v>
          </cell>
          <cell r="O312">
            <v>0</v>
          </cell>
        </row>
        <row r="313">
          <cell r="B313" t="str">
            <v>Q311</v>
          </cell>
          <cell r="C313">
            <v>0</v>
          </cell>
          <cell r="D313">
            <v>0</v>
          </cell>
          <cell r="E313">
            <v>0</v>
          </cell>
          <cell r="F313">
            <v>0</v>
          </cell>
          <cell r="G313">
            <v>0</v>
          </cell>
          <cell r="H313">
            <v>0</v>
          </cell>
          <cell r="I313">
            <v>0</v>
          </cell>
          <cell r="J313">
            <v>0</v>
          </cell>
          <cell r="K313">
            <v>0</v>
          </cell>
          <cell r="L313">
            <v>0</v>
          </cell>
          <cell r="M313">
            <v>0</v>
          </cell>
          <cell r="N313">
            <v>0</v>
          </cell>
          <cell r="O313">
            <v>0</v>
          </cell>
        </row>
        <row r="314">
          <cell r="B314" t="str">
            <v>Q312</v>
          </cell>
          <cell r="C314">
            <v>0</v>
          </cell>
          <cell r="D314">
            <v>0</v>
          </cell>
          <cell r="E314">
            <v>0</v>
          </cell>
          <cell r="F314">
            <v>0</v>
          </cell>
          <cell r="G314">
            <v>0</v>
          </cell>
          <cell r="H314">
            <v>0</v>
          </cell>
          <cell r="I314">
            <v>0</v>
          </cell>
          <cell r="J314">
            <v>0</v>
          </cell>
          <cell r="K314">
            <v>0</v>
          </cell>
          <cell r="L314">
            <v>0</v>
          </cell>
          <cell r="M314">
            <v>0</v>
          </cell>
          <cell r="N314">
            <v>0</v>
          </cell>
          <cell r="O314">
            <v>0</v>
          </cell>
        </row>
        <row r="315">
          <cell r="B315" t="str">
            <v>Q313</v>
          </cell>
          <cell r="C315">
            <v>0</v>
          </cell>
          <cell r="D315">
            <v>0</v>
          </cell>
          <cell r="E315">
            <v>0</v>
          </cell>
          <cell r="F315">
            <v>0</v>
          </cell>
          <cell r="G315">
            <v>0</v>
          </cell>
          <cell r="H315">
            <v>0</v>
          </cell>
          <cell r="I315">
            <v>0</v>
          </cell>
          <cell r="J315">
            <v>0</v>
          </cell>
          <cell r="K315">
            <v>0</v>
          </cell>
          <cell r="L315">
            <v>0</v>
          </cell>
          <cell r="M315">
            <v>0</v>
          </cell>
          <cell r="N315">
            <v>0</v>
          </cell>
          <cell r="O315">
            <v>0</v>
          </cell>
        </row>
        <row r="316">
          <cell r="B316" t="str">
            <v>Q314</v>
          </cell>
          <cell r="C316">
            <v>0</v>
          </cell>
          <cell r="D316">
            <v>0</v>
          </cell>
          <cell r="E316">
            <v>0</v>
          </cell>
          <cell r="F316">
            <v>0</v>
          </cell>
          <cell r="G316">
            <v>0</v>
          </cell>
          <cell r="H316">
            <v>0</v>
          </cell>
          <cell r="I316">
            <v>0</v>
          </cell>
          <cell r="J316">
            <v>0</v>
          </cell>
          <cell r="K316">
            <v>0</v>
          </cell>
          <cell r="L316">
            <v>0</v>
          </cell>
          <cell r="M316">
            <v>0</v>
          </cell>
          <cell r="N316">
            <v>0</v>
          </cell>
          <cell r="O316">
            <v>0</v>
          </cell>
        </row>
        <row r="317">
          <cell r="B317" t="str">
            <v>Q315</v>
          </cell>
          <cell r="C317">
            <v>0</v>
          </cell>
          <cell r="D317">
            <v>0</v>
          </cell>
          <cell r="E317">
            <v>0</v>
          </cell>
          <cell r="F317">
            <v>0</v>
          </cell>
          <cell r="G317">
            <v>0</v>
          </cell>
          <cell r="H317">
            <v>0</v>
          </cell>
          <cell r="I317">
            <v>0</v>
          </cell>
          <cell r="J317">
            <v>0</v>
          </cell>
          <cell r="K317">
            <v>0</v>
          </cell>
          <cell r="L317">
            <v>0</v>
          </cell>
          <cell r="M317">
            <v>0</v>
          </cell>
          <cell r="N317">
            <v>0</v>
          </cell>
          <cell r="O317">
            <v>0</v>
          </cell>
        </row>
        <row r="318">
          <cell r="B318" t="str">
            <v>Q316</v>
          </cell>
          <cell r="C318">
            <v>0</v>
          </cell>
          <cell r="D318">
            <v>0</v>
          </cell>
          <cell r="E318">
            <v>0</v>
          </cell>
          <cell r="F318">
            <v>0</v>
          </cell>
          <cell r="G318">
            <v>0</v>
          </cell>
          <cell r="H318">
            <v>0</v>
          </cell>
          <cell r="I318">
            <v>0</v>
          </cell>
          <cell r="J318">
            <v>0</v>
          </cell>
          <cell r="K318">
            <v>0</v>
          </cell>
          <cell r="L318">
            <v>0</v>
          </cell>
          <cell r="M318">
            <v>0</v>
          </cell>
          <cell r="N318">
            <v>0</v>
          </cell>
          <cell r="O318">
            <v>0</v>
          </cell>
        </row>
        <row r="319">
          <cell r="B319" t="str">
            <v>Q317</v>
          </cell>
          <cell r="C319">
            <v>0</v>
          </cell>
          <cell r="D319">
            <v>0</v>
          </cell>
          <cell r="E319">
            <v>0</v>
          </cell>
          <cell r="F319">
            <v>0</v>
          </cell>
          <cell r="G319">
            <v>0</v>
          </cell>
          <cell r="H319">
            <v>0</v>
          </cell>
          <cell r="I319">
            <v>0</v>
          </cell>
          <cell r="J319">
            <v>0</v>
          </cell>
          <cell r="K319">
            <v>0</v>
          </cell>
          <cell r="L319">
            <v>0</v>
          </cell>
          <cell r="M319">
            <v>0</v>
          </cell>
          <cell r="N319">
            <v>0</v>
          </cell>
          <cell r="O319">
            <v>0</v>
          </cell>
        </row>
        <row r="320">
          <cell r="B320" t="str">
            <v>Q318</v>
          </cell>
          <cell r="C320">
            <v>0</v>
          </cell>
          <cell r="D320">
            <v>0</v>
          </cell>
          <cell r="E320">
            <v>0</v>
          </cell>
          <cell r="F320">
            <v>0</v>
          </cell>
          <cell r="G320">
            <v>0</v>
          </cell>
          <cell r="H320">
            <v>0</v>
          </cell>
          <cell r="I320">
            <v>0</v>
          </cell>
          <cell r="J320">
            <v>0</v>
          </cell>
          <cell r="K320">
            <v>0</v>
          </cell>
          <cell r="L320">
            <v>0</v>
          </cell>
          <cell r="M320">
            <v>0</v>
          </cell>
          <cell r="N320">
            <v>0</v>
          </cell>
          <cell r="O320">
            <v>0</v>
          </cell>
        </row>
        <row r="321">
          <cell r="B321" t="str">
            <v>Q319</v>
          </cell>
          <cell r="C321">
            <v>0</v>
          </cell>
          <cell r="D321">
            <v>0</v>
          </cell>
          <cell r="E321">
            <v>0</v>
          </cell>
          <cell r="F321">
            <v>0</v>
          </cell>
          <cell r="G321">
            <v>0</v>
          </cell>
          <cell r="H321">
            <v>0</v>
          </cell>
          <cell r="I321">
            <v>0</v>
          </cell>
          <cell r="J321">
            <v>0</v>
          </cell>
          <cell r="K321">
            <v>0</v>
          </cell>
          <cell r="L321">
            <v>0</v>
          </cell>
          <cell r="M321">
            <v>0</v>
          </cell>
          <cell r="N321">
            <v>0</v>
          </cell>
          <cell r="O321">
            <v>0</v>
          </cell>
        </row>
        <row r="322">
          <cell r="B322" t="str">
            <v>Q320</v>
          </cell>
          <cell r="C322">
            <v>0</v>
          </cell>
          <cell r="D322">
            <v>0</v>
          </cell>
          <cell r="E322">
            <v>0</v>
          </cell>
          <cell r="F322">
            <v>0</v>
          </cell>
          <cell r="G322">
            <v>0</v>
          </cell>
          <cell r="H322">
            <v>0</v>
          </cell>
          <cell r="I322">
            <v>0</v>
          </cell>
          <cell r="J322">
            <v>0</v>
          </cell>
          <cell r="K322">
            <v>0</v>
          </cell>
          <cell r="L322">
            <v>0</v>
          </cell>
          <cell r="M322">
            <v>0</v>
          </cell>
          <cell r="N322">
            <v>0</v>
          </cell>
          <cell r="O322">
            <v>0</v>
          </cell>
        </row>
        <row r="323">
          <cell r="B323" t="str">
            <v>Q321</v>
          </cell>
          <cell r="C323">
            <v>0</v>
          </cell>
          <cell r="D323">
            <v>0</v>
          </cell>
          <cell r="E323">
            <v>0</v>
          </cell>
          <cell r="F323">
            <v>0</v>
          </cell>
          <cell r="G323">
            <v>0</v>
          </cell>
          <cell r="H323">
            <v>0</v>
          </cell>
          <cell r="I323">
            <v>0</v>
          </cell>
          <cell r="J323">
            <v>0</v>
          </cell>
          <cell r="K323">
            <v>0</v>
          </cell>
          <cell r="L323">
            <v>0</v>
          </cell>
          <cell r="M323">
            <v>0</v>
          </cell>
          <cell r="N323">
            <v>0</v>
          </cell>
          <cell r="O323">
            <v>0</v>
          </cell>
        </row>
        <row r="324">
          <cell r="B324" t="str">
            <v>Q322</v>
          </cell>
          <cell r="C324">
            <v>0</v>
          </cell>
          <cell r="D324">
            <v>0</v>
          </cell>
          <cell r="E324">
            <v>0</v>
          </cell>
          <cell r="F324">
            <v>0</v>
          </cell>
          <cell r="G324">
            <v>0</v>
          </cell>
          <cell r="H324">
            <v>0</v>
          </cell>
          <cell r="I324">
            <v>0</v>
          </cell>
          <cell r="J324">
            <v>0</v>
          </cell>
          <cell r="K324">
            <v>0</v>
          </cell>
          <cell r="L324">
            <v>0</v>
          </cell>
          <cell r="M324">
            <v>0</v>
          </cell>
          <cell r="N324">
            <v>0</v>
          </cell>
          <cell r="O324">
            <v>0</v>
          </cell>
        </row>
        <row r="325">
          <cell r="B325" t="str">
            <v>Q323</v>
          </cell>
          <cell r="C325">
            <v>0</v>
          </cell>
          <cell r="D325">
            <v>0</v>
          </cell>
          <cell r="E325">
            <v>0</v>
          </cell>
          <cell r="F325">
            <v>0</v>
          </cell>
          <cell r="G325">
            <v>0</v>
          </cell>
          <cell r="H325">
            <v>0</v>
          </cell>
          <cell r="I325">
            <v>0</v>
          </cell>
          <cell r="J325">
            <v>0</v>
          </cell>
          <cell r="K325">
            <v>0</v>
          </cell>
          <cell r="L325">
            <v>0</v>
          </cell>
          <cell r="M325">
            <v>0</v>
          </cell>
          <cell r="N325">
            <v>0</v>
          </cell>
          <cell r="O325">
            <v>0</v>
          </cell>
        </row>
        <row r="326">
          <cell r="B326" t="str">
            <v>Q324</v>
          </cell>
          <cell r="C326">
            <v>0</v>
          </cell>
          <cell r="D326">
            <v>0</v>
          </cell>
          <cell r="E326">
            <v>0</v>
          </cell>
          <cell r="F326">
            <v>0</v>
          </cell>
          <cell r="G326">
            <v>0</v>
          </cell>
          <cell r="H326">
            <v>0</v>
          </cell>
          <cell r="I326">
            <v>0</v>
          </cell>
          <cell r="J326">
            <v>0</v>
          </cell>
          <cell r="K326">
            <v>0</v>
          </cell>
          <cell r="L326">
            <v>0</v>
          </cell>
          <cell r="M326">
            <v>0</v>
          </cell>
          <cell r="N326">
            <v>0</v>
          </cell>
          <cell r="O326">
            <v>0</v>
          </cell>
        </row>
        <row r="327">
          <cell r="B327" t="str">
            <v>Q325</v>
          </cell>
          <cell r="C327">
            <v>0</v>
          </cell>
          <cell r="D327">
            <v>0</v>
          </cell>
          <cell r="E327">
            <v>0</v>
          </cell>
          <cell r="F327">
            <v>0</v>
          </cell>
          <cell r="G327">
            <v>0</v>
          </cell>
          <cell r="H327">
            <v>0</v>
          </cell>
          <cell r="I327">
            <v>0</v>
          </cell>
          <cell r="J327">
            <v>0</v>
          </cell>
          <cell r="K327">
            <v>0</v>
          </cell>
          <cell r="L327">
            <v>0</v>
          </cell>
          <cell r="M327">
            <v>0</v>
          </cell>
          <cell r="N327">
            <v>0</v>
          </cell>
          <cell r="O327">
            <v>0</v>
          </cell>
        </row>
        <row r="328">
          <cell r="B328" t="str">
            <v>Q326</v>
          </cell>
          <cell r="C328">
            <v>0</v>
          </cell>
          <cell r="D328">
            <v>0</v>
          </cell>
          <cell r="E328">
            <v>0</v>
          </cell>
          <cell r="F328">
            <v>0</v>
          </cell>
          <cell r="G328">
            <v>0</v>
          </cell>
          <cell r="H328">
            <v>0</v>
          </cell>
          <cell r="I328">
            <v>0</v>
          </cell>
          <cell r="J328">
            <v>0</v>
          </cell>
          <cell r="K328">
            <v>0</v>
          </cell>
          <cell r="L328">
            <v>0</v>
          </cell>
          <cell r="M328">
            <v>0</v>
          </cell>
          <cell r="N328">
            <v>0</v>
          </cell>
          <cell r="O328">
            <v>0</v>
          </cell>
        </row>
        <row r="329">
          <cell r="B329" t="str">
            <v>Q327</v>
          </cell>
          <cell r="C329">
            <v>0</v>
          </cell>
          <cell r="D329">
            <v>0</v>
          </cell>
          <cell r="E329">
            <v>0</v>
          </cell>
          <cell r="F329">
            <v>0</v>
          </cell>
          <cell r="G329">
            <v>0</v>
          </cell>
          <cell r="H329">
            <v>0</v>
          </cell>
          <cell r="I329">
            <v>0</v>
          </cell>
          <cell r="J329">
            <v>0</v>
          </cell>
          <cell r="K329">
            <v>0</v>
          </cell>
          <cell r="L329">
            <v>0</v>
          </cell>
          <cell r="M329">
            <v>0</v>
          </cell>
          <cell r="N329">
            <v>0</v>
          </cell>
          <cell r="O329">
            <v>0</v>
          </cell>
        </row>
        <row r="330">
          <cell r="B330" t="str">
            <v>Q328</v>
          </cell>
          <cell r="C330">
            <v>0</v>
          </cell>
          <cell r="D330">
            <v>0</v>
          </cell>
          <cell r="E330">
            <v>0</v>
          </cell>
          <cell r="F330">
            <v>0</v>
          </cell>
          <cell r="G330">
            <v>0</v>
          </cell>
          <cell r="H330">
            <v>0</v>
          </cell>
          <cell r="I330">
            <v>0</v>
          </cell>
          <cell r="J330">
            <v>0</v>
          </cell>
          <cell r="K330">
            <v>0</v>
          </cell>
          <cell r="L330">
            <v>0</v>
          </cell>
          <cell r="M330">
            <v>0</v>
          </cell>
          <cell r="N330">
            <v>0</v>
          </cell>
          <cell r="O330">
            <v>0</v>
          </cell>
        </row>
        <row r="331">
          <cell r="B331" t="str">
            <v>Q329</v>
          </cell>
          <cell r="C331">
            <v>0</v>
          </cell>
          <cell r="D331">
            <v>0</v>
          </cell>
          <cell r="E331">
            <v>0</v>
          </cell>
          <cell r="F331">
            <v>0</v>
          </cell>
          <cell r="G331">
            <v>0</v>
          </cell>
          <cell r="H331">
            <v>0</v>
          </cell>
          <cell r="I331">
            <v>0</v>
          </cell>
          <cell r="J331">
            <v>0</v>
          </cell>
          <cell r="K331">
            <v>0</v>
          </cell>
          <cell r="L331">
            <v>0</v>
          </cell>
          <cell r="M331">
            <v>0</v>
          </cell>
          <cell r="N331">
            <v>0</v>
          </cell>
          <cell r="O331">
            <v>0</v>
          </cell>
        </row>
        <row r="332">
          <cell r="B332" t="str">
            <v>Q330</v>
          </cell>
          <cell r="C332">
            <v>0</v>
          </cell>
          <cell r="D332">
            <v>0</v>
          </cell>
          <cell r="E332">
            <v>0</v>
          </cell>
          <cell r="F332">
            <v>0</v>
          </cell>
          <cell r="G332">
            <v>0</v>
          </cell>
          <cell r="H332">
            <v>0</v>
          </cell>
          <cell r="I332">
            <v>0</v>
          </cell>
          <cell r="J332">
            <v>0</v>
          </cell>
          <cell r="K332">
            <v>0</v>
          </cell>
          <cell r="L332">
            <v>0</v>
          </cell>
          <cell r="M332">
            <v>0</v>
          </cell>
          <cell r="N332">
            <v>0</v>
          </cell>
          <cell r="O332">
            <v>0</v>
          </cell>
        </row>
        <row r="333">
          <cell r="B333" t="str">
            <v>Q331</v>
          </cell>
          <cell r="C333">
            <v>0</v>
          </cell>
          <cell r="D333">
            <v>0</v>
          </cell>
          <cell r="E333">
            <v>0</v>
          </cell>
          <cell r="F333">
            <v>0</v>
          </cell>
          <cell r="G333">
            <v>0</v>
          </cell>
          <cell r="H333">
            <v>0</v>
          </cell>
          <cell r="I333">
            <v>0</v>
          </cell>
          <cell r="J333">
            <v>0</v>
          </cell>
          <cell r="K333">
            <v>0</v>
          </cell>
          <cell r="L333">
            <v>0</v>
          </cell>
          <cell r="M333">
            <v>0</v>
          </cell>
          <cell r="N333">
            <v>0</v>
          </cell>
          <cell r="O333">
            <v>0</v>
          </cell>
        </row>
        <row r="334">
          <cell r="B334" t="str">
            <v>Q332</v>
          </cell>
          <cell r="C334">
            <v>0</v>
          </cell>
          <cell r="D334">
            <v>0</v>
          </cell>
          <cell r="E334">
            <v>0</v>
          </cell>
          <cell r="F334">
            <v>0</v>
          </cell>
          <cell r="G334">
            <v>0</v>
          </cell>
          <cell r="H334">
            <v>0</v>
          </cell>
          <cell r="I334">
            <v>0</v>
          </cell>
          <cell r="J334">
            <v>0</v>
          </cell>
          <cell r="K334">
            <v>0</v>
          </cell>
          <cell r="L334">
            <v>0</v>
          </cell>
          <cell r="M334">
            <v>0</v>
          </cell>
          <cell r="N334">
            <v>0</v>
          </cell>
          <cell r="O334">
            <v>0</v>
          </cell>
        </row>
        <row r="335">
          <cell r="B335" t="str">
            <v>Q333</v>
          </cell>
          <cell r="C335">
            <v>0</v>
          </cell>
          <cell r="D335">
            <v>0</v>
          </cell>
          <cell r="E335">
            <v>0</v>
          </cell>
          <cell r="F335">
            <v>0</v>
          </cell>
          <cell r="G335">
            <v>0</v>
          </cell>
          <cell r="H335">
            <v>0</v>
          </cell>
          <cell r="I335">
            <v>0</v>
          </cell>
          <cell r="J335">
            <v>0</v>
          </cell>
          <cell r="K335">
            <v>0</v>
          </cell>
          <cell r="L335">
            <v>0</v>
          </cell>
          <cell r="M335">
            <v>0</v>
          </cell>
          <cell r="N335">
            <v>0</v>
          </cell>
          <cell r="O335">
            <v>0</v>
          </cell>
        </row>
        <row r="336">
          <cell r="B336" t="str">
            <v>Q334</v>
          </cell>
          <cell r="C336">
            <v>0</v>
          </cell>
          <cell r="D336">
            <v>0</v>
          </cell>
          <cell r="E336">
            <v>0</v>
          </cell>
          <cell r="F336">
            <v>0</v>
          </cell>
          <cell r="G336">
            <v>0</v>
          </cell>
          <cell r="H336">
            <v>0</v>
          </cell>
          <cell r="I336">
            <v>0</v>
          </cell>
          <cell r="J336">
            <v>0</v>
          </cell>
          <cell r="K336">
            <v>0</v>
          </cell>
          <cell r="L336">
            <v>0</v>
          </cell>
          <cell r="M336">
            <v>0</v>
          </cell>
          <cell r="N336">
            <v>0</v>
          </cell>
          <cell r="O336">
            <v>0</v>
          </cell>
        </row>
        <row r="337">
          <cell r="B337" t="str">
            <v>Q335</v>
          </cell>
          <cell r="C337">
            <v>0</v>
          </cell>
          <cell r="D337">
            <v>0</v>
          </cell>
          <cell r="E337">
            <v>0</v>
          </cell>
          <cell r="F337">
            <v>0</v>
          </cell>
          <cell r="G337">
            <v>0</v>
          </cell>
          <cell r="H337">
            <v>0</v>
          </cell>
          <cell r="I337">
            <v>0</v>
          </cell>
          <cell r="J337">
            <v>0</v>
          </cell>
          <cell r="K337">
            <v>0</v>
          </cell>
          <cell r="L337">
            <v>0</v>
          </cell>
          <cell r="M337">
            <v>0</v>
          </cell>
          <cell r="N337">
            <v>0</v>
          </cell>
          <cell r="O337">
            <v>0</v>
          </cell>
        </row>
        <row r="338">
          <cell r="B338" t="str">
            <v>Q336</v>
          </cell>
          <cell r="C338">
            <v>0</v>
          </cell>
          <cell r="D338">
            <v>0</v>
          </cell>
          <cell r="E338">
            <v>0</v>
          </cell>
          <cell r="F338">
            <v>0</v>
          </cell>
          <cell r="G338">
            <v>0</v>
          </cell>
          <cell r="H338">
            <v>0</v>
          </cell>
          <cell r="I338">
            <v>0</v>
          </cell>
          <cell r="J338">
            <v>0</v>
          </cell>
          <cell r="K338">
            <v>0</v>
          </cell>
          <cell r="L338">
            <v>0</v>
          </cell>
          <cell r="M338">
            <v>0</v>
          </cell>
          <cell r="N338">
            <v>0</v>
          </cell>
          <cell r="O338">
            <v>0</v>
          </cell>
        </row>
        <row r="339">
          <cell r="B339" t="str">
            <v>Q337</v>
          </cell>
          <cell r="C339">
            <v>0</v>
          </cell>
          <cell r="D339">
            <v>0</v>
          </cell>
          <cell r="E339">
            <v>0</v>
          </cell>
          <cell r="F339">
            <v>0</v>
          </cell>
          <cell r="G339">
            <v>0</v>
          </cell>
          <cell r="H339">
            <v>0</v>
          </cell>
          <cell r="I339">
            <v>0</v>
          </cell>
          <cell r="J339">
            <v>0</v>
          </cell>
          <cell r="K339">
            <v>0</v>
          </cell>
          <cell r="L339">
            <v>0</v>
          </cell>
          <cell r="M339">
            <v>0</v>
          </cell>
          <cell r="N339">
            <v>0</v>
          </cell>
          <cell r="O339">
            <v>0</v>
          </cell>
        </row>
        <row r="340">
          <cell r="B340" t="str">
            <v>Q338</v>
          </cell>
          <cell r="C340">
            <v>0</v>
          </cell>
          <cell r="D340">
            <v>0</v>
          </cell>
          <cell r="E340">
            <v>0</v>
          </cell>
          <cell r="F340">
            <v>0</v>
          </cell>
          <cell r="G340">
            <v>0</v>
          </cell>
          <cell r="H340">
            <v>0</v>
          </cell>
          <cell r="I340">
            <v>0</v>
          </cell>
          <cell r="J340">
            <v>0</v>
          </cell>
          <cell r="K340">
            <v>0</v>
          </cell>
          <cell r="L340">
            <v>0</v>
          </cell>
          <cell r="M340">
            <v>0</v>
          </cell>
          <cell r="N340">
            <v>0</v>
          </cell>
          <cell r="O340">
            <v>0</v>
          </cell>
        </row>
        <row r="341">
          <cell r="B341" t="str">
            <v>Q339</v>
          </cell>
          <cell r="C341">
            <v>0</v>
          </cell>
          <cell r="D341">
            <v>0</v>
          </cell>
          <cell r="E341">
            <v>0</v>
          </cell>
          <cell r="F341">
            <v>0</v>
          </cell>
          <cell r="G341">
            <v>0</v>
          </cell>
          <cell r="H341">
            <v>0</v>
          </cell>
          <cell r="I341">
            <v>0</v>
          </cell>
          <cell r="J341">
            <v>0</v>
          </cell>
          <cell r="K341">
            <v>0</v>
          </cell>
          <cell r="L341">
            <v>0</v>
          </cell>
          <cell r="M341">
            <v>0</v>
          </cell>
          <cell r="N341">
            <v>0</v>
          </cell>
          <cell r="O341">
            <v>0</v>
          </cell>
        </row>
        <row r="342">
          <cell r="B342" t="str">
            <v>Q340</v>
          </cell>
          <cell r="C342">
            <v>0</v>
          </cell>
          <cell r="D342">
            <v>0</v>
          </cell>
          <cell r="E342">
            <v>0</v>
          </cell>
          <cell r="F342">
            <v>0</v>
          </cell>
          <cell r="G342">
            <v>0</v>
          </cell>
          <cell r="H342">
            <v>0</v>
          </cell>
          <cell r="I342">
            <v>0</v>
          </cell>
          <cell r="J342">
            <v>0</v>
          </cell>
          <cell r="K342">
            <v>0</v>
          </cell>
          <cell r="L342">
            <v>0</v>
          </cell>
          <cell r="M342">
            <v>0</v>
          </cell>
          <cell r="N342">
            <v>0</v>
          </cell>
          <cell r="O342">
            <v>0</v>
          </cell>
        </row>
        <row r="343">
          <cell r="B343" t="str">
            <v>Q341</v>
          </cell>
          <cell r="C343">
            <v>0</v>
          </cell>
          <cell r="D343">
            <v>0</v>
          </cell>
          <cell r="E343">
            <v>0</v>
          </cell>
          <cell r="F343">
            <v>0</v>
          </cell>
          <cell r="G343">
            <v>0</v>
          </cell>
          <cell r="H343">
            <v>0</v>
          </cell>
          <cell r="I343">
            <v>0</v>
          </cell>
          <cell r="J343">
            <v>0</v>
          </cell>
          <cell r="K343">
            <v>0</v>
          </cell>
          <cell r="L343">
            <v>0</v>
          </cell>
          <cell r="M343">
            <v>0</v>
          </cell>
          <cell r="N343">
            <v>0</v>
          </cell>
          <cell r="O343">
            <v>0</v>
          </cell>
        </row>
        <row r="344">
          <cell r="B344" t="str">
            <v>Q342</v>
          </cell>
          <cell r="C344">
            <v>0</v>
          </cell>
          <cell r="D344">
            <v>0</v>
          </cell>
          <cell r="E344">
            <v>0</v>
          </cell>
          <cell r="F344">
            <v>0</v>
          </cell>
          <cell r="G344">
            <v>0</v>
          </cell>
          <cell r="H344">
            <v>0</v>
          </cell>
          <cell r="I344">
            <v>0</v>
          </cell>
          <cell r="J344">
            <v>0</v>
          </cell>
          <cell r="K344">
            <v>0</v>
          </cell>
          <cell r="L344">
            <v>0</v>
          </cell>
          <cell r="M344">
            <v>0</v>
          </cell>
          <cell r="N344">
            <v>0</v>
          </cell>
          <cell r="O344">
            <v>0</v>
          </cell>
        </row>
        <row r="345">
          <cell r="B345" t="str">
            <v>Q343</v>
          </cell>
          <cell r="C345">
            <v>0</v>
          </cell>
          <cell r="D345">
            <v>0</v>
          </cell>
          <cell r="E345">
            <v>0</v>
          </cell>
          <cell r="F345">
            <v>0</v>
          </cell>
          <cell r="G345">
            <v>0</v>
          </cell>
          <cell r="H345">
            <v>0</v>
          </cell>
          <cell r="I345">
            <v>0</v>
          </cell>
          <cell r="J345">
            <v>0</v>
          </cell>
          <cell r="K345">
            <v>0</v>
          </cell>
          <cell r="L345">
            <v>0</v>
          </cell>
          <cell r="M345">
            <v>0</v>
          </cell>
          <cell r="N345">
            <v>0</v>
          </cell>
          <cell r="O345">
            <v>0</v>
          </cell>
        </row>
        <row r="346">
          <cell r="B346" t="str">
            <v>Q344</v>
          </cell>
          <cell r="C346">
            <v>0</v>
          </cell>
          <cell r="D346">
            <v>0</v>
          </cell>
          <cell r="E346">
            <v>0</v>
          </cell>
          <cell r="F346">
            <v>0</v>
          </cell>
          <cell r="G346">
            <v>0</v>
          </cell>
          <cell r="H346">
            <v>0</v>
          </cell>
          <cell r="I346">
            <v>0</v>
          </cell>
          <cell r="J346">
            <v>0</v>
          </cell>
          <cell r="K346">
            <v>0</v>
          </cell>
          <cell r="L346">
            <v>0</v>
          </cell>
          <cell r="M346">
            <v>0</v>
          </cell>
          <cell r="N346">
            <v>0</v>
          </cell>
          <cell r="O346">
            <v>0</v>
          </cell>
        </row>
        <row r="347">
          <cell r="B347" t="str">
            <v>Q345</v>
          </cell>
          <cell r="C347">
            <v>0</v>
          </cell>
          <cell r="D347">
            <v>0</v>
          </cell>
          <cell r="E347">
            <v>0</v>
          </cell>
          <cell r="F347">
            <v>0</v>
          </cell>
          <cell r="G347">
            <v>0</v>
          </cell>
          <cell r="H347">
            <v>0</v>
          </cell>
          <cell r="I347">
            <v>0</v>
          </cell>
          <cell r="J347">
            <v>0</v>
          </cell>
          <cell r="K347">
            <v>0</v>
          </cell>
          <cell r="L347">
            <v>0</v>
          </cell>
          <cell r="M347">
            <v>0</v>
          </cell>
          <cell r="N347">
            <v>0</v>
          </cell>
          <cell r="O347">
            <v>0</v>
          </cell>
        </row>
        <row r="348">
          <cell r="B348" t="str">
            <v>Q346</v>
          </cell>
          <cell r="C348">
            <v>0</v>
          </cell>
          <cell r="D348">
            <v>0</v>
          </cell>
          <cell r="E348">
            <v>0</v>
          </cell>
          <cell r="F348">
            <v>0</v>
          </cell>
          <cell r="G348">
            <v>0</v>
          </cell>
          <cell r="H348">
            <v>0</v>
          </cell>
          <cell r="I348">
            <v>0</v>
          </cell>
          <cell r="J348">
            <v>0</v>
          </cell>
          <cell r="K348">
            <v>0</v>
          </cell>
          <cell r="L348">
            <v>0</v>
          </cell>
          <cell r="M348">
            <v>0</v>
          </cell>
          <cell r="N348">
            <v>0</v>
          </cell>
          <cell r="O348">
            <v>0</v>
          </cell>
        </row>
        <row r="349">
          <cell r="B349" t="str">
            <v>Q347</v>
          </cell>
          <cell r="C349">
            <v>0</v>
          </cell>
          <cell r="D349">
            <v>0</v>
          </cell>
          <cell r="E349">
            <v>0</v>
          </cell>
          <cell r="F349">
            <v>0</v>
          </cell>
          <cell r="G349">
            <v>0</v>
          </cell>
          <cell r="H349">
            <v>0</v>
          </cell>
          <cell r="I349">
            <v>0</v>
          </cell>
          <cell r="J349">
            <v>0</v>
          </cell>
          <cell r="K349">
            <v>0</v>
          </cell>
          <cell r="L349">
            <v>0</v>
          </cell>
          <cell r="M349">
            <v>0</v>
          </cell>
          <cell r="N349">
            <v>0</v>
          </cell>
          <cell r="O349">
            <v>0</v>
          </cell>
        </row>
        <row r="350">
          <cell r="B350" t="str">
            <v>Q348</v>
          </cell>
          <cell r="C350">
            <v>0</v>
          </cell>
          <cell r="D350">
            <v>0</v>
          </cell>
          <cell r="E350">
            <v>0</v>
          </cell>
          <cell r="F350">
            <v>0</v>
          </cell>
          <cell r="G350">
            <v>0</v>
          </cell>
          <cell r="H350">
            <v>0</v>
          </cell>
          <cell r="I350">
            <v>0</v>
          </cell>
          <cell r="J350">
            <v>0</v>
          </cell>
          <cell r="K350">
            <v>0</v>
          </cell>
          <cell r="L350">
            <v>0</v>
          </cell>
          <cell r="M350">
            <v>0</v>
          </cell>
          <cell r="N350">
            <v>0</v>
          </cell>
          <cell r="O350">
            <v>0</v>
          </cell>
        </row>
        <row r="351">
          <cell r="B351" t="str">
            <v>Q349</v>
          </cell>
          <cell r="C351">
            <v>0</v>
          </cell>
          <cell r="D351">
            <v>0</v>
          </cell>
          <cell r="E351">
            <v>0</v>
          </cell>
          <cell r="F351">
            <v>0</v>
          </cell>
          <cell r="G351">
            <v>0</v>
          </cell>
          <cell r="H351">
            <v>0</v>
          </cell>
          <cell r="I351">
            <v>0</v>
          </cell>
          <cell r="J351">
            <v>0</v>
          </cell>
          <cell r="K351">
            <v>0</v>
          </cell>
          <cell r="L351">
            <v>0</v>
          </cell>
          <cell r="M351">
            <v>0</v>
          </cell>
          <cell r="N351">
            <v>0</v>
          </cell>
          <cell r="O351">
            <v>0</v>
          </cell>
        </row>
        <row r="352">
          <cell r="B352" t="str">
            <v>Q350</v>
          </cell>
          <cell r="C352">
            <v>0</v>
          </cell>
          <cell r="D352">
            <v>0</v>
          </cell>
          <cell r="E352">
            <v>0</v>
          </cell>
          <cell r="F352">
            <v>0</v>
          </cell>
          <cell r="G352">
            <v>0</v>
          </cell>
          <cell r="H352">
            <v>0</v>
          </cell>
          <cell r="I352">
            <v>0</v>
          </cell>
          <cell r="J352">
            <v>0</v>
          </cell>
          <cell r="K352">
            <v>0</v>
          </cell>
          <cell r="L352">
            <v>0</v>
          </cell>
          <cell r="M352">
            <v>0</v>
          </cell>
          <cell r="N352">
            <v>0</v>
          </cell>
          <cell r="O352">
            <v>0</v>
          </cell>
        </row>
        <row r="353">
          <cell r="B353" t="str">
            <v>Q351</v>
          </cell>
          <cell r="C353">
            <v>0</v>
          </cell>
          <cell r="D353">
            <v>0</v>
          </cell>
          <cell r="E353">
            <v>0</v>
          </cell>
          <cell r="F353">
            <v>0</v>
          </cell>
          <cell r="G353">
            <v>0</v>
          </cell>
          <cell r="H353">
            <v>0</v>
          </cell>
          <cell r="I353">
            <v>0</v>
          </cell>
          <cell r="J353">
            <v>0</v>
          </cell>
          <cell r="K353">
            <v>0</v>
          </cell>
          <cell r="L353">
            <v>0</v>
          </cell>
          <cell r="M353">
            <v>0</v>
          </cell>
          <cell r="N353">
            <v>0</v>
          </cell>
          <cell r="O353">
            <v>0</v>
          </cell>
        </row>
        <row r="354">
          <cell r="B354" t="str">
            <v>Q352</v>
          </cell>
          <cell r="C354">
            <v>0</v>
          </cell>
          <cell r="D354">
            <v>0</v>
          </cell>
          <cell r="E354">
            <v>0</v>
          </cell>
          <cell r="F354">
            <v>0</v>
          </cell>
          <cell r="G354">
            <v>0</v>
          </cell>
          <cell r="H354">
            <v>0</v>
          </cell>
          <cell r="I354">
            <v>0</v>
          </cell>
          <cell r="J354">
            <v>0</v>
          </cell>
          <cell r="K354">
            <v>0</v>
          </cell>
          <cell r="L354">
            <v>0</v>
          </cell>
          <cell r="M354">
            <v>0</v>
          </cell>
          <cell r="N354">
            <v>0</v>
          </cell>
          <cell r="O354">
            <v>0</v>
          </cell>
        </row>
        <row r="355">
          <cell r="B355" t="str">
            <v>Q353</v>
          </cell>
          <cell r="C355">
            <v>0</v>
          </cell>
          <cell r="D355">
            <v>0</v>
          </cell>
          <cell r="E355">
            <v>0</v>
          </cell>
          <cell r="F355">
            <v>0</v>
          </cell>
          <cell r="G355">
            <v>0</v>
          </cell>
          <cell r="H355">
            <v>0</v>
          </cell>
          <cell r="I355">
            <v>0</v>
          </cell>
          <cell r="J355">
            <v>0</v>
          </cell>
          <cell r="K355">
            <v>0</v>
          </cell>
          <cell r="L355">
            <v>0</v>
          </cell>
          <cell r="M355">
            <v>0</v>
          </cell>
          <cell r="N355">
            <v>0</v>
          </cell>
          <cell r="O355">
            <v>0</v>
          </cell>
        </row>
        <row r="356">
          <cell r="B356" t="str">
            <v>Q354</v>
          </cell>
          <cell r="C356">
            <v>0</v>
          </cell>
          <cell r="D356">
            <v>0</v>
          </cell>
          <cell r="E356">
            <v>0</v>
          </cell>
          <cell r="F356">
            <v>0</v>
          </cell>
          <cell r="G356">
            <v>0</v>
          </cell>
          <cell r="H356">
            <v>0</v>
          </cell>
          <cell r="I356">
            <v>0</v>
          </cell>
          <cell r="J356">
            <v>0</v>
          </cell>
          <cell r="K356">
            <v>0</v>
          </cell>
          <cell r="L356">
            <v>0</v>
          </cell>
          <cell r="M356">
            <v>0</v>
          </cell>
          <cell r="N356">
            <v>0</v>
          </cell>
          <cell r="O356">
            <v>0</v>
          </cell>
        </row>
        <row r="357">
          <cell r="B357" t="str">
            <v>Q355</v>
          </cell>
          <cell r="C357">
            <v>0</v>
          </cell>
          <cell r="D357">
            <v>0</v>
          </cell>
          <cell r="E357">
            <v>0</v>
          </cell>
          <cell r="F357">
            <v>0</v>
          </cell>
          <cell r="G357">
            <v>0</v>
          </cell>
          <cell r="H357">
            <v>0</v>
          </cell>
          <cell r="I357">
            <v>0</v>
          </cell>
          <cell r="J357">
            <v>0</v>
          </cell>
          <cell r="K357">
            <v>0</v>
          </cell>
          <cell r="L357">
            <v>0</v>
          </cell>
          <cell r="M357">
            <v>0</v>
          </cell>
          <cell r="N357">
            <v>0</v>
          </cell>
          <cell r="O357">
            <v>0</v>
          </cell>
        </row>
        <row r="358">
          <cell r="B358" t="str">
            <v>Q356</v>
          </cell>
          <cell r="C358">
            <v>0</v>
          </cell>
          <cell r="D358">
            <v>0</v>
          </cell>
          <cell r="E358">
            <v>0</v>
          </cell>
          <cell r="F358">
            <v>0</v>
          </cell>
          <cell r="G358">
            <v>0</v>
          </cell>
          <cell r="H358">
            <v>0</v>
          </cell>
          <cell r="I358">
            <v>0</v>
          </cell>
          <cell r="J358">
            <v>0</v>
          </cell>
          <cell r="K358">
            <v>0</v>
          </cell>
          <cell r="L358">
            <v>0</v>
          </cell>
          <cell r="M358">
            <v>0</v>
          </cell>
          <cell r="N358">
            <v>0</v>
          </cell>
          <cell r="O358">
            <v>0</v>
          </cell>
        </row>
        <row r="359">
          <cell r="B359" t="str">
            <v>Q357</v>
          </cell>
          <cell r="C359">
            <v>0</v>
          </cell>
          <cell r="D359">
            <v>0</v>
          </cell>
          <cell r="E359">
            <v>0</v>
          </cell>
          <cell r="F359">
            <v>0</v>
          </cell>
          <cell r="G359">
            <v>0</v>
          </cell>
          <cell r="H359">
            <v>0</v>
          </cell>
          <cell r="I359">
            <v>0</v>
          </cell>
          <cell r="J359">
            <v>0</v>
          </cell>
          <cell r="K359">
            <v>0</v>
          </cell>
          <cell r="L359">
            <v>0</v>
          </cell>
          <cell r="M359">
            <v>0</v>
          </cell>
          <cell r="N359">
            <v>0</v>
          </cell>
          <cell r="O359">
            <v>0</v>
          </cell>
        </row>
        <row r="360">
          <cell r="B360" t="str">
            <v>Q358</v>
          </cell>
          <cell r="C360">
            <v>0</v>
          </cell>
          <cell r="D360">
            <v>0</v>
          </cell>
          <cell r="E360">
            <v>0</v>
          </cell>
          <cell r="F360">
            <v>0</v>
          </cell>
          <cell r="G360">
            <v>0</v>
          </cell>
          <cell r="H360">
            <v>0</v>
          </cell>
          <cell r="I360">
            <v>0</v>
          </cell>
          <cell r="J360">
            <v>0</v>
          </cell>
          <cell r="K360">
            <v>0</v>
          </cell>
          <cell r="L360">
            <v>0</v>
          </cell>
          <cell r="M360">
            <v>0</v>
          </cell>
          <cell r="N360">
            <v>0</v>
          </cell>
          <cell r="O360">
            <v>0</v>
          </cell>
        </row>
        <row r="361">
          <cell r="B361" t="str">
            <v>Q359</v>
          </cell>
          <cell r="C361">
            <v>0</v>
          </cell>
          <cell r="D361">
            <v>0</v>
          </cell>
          <cell r="E361">
            <v>0</v>
          </cell>
          <cell r="F361">
            <v>0</v>
          </cell>
          <cell r="G361">
            <v>0</v>
          </cell>
          <cell r="H361">
            <v>0</v>
          </cell>
          <cell r="I361">
            <v>0</v>
          </cell>
          <cell r="J361">
            <v>0</v>
          </cell>
          <cell r="K361">
            <v>0</v>
          </cell>
          <cell r="L361">
            <v>0</v>
          </cell>
          <cell r="M361">
            <v>0</v>
          </cell>
          <cell r="N361">
            <v>0</v>
          </cell>
          <cell r="O361">
            <v>0</v>
          </cell>
        </row>
        <row r="362">
          <cell r="B362" t="str">
            <v>Q360</v>
          </cell>
          <cell r="C362">
            <v>0</v>
          </cell>
          <cell r="D362">
            <v>0</v>
          </cell>
          <cell r="E362">
            <v>0</v>
          </cell>
          <cell r="F362">
            <v>0</v>
          </cell>
          <cell r="G362">
            <v>0</v>
          </cell>
          <cell r="H362">
            <v>0</v>
          </cell>
          <cell r="I362">
            <v>0</v>
          </cell>
          <cell r="J362">
            <v>0</v>
          </cell>
          <cell r="K362">
            <v>0</v>
          </cell>
          <cell r="L362">
            <v>0</v>
          </cell>
          <cell r="M362">
            <v>0</v>
          </cell>
          <cell r="N362">
            <v>0</v>
          </cell>
          <cell r="O362">
            <v>0</v>
          </cell>
        </row>
        <row r="363">
          <cell r="B363" t="str">
            <v>Q361</v>
          </cell>
          <cell r="C363">
            <v>0</v>
          </cell>
          <cell r="D363">
            <v>0</v>
          </cell>
          <cell r="E363">
            <v>0</v>
          </cell>
          <cell r="F363">
            <v>0</v>
          </cell>
          <cell r="G363">
            <v>0</v>
          </cell>
          <cell r="H363">
            <v>0</v>
          </cell>
          <cell r="I363">
            <v>0</v>
          </cell>
          <cell r="J363">
            <v>0</v>
          </cell>
          <cell r="K363">
            <v>0</v>
          </cell>
          <cell r="L363">
            <v>0</v>
          </cell>
          <cell r="M363">
            <v>0</v>
          </cell>
          <cell r="N363">
            <v>0</v>
          </cell>
          <cell r="O363">
            <v>0</v>
          </cell>
        </row>
        <row r="364">
          <cell r="B364" t="str">
            <v>Q362</v>
          </cell>
          <cell r="C364">
            <v>0</v>
          </cell>
          <cell r="D364">
            <v>0</v>
          </cell>
          <cell r="E364">
            <v>0</v>
          </cell>
          <cell r="F364">
            <v>0</v>
          </cell>
          <cell r="G364">
            <v>0</v>
          </cell>
          <cell r="H364">
            <v>0</v>
          </cell>
          <cell r="I364">
            <v>0</v>
          </cell>
          <cell r="J364">
            <v>0</v>
          </cell>
          <cell r="K364">
            <v>0</v>
          </cell>
          <cell r="L364">
            <v>0</v>
          </cell>
          <cell r="M364">
            <v>0</v>
          </cell>
          <cell r="N364">
            <v>0</v>
          </cell>
          <cell r="O364">
            <v>0</v>
          </cell>
        </row>
        <row r="365">
          <cell r="B365" t="str">
            <v>Q363</v>
          </cell>
          <cell r="C365">
            <v>0</v>
          </cell>
          <cell r="D365">
            <v>0</v>
          </cell>
          <cell r="E365">
            <v>0</v>
          </cell>
          <cell r="F365">
            <v>0</v>
          </cell>
          <cell r="G365">
            <v>0</v>
          </cell>
          <cell r="H365">
            <v>0</v>
          </cell>
          <cell r="I365">
            <v>0</v>
          </cell>
          <cell r="J365">
            <v>0</v>
          </cell>
          <cell r="K365">
            <v>0</v>
          </cell>
          <cell r="L365">
            <v>0</v>
          </cell>
          <cell r="M365">
            <v>0</v>
          </cell>
          <cell r="N365">
            <v>0</v>
          </cell>
          <cell r="O365">
            <v>0</v>
          </cell>
        </row>
        <row r="366">
          <cell r="B366" t="str">
            <v>Q364</v>
          </cell>
          <cell r="C366">
            <v>0</v>
          </cell>
          <cell r="D366">
            <v>0</v>
          </cell>
          <cell r="E366">
            <v>0</v>
          </cell>
          <cell r="F366">
            <v>0</v>
          </cell>
          <cell r="G366">
            <v>0</v>
          </cell>
          <cell r="H366">
            <v>0</v>
          </cell>
          <cell r="I366">
            <v>0</v>
          </cell>
          <cell r="J366">
            <v>0</v>
          </cell>
          <cell r="K366">
            <v>0</v>
          </cell>
          <cell r="L366">
            <v>0</v>
          </cell>
          <cell r="M366">
            <v>0</v>
          </cell>
          <cell r="N366">
            <v>0</v>
          </cell>
          <cell r="O366">
            <v>0</v>
          </cell>
        </row>
        <row r="367">
          <cell r="B367" t="str">
            <v>Q365</v>
          </cell>
          <cell r="C367">
            <v>0</v>
          </cell>
          <cell r="D367">
            <v>0</v>
          </cell>
          <cell r="E367">
            <v>0</v>
          </cell>
          <cell r="F367">
            <v>0</v>
          </cell>
          <cell r="G367">
            <v>0</v>
          </cell>
          <cell r="H367">
            <v>0</v>
          </cell>
          <cell r="I367">
            <v>0</v>
          </cell>
          <cell r="J367">
            <v>0</v>
          </cell>
          <cell r="K367">
            <v>0</v>
          </cell>
          <cell r="L367">
            <v>0</v>
          </cell>
          <cell r="M367">
            <v>0</v>
          </cell>
          <cell r="N367">
            <v>0</v>
          </cell>
          <cell r="O367">
            <v>0</v>
          </cell>
        </row>
        <row r="368">
          <cell r="B368" t="str">
            <v>Q366</v>
          </cell>
          <cell r="C368">
            <v>0</v>
          </cell>
          <cell r="D368">
            <v>0</v>
          </cell>
          <cell r="E368">
            <v>0</v>
          </cell>
          <cell r="F368">
            <v>0</v>
          </cell>
          <cell r="G368">
            <v>0</v>
          </cell>
          <cell r="H368">
            <v>0</v>
          </cell>
          <cell r="I368">
            <v>0</v>
          </cell>
          <cell r="J368">
            <v>0</v>
          </cell>
          <cell r="K368">
            <v>0</v>
          </cell>
          <cell r="L368">
            <v>0</v>
          </cell>
          <cell r="M368">
            <v>0</v>
          </cell>
          <cell r="N368">
            <v>0</v>
          </cell>
          <cell r="O368">
            <v>0</v>
          </cell>
        </row>
        <row r="369">
          <cell r="B369" t="str">
            <v>Q367</v>
          </cell>
          <cell r="C369">
            <v>0</v>
          </cell>
          <cell r="D369">
            <v>0</v>
          </cell>
          <cell r="E369">
            <v>0</v>
          </cell>
          <cell r="F369">
            <v>0</v>
          </cell>
          <cell r="G369">
            <v>0</v>
          </cell>
          <cell r="H369">
            <v>0</v>
          </cell>
          <cell r="I369">
            <v>0</v>
          </cell>
          <cell r="J369">
            <v>0</v>
          </cell>
          <cell r="K369">
            <v>0</v>
          </cell>
          <cell r="L369">
            <v>0</v>
          </cell>
          <cell r="M369">
            <v>0</v>
          </cell>
          <cell r="N369">
            <v>0</v>
          </cell>
          <cell r="O369">
            <v>0</v>
          </cell>
        </row>
        <row r="370">
          <cell r="B370" t="str">
            <v>Q368</v>
          </cell>
          <cell r="C370">
            <v>0</v>
          </cell>
          <cell r="D370">
            <v>0</v>
          </cell>
          <cell r="E370">
            <v>0</v>
          </cell>
          <cell r="F370">
            <v>0</v>
          </cell>
          <cell r="G370">
            <v>0</v>
          </cell>
          <cell r="H370">
            <v>0</v>
          </cell>
          <cell r="I370">
            <v>0</v>
          </cell>
          <cell r="J370">
            <v>0</v>
          </cell>
          <cell r="K370">
            <v>0</v>
          </cell>
          <cell r="L370">
            <v>0</v>
          </cell>
          <cell r="M370">
            <v>0</v>
          </cell>
          <cell r="N370">
            <v>0</v>
          </cell>
          <cell r="O370">
            <v>0</v>
          </cell>
        </row>
        <row r="371">
          <cell r="B371" t="str">
            <v>Q369</v>
          </cell>
          <cell r="C371">
            <v>0</v>
          </cell>
          <cell r="D371">
            <v>0</v>
          </cell>
          <cell r="E371">
            <v>0</v>
          </cell>
          <cell r="F371">
            <v>0</v>
          </cell>
          <cell r="G371">
            <v>0</v>
          </cell>
          <cell r="H371">
            <v>0</v>
          </cell>
          <cell r="I371">
            <v>0</v>
          </cell>
          <cell r="J371">
            <v>0</v>
          </cell>
          <cell r="K371">
            <v>0</v>
          </cell>
          <cell r="L371">
            <v>0</v>
          </cell>
          <cell r="M371">
            <v>0</v>
          </cell>
          <cell r="N371">
            <v>0</v>
          </cell>
          <cell r="O371">
            <v>0</v>
          </cell>
        </row>
        <row r="372">
          <cell r="B372" t="str">
            <v>Q370</v>
          </cell>
          <cell r="C372">
            <v>0</v>
          </cell>
          <cell r="D372">
            <v>0</v>
          </cell>
          <cell r="E372">
            <v>0</v>
          </cell>
          <cell r="F372">
            <v>0</v>
          </cell>
          <cell r="G372">
            <v>0</v>
          </cell>
          <cell r="H372">
            <v>0</v>
          </cell>
          <cell r="I372">
            <v>0</v>
          </cell>
          <cell r="J372">
            <v>0</v>
          </cell>
          <cell r="K372">
            <v>0</v>
          </cell>
          <cell r="L372">
            <v>0</v>
          </cell>
          <cell r="M372">
            <v>0</v>
          </cell>
          <cell r="N372">
            <v>0</v>
          </cell>
          <cell r="O372">
            <v>0</v>
          </cell>
        </row>
        <row r="373">
          <cell r="B373" t="str">
            <v>Q371</v>
          </cell>
          <cell r="C373">
            <v>0</v>
          </cell>
          <cell r="D373">
            <v>0</v>
          </cell>
          <cell r="E373">
            <v>0</v>
          </cell>
          <cell r="F373">
            <v>0</v>
          </cell>
          <cell r="G373">
            <v>0</v>
          </cell>
          <cell r="H373">
            <v>0</v>
          </cell>
          <cell r="I373">
            <v>0</v>
          </cell>
          <cell r="J373">
            <v>0</v>
          </cell>
          <cell r="K373">
            <v>0</v>
          </cell>
          <cell r="L373">
            <v>0</v>
          </cell>
          <cell r="M373">
            <v>0</v>
          </cell>
          <cell r="N373">
            <v>0</v>
          </cell>
          <cell r="O373">
            <v>0</v>
          </cell>
        </row>
        <row r="374">
          <cell r="B374" t="str">
            <v>Q372</v>
          </cell>
          <cell r="C374">
            <v>0</v>
          </cell>
          <cell r="D374">
            <v>0</v>
          </cell>
          <cell r="E374">
            <v>0</v>
          </cell>
          <cell r="F374">
            <v>0</v>
          </cell>
          <cell r="G374">
            <v>0</v>
          </cell>
          <cell r="H374">
            <v>0</v>
          </cell>
          <cell r="I374">
            <v>0</v>
          </cell>
          <cell r="J374">
            <v>0</v>
          </cell>
          <cell r="K374">
            <v>0</v>
          </cell>
          <cell r="L374">
            <v>0</v>
          </cell>
          <cell r="M374">
            <v>0</v>
          </cell>
          <cell r="N374">
            <v>0</v>
          </cell>
          <cell r="O374">
            <v>0</v>
          </cell>
        </row>
        <row r="375">
          <cell r="B375" t="str">
            <v>Q373</v>
          </cell>
          <cell r="C375">
            <v>0</v>
          </cell>
          <cell r="D375">
            <v>0</v>
          </cell>
          <cell r="E375">
            <v>0</v>
          </cell>
          <cell r="F375">
            <v>0</v>
          </cell>
          <cell r="G375">
            <v>0</v>
          </cell>
          <cell r="H375">
            <v>0</v>
          </cell>
          <cell r="I375">
            <v>0</v>
          </cell>
          <cell r="J375">
            <v>0</v>
          </cell>
          <cell r="K375">
            <v>0</v>
          </cell>
          <cell r="L375">
            <v>0</v>
          </cell>
          <cell r="M375">
            <v>0</v>
          </cell>
          <cell r="N375">
            <v>0</v>
          </cell>
          <cell r="O375">
            <v>0</v>
          </cell>
        </row>
        <row r="376">
          <cell r="B376" t="str">
            <v>Q374</v>
          </cell>
          <cell r="C376">
            <v>0</v>
          </cell>
          <cell r="D376">
            <v>0</v>
          </cell>
          <cell r="E376">
            <v>0</v>
          </cell>
          <cell r="F376">
            <v>0</v>
          </cell>
          <cell r="G376">
            <v>0</v>
          </cell>
          <cell r="H376">
            <v>0</v>
          </cell>
          <cell r="I376">
            <v>0</v>
          </cell>
          <cell r="J376">
            <v>0</v>
          </cell>
          <cell r="K376">
            <v>0</v>
          </cell>
          <cell r="L376">
            <v>0</v>
          </cell>
          <cell r="M376">
            <v>0</v>
          </cell>
          <cell r="N376">
            <v>0</v>
          </cell>
          <cell r="O376">
            <v>0</v>
          </cell>
        </row>
        <row r="377">
          <cell r="B377" t="str">
            <v>Q375</v>
          </cell>
          <cell r="C377">
            <v>0</v>
          </cell>
          <cell r="D377">
            <v>0</v>
          </cell>
          <cell r="E377">
            <v>0</v>
          </cell>
          <cell r="F377">
            <v>0</v>
          </cell>
          <cell r="G377">
            <v>0</v>
          </cell>
          <cell r="H377">
            <v>0</v>
          </cell>
          <cell r="I377">
            <v>0</v>
          </cell>
          <cell r="J377">
            <v>0</v>
          </cell>
          <cell r="K377">
            <v>0</v>
          </cell>
          <cell r="L377">
            <v>0</v>
          </cell>
          <cell r="M377">
            <v>0</v>
          </cell>
          <cell r="N377">
            <v>0</v>
          </cell>
          <cell r="O377">
            <v>0</v>
          </cell>
        </row>
        <row r="378">
          <cell r="B378" t="str">
            <v>Q376</v>
          </cell>
          <cell r="C378">
            <v>0</v>
          </cell>
          <cell r="D378">
            <v>0</v>
          </cell>
          <cell r="E378">
            <v>0</v>
          </cell>
          <cell r="F378">
            <v>0</v>
          </cell>
          <cell r="G378">
            <v>0</v>
          </cell>
          <cell r="H378">
            <v>0</v>
          </cell>
          <cell r="I378">
            <v>0</v>
          </cell>
          <cell r="J378">
            <v>0</v>
          </cell>
          <cell r="K378">
            <v>0</v>
          </cell>
          <cell r="L378">
            <v>0</v>
          </cell>
          <cell r="M378">
            <v>0</v>
          </cell>
          <cell r="N378">
            <v>0</v>
          </cell>
          <cell r="O378">
            <v>0</v>
          </cell>
        </row>
        <row r="379">
          <cell r="B379" t="str">
            <v>Q377</v>
          </cell>
          <cell r="C379">
            <v>0</v>
          </cell>
          <cell r="D379">
            <v>0</v>
          </cell>
          <cell r="E379">
            <v>0</v>
          </cell>
          <cell r="F379">
            <v>0</v>
          </cell>
          <cell r="G379">
            <v>0</v>
          </cell>
          <cell r="H379">
            <v>0</v>
          </cell>
          <cell r="I379">
            <v>0</v>
          </cell>
          <cell r="J379">
            <v>0</v>
          </cell>
          <cell r="K379">
            <v>0</v>
          </cell>
          <cell r="L379">
            <v>0</v>
          </cell>
          <cell r="M379">
            <v>0</v>
          </cell>
          <cell r="N379">
            <v>0</v>
          </cell>
          <cell r="O379">
            <v>0</v>
          </cell>
        </row>
        <row r="380">
          <cell r="B380" t="str">
            <v>Q378</v>
          </cell>
          <cell r="C380">
            <v>0</v>
          </cell>
          <cell r="D380">
            <v>0</v>
          </cell>
          <cell r="E380">
            <v>0</v>
          </cell>
          <cell r="F380">
            <v>0</v>
          </cell>
          <cell r="G380">
            <v>0</v>
          </cell>
          <cell r="H380">
            <v>0</v>
          </cell>
          <cell r="I380">
            <v>0</v>
          </cell>
          <cell r="J380">
            <v>0</v>
          </cell>
          <cell r="K380">
            <v>0</v>
          </cell>
          <cell r="L380">
            <v>0</v>
          </cell>
          <cell r="M380">
            <v>0</v>
          </cell>
          <cell r="N380">
            <v>0</v>
          </cell>
          <cell r="O380">
            <v>0</v>
          </cell>
        </row>
        <row r="381">
          <cell r="B381" t="str">
            <v>Q379</v>
          </cell>
          <cell r="C381">
            <v>0</v>
          </cell>
          <cell r="D381">
            <v>0</v>
          </cell>
          <cell r="E381">
            <v>0</v>
          </cell>
          <cell r="F381">
            <v>0</v>
          </cell>
          <cell r="G381">
            <v>0</v>
          </cell>
          <cell r="H381">
            <v>0</v>
          </cell>
          <cell r="I381">
            <v>0</v>
          </cell>
          <cell r="J381">
            <v>0</v>
          </cell>
          <cell r="K381">
            <v>0</v>
          </cell>
          <cell r="L381">
            <v>0</v>
          </cell>
          <cell r="M381">
            <v>0</v>
          </cell>
          <cell r="N381">
            <v>0</v>
          </cell>
          <cell r="O381">
            <v>0</v>
          </cell>
        </row>
        <row r="382">
          <cell r="B382" t="str">
            <v>Q380</v>
          </cell>
          <cell r="C382">
            <v>0</v>
          </cell>
          <cell r="D382">
            <v>0</v>
          </cell>
          <cell r="E382">
            <v>0</v>
          </cell>
          <cell r="F382">
            <v>0</v>
          </cell>
          <cell r="G382">
            <v>0</v>
          </cell>
          <cell r="H382">
            <v>0</v>
          </cell>
          <cell r="I382">
            <v>0</v>
          </cell>
          <cell r="J382">
            <v>0</v>
          </cell>
          <cell r="K382">
            <v>0</v>
          </cell>
          <cell r="L382">
            <v>0</v>
          </cell>
          <cell r="M382">
            <v>0</v>
          </cell>
          <cell r="N382">
            <v>0</v>
          </cell>
          <cell r="O382">
            <v>0</v>
          </cell>
        </row>
        <row r="383">
          <cell r="B383" t="str">
            <v>Q381</v>
          </cell>
          <cell r="C383">
            <v>0</v>
          </cell>
          <cell r="D383">
            <v>0</v>
          </cell>
          <cell r="E383">
            <v>0</v>
          </cell>
          <cell r="F383">
            <v>0</v>
          </cell>
          <cell r="G383">
            <v>0</v>
          </cell>
          <cell r="H383">
            <v>0</v>
          </cell>
          <cell r="I383">
            <v>0</v>
          </cell>
          <cell r="J383">
            <v>0</v>
          </cell>
          <cell r="K383">
            <v>0</v>
          </cell>
          <cell r="L383">
            <v>0</v>
          </cell>
          <cell r="M383">
            <v>0</v>
          </cell>
          <cell r="N383">
            <v>0</v>
          </cell>
          <cell r="O383">
            <v>0</v>
          </cell>
        </row>
        <row r="384">
          <cell r="B384" t="str">
            <v>Q382</v>
          </cell>
          <cell r="C384">
            <v>0</v>
          </cell>
          <cell r="D384">
            <v>0</v>
          </cell>
          <cell r="E384">
            <v>0</v>
          </cell>
          <cell r="F384">
            <v>0</v>
          </cell>
          <cell r="G384">
            <v>0</v>
          </cell>
          <cell r="H384">
            <v>0</v>
          </cell>
          <cell r="I384">
            <v>0</v>
          </cell>
          <cell r="J384">
            <v>0</v>
          </cell>
          <cell r="K384">
            <v>0</v>
          </cell>
          <cell r="L384">
            <v>0</v>
          </cell>
          <cell r="M384">
            <v>0</v>
          </cell>
          <cell r="N384">
            <v>0</v>
          </cell>
          <cell r="O384">
            <v>0</v>
          </cell>
        </row>
        <row r="385">
          <cell r="B385" t="str">
            <v>Q383</v>
          </cell>
          <cell r="C385">
            <v>0</v>
          </cell>
          <cell r="D385">
            <v>0</v>
          </cell>
          <cell r="E385">
            <v>0</v>
          </cell>
          <cell r="F385">
            <v>0</v>
          </cell>
          <cell r="G385">
            <v>0</v>
          </cell>
          <cell r="H385">
            <v>0</v>
          </cell>
          <cell r="I385">
            <v>0</v>
          </cell>
          <cell r="J385">
            <v>0</v>
          </cell>
          <cell r="K385">
            <v>0</v>
          </cell>
          <cell r="L385">
            <v>0</v>
          </cell>
          <cell r="M385">
            <v>0</v>
          </cell>
          <cell r="N385">
            <v>0</v>
          </cell>
          <cell r="O385">
            <v>0</v>
          </cell>
        </row>
        <row r="386">
          <cell r="B386" t="str">
            <v>Q384</v>
          </cell>
          <cell r="C386">
            <v>0</v>
          </cell>
          <cell r="D386">
            <v>0</v>
          </cell>
          <cell r="E386">
            <v>0</v>
          </cell>
          <cell r="F386">
            <v>0</v>
          </cell>
          <cell r="G386">
            <v>0</v>
          </cell>
          <cell r="H386">
            <v>0</v>
          </cell>
          <cell r="I386">
            <v>0</v>
          </cell>
          <cell r="J386">
            <v>0</v>
          </cell>
          <cell r="K386">
            <v>0</v>
          </cell>
          <cell r="L386">
            <v>0</v>
          </cell>
          <cell r="M386">
            <v>0</v>
          </cell>
          <cell r="N386">
            <v>0</v>
          </cell>
          <cell r="O386">
            <v>0</v>
          </cell>
        </row>
        <row r="387">
          <cell r="B387" t="str">
            <v>Q385</v>
          </cell>
          <cell r="C387">
            <v>0</v>
          </cell>
          <cell r="D387">
            <v>0</v>
          </cell>
          <cell r="E387">
            <v>0</v>
          </cell>
          <cell r="F387">
            <v>0</v>
          </cell>
          <cell r="G387">
            <v>0</v>
          </cell>
          <cell r="H387">
            <v>0</v>
          </cell>
          <cell r="I387">
            <v>0</v>
          </cell>
          <cell r="J387">
            <v>0</v>
          </cell>
          <cell r="K387">
            <v>0</v>
          </cell>
          <cell r="L387">
            <v>0</v>
          </cell>
          <cell r="M387">
            <v>0</v>
          </cell>
          <cell r="N387">
            <v>0</v>
          </cell>
          <cell r="O387">
            <v>0</v>
          </cell>
        </row>
        <row r="388">
          <cell r="B388" t="str">
            <v>Q386</v>
          </cell>
          <cell r="C388">
            <v>0</v>
          </cell>
          <cell r="D388">
            <v>0</v>
          </cell>
          <cell r="E388">
            <v>0</v>
          </cell>
          <cell r="F388">
            <v>0</v>
          </cell>
          <cell r="G388">
            <v>0</v>
          </cell>
          <cell r="H388">
            <v>0</v>
          </cell>
          <cell r="I388">
            <v>0</v>
          </cell>
          <cell r="J388">
            <v>0</v>
          </cell>
          <cell r="K388">
            <v>0</v>
          </cell>
          <cell r="L388">
            <v>0</v>
          </cell>
          <cell r="M388">
            <v>0</v>
          </cell>
          <cell r="N388">
            <v>0</v>
          </cell>
          <cell r="O388">
            <v>0</v>
          </cell>
        </row>
        <row r="389">
          <cell r="B389" t="str">
            <v>Q387</v>
          </cell>
          <cell r="C389">
            <v>0</v>
          </cell>
          <cell r="D389">
            <v>0</v>
          </cell>
          <cell r="E389">
            <v>0</v>
          </cell>
          <cell r="F389">
            <v>0</v>
          </cell>
          <cell r="G389">
            <v>0</v>
          </cell>
          <cell r="H389">
            <v>0</v>
          </cell>
          <cell r="I389">
            <v>0</v>
          </cell>
          <cell r="J389">
            <v>0</v>
          </cell>
          <cell r="K389">
            <v>0</v>
          </cell>
          <cell r="L389">
            <v>0</v>
          </cell>
          <cell r="M389">
            <v>0</v>
          </cell>
          <cell r="N389">
            <v>0</v>
          </cell>
          <cell r="O389">
            <v>0</v>
          </cell>
        </row>
        <row r="390">
          <cell r="B390" t="str">
            <v>Q388</v>
          </cell>
          <cell r="C390">
            <v>0</v>
          </cell>
          <cell r="D390">
            <v>0</v>
          </cell>
          <cell r="E390">
            <v>0</v>
          </cell>
          <cell r="F390">
            <v>0</v>
          </cell>
          <cell r="G390">
            <v>0</v>
          </cell>
          <cell r="H390">
            <v>0</v>
          </cell>
          <cell r="I390">
            <v>0</v>
          </cell>
          <cell r="J390">
            <v>0</v>
          </cell>
          <cell r="K390">
            <v>0</v>
          </cell>
          <cell r="L390">
            <v>0</v>
          </cell>
          <cell r="M390">
            <v>0</v>
          </cell>
          <cell r="N390">
            <v>0</v>
          </cell>
          <cell r="O390">
            <v>0</v>
          </cell>
        </row>
        <row r="391">
          <cell r="B391" t="str">
            <v>Q389</v>
          </cell>
          <cell r="C391">
            <v>0</v>
          </cell>
          <cell r="D391">
            <v>0</v>
          </cell>
          <cell r="E391">
            <v>0</v>
          </cell>
          <cell r="F391">
            <v>0</v>
          </cell>
          <cell r="G391">
            <v>0</v>
          </cell>
          <cell r="H391">
            <v>0</v>
          </cell>
          <cell r="I391">
            <v>0</v>
          </cell>
          <cell r="J391">
            <v>0</v>
          </cell>
          <cell r="K391">
            <v>0</v>
          </cell>
          <cell r="L391">
            <v>0</v>
          </cell>
          <cell r="M391">
            <v>0</v>
          </cell>
          <cell r="N391">
            <v>0</v>
          </cell>
          <cell r="O391">
            <v>0</v>
          </cell>
        </row>
        <row r="392">
          <cell r="B392" t="str">
            <v>Q390</v>
          </cell>
          <cell r="C392">
            <v>0</v>
          </cell>
          <cell r="D392">
            <v>0</v>
          </cell>
          <cell r="E392">
            <v>0</v>
          </cell>
          <cell r="F392">
            <v>0</v>
          </cell>
          <cell r="G392">
            <v>0</v>
          </cell>
          <cell r="H392">
            <v>0</v>
          </cell>
          <cell r="I392">
            <v>0</v>
          </cell>
          <cell r="J392">
            <v>0</v>
          </cell>
          <cell r="K392">
            <v>0</v>
          </cell>
          <cell r="L392">
            <v>0</v>
          </cell>
          <cell r="M392">
            <v>0</v>
          </cell>
          <cell r="N392">
            <v>0</v>
          </cell>
          <cell r="O392">
            <v>0</v>
          </cell>
        </row>
        <row r="393">
          <cell r="B393" t="str">
            <v>Q391</v>
          </cell>
          <cell r="C393">
            <v>0</v>
          </cell>
          <cell r="D393">
            <v>0</v>
          </cell>
          <cell r="E393">
            <v>0</v>
          </cell>
          <cell r="F393">
            <v>0</v>
          </cell>
          <cell r="G393">
            <v>0</v>
          </cell>
          <cell r="H393">
            <v>0</v>
          </cell>
          <cell r="I393">
            <v>0</v>
          </cell>
          <cell r="J393">
            <v>0</v>
          </cell>
          <cell r="K393">
            <v>0</v>
          </cell>
          <cell r="L393">
            <v>0</v>
          </cell>
          <cell r="M393">
            <v>0</v>
          </cell>
          <cell r="N393">
            <v>0</v>
          </cell>
          <cell r="O393">
            <v>0</v>
          </cell>
        </row>
        <row r="394">
          <cell r="B394" t="str">
            <v>Q392</v>
          </cell>
          <cell r="C394">
            <v>0</v>
          </cell>
          <cell r="D394">
            <v>0</v>
          </cell>
          <cell r="E394">
            <v>0</v>
          </cell>
          <cell r="F394">
            <v>0</v>
          </cell>
          <cell r="G394">
            <v>0</v>
          </cell>
          <cell r="H394">
            <v>0</v>
          </cell>
          <cell r="I394">
            <v>0</v>
          </cell>
          <cell r="J394">
            <v>0</v>
          </cell>
          <cell r="K394">
            <v>0</v>
          </cell>
          <cell r="L394">
            <v>0</v>
          </cell>
          <cell r="M394">
            <v>0</v>
          </cell>
          <cell r="N394">
            <v>0</v>
          </cell>
          <cell r="O394">
            <v>0</v>
          </cell>
        </row>
        <row r="395">
          <cell r="B395" t="str">
            <v>Q393</v>
          </cell>
          <cell r="C395">
            <v>0</v>
          </cell>
          <cell r="D395">
            <v>0</v>
          </cell>
          <cell r="E395">
            <v>0</v>
          </cell>
          <cell r="F395">
            <v>0</v>
          </cell>
          <cell r="G395">
            <v>0</v>
          </cell>
          <cell r="H395">
            <v>0</v>
          </cell>
          <cell r="I395">
            <v>0</v>
          </cell>
          <cell r="J395">
            <v>0</v>
          </cell>
          <cell r="K395">
            <v>0</v>
          </cell>
          <cell r="L395">
            <v>0</v>
          </cell>
          <cell r="M395">
            <v>0</v>
          </cell>
          <cell r="N395">
            <v>0</v>
          </cell>
          <cell r="O395">
            <v>0</v>
          </cell>
        </row>
        <row r="396">
          <cell r="B396" t="str">
            <v>Q394</v>
          </cell>
          <cell r="C396">
            <v>0</v>
          </cell>
          <cell r="D396">
            <v>0</v>
          </cell>
          <cell r="E396">
            <v>0</v>
          </cell>
          <cell r="F396">
            <v>0</v>
          </cell>
          <cell r="G396">
            <v>0</v>
          </cell>
          <cell r="H396">
            <v>0</v>
          </cell>
          <cell r="I396">
            <v>0</v>
          </cell>
          <cell r="J396">
            <v>0</v>
          </cell>
          <cell r="K396">
            <v>0</v>
          </cell>
          <cell r="L396">
            <v>0</v>
          </cell>
          <cell r="M396">
            <v>0</v>
          </cell>
          <cell r="N396">
            <v>0</v>
          </cell>
          <cell r="O396">
            <v>0</v>
          </cell>
        </row>
        <row r="397">
          <cell r="B397" t="str">
            <v>Q395</v>
          </cell>
          <cell r="C397">
            <v>0</v>
          </cell>
          <cell r="D397">
            <v>0</v>
          </cell>
          <cell r="E397">
            <v>0</v>
          </cell>
          <cell r="F397">
            <v>0</v>
          </cell>
          <cell r="G397">
            <v>0</v>
          </cell>
          <cell r="H397">
            <v>0</v>
          </cell>
          <cell r="I397">
            <v>0</v>
          </cell>
          <cell r="J397">
            <v>0</v>
          </cell>
          <cell r="K397">
            <v>0</v>
          </cell>
          <cell r="L397">
            <v>0</v>
          </cell>
          <cell r="M397">
            <v>0</v>
          </cell>
          <cell r="N397">
            <v>0</v>
          </cell>
          <cell r="O397">
            <v>0</v>
          </cell>
        </row>
        <row r="398">
          <cell r="B398" t="str">
            <v>Q396</v>
          </cell>
          <cell r="C398">
            <v>0</v>
          </cell>
          <cell r="D398">
            <v>0</v>
          </cell>
          <cell r="E398">
            <v>0</v>
          </cell>
          <cell r="F398">
            <v>0</v>
          </cell>
          <cell r="G398">
            <v>0</v>
          </cell>
          <cell r="H398">
            <v>0</v>
          </cell>
          <cell r="I398">
            <v>0</v>
          </cell>
          <cell r="J398">
            <v>0</v>
          </cell>
          <cell r="K398">
            <v>0</v>
          </cell>
          <cell r="L398">
            <v>0</v>
          </cell>
          <cell r="M398">
            <v>0</v>
          </cell>
          <cell r="N398">
            <v>0</v>
          </cell>
          <cell r="O398">
            <v>0</v>
          </cell>
        </row>
        <row r="399">
          <cell r="B399" t="str">
            <v>Q397</v>
          </cell>
          <cell r="C399">
            <v>0</v>
          </cell>
          <cell r="D399">
            <v>0</v>
          </cell>
          <cell r="E399">
            <v>0</v>
          </cell>
          <cell r="F399">
            <v>0</v>
          </cell>
          <cell r="G399">
            <v>0</v>
          </cell>
          <cell r="H399">
            <v>0</v>
          </cell>
          <cell r="I399">
            <v>0</v>
          </cell>
          <cell r="J399">
            <v>0</v>
          </cell>
          <cell r="K399">
            <v>0</v>
          </cell>
          <cell r="L399">
            <v>0</v>
          </cell>
          <cell r="M399">
            <v>0</v>
          </cell>
          <cell r="N399">
            <v>0</v>
          </cell>
          <cell r="O399">
            <v>0</v>
          </cell>
        </row>
        <row r="400">
          <cell r="B400" t="str">
            <v>Q398</v>
          </cell>
          <cell r="C400">
            <v>0</v>
          </cell>
          <cell r="D400">
            <v>0</v>
          </cell>
          <cell r="E400">
            <v>0</v>
          </cell>
          <cell r="F400">
            <v>0</v>
          </cell>
          <cell r="G400">
            <v>0</v>
          </cell>
          <cell r="H400">
            <v>0</v>
          </cell>
          <cell r="I400">
            <v>0</v>
          </cell>
          <cell r="J400">
            <v>0</v>
          </cell>
          <cell r="K400">
            <v>0</v>
          </cell>
          <cell r="L400">
            <v>0</v>
          </cell>
          <cell r="M400">
            <v>0</v>
          </cell>
          <cell r="N400">
            <v>0</v>
          </cell>
          <cell r="O400">
            <v>0</v>
          </cell>
        </row>
        <row r="401">
          <cell r="B401" t="str">
            <v>Q399</v>
          </cell>
          <cell r="C401">
            <v>0</v>
          </cell>
          <cell r="D401">
            <v>0</v>
          </cell>
          <cell r="E401">
            <v>0</v>
          </cell>
          <cell r="F401">
            <v>0</v>
          </cell>
          <cell r="G401">
            <v>0</v>
          </cell>
          <cell r="H401">
            <v>0</v>
          </cell>
          <cell r="I401">
            <v>0</v>
          </cell>
          <cell r="J401">
            <v>0</v>
          </cell>
          <cell r="K401">
            <v>0</v>
          </cell>
          <cell r="L401">
            <v>0</v>
          </cell>
          <cell r="M401">
            <v>0</v>
          </cell>
          <cell r="N401">
            <v>0</v>
          </cell>
          <cell r="O401">
            <v>0</v>
          </cell>
        </row>
        <row r="402">
          <cell r="B402" t="str">
            <v>Q400</v>
          </cell>
          <cell r="C402">
            <v>0</v>
          </cell>
          <cell r="D402">
            <v>0</v>
          </cell>
          <cell r="E402">
            <v>0</v>
          </cell>
          <cell r="F402">
            <v>0</v>
          </cell>
          <cell r="G402">
            <v>0</v>
          </cell>
          <cell r="H402">
            <v>0</v>
          </cell>
          <cell r="I402">
            <v>0</v>
          </cell>
          <cell r="J402">
            <v>0</v>
          </cell>
          <cell r="K402">
            <v>0</v>
          </cell>
          <cell r="L402">
            <v>0</v>
          </cell>
          <cell r="M402">
            <v>0</v>
          </cell>
          <cell r="N402">
            <v>0</v>
          </cell>
          <cell r="O402">
            <v>0</v>
          </cell>
        </row>
        <row r="403">
          <cell r="B403" t="str">
            <v>Q401</v>
          </cell>
          <cell r="C403">
            <v>0</v>
          </cell>
          <cell r="D403">
            <v>0</v>
          </cell>
          <cell r="E403">
            <v>0</v>
          </cell>
          <cell r="F403">
            <v>0</v>
          </cell>
          <cell r="G403">
            <v>0</v>
          </cell>
          <cell r="H403">
            <v>0</v>
          </cell>
          <cell r="I403">
            <v>0</v>
          </cell>
          <cell r="J403">
            <v>0</v>
          </cell>
          <cell r="K403">
            <v>0</v>
          </cell>
          <cell r="L403">
            <v>0</v>
          </cell>
          <cell r="M403">
            <v>0</v>
          </cell>
          <cell r="N403">
            <v>0</v>
          </cell>
          <cell r="O403">
            <v>0</v>
          </cell>
        </row>
        <row r="404">
          <cell r="B404" t="str">
            <v>Q402</v>
          </cell>
          <cell r="C404">
            <v>0</v>
          </cell>
          <cell r="D404">
            <v>0</v>
          </cell>
          <cell r="E404">
            <v>0</v>
          </cell>
          <cell r="F404">
            <v>0</v>
          </cell>
          <cell r="G404">
            <v>0</v>
          </cell>
          <cell r="H404">
            <v>0</v>
          </cell>
          <cell r="I404">
            <v>0</v>
          </cell>
          <cell r="J404">
            <v>0</v>
          </cell>
          <cell r="K404">
            <v>0</v>
          </cell>
          <cell r="L404">
            <v>0</v>
          </cell>
          <cell r="M404">
            <v>0</v>
          </cell>
          <cell r="N404">
            <v>0</v>
          </cell>
          <cell r="O404">
            <v>0</v>
          </cell>
        </row>
        <row r="405">
          <cell r="B405" t="str">
            <v>Q403</v>
          </cell>
          <cell r="C405">
            <v>0</v>
          </cell>
          <cell r="D405">
            <v>0</v>
          </cell>
          <cell r="E405">
            <v>0</v>
          </cell>
          <cell r="F405">
            <v>0</v>
          </cell>
          <cell r="G405">
            <v>0</v>
          </cell>
          <cell r="H405">
            <v>0</v>
          </cell>
          <cell r="I405">
            <v>0</v>
          </cell>
          <cell r="J405">
            <v>0</v>
          </cell>
          <cell r="K405">
            <v>0</v>
          </cell>
          <cell r="L405">
            <v>0</v>
          </cell>
          <cell r="M405">
            <v>0</v>
          </cell>
          <cell r="N405">
            <v>0</v>
          </cell>
          <cell r="O405">
            <v>0</v>
          </cell>
        </row>
        <row r="406">
          <cell r="B406" t="str">
            <v>Q404</v>
          </cell>
          <cell r="C406">
            <v>0</v>
          </cell>
          <cell r="D406">
            <v>0</v>
          </cell>
          <cell r="E406">
            <v>0</v>
          </cell>
          <cell r="F406">
            <v>0</v>
          </cell>
          <cell r="G406">
            <v>0</v>
          </cell>
          <cell r="H406">
            <v>0</v>
          </cell>
          <cell r="I406">
            <v>0</v>
          </cell>
          <cell r="J406">
            <v>0</v>
          </cell>
          <cell r="K406">
            <v>0</v>
          </cell>
          <cell r="L406">
            <v>0</v>
          </cell>
          <cell r="M406">
            <v>0</v>
          </cell>
          <cell r="N406">
            <v>0</v>
          </cell>
          <cell r="O406">
            <v>0</v>
          </cell>
        </row>
        <row r="407">
          <cell r="B407" t="str">
            <v>Q405</v>
          </cell>
          <cell r="C407">
            <v>0</v>
          </cell>
          <cell r="D407">
            <v>0</v>
          </cell>
          <cell r="E407">
            <v>0</v>
          </cell>
          <cell r="F407">
            <v>0</v>
          </cell>
          <cell r="G407">
            <v>0</v>
          </cell>
          <cell r="H407">
            <v>0</v>
          </cell>
          <cell r="I407">
            <v>0</v>
          </cell>
          <cell r="J407">
            <v>0</v>
          </cell>
          <cell r="K407">
            <v>0</v>
          </cell>
          <cell r="L407">
            <v>0</v>
          </cell>
          <cell r="M407">
            <v>0</v>
          </cell>
          <cell r="N407">
            <v>0</v>
          </cell>
          <cell r="O407">
            <v>0</v>
          </cell>
        </row>
        <row r="408">
          <cell r="B408" t="str">
            <v>Q406</v>
          </cell>
          <cell r="C408">
            <v>0</v>
          </cell>
          <cell r="D408">
            <v>0</v>
          </cell>
          <cell r="E408">
            <v>0</v>
          </cell>
          <cell r="F408">
            <v>0</v>
          </cell>
          <cell r="G408">
            <v>0</v>
          </cell>
          <cell r="H408">
            <v>0</v>
          </cell>
          <cell r="I408">
            <v>0</v>
          </cell>
          <cell r="J408">
            <v>0</v>
          </cell>
          <cell r="K408">
            <v>0</v>
          </cell>
          <cell r="L408">
            <v>0</v>
          </cell>
          <cell r="M408">
            <v>0</v>
          </cell>
          <cell r="N408">
            <v>0</v>
          </cell>
          <cell r="O408">
            <v>0</v>
          </cell>
        </row>
        <row r="409">
          <cell r="B409" t="str">
            <v>Q407</v>
          </cell>
          <cell r="C409">
            <v>0</v>
          </cell>
          <cell r="D409">
            <v>0</v>
          </cell>
          <cell r="E409">
            <v>0</v>
          </cell>
          <cell r="F409">
            <v>0</v>
          </cell>
          <cell r="G409">
            <v>0</v>
          </cell>
          <cell r="H409">
            <v>0</v>
          </cell>
          <cell r="I409">
            <v>0</v>
          </cell>
          <cell r="J409">
            <v>0</v>
          </cell>
          <cell r="K409">
            <v>0</v>
          </cell>
          <cell r="L409">
            <v>0</v>
          </cell>
          <cell r="M409">
            <v>0</v>
          </cell>
          <cell r="N409">
            <v>0</v>
          </cell>
          <cell r="O409">
            <v>0</v>
          </cell>
        </row>
        <row r="410">
          <cell r="B410" t="str">
            <v>Q408</v>
          </cell>
          <cell r="C410">
            <v>0</v>
          </cell>
          <cell r="D410">
            <v>0</v>
          </cell>
          <cell r="E410">
            <v>0</v>
          </cell>
          <cell r="F410">
            <v>0</v>
          </cell>
          <cell r="G410">
            <v>0</v>
          </cell>
          <cell r="H410">
            <v>0</v>
          </cell>
          <cell r="I410">
            <v>0</v>
          </cell>
          <cell r="J410">
            <v>0</v>
          </cell>
          <cell r="K410">
            <v>0</v>
          </cell>
          <cell r="L410">
            <v>0</v>
          </cell>
          <cell r="M410">
            <v>0</v>
          </cell>
          <cell r="N410">
            <v>0</v>
          </cell>
          <cell r="O410">
            <v>0</v>
          </cell>
        </row>
        <row r="411">
          <cell r="B411" t="str">
            <v>Q409</v>
          </cell>
          <cell r="C411">
            <v>0</v>
          </cell>
          <cell r="D411">
            <v>0</v>
          </cell>
          <cell r="E411">
            <v>0</v>
          </cell>
          <cell r="F411">
            <v>0</v>
          </cell>
          <cell r="G411">
            <v>0</v>
          </cell>
          <cell r="H411">
            <v>0</v>
          </cell>
          <cell r="I411">
            <v>0</v>
          </cell>
          <cell r="J411">
            <v>0</v>
          </cell>
          <cell r="K411">
            <v>0</v>
          </cell>
          <cell r="L411">
            <v>0</v>
          </cell>
          <cell r="M411">
            <v>0</v>
          </cell>
          <cell r="N411">
            <v>0</v>
          </cell>
          <cell r="O411">
            <v>0</v>
          </cell>
        </row>
        <row r="412">
          <cell r="B412" t="str">
            <v>Q410</v>
          </cell>
          <cell r="C412">
            <v>0</v>
          </cell>
          <cell r="D412">
            <v>0</v>
          </cell>
          <cell r="E412">
            <v>0</v>
          </cell>
          <cell r="F412">
            <v>0</v>
          </cell>
          <cell r="G412">
            <v>0</v>
          </cell>
          <cell r="H412">
            <v>0</v>
          </cell>
          <cell r="I412">
            <v>0</v>
          </cell>
          <cell r="J412">
            <v>0</v>
          </cell>
          <cell r="K412">
            <v>0</v>
          </cell>
          <cell r="L412">
            <v>0</v>
          </cell>
          <cell r="M412">
            <v>0</v>
          </cell>
          <cell r="N412">
            <v>0</v>
          </cell>
          <cell r="O412">
            <v>0</v>
          </cell>
        </row>
        <row r="413">
          <cell r="B413" t="str">
            <v>Q411</v>
          </cell>
          <cell r="C413">
            <v>0</v>
          </cell>
          <cell r="D413">
            <v>0</v>
          </cell>
          <cell r="E413">
            <v>0</v>
          </cell>
          <cell r="F413">
            <v>0</v>
          </cell>
          <cell r="G413">
            <v>0</v>
          </cell>
          <cell r="H413">
            <v>0</v>
          </cell>
          <cell r="I413">
            <v>0</v>
          </cell>
          <cell r="J413">
            <v>0</v>
          </cell>
          <cell r="K413">
            <v>0</v>
          </cell>
          <cell r="L413">
            <v>0</v>
          </cell>
          <cell r="M413">
            <v>0</v>
          </cell>
          <cell r="N413">
            <v>0</v>
          </cell>
          <cell r="O413">
            <v>0</v>
          </cell>
        </row>
        <row r="414">
          <cell r="B414" t="str">
            <v>Q412</v>
          </cell>
          <cell r="C414">
            <v>0</v>
          </cell>
          <cell r="D414">
            <v>0</v>
          </cell>
          <cell r="E414">
            <v>0</v>
          </cell>
          <cell r="F414">
            <v>0</v>
          </cell>
          <cell r="G414">
            <v>0</v>
          </cell>
          <cell r="H414">
            <v>0</v>
          </cell>
          <cell r="I414">
            <v>0</v>
          </cell>
          <cell r="J414">
            <v>0</v>
          </cell>
          <cell r="K414">
            <v>0</v>
          </cell>
          <cell r="L414">
            <v>0</v>
          </cell>
          <cell r="M414">
            <v>0</v>
          </cell>
          <cell r="N414">
            <v>0</v>
          </cell>
          <cell r="O414">
            <v>0</v>
          </cell>
        </row>
        <row r="415">
          <cell r="B415" t="str">
            <v>Q413</v>
          </cell>
          <cell r="C415">
            <v>0</v>
          </cell>
          <cell r="D415">
            <v>0</v>
          </cell>
          <cell r="E415">
            <v>0</v>
          </cell>
          <cell r="F415">
            <v>0</v>
          </cell>
          <cell r="G415">
            <v>0</v>
          </cell>
          <cell r="H415">
            <v>0</v>
          </cell>
          <cell r="I415">
            <v>0</v>
          </cell>
          <cell r="J415">
            <v>0</v>
          </cell>
          <cell r="K415">
            <v>0</v>
          </cell>
          <cell r="L415">
            <v>0</v>
          </cell>
          <cell r="M415">
            <v>0</v>
          </cell>
          <cell r="N415">
            <v>0</v>
          </cell>
          <cell r="O415">
            <v>0</v>
          </cell>
        </row>
        <row r="416">
          <cell r="B416" t="str">
            <v>Q414</v>
          </cell>
          <cell r="C416">
            <v>0</v>
          </cell>
          <cell r="D416">
            <v>0</v>
          </cell>
          <cell r="E416">
            <v>0</v>
          </cell>
          <cell r="F416">
            <v>0</v>
          </cell>
          <cell r="G416">
            <v>0</v>
          </cell>
          <cell r="H416">
            <v>0</v>
          </cell>
          <cell r="I416">
            <v>0</v>
          </cell>
          <cell r="J416">
            <v>0</v>
          </cell>
          <cell r="K416">
            <v>0</v>
          </cell>
          <cell r="L416">
            <v>0</v>
          </cell>
          <cell r="M416">
            <v>0</v>
          </cell>
          <cell r="N416">
            <v>0</v>
          </cell>
          <cell r="O416">
            <v>0</v>
          </cell>
        </row>
        <row r="417">
          <cell r="B417" t="str">
            <v>Q415</v>
          </cell>
          <cell r="C417">
            <v>0</v>
          </cell>
          <cell r="D417">
            <v>0</v>
          </cell>
          <cell r="E417">
            <v>0</v>
          </cell>
          <cell r="F417">
            <v>0</v>
          </cell>
          <cell r="G417">
            <v>0</v>
          </cell>
          <cell r="H417">
            <v>0</v>
          </cell>
          <cell r="I417">
            <v>0</v>
          </cell>
          <cell r="J417">
            <v>0</v>
          </cell>
          <cell r="K417">
            <v>0</v>
          </cell>
          <cell r="L417">
            <v>0</v>
          </cell>
          <cell r="M417">
            <v>0</v>
          </cell>
          <cell r="N417">
            <v>0</v>
          </cell>
          <cell r="O417">
            <v>0</v>
          </cell>
        </row>
        <row r="418">
          <cell r="B418" t="str">
            <v>Q416</v>
          </cell>
          <cell r="C418">
            <v>0</v>
          </cell>
          <cell r="D418">
            <v>0</v>
          </cell>
          <cell r="E418">
            <v>0</v>
          </cell>
          <cell r="F418">
            <v>0</v>
          </cell>
          <cell r="G418">
            <v>0</v>
          </cell>
          <cell r="H418">
            <v>0</v>
          </cell>
          <cell r="I418">
            <v>0</v>
          </cell>
          <cell r="J418">
            <v>0</v>
          </cell>
          <cell r="K418">
            <v>0</v>
          </cell>
          <cell r="L418">
            <v>0</v>
          </cell>
          <cell r="M418">
            <v>0</v>
          </cell>
          <cell r="N418">
            <v>0</v>
          </cell>
          <cell r="O418">
            <v>0</v>
          </cell>
        </row>
        <row r="419">
          <cell r="B419" t="str">
            <v>Q417</v>
          </cell>
          <cell r="C419">
            <v>0</v>
          </cell>
          <cell r="D419">
            <v>0</v>
          </cell>
          <cell r="E419">
            <v>0</v>
          </cell>
          <cell r="F419">
            <v>0</v>
          </cell>
          <cell r="G419">
            <v>0</v>
          </cell>
          <cell r="H419">
            <v>0</v>
          </cell>
          <cell r="I419">
            <v>0</v>
          </cell>
          <cell r="J419">
            <v>0</v>
          </cell>
          <cell r="K419">
            <v>0</v>
          </cell>
          <cell r="L419">
            <v>0</v>
          </cell>
          <cell r="M419">
            <v>0</v>
          </cell>
          <cell r="N419">
            <v>0</v>
          </cell>
          <cell r="O419">
            <v>0</v>
          </cell>
        </row>
        <row r="420">
          <cell r="B420" t="str">
            <v>Q418</v>
          </cell>
          <cell r="C420">
            <v>0</v>
          </cell>
          <cell r="D420">
            <v>0</v>
          </cell>
          <cell r="E420">
            <v>0</v>
          </cell>
          <cell r="F420">
            <v>0</v>
          </cell>
          <cell r="G420">
            <v>0</v>
          </cell>
          <cell r="H420">
            <v>0</v>
          </cell>
          <cell r="I420">
            <v>0</v>
          </cell>
          <cell r="J420">
            <v>0</v>
          </cell>
          <cell r="K420">
            <v>0</v>
          </cell>
          <cell r="L420">
            <v>0</v>
          </cell>
          <cell r="M420">
            <v>0</v>
          </cell>
          <cell r="N420">
            <v>0</v>
          </cell>
          <cell r="O420">
            <v>0</v>
          </cell>
        </row>
        <row r="421">
          <cell r="B421" t="str">
            <v>Q419</v>
          </cell>
          <cell r="C421">
            <v>0</v>
          </cell>
          <cell r="D421">
            <v>0</v>
          </cell>
          <cell r="E421">
            <v>0</v>
          </cell>
          <cell r="F421">
            <v>0</v>
          </cell>
          <cell r="G421">
            <v>0</v>
          </cell>
          <cell r="H421">
            <v>0</v>
          </cell>
          <cell r="I421">
            <v>0</v>
          </cell>
          <cell r="J421">
            <v>0</v>
          </cell>
          <cell r="K421">
            <v>0</v>
          </cell>
          <cell r="L421">
            <v>0</v>
          </cell>
          <cell r="M421">
            <v>0</v>
          </cell>
          <cell r="N421">
            <v>0</v>
          </cell>
          <cell r="O421">
            <v>0</v>
          </cell>
        </row>
        <row r="422">
          <cell r="B422" t="str">
            <v>Q420</v>
          </cell>
          <cell r="C422">
            <v>0</v>
          </cell>
          <cell r="D422">
            <v>0</v>
          </cell>
          <cell r="E422">
            <v>0</v>
          </cell>
          <cell r="F422">
            <v>0</v>
          </cell>
          <cell r="G422">
            <v>0</v>
          </cell>
          <cell r="H422">
            <v>0</v>
          </cell>
          <cell r="I422">
            <v>0</v>
          </cell>
          <cell r="J422">
            <v>0</v>
          </cell>
          <cell r="K422">
            <v>0</v>
          </cell>
          <cell r="L422">
            <v>0</v>
          </cell>
          <cell r="M422">
            <v>0</v>
          </cell>
          <cell r="N422">
            <v>0</v>
          </cell>
          <cell r="O422">
            <v>0</v>
          </cell>
        </row>
        <row r="423">
          <cell r="B423" t="str">
            <v>Q421</v>
          </cell>
          <cell r="C423">
            <v>0</v>
          </cell>
          <cell r="D423">
            <v>0</v>
          </cell>
          <cell r="E423">
            <v>0</v>
          </cell>
          <cell r="F423">
            <v>0</v>
          </cell>
          <cell r="G423">
            <v>0</v>
          </cell>
          <cell r="H423">
            <v>0</v>
          </cell>
          <cell r="I423">
            <v>0</v>
          </cell>
          <cell r="J423">
            <v>0</v>
          </cell>
          <cell r="K423">
            <v>0</v>
          </cell>
          <cell r="L423">
            <v>0</v>
          </cell>
          <cell r="M423">
            <v>0</v>
          </cell>
          <cell r="N423">
            <v>0</v>
          </cell>
          <cell r="O423">
            <v>0</v>
          </cell>
        </row>
        <row r="424">
          <cell r="B424" t="str">
            <v>Q422</v>
          </cell>
          <cell r="C424">
            <v>0</v>
          </cell>
          <cell r="D424">
            <v>0</v>
          </cell>
          <cell r="E424">
            <v>0</v>
          </cell>
          <cell r="F424">
            <v>0</v>
          </cell>
          <cell r="G424">
            <v>0</v>
          </cell>
          <cell r="H424">
            <v>0</v>
          </cell>
          <cell r="I424">
            <v>0</v>
          </cell>
          <cell r="J424">
            <v>0</v>
          </cell>
          <cell r="K424">
            <v>0</v>
          </cell>
          <cell r="L424">
            <v>0</v>
          </cell>
          <cell r="M424">
            <v>0</v>
          </cell>
          <cell r="N424">
            <v>0</v>
          </cell>
          <cell r="O424">
            <v>0</v>
          </cell>
        </row>
        <row r="425">
          <cell r="B425" t="str">
            <v>Q423</v>
          </cell>
          <cell r="C425">
            <v>0</v>
          </cell>
          <cell r="D425">
            <v>0</v>
          </cell>
          <cell r="E425">
            <v>0</v>
          </cell>
          <cell r="F425">
            <v>0</v>
          </cell>
          <cell r="G425">
            <v>0</v>
          </cell>
          <cell r="H425">
            <v>0</v>
          </cell>
          <cell r="I425">
            <v>0</v>
          </cell>
          <cell r="J425">
            <v>0</v>
          </cell>
          <cell r="K425">
            <v>0</v>
          </cell>
          <cell r="L425">
            <v>0</v>
          </cell>
          <cell r="M425">
            <v>0</v>
          </cell>
          <cell r="N425">
            <v>0</v>
          </cell>
          <cell r="O425">
            <v>0</v>
          </cell>
        </row>
        <row r="426">
          <cell r="B426" t="str">
            <v>Q424</v>
          </cell>
          <cell r="C426">
            <v>0</v>
          </cell>
          <cell r="D426">
            <v>0</v>
          </cell>
          <cell r="E426">
            <v>0</v>
          </cell>
          <cell r="F426">
            <v>0</v>
          </cell>
          <cell r="G426">
            <v>0</v>
          </cell>
          <cell r="H426">
            <v>0</v>
          </cell>
          <cell r="I426">
            <v>0</v>
          </cell>
          <cell r="J426">
            <v>0</v>
          </cell>
          <cell r="K426">
            <v>0</v>
          </cell>
          <cell r="L426">
            <v>0</v>
          </cell>
          <cell r="M426">
            <v>0</v>
          </cell>
          <cell r="N426">
            <v>0</v>
          </cell>
          <cell r="O426">
            <v>0</v>
          </cell>
        </row>
        <row r="427">
          <cell r="B427" t="str">
            <v>Q425</v>
          </cell>
          <cell r="C427">
            <v>0</v>
          </cell>
          <cell r="D427">
            <v>0</v>
          </cell>
          <cell r="E427">
            <v>0</v>
          </cell>
          <cell r="F427">
            <v>0</v>
          </cell>
          <cell r="G427">
            <v>0</v>
          </cell>
          <cell r="H427">
            <v>0</v>
          </cell>
          <cell r="I427">
            <v>0</v>
          </cell>
          <cell r="J427">
            <v>0</v>
          </cell>
          <cell r="K427">
            <v>0</v>
          </cell>
          <cell r="L427">
            <v>0</v>
          </cell>
          <cell r="M427">
            <v>0</v>
          </cell>
          <cell r="N427">
            <v>0</v>
          </cell>
          <cell r="O427">
            <v>0</v>
          </cell>
        </row>
        <row r="428">
          <cell r="B428" t="str">
            <v>Q426</v>
          </cell>
          <cell r="C428">
            <v>0</v>
          </cell>
          <cell r="D428">
            <v>0</v>
          </cell>
          <cell r="E428">
            <v>0</v>
          </cell>
          <cell r="F428">
            <v>0</v>
          </cell>
          <cell r="G428">
            <v>0</v>
          </cell>
          <cell r="H428">
            <v>0</v>
          </cell>
          <cell r="I428">
            <v>0</v>
          </cell>
          <cell r="J428">
            <v>0</v>
          </cell>
          <cell r="K428">
            <v>0</v>
          </cell>
          <cell r="L428">
            <v>0</v>
          </cell>
          <cell r="M428">
            <v>0</v>
          </cell>
          <cell r="N428">
            <v>0</v>
          </cell>
          <cell r="O428">
            <v>0</v>
          </cell>
        </row>
        <row r="429">
          <cell r="B429" t="str">
            <v>Q427</v>
          </cell>
          <cell r="C429">
            <v>0</v>
          </cell>
          <cell r="D429">
            <v>0</v>
          </cell>
          <cell r="E429">
            <v>0</v>
          </cell>
          <cell r="F429">
            <v>0</v>
          </cell>
          <cell r="G429">
            <v>0</v>
          </cell>
          <cell r="H429">
            <v>0</v>
          </cell>
          <cell r="I429">
            <v>0</v>
          </cell>
          <cell r="J429">
            <v>0</v>
          </cell>
          <cell r="K429">
            <v>0</v>
          </cell>
          <cell r="L429">
            <v>0</v>
          </cell>
          <cell r="M429">
            <v>0</v>
          </cell>
          <cell r="N429">
            <v>0</v>
          </cell>
          <cell r="O429">
            <v>0</v>
          </cell>
        </row>
        <row r="430">
          <cell r="B430" t="str">
            <v>Q428</v>
          </cell>
          <cell r="C430">
            <v>0</v>
          </cell>
          <cell r="D430">
            <v>0</v>
          </cell>
          <cell r="E430">
            <v>0</v>
          </cell>
          <cell r="F430">
            <v>0</v>
          </cell>
          <cell r="G430">
            <v>0</v>
          </cell>
          <cell r="H430">
            <v>0</v>
          </cell>
          <cell r="I430">
            <v>0</v>
          </cell>
          <cell r="J430">
            <v>0</v>
          </cell>
          <cell r="K430">
            <v>0</v>
          </cell>
          <cell r="L430">
            <v>0</v>
          </cell>
          <cell r="M430">
            <v>0</v>
          </cell>
          <cell r="N430">
            <v>0</v>
          </cell>
          <cell r="O430">
            <v>0</v>
          </cell>
        </row>
        <row r="431">
          <cell r="B431" t="str">
            <v>Q429</v>
          </cell>
          <cell r="C431">
            <v>0</v>
          </cell>
          <cell r="D431">
            <v>0</v>
          </cell>
          <cell r="E431">
            <v>0</v>
          </cell>
          <cell r="F431">
            <v>0</v>
          </cell>
          <cell r="G431">
            <v>0</v>
          </cell>
          <cell r="H431">
            <v>0</v>
          </cell>
          <cell r="I431">
            <v>0</v>
          </cell>
          <cell r="J431">
            <v>0</v>
          </cell>
          <cell r="K431">
            <v>0</v>
          </cell>
          <cell r="L431">
            <v>0</v>
          </cell>
          <cell r="M431">
            <v>0</v>
          </cell>
          <cell r="N431">
            <v>0</v>
          </cell>
          <cell r="O431">
            <v>0</v>
          </cell>
        </row>
        <row r="432">
          <cell r="B432" t="str">
            <v>Q430</v>
          </cell>
          <cell r="C432">
            <v>0</v>
          </cell>
          <cell r="D432">
            <v>0</v>
          </cell>
          <cell r="E432">
            <v>0</v>
          </cell>
          <cell r="F432">
            <v>0</v>
          </cell>
          <cell r="G432">
            <v>0</v>
          </cell>
          <cell r="H432">
            <v>0</v>
          </cell>
          <cell r="I432">
            <v>0</v>
          </cell>
          <cell r="J432">
            <v>0</v>
          </cell>
          <cell r="K432">
            <v>0</v>
          </cell>
          <cell r="L432">
            <v>0</v>
          </cell>
          <cell r="M432">
            <v>0</v>
          </cell>
          <cell r="N432">
            <v>0</v>
          </cell>
          <cell r="O432">
            <v>0</v>
          </cell>
        </row>
        <row r="433">
          <cell r="B433" t="str">
            <v>Q431</v>
          </cell>
          <cell r="C433">
            <v>0</v>
          </cell>
          <cell r="D433">
            <v>0</v>
          </cell>
          <cell r="E433">
            <v>0</v>
          </cell>
          <cell r="F433">
            <v>0</v>
          </cell>
          <cell r="G433">
            <v>0</v>
          </cell>
          <cell r="H433">
            <v>0</v>
          </cell>
          <cell r="I433">
            <v>0</v>
          </cell>
          <cell r="J433">
            <v>0</v>
          </cell>
          <cell r="K433">
            <v>0</v>
          </cell>
          <cell r="L433">
            <v>0</v>
          </cell>
          <cell r="M433">
            <v>0</v>
          </cell>
          <cell r="N433">
            <v>0</v>
          </cell>
          <cell r="O433">
            <v>0</v>
          </cell>
        </row>
        <row r="434">
          <cell r="B434" t="str">
            <v>Q432</v>
          </cell>
          <cell r="C434">
            <v>0</v>
          </cell>
          <cell r="D434">
            <v>0</v>
          </cell>
          <cell r="E434">
            <v>0</v>
          </cell>
          <cell r="F434">
            <v>0</v>
          </cell>
          <cell r="G434">
            <v>0</v>
          </cell>
          <cell r="H434">
            <v>0</v>
          </cell>
          <cell r="I434">
            <v>0</v>
          </cell>
          <cell r="J434">
            <v>0</v>
          </cell>
          <cell r="K434">
            <v>0</v>
          </cell>
          <cell r="L434">
            <v>0</v>
          </cell>
          <cell r="M434">
            <v>0</v>
          </cell>
          <cell r="N434">
            <v>0</v>
          </cell>
          <cell r="O434">
            <v>0</v>
          </cell>
        </row>
        <row r="435">
          <cell r="B435" t="str">
            <v>Q433</v>
          </cell>
          <cell r="C435">
            <v>0</v>
          </cell>
          <cell r="D435">
            <v>0</v>
          </cell>
          <cell r="E435">
            <v>0</v>
          </cell>
          <cell r="F435">
            <v>0</v>
          </cell>
          <cell r="G435">
            <v>0</v>
          </cell>
          <cell r="H435">
            <v>0</v>
          </cell>
          <cell r="I435">
            <v>0</v>
          </cell>
          <cell r="J435">
            <v>0</v>
          </cell>
          <cell r="K435">
            <v>0</v>
          </cell>
          <cell r="L435">
            <v>0</v>
          </cell>
          <cell r="M435">
            <v>0</v>
          </cell>
          <cell r="N435">
            <v>0</v>
          </cell>
          <cell r="O435">
            <v>0</v>
          </cell>
        </row>
        <row r="436">
          <cell r="B436" t="str">
            <v>Q434</v>
          </cell>
          <cell r="C436">
            <v>0</v>
          </cell>
          <cell r="D436">
            <v>0</v>
          </cell>
          <cell r="E436">
            <v>0</v>
          </cell>
          <cell r="F436">
            <v>0</v>
          </cell>
          <cell r="G436">
            <v>0</v>
          </cell>
          <cell r="H436">
            <v>0</v>
          </cell>
          <cell r="I436">
            <v>0</v>
          </cell>
          <cell r="J436">
            <v>0</v>
          </cell>
          <cell r="K436">
            <v>0</v>
          </cell>
          <cell r="L436">
            <v>0</v>
          </cell>
          <cell r="M436">
            <v>0</v>
          </cell>
          <cell r="N436">
            <v>0</v>
          </cell>
          <cell r="O436">
            <v>0</v>
          </cell>
        </row>
        <row r="437">
          <cell r="B437" t="str">
            <v>Q435</v>
          </cell>
          <cell r="C437">
            <v>0</v>
          </cell>
          <cell r="D437">
            <v>0</v>
          </cell>
          <cell r="E437">
            <v>0</v>
          </cell>
          <cell r="F437">
            <v>0</v>
          </cell>
          <cell r="G437">
            <v>0</v>
          </cell>
          <cell r="H437">
            <v>0</v>
          </cell>
          <cell r="I437">
            <v>0</v>
          </cell>
          <cell r="J437">
            <v>0</v>
          </cell>
          <cell r="K437">
            <v>0</v>
          </cell>
          <cell r="L437">
            <v>0</v>
          </cell>
          <cell r="M437">
            <v>0</v>
          </cell>
          <cell r="N437">
            <v>0</v>
          </cell>
          <cell r="O437">
            <v>0</v>
          </cell>
        </row>
        <row r="438">
          <cell r="B438" t="str">
            <v>Q436</v>
          </cell>
          <cell r="C438">
            <v>0</v>
          </cell>
          <cell r="D438">
            <v>0</v>
          </cell>
          <cell r="E438">
            <v>0</v>
          </cell>
          <cell r="F438">
            <v>0</v>
          </cell>
          <cell r="G438">
            <v>0</v>
          </cell>
          <cell r="H438">
            <v>0</v>
          </cell>
          <cell r="I438">
            <v>0</v>
          </cell>
          <cell r="J438">
            <v>0</v>
          </cell>
          <cell r="K438">
            <v>0</v>
          </cell>
          <cell r="L438">
            <v>0</v>
          </cell>
          <cell r="M438">
            <v>0</v>
          </cell>
          <cell r="N438">
            <v>0</v>
          </cell>
          <cell r="O438">
            <v>0</v>
          </cell>
        </row>
        <row r="439">
          <cell r="B439" t="str">
            <v>Q437</v>
          </cell>
          <cell r="C439">
            <v>0</v>
          </cell>
          <cell r="D439">
            <v>0</v>
          </cell>
          <cell r="E439">
            <v>0</v>
          </cell>
          <cell r="F439">
            <v>0</v>
          </cell>
          <cell r="G439">
            <v>0</v>
          </cell>
          <cell r="H439">
            <v>0</v>
          </cell>
          <cell r="I439">
            <v>0</v>
          </cell>
          <cell r="J439">
            <v>0</v>
          </cell>
          <cell r="K439">
            <v>0</v>
          </cell>
          <cell r="L439">
            <v>0</v>
          </cell>
          <cell r="M439">
            <v>0</v>
          </cell>
          <cell r="N439">
            <v>0</v>
          </cell>
          <cell r="O439">
            <v>0</v>
          </cell>
        </row>
        <row r="440">
          <cell r="B440" t="str">
            <v>Q438</v>
          </cell>
          <cell r="C440">
            <v>0</v>
          </cell>
          <cell r="D440">
            <v>0</v>
          </cell>
          <cell r="E440">
            <v>0</v>
          </cell>
          <cell r="F440">
            <v>0</v>
          </cell>
          <cell r="G440">
            <v>0</v>
          </cell>
          <cell r="H440">
            <v>0</v>
          </cell>
          <cell r="I440">
            <v>0</v>
          </cell>
          <cell r="J440">
            <v>0</v>
          </cell>
          <cell r="K440">
            <v>0</v>
          </cell>
          <cell r="L440">
            <v>0</v>
          </cell>
          <cell r="M440">
            <v>0</v>
          </cell>
          <cell r="N440">
            <v>0</v>
          </cell>
          <cell r="O440">
            <v>0</v>
          </cell>
        </row>
        <row r="441">
          <cell r="B441" t="str">
            <v>Q439</v>
          </cell>
          <cell r="C441">
            <v>0</v>
          </cell>
          <cell r="D441">
            <v>0</v>
          </cell>
          <cell r="E441">
            <v>0</v>
          </cell>
          <cell r="F441">
            <v>0</v>
          </cell>
          <cell r="G441">
            <v>0</v>
          </cell>
          <cell r="H441">
            <v>0</v>
          </cell>
          <cell r="I441">
            <v>0</v>
          </cell>
          <cell r="J441">
            <v>0</v>
          </cell>
          <cell r="K441">
            <v>0</v>
          </cell>
          <cell r="L441">
            <v>0</v>
          </cell>
          <cell r="M441">
            <v>0</v>
          </cell>
          <cell r="N441">
            <v>0</v>
          </cell>
          <cell r="O441">
            <v>0</v>
          </cell>
        </row>
        <row r="442">
          <cell r="B442" t="str">
            <v>Q440</v>
          </cell>
          <cell r="C442">
            <v>0</v>
          </cell>
          <cell r="D442">
            <v>0</v>
          </cell>
          <cell r="E442">
            <v>0</v>
          </cell>
          <cell r="F442">
            <v>0</v>
          </cell>
          <cell r="G442">
            <v>0</v>
          </cell>
          <cell r="H442">
            <v>0</v>
          </cell>
          <cell r="I442">
            <v>0</v>
          </cell>
          <cell r="J442">
            <v>0</v>
          </cell>
          <cell r="K442">
            <v>0</v>
          </cell>
          <cell r="L442">
            <v>0</v>
          </cell>
          <cell r="M442">
            <v>0</v>
          </cell>
          <cell r="N442">
            <v>0</v>
          </cell>
          <cell r="O442">
            <v>0</v>
          </cell>
        </row>
        <row r="443">
          <cell r="B443" t="str">
            <v>Q441</v>
          </cell>
          <cell r="C443">
            <v>0</v>
          </cell>
          <cell r="D443">
            <v>0</v>
          </cell>
          <cell r="E443">
            <v>0</v>
          </cell>
          <cell r="F443">
            <v>0</v>
          </cell>
          <cell r="G443">
            <v>0</v>
          </cell>
          <cell r="H443">
            <v>0</v>
          </cell>
          <cell r="I443">
            <v>0</v>
          </cell>
          <cell r="J443">
            <v>0</v>
          </cell>
          <cell r="K443">
            <v>0</v>
          </cell>
          <cell r="L443">
            <v>0</v>
          </cell>
          <cell r="M443">
            <v>0</v>
          </cell>
          <cell r="N443">
            <v>0</v>
          </cell>
          <cell r="O443">
            <v>0</v>
          </cell>
        </row>
        <row r="444">
          <cell r="B444" t="str">
            <v>Q442</v>
          </cell>
          <cell r="C444">
            <v>0</v>
          </cell>
          <cell r="D444">
            <v>0</v>
          </cell>
          <cell r="E444">
            <v>0</v>
          </cell>
          <cell r="F444">
            <v>0</v>
          </cell>
          <cell r="G444">
            <v>0</v>
          </cell>
          <cell r="H444">
            <v>0</v>
          </cell>
          <cell r="I444">
            <v>0</v>
          </cell>
          <cell r="J444">
            <v>0</v>
          </cell>
          <cell r="K444">
            <v>0</v>
          </cell>
          <cell r="L444">
            <v>0</v>
          </cell>
          <cell r="M444">
            <v>0</v>
          </cell>
          <cell r="N444">
            <v>0</v>
          </cell>
          <cell r="O444">
            <v>0</v>
          </cell>
        </row>
        <row r="445">
          <cell r="B445" t="str">
            <v>Q443</v>
          </cell>
          <cell r="C445">
            <v>0</v>
          </cell>
          <cell r="D445">
            <v>0</v>
          </cell>
          <cell r="E445">
            <v>0</v>
          </cell>
          <cell r="F445">
            <v>0</v>
          </cell>
          <cell r="G445">
            <v>0</v>
          </cell>
          <cell r="H445">
            <v>0</v>
          </cell>
          <cell r="I445">
            <v>0</v>
          </cell>
          <cell r="J445">
            <v>0</v>
          </cell>
          <cell r="K445">
            <v>0</v>
          </cell>
          <cell r="L445">
            <v>0</v>
          </cell>
          <cell r="M445">
            <v>0</v>
          </cell>
          <cell r="N445">
            <v>0</v>
          </cell>
          <cell r="O445">
            <v>0</v>
          </cell>
        </row>
        <row r="446">
          <cell r="B446" t="str">
            <v>Q444</v>
          </cell>
          <cell r="C446">
            <v>0</v>
          </cell>
          <cell r="D446">
            <v>0</v>
          </cell>
          <cell r="E446">
            <v>0</v>
          </cell>
          <cell r="F446">
            <v>0</v>
          </cell>
          <cell r="G446">
            <v>0</v>
          </cell>
          <cell r="H446">
            <v>0</v>
          </cell>
          <cell r="I446">
            <v>0</v>
          </cell>
          <cell r="J446">
            <v>0</v>
          </cell>
          <cell r="K446">
            <v>0</v>
          </cell>
          <cell r="L446">
            <v>0</v>
          </cell>
          <cell r="M446">
            <v>0</v>
          </cell>
          <cell r="N446">
            <v>0</v>
          </cell>
          <cell r="O446">
            <v>0</v>
          </cell>
        </row>
        <row r="447">
          <cell r="B447" t="str">
            <v>Q445</v>
          </cell>
          <cell r="C447">
            <v>0</v>
          </cell>
          <cell r="D447">
            <v>0</v>
          </cell>
          <cell r="E447">
            <v>0</v>
          </cell>
          <cell r="F447">
            <v>0</v>
          </cell>
          <cell r="G447">
            <v>0</v>
          </cell>
          <cell r="H447">
            <v>0</v>
          </cell>
          <cell r="I447">
            <v>0</v>
          </cell>
          <cell r="J447">
            <v>0</v>
          </cell>
          <cell r="K447">
            <v>0</v>
          </cell>
          <cell r="L447">
            <v>0</v>
          </cell>
          <cell r="M447">
            <v>0</v>
          </cell>
          <cell r="N447">
            <v>0</v>
          </cell>
          <cell r="O447">
            <v>0</v>
          </cell>
        </row>
        <row r="448">
          <cell r="B448" t="str">
            <v>Q446</v>
          </cell>
          <cell r="C448">
            <v>0</v>
          </cell>
          <cell r="D448">
            <v>0</v>
          </cell>
          <cell r="E448">
            <v>0</v>
          </cell>
          <cell r="F448">
            <v>0</v>
          </cell>
          <cell r="G448">
            <v>0</v>
          </cell>
          <cell r="H448">
            <v>0</v>
          </cell>
          <cell r="I448">
            <v>0</v>
          </cell>
          <cell r="J448">
            <v>0</v>
          </cell>
          <cell r="K448">
            <v>0</v>
          </cell>
          <cell r="L448">
            <v>0</v>
          </cell>
          <cell r="M448">
            <v>0</v>
          </cell>
          <cell r="N448">
            <v>0</v>
          </cell>
          <cell r="O448">
            <v>0</v>
          </cell>
        </row>
        <row r="449">
          <cell r="B449" t="str">
            <v>Q447</v>
          </cell>
          <cell r="C449">
            <v>0</v>
          </cell>
          <cell r="D449">
            <v>0</v>
          </cell>
          <cell r="E449">
            <v>0</v>
          </cell>
          <cell r="F449">
            <v>0</v>
          </cell>
          <cell r="G449">
            <v>0</v>
          </cell>
          <cell r="H449">
            <v>0</v>
          </cell>
          <cell r="I449">
            <v>0</v>
          </cell>
          <cell r="J449">
            <v>0</v>
          </cell>
          <cell r="K449">
            <v>0</v>
          </cell>
          <cell r="L449">
            <v>0</v>
          </cell>
          <cell r="M449">
            <v>0</v>
          </cell>
          <cell r="N449">
            <v>0</v>
          </cell>
          <cell r="O449">
            <v>0</v>
          </cell>
        </row>
        <row r="450">
          <cell r="B450" t="str">
            <v>Q448</v>
          </cell>
          <cell r="C450">
            <v>0</v>
          </cell>
          <cell r="D450">
            <v>0</v>
          </cell>
          <cell r="E450">
            <v>0</v>
          </cell>
          <cell r="F450">
            <v>0</v>
          </cell>
          <cell r="G450">
            <v>0</v>
          </cell>
          <cell r="H450">
            <v>0</v>
          </cell>
          <cell r="I450">
            <v>0</v>
          </cell>
          <cell r="J450">
            <v>0</v>
          </cell>
          <cell r="K450">
            <v>0</v>
          </cell>
          <cell r="L450">
            <v>0</v>
          </cell>
          <cell r="M450">
            <v>0</v>
          </cell>
          <cell r="N450">
            <v>0</v>
          </cell>
          <cell r="O450">
            <v>0</v>
          </cell>
        </row>
        <row r="451">
          <cell r="B451" t="str">
            <v>Q449</v>
          </cell>
          <cell r="C451">
            <v>0</v>
          </cell>
          <cell r="D451">
            <v>0</v>
          </cell>
          <cell r="E451">
            <v>0</v>
          </cell>
          <cell r="F451">
            <v>0</v>
          </cell>
          <cell r="G451">
            <v>0</v>
          </cell>
          <cell r="H451">
            <v>0</v>
          </cell>
          <cell r="I451">
            <v>0</v>
          </cell>
          <cell r="J451">
            <v>0</v>
          </cell>
          <cell r="K451">
            <v>0</v>
          </cell>
          <cell r="L451">
            <v>0</v>
          </cell>
          <cell r="M451">
            <v>0</v>
          </cell>
          <cell r="N451">
            <v>0</v>
          </cell>
          <cell r="O451">
            <v>0</v>
          </cell>
        </row>
        <row r="452">
          <cell r="B452" t="str">
            <v>Q450</v>
          </cell>
          <cell r="C452">
            <v>0</v>
          </cell>
          <cell r="D452">
            <v>0</v>
          </cell>
          <cell r="E452">
            <v>0</v>
          </cell>
          <cell r="F452">
            <v>0</v>
          </cell>
          <cell r="G452">
            <v>0</v>
          </cell>
          <cell r="H452">
            <v>0</v>
          </cell>
          <cell r="I452">
            <v>0</v>
          </cell>
          <cell r="J452">
            <v>0</v>
          </cell>
          <cell r="K452">
            <v>0</v>
          </cell>
          <cell r="L452">
            <v>0</v>
          </cell>
          <cell r="M452">
            <v>0</v>
          </cell>
          <cell r="N452">
            <v>0</v>
          </cell>
          <cell r="O452">
            <v>0</v>
          </cell>
        </row>
        <row r="453">
          <cell r="B453" t="str">
            <v>Q451</v>
          </cell>
          <cell r="C453">
            <v>0</v>
          </cell>
          <cell r="D453">
            <v>0</v>
          </cell>
          <cell r="E453">
            <v>0</v>
          </cell>
          <cell r="F453">
            <v>0</v>
          </cell>
          <cell r="G453">
            <v>0</v>
          </cell>
          <cell r="H453">
            <v>0</v>
          </cell>
          <cell r="I453">
            <v>0</v>
          </cell>
          <cell r="J453">
            <v>0</v>
          </cell>
          <cell r="K453">
            <v>0</v>
          </cell>
          <cell r="L453">
            <v>0</v>
          </cell>
          <cell r="M453">
            <v>0</v>
          </cell>
          <cell r="N453">
            <v>0</v>
          </cell>
          <cell r="O453">
            <v>0</v>
          </cell>
        </row>
        <row r="454">
          <cell r="B454" t="str">
            <v>Q452</v>
          </cell>
          <cell r="C454">
            <v>0</v>
          </cell>
          <cell r="D454">
            <v>0</v>
          </cell>
          <cell r="E454">
            <v>0</v>
          </cell>
          <cell r="F454">
            <v>0</v>
          </cell>
          <cell r="G454">
            <v>0</v>
          </cell>
          <cell r="H454">
            <v>0</v>
          </cell>
          <cell r="I454">
            <v>0</v>
          </cell>
          <cell r="J454">
            <v>0</v>
          </cell>
          <cell r="K454">
            <v>0</v>
          </cell>
          <cell r="L454">
            <v>0</v>
          </cell>
          <cell r="M454">
            <v>0</v>
          </cell>
          <cell r="N454">
            <v>0</v>
          </cell>
          <cell r="O454">
            <v>0</v>
          </cell>
        </row>
        <row r="455">
          <cell r="B455" t="str">
            <v>Q453</v>
          </cell>
          <cell r="C455">
            <v>0</v>
          </cell>
          <cell r="D455">
            <v>0</v>
          </cell>
          <cell r="E455">
            <v>0</v>
          </cell>
          <cell r="F455">
            <v>0</v>
          </cell>
          <cell r="G455">
            <v>0</v>
          </cell>
          <cell r="H455">
            <v>0</v>
          </cell>
          <cell r="I455">
            <v>0</v>
          </cell>
          <cell r="J455">
            <v>0</v>
          </cell>
          <cell r="K455">
            <v>0</v>
          </cell>
          <cell r="L455">
            <v>0</v>
          </cell>
          <cell r="M455">
            <v>0</v>
          </cell>
          <cell r="N455">
            <v>0</v>
          </cell>
          <cell r="O455">
            <v>0</v>
          </cell>
        </row>
        <row r="456">
          <cell r="B456" t="str">
            <v>Q454</v>
          </cell>
          <cell r="C456">
            <v>0</v>
          </cell>
          <cell r="D456">
            <v>0</v>
          </cell>
          <cell r="E456">
            <v>0</v>
          </cell>
          <cell r="F456">
            <v>0</v>
          </cell>
          <cell r="G456">
            <v>0</v>
          </cell>
          <cell r="H456">
            <v>0</v>
          </cell>
          <cell r="I456">
            <v>0</v>
          </cell>
          <cell r="J456">
            <v>0</v>
          </cell>
          <cell r="K456">
            <v>0</v>
          </cell>
          <cell r="L456">
            <v>0</v>
          </cell>
          <cell r="M456">
            <v>0</v>
          </cell>
          <cell r="N456">
            <v>0</v>
          </cell>
          <cell r="O456">
            <v>0</v>
          </cell>
        </row>
        <row r="457">
          <cell r="B457" t="str">
            <v>Q455</v>
          </cell>
          <cell r="C457">
            <v>0</v>
          </cell>
          <cell r="D457">
            <v>0</v>
          </cell>
          <cell r="E457">
            <v>0</v>
          </cell>
          <cell r="F457">
            <v>0</v>
          </cell>
          <cell r="G457">
            <v>0</v>
          </cell>
          <cell r="H457">
            <v>0</v>
          </cell>
          <cell r="I457">
            <v>0</v>
          </cell>
          <cell r="J457">
            <v>0</v>
          </cell>
          <cell r="K457">
            <v>0</v>
          </cell>
          <cell r="L457">
            <v>0</v>
          </cell>
          <cell r="M457">
            <v>0</v>
          </cell>
          <cell r="N457">
            <v>0</v>
          </cell>
          <cell r="O457">
            <v>0</v>
          </cell>
        </row>
        <row r="458">
          <cell r="B458" t="str">
            <v>Q456</v>
          </cell>
          <cell r="C458">
            <v>0</v>
          </cell>
          <cell r="D458">
            <v>0</v>
          </cell>
          <cell r="E458">
            <v>0</v>
          </cell>
          <cell r="F458">
            <v>0</v>
          </cell>
          <cell r="G458">
            <v>0</v>
          </cell>
          <cell r="H458">
            <v>0</v>
          </cell>
          <cell r="I458">
            <v>0</v>
          </cell>
          <cell r="J458">
            <v>0</v>
          </cell>
          <cell r="K458">
            <v>0</v>
          </cell>
          <cell r="L458">
            <v>0</v>
          </cell>
          <cell r="M458">
            <v>0</v>
          </cell>
          <cell r="N458">
            <v>0</v>
          </cell>
          <cell r="O458">
            <v>0</v>
          </cell>
        </row>
        <row r="459">
          <cell r="B459" t="str">
            <v>Q457</v>
          </cell>
          <cell r="C459">
            <v>0</v>
          </cell>
          <cell r="D459">
            <v>0</v>
          </cell>
          <cell r="E459">
            <v>0</v>
          </cell>
          <cell r="F459">
            <v>0</v>
          </cell>
          <cell r="G459">
            <v>0</v>
          </cell>
          <cell r="H459">
            <v>0</v>
          </cell>
          <cell r="I459">
            <v>0</v>
          </cell>
          <cell r="J459">
            <v>0</v>
          </cell>
          <cell r="K459">
            <v>0</v>
          </cell>
          <cell r="L459">
            <v>0</v>
          </cell>
          <cell r="M459">
            <v>0</v>
          </cell>
          <cell r="N459">
            <v>0</v>
          </cell>
          <cell r="O459">
            <v>0</v>
          </cell>
        </row>
        <row r="460">
          <cell r="B460" t="str">
            <v>Q458</v>
          </cell>
          <cell r="C460">
            <v>0</v>
          </cell>
          <cell r="D460">
            <v>0</v>
          </cell>
          <cell r="E460">
            <v>0</v>
          </cell>
          <cell r="F460">
            <v>0</v>
          </cell>
          <cell r="G460">
            <v>0</v>
          </cell>
          <cell r="H460">
            <v>0</v>
          </cell>
          <cell r="I460">
            <v>0</v>
          </cell>
          <cell r="J460">
            <v>0</v>
          </cell>
          <cell r="K460">
            <v>0</v>
          </cell>
          <cell r="L460">
            <v>0</v>
          </cell>
          <cell r="M460">
            <v>0</v>
          </cell>
          <cell r="N460">
            <v>0</v>
          </cell>
          <cell r="O460">
            <v>0</v>
          </cell>
        </row>
        <row r="461">
          <cell r="B461" t="str">
            <v>Q459</v>
          </cell>
          <cell r="C461">
            <v>0</v>
          </cell>
          <cell r="D461">
            <v>0</v>
          </cell>
          <cell r="E461">
            <v>0</v>
          </cell>
          <cell r="F461">
            <v>0</v>
          </cell>
          <cell r="G461">
            <v>0</v>
          </cell>
          <cell r="H461">
            <v>0</v>
          </cell>
          <cell r="I461">
            <v>0</v>
          </cell>
          <cell r="J461">
            <v>0</v>
          </cell>
          <cell r="K461">
            <v>0</v>
          </cell>
          <cell r="L461">
            <v>0</v>
          </cell>
          <cell r="M461">
            <v>0</v>
          </cell>
          <cell r="N461">
            <v>0</v>
          </cell>
          <cell r="O461">
            <v>0</v>
          </cell>
        </row>
        <row r="462">
          <cell r="B462" t="str">
            <v>Q460</v>
          </cell>
          <cell r="C462">
            <v>0</v>
          </cell>
          <cell r="D462">
            <v>0</v>
          </cell>
          <cell r="E462">
            <v>0</v>
          </cell>
          <cell r="F462">
            <v>0</v>
          </cell>
          <cell r="G462">
            <v>0</v>
          </cell>
          <cell r="H462">
            <v>0</v>
          </cell>
          <cell r="I462">
            <v>0</v>
          </cell>
          <cell r="J462">
            <v>0</v>
          </cell>
          <cell r="K462">
            <v>0</v>
          </cell>
          <cell r="L462">
            <v>0</v>
          </cell>
          <cell r="M462">
            <v>0</v>
          </cell>
          <cell r="N462">
            <v>0</v>
          </cell>
          <cell r="O462">
            <v>0</v>
          </cell>
        </row>
        <row r="463">
          <cell r="B463" t="str">
            <v>Q461</v>
          </cell>
          <cell r="C463">
            <v>0</v>
          </cell>
          <cell r="D463">
            <v>0</v>
          </cell>
          <cell r="E463">
            <v>0</v>
          </cell>
          <cell r="F463">
            <v>0</v>
          </cell>
          <cell r="G463">
            <v>0</v>
          </cell>
          <cell r="H463">
            <v>0</v>
          </cell>
          <cell r="I463">
            <v>0</v>
          </cell>
          <cell r="J463">
            <v>0</v>
          </cell>
          <cell r="K463">
            <v>0</v>
          </cell>
          <cell r="L463">
            <v>0</v>
          </cell>
          <cell r="M463">
            <v>0</v>
          </cell>
          <cell r="N463">
            <v>0</v>
          </cell>
          <cell r="O463">
            <v>0</v>
          </cell>
        </row>
        <row r="464">
          <cell r="B464" t="str">
            <v>Q462</v>
          </cell>
          <cell r="C464">
            <v>0</v>
          </cell>
          <cell r="D464">
            <v>0</v>
          </cell>
          <cell r="E464">
            <v>0</v>
          </cell>
          <cell r="F464">
            <v>0</v>
          </cell>
          <cell r="G464">
            <v>0</v>
          </cell>
          <cell r="H464">
            <v>0</v>
          </cell>
          <cell r="I464">
            <v>0</v>
          </cell>
          <cell r="J464">
            <v>0</v>
          </cell>
          <cell r="K464">
            <v>0</v>
          </cell>
          <cell r="L464">
            <v>0</v>
          </cell>
          <cell r="M464">
            <v>0</v>
          </cell>
          <cell r="N464">
            <v>0</v>
          </cell>
          <cell r="O464">
            <v>0</v>
          </cell>
        </row>
        <row r="465">
          <cell r="B465" t="str">
            <v>Q463</v>
          </cell>
          <cell r="C465">
            <v>0</v>
          </cell>
          <cell r="D465">
            <v>0</v>
          </cell>
          <cell r="E465">
            <v>0</v>
          </cell>
          <cell r="F465">
            <v>0</v>
          </cell>
          <cell r="G465">
            <v>0</v>
          </cell>
          <cell r="H465">
            <v>0</v>
          </cell>
          <cell r="I465">
            <v>0</v>
          </cell>
          <cell r="J465">
            <v>0</v>
          </cell>
          <cell r="K465">
            <v>0</v>
          </cell>
          <cell r="L465">
            <v>0</v>
          </cell>
          <cell r="M465">
            <v>0</v>
          </cell>
          <cell r="N465">
            <v>0</v>
          </cell>
          <cell r="O465">
            <v>0</v>
          </cell>
        </row>
        <row r="466">
          <cell r="B466" t="str">
            <v>Q464</v>
          </cell>
          <cell r="C466">
            <v>0</v>
          </cell>
          <cell r="D466">
            <v>0</v>
          </cell>
          <cell r="E466">
            <v>0</v>
          </cell>
          <cell r="F466">
            <v>0</v>
          </cell>
          <cell r="G466">
            <v>0</v>
          </cell>
          <cell r="H466">
            <v>0</v>
          </cell>
          <cell r="I466">
            <v>0</v>
          </cell>
          <cell r="J466">
            <v>0</v>
          </cell>
          <cell r="K466">
            <v>0</v>
          </cell>
          <cell r="L466">
            <v>0</v>
          </cell>
          <cell r="M466">
            <v>0</v>
          </cell>
          <cell r="N466">
            <v>0</v>
          </cell>
          <cell r="O466">
            <v>0</v>
          </cell>
        </row>
        <row r="467">
          <cell r="B467" t="str">
            <v>Q465</v>
          </cell>
          <cell r="C467">
            <v>0</v>
          </cell>
          <cell r="D467">
            <v>0</v>
          </cell>
          <cell r="E467">
            <v>0</v>
          </cell>
          <cell r="F467">
            <v>0</v>
          </cell>
          <cell r="G467">
            <v>0</v>
          </cell>
          <cell r="H467">
            <v>0</v>
          </cell>
          <cell r="I467">
            <v>0</v>
          </cell>
          <cell r="J467">
            <v>0</v>
          </cell>
          <cell r="K467">
            <v>0</v>
          </cell>
          <cell r="L467">
            <v>0</v>
          </cell>
          <cell r="M467">
            <v>0</v>
          </cell>
          <cell r="N467">
            <v>0</v>
          </cell>
          <cell r="O467">
            <v>0</v>
          </cell>
        </row>
        <row r="468">
          <cell r="B468" t="str">
            <v>Q466</v>
          </cell>
          <cell r="C468">
            <v>0</v>
          </cell>
          <cell r="D468">
            <v>0</v>
          </cell>
          <cell r="E468">
            <v>0</v>
          </cell>
          <cell r="F468">
            <v>0</v>
          </cell>
          <cell r="G468">
            <v>0</v>
          </cell>
          <cell r="H468">
            <v>0</v>
          </cell>
          <cell r="I468">
            <v>0</v>
          </cell>
          <cell r="J468">
            <v>0</v>
          </cell>
          <cell r="K468">
            <v>0</v>
          </cell>
          <cell r="L468">
            <v>0</v>
          </cell>
          <cell r="M468">
            <v>0</v>
          </cell>
          <cell r="N468">
            <v>0</v>
          </cell>
          <cell r="O468">
            <v>0</v>
          </cell>
        </row>
        <row r="469">
          <cell r="B469" t="str">
            <v>Q467</v>
          </cell>
          <cell r="C469">
            <v>0</v>
          </cell>
          <cell r="D469">
            <v>0</v>
          </cell>
          <cell r="E469">
            <v>0</v>
          </cell>
          <cell r="F469">
            <v>0</v>
          </cell>
          <cell r="G469">
            <v>0</v>
          </cell>
          <cell r="H469">
            <v>0</v>
          </cell>
          <cell r="I469">
            <v>0</v>
          </cell>
          <cell r="J469">
            <v>0</v>
          </cell>
          <cell r="K469">
            <v>0</v>
          </cell>
          <cell r="L469">
            <v>0</v>
          </cell>
          <cell r="M469">
            <v>0</v>
          </cell>
          <cell r="N469">
            <v>0</v>
          </cell>
          <cell r="O469">
            <v>0</v>
          </cell>
        </row>
        <row r="470">
          <cell r="B470" t="str">
            <v>Q468</v>
          </cell>
          <cell r="C470">
            <v>0</v>
          </cell>
          <cell r="D470">
            <v>0</v>
          </cell>
          <cell r="E470">
            <v>0</v>
          </cell>
          <cell r="F470">
            <v>0</v>
          </cell>
          <cell r="G470">
            <v>0</v>
          </cell>
          <cell r="H470">
            <v>0</v>
          </cell>
          <cell r="I470">
            <v>0</v>
          </cell>
          <cell r="J470">
            <v>0</v>
          </cell>
          <cell r="K470">
            <v>0</v>
          </cell>
          <cell r="L470">
            <v>0</v>
          </cell>
          <cell r="M470">
            <v>0</v>
          </cell>
          <cell r="N470">
            <v>0</v>
          </cell>
          <cell r="O470">
            <v>0</v>
          </cell>
        </row>
        <row r="471">
          <cell r="B471" t="str">
            <v>Q469</v>
          </cell>
          <cell r="C471">
            <v>0</v>
          </cell>
          <cell r="D471">
            <v>0</v>
          </cell>
          <cell r="E471">
            <v>0</v>
          </cell>
          <cell r="F471">
            <v>0</v>
          </cell>
          <cell r="G471">
            <v>0</v>
          </cell>
          <cell r="H471">
            <v>0</v>
          </cell>
          <cell r="I471">
            <v>0</v>
          </cell>
          <cell r="J471">
            <v>0</v>
          </cell>
          <cell r="K471">
            <v>0</v>
          </cell>
          <cell r="L471">
            <v>0</v>
          </cell>
          <cell r="M471">
            <v>0</v>
          </cell>
          <cell r="N471">
            <v>0</v>
          </cell>
          <cell r="O471">
            <v>0</v>
          </cell>
        </row>
        <row r="472">
          <cell r="B472" t="str">
            <v>Q470</v>
          </cell>
          <cell r="C472">
            <v>0</v>
          </cell>
          <cell r="D472">
            <v>0</v>
          </cell>
          <cell r="E472">
            <v>0</v>
          </cell>
          <cell r="F472">
            <v>0</v>
          </cell>
          <cell r="G472">
            <v>0</v>
          </cell>
          <cell r="H472">
            <v>0</v>
          </cell>
          <cell r="I472">
            <v>0</v>
          </cell>
          <cell r="J472">
            <v>0</v>
          </cell>
          <cell r="K472">
            <v>0</v>
          </cell>
          <cell r="L472">
            <v>0</v>
          </cell>
          <cell r="M472">
            <v>0</v>
          </cell>
          <cell r="N472">
            <v>0</v>
          </cell>
          <cell r="O472">
            <v>0</v>
          </cell>
        </row>
        <row r="473">
          <cell r="B473" t="str">
            <v>Q471</v>
          </cell>
          <cell r="C473">
            <v>0</v>
          </cell>
          <cell r="D473">
            <v>0</v>
          </cell>
          <cell r="E473">
            <v>0</v>
          </cell>
          <cell r="F473">
            <v>0</v>
          </cell>
          <cell r="G473">
            <v>0</v>
          </cell>
          <cell r="H473">
            <v>0</v>
          </cell>
          <cell r="I473">
            <v>0</v>
          </cell>
          <cell r="J473">
            <v>0</v>
          </cell>
          <cell r="K473">
            <v>0</v>
          </cell>
          <cell r="L473">
            <v>0</v>
          </cell>
          <cell r="M473">
            <v>0</v>
          </cell>
          <cell r="N473">
            <v>0</v>
          </cell>
          <cell r="O473">
            <v>0</v>
          </cell>
        </row>
        <row r="474">
          <cell r="B474" t="str">
            <v>Q472</v>
          </cell>
          <cell r="C474">
            <v>0</v>
          </cell>
          <cell r="D474">
            <v>0</v>
          </cell>
          <cell r="E474">
            <v>0</v>
          </cell>
          <cell r="F474">
            <v>0</v>
          </cell>
          <cell r="G474">
            <v>0</v>
          </cell>
          <cell r="H474">
            <v>0</v>
          </cell>
          <cell r="I474">
            <v>0</v>
          </cell>
          <cell r="J474">
            <v>0</v>
          </cell>
          <cell r="K474">
            <v>0</v>
          </cell>
          <cell r="L474">
            <v>0</v>
          </cell>
          <cell r="M474">
            <v>0</v>
          </cell>
          <cell r="N474">
            <v>0</v>
          </cell>
          <cell r="O474">
            <v>0</v>
          </cell>
        </row>
        <row r="475">
          <cell r="B475" t="str">
            <v>Q473</v>
          </cell>
          <cell r="C475">
            <v>0</v>
          </cell>
          <cell r="D475">
            <v>0</v>
          </cell>
          <cell r="E475">
            <v>0</v>
          </cell>
          <cell r="F475">
            <v>0</v>
          </cell>
          <cell r="G475">
            <v>0</v>
          </cell>
          <cell r="H475">
            <v>0</v>
          </cell>
          <cell r="I475">
            <v>0</v>
          </cell>
          <cell r="J475">
            <v>0</v>
          </cell>
          <cell r="K475">
            <v>0</v>
          </cell>
          <cell r="L475">
            <v>0</v>
          </cell>
          <cell r="M475">
            <v>0</v>
          </cell>
          <cell r="N475">
            <v>0</v>
          </cell>
          <cell r="O475">
            <v>0</v>
          </cell>
        </row>
        <row r="476">
          <cell r="B476" t="str">
            <v>Q474</v>
          </cell>
          <cell r="C476">
            <v>0</v>
          </cell>
          <cell r="D476">
            <v>0</v>
          </cell>
          <cell r="E476">
            <v>0</v>
          </cell>
          <cell r="F476">
            <v>0</v>
          </cell>
          <cell r="G476">
            <v>0</v>
          </cell>
          <cell r="H476">
            <v>0</v>
          </cell>
          <cell r="I476">
            <v>0</v>
          </cell>
          <cell r="J476">
            <v>0</v>
          </cell>
          <cell r="K476">
            <v>0</v>
          </cell>
          <cell r="L476">
            <v>0</v>
          </cell>
          <cell r="M476">
            <v>0</v>
          </cell>
          <cell r="N476">
            <v>0</v>
          </cell>
          <cell r="O476">
            <v>0</v>
          </cell>
        </row>
        <row r="477">
          <cell r="B477" t="str">
            <v>Q475</v>
          </cell>
          <cell r="C477">
            <v>0</v>
          </cell>
          <cell r="D477">
            <v>0</v>
          </cell>
          <cell r="E477">
            <v>0</v>
          </cell>
          <cell r="F477">
            <v>0</v>
          </cell>
          <cell r="G477">
            <v>0</v>
          </cell>
          <cell r="H477">
            <v>0</v>
          </cell>
          <cell r="I477">
            <v>0</v>
          </cell>
          <cell r="J477">
            <v>0</v>
          </cell>
          <cell r="K477">
            <v>0</v>
          </cell>
          <cell r="L477">
            <v>0</v>
          </cell>
          <cell r="M477">
            <v>0</v>
          </cell>
          <cell r="N477">
            <v>0</v>
          </cell>
          <cell r="O477">
            <v>0</v>
          </cell>
        </row>
        <row r="478">
          <cell r="B478" t="str">
            <v>Q476</v>
          </cell>
          <cell r="C478">
            <v>0</v>
          </cell>
          <cell r="D478">
            <v>0</v>
          </cell>
          <cell r="E478">
            <v>0</v>
          </cell>
          <cell r="F478">
            <v>0</v>
          </cell>
          <cell r="G478">
            <v>0</v>
          </cell>
          <cell r="H478">
            <v>0</v>
          </cell>
          <cell r="I478">
            <v>0</v>
          </cell>
          <cell r="J478">
            <v>0</v>
          </cell>
          <cell r="K478">
            <v>0</v>
          </cell>
          <cell r="L478">
            <v>0</v>
          </cell>
          <cell r="M478">
            <v>0</v>
          </cell>
          <cell r="N478">
            <v>0</v>
          </cell>
          <cell r="O478">
            <v>0</v>
          </cell>
        </row>
        <row r="479">
          <cell r="B479" t="str">
            <v>Q477</v>
          </cell>
          <cell r="C479">
            <v>0</v>
          </cell>
          <cell r="D479">
            <v>0</v>
          </cell>
          <cell r="E479">
            <v>0</v>
          </cell>
          <cell r="F479">
            <v>0</v>
          </cell>
          <cell r="G479">
            <v>0</v>
          </cell>
          <cell r="H479">
            <v>0</v>
          </cell>
          <cell r="I479">
            <v>0</v>
          </cell>
          <cell r="J479">
            <v>0</v>
          </cell>
          <cell r="K479">
            <v>0</v>
          </cell>
          <cell r="L479">
            <v>0</v>
          </cell>
          <cell r="M479">
            <v>0</v>
          </cell>
          <cell r="N479">
            <v>0</v>
          </cell>
          <cell r="O479">
            <v>0</v>
          </cell>
        </row>
        <row r="480">
          <cell r="B480" t="str">
            <v>Q478</v>
          </cell>
          <cell r="C480">
            <v>0</v>
          </cell>
          <cell r="D480">
            <v>0</v>
          </cell>
          <cell r="E480">
            <v>0</v>
          </cell>
          <cell r="F480">
            <v>0</v>
          </cell>
          <cell r="G480">
            <v>0</v>
          </cell>
          <cell r="H480">
            <v>0</v>
          </cell>
          <cell r="I480">
            <v>0</v>
          </cell>
          <cell r="J480">
            <v>0</v>
          </cell>
          <cell r="K480">
            <v>0</v>
          </cell>
          <cell r="L480">
            <v>0</v>
          </cell>
          <cell r="M480">
            <v>0</v>
          </cell>
          <cell r="N480">
            <v>0</v>
          </cell>
          <cell r="O480">
            <v>0</v>
          </cell>
        </row>
        <row r="481">
          <cell r="B481" t="str">
            <v>Q479</v>
          </cell>
          <cell r="C481">
            <v>0</v>
          </cell>
          <cell r="D481">
            <v>0</v>
          </cell>
          <cell r="E481">
            <v>0</v>
          </cell>
          <cell r="F481">
            <v>0</v>
          </cell>
          <cell r="G481">
            <v>0</v>
          </cell>
          <cell r="H481">
            <v>0</v>
          </cell>
          <cell r="I481">
            <v>0</v>
          </cell>
          <cell r="J481">
            <v>0</v>
          </cell>
          <cell r="K481">
            <v>0</v>
          </cell>
          <cell r="L481">
            <v>0</v>
          </cell>
          <cell r="M481">
            <v>0</v>
          </cell>
          <cell r="N481">
            <v>0</v>
          </cell>
          <cell r="O481">
            <v>0</v>
          </cell>
        </row>
        <row r="482">
          <cell r="B482" t="str">
            <v>Q480</v>
          </cell>
          <cell r="C482">
            <v>0</v>
          </cell>
          <cell r="D482">
            <v>0</v>
          </cell>
          <cell r="E482">
            <v>0</v>
          </cell>
          <cell r="F482">
            <v>0</v>
          </cell>
          <cell r="G482">
            <v>0</v>
          </cell>
          <cell r="H482">
            <v>0</v>
          </cell>
          <cell r="I482">
            <v>0</v>
          </cell>
          <cell r="J482">
            <v>0</v>
          </cell>
          <cell r="K482">
            <v>0</v>
          </cell>
          <cell r="L482">
            <v>0</v>
          </cell>
          <cell r="M482">
            <v>0</v>
          </cell>
          <cell r="N482">
            <v>0</v>
          </cell>
          <cell r="O482">
            <v>0</v>
          </cell>
        </row>
        <row r="483">
          <cell r="B483" t="str">
            <v>Q481</v>
          </cell>
          <cell r="C483">
            <v>0</v>
          </cell>
          <cell r="D483">
            <v>0</v>
          </cell>
          <cell r="E483">
            <v>0</v>
          </cell>
          <cell r="F483">
            <v>0</v>
          </cell>
          <cell r="G483">
            <v>0</v>
          </cell>
          <cell r="H483">
            <v>0</v>
          </cell>
          <cell r="I483">
            <v>0</v>
          </cell>
          <cell r="J483">
            <v>0</v>
          </cell>
          <cell r="K483">
            <v>0</v>
          </cell>
          <cell r="L483">
            <v>0</v>
          </cell>
          <cell r="M483">
            <v>0</v>
          </cell>
          <cell r="N483">
            <v>0</v>
          </cell>
          <cell r="O483">
            <v>0</v>
          </cell>
        </row>
        <row r="484">
          <cell r="B484" t="str">
            <v>Q482</v>
          </cell>
          <cell r="C484">
            <v>0</v>
          </cell>
          <cell r="D484">
            <v>0</v>
          </cell>
          <cell r="E484">
            <v>0</v>
          </cell>
          <cell r="F484">
            <v>0</v>
          </cell>
          <cell r="G484">
            <v>0</v>
          </cell>
          <cell r="H484">
            <v>0</v>
          </cell>
          <cell r="I484">
            <v>0</v>
          </cell>
          <cell r="J484">
            <v>0</v>
          </cell>
          <cell r="K484">
            <v>0</v>
          </cell>
          <cell r="L484">
            <v>0</v>
          </cell>
          <cell r="M484">
            <v>0</v>
          </cell>
          <cell r="N484">
            <v>0</v>
          </cell>
          <cell r="O484">
            <v>0</v>
          </cell>
        </row>
        <row r="485">
          <cell r="B485" t="str">
            <v>Q483</v>
          </cell>
          <cell r="C485">
            <v>0</v>
          </cell>
          <cell r="D485">
            <v>0</v>
          </cell>
          <cell r="E485">
            <v>0</v>
          </cell>
          <cell r="F485">
            <v>0</v>
          </cell>
          <cell r="G485">
            <v>0</v>
          </cell>
          <cell r="H485">
            <v>0</v>
          </cell>
          <cell r="I485">
            <v>0</v>
          </cell>
          <cell r="J485">
            <v>0</v>
          </cell>
          <cell r="K485">
            <v>0</v>
          </cell>
          <cell r="L485">
            <v>0</v>
          </cell>
          <cell r="M485">
            <v>0</v>
          </cell>
          <cell r="N485">
            <v>0</v>
          </cell>
          <cell r="O485">
            <v>0</v>
          </cell>
        </row>
        <row r="486">
          <cell r="B486" t="str">
            <v>Q484</v>
          </cell>
          <cell r="C486">
            <v>0</v>
          </cell>
          <cell r="D486">
            <v>0</v>
          </cell>
          <cell r="E486">
            <v>0</v>
          </cell>
          <cell r="F486">
            <v>0</v>
          </cell>
          <cell r="G486">
            <v>0</v>
          </cell>
          <cell r="H486">
            <v>0</v>
          </cell>
          <cell r="I486">
            <v>0</v>
          </cell>
          <cell r="J486">
            <v>0</v>
          </cell>
          <cell r="K486">
            <v>0</v>
          </cell>
          <cell r="L486">
            <v>0</v>
          </cell>
          <cell r="M486">
            <v>0</v>
          </cell>
          <cell r="N486">
            <v>0</v>
          </cell>
          <cell r="O486">
            <v>0</v>
          </cell>
        </row>
        <row r="487">
          <cell r="B487" t="str">
            <v>Q485</v>
          </cell>
          <cell r="C487">
            <v>0</v>
          </cell>
          <cell r="D487">
            <v>0</v>
          </cell>
          <cell r="E487">
            <v>0</v>
          </cell>
          <cell r="F487">
            <v>0</v>
          </cell>
          <cell r="G487">
            <v>0</v>
          </cell>
          <cell r="H487">
            <v>0</v>
          </cell>
          <cell r="I487">
            <v>0</v>
          </cell>
          <cell r="J487">
            <v>0</v>
          </cell>
          <cell r="K487">
            <v>0</v>
          </cell>
          <cell r="L487">
            <v>0</v>
          </cell>
          <cell r="M487">
            <v>0</v>
          </cell>
          <cell r="N487">
            <v>0</v>
          </cell>
          <cell r="O487">
            <v>0</v>
          </cell>
        </row>
        <row r="488">
          <cell r="B488" t="str">
            <v>Q486</v>
          </cell>
          <cell r="C488">
            <v>0</v>
          </cell>
          <cell r="D488">
            <v>0</v>
          </cell>
          <cell r="E488">
            <v>0</v>
          </cell>
          <cell r="F488">
            <v>0</v>
          </cell>
          <cell r="G488">
            <v>0</v>
          </cell>
          <cell r="H488">
            <v>0</v>
          </cell>
          <cell r="I488">
            <v>0</v>
          </cell>
          <cell r="J488">
            <v>0</v>
          </cell>
          <cell r="K488">
            <v>0</v>
          </cell>
          <cell r="L488">
            <v>0</v>
          </cell>
          <cell r="M488">
            <v>0</v>
          </cell>
          <cell r="N488">
            <v>0</v>
          </cell>
          <cell r="O488">
            <v>0</v>
          </cell>
        </row>
        <row r="489">
          <cell r="B489" t="str">
            <v>Q487</v>
          </cell>
          <cell r="C489">
            <v>0</v>
          </cell>
          <cell r="D489">
            <v>0</v>
          </cell>
          <cell r="E489">
            <v>0</v>
          </cell>
          <cell r="F489">
            <v>0</v>
          </cell>
          <cell r="G489">
            <v>0</v>
          </cell>
          <cell r="H489">
            <v>0</v>
          </cell>
          <cell r="I489">
            <v>0</v>
          </cell>
          <cell r="J489">
            <v>0</v>
          </cell>
          <cell r="K489">
            <v>0</v>
          </cell>
          <cell r="L489">
            <v>0</v>
          </cell>
          <cell r="M489">
            <v>0</v>
          </cell>
          <cell r="N489">
            <v>0</v>
          </cell>
          <cell r="O489">
            <v>0</v>
          </cell>
        </row>
        <row r="490">
          <cell r="B490" t="str">
            <v>Q488</v>
          </cell>
          <cell r="C490">
            <v>0</v>
          </cell>
          <cell r="D490">
            <v>0</v>
          </cell>
          <cell r="E490">
            <v>0</v>
          </cell>
          <cell r="F490">
            <v>0</v>
          </cell>
          <cell r="G490">
            <v>0</v>
          </cell>
          <cell r="H490">
            <v>0</v>
          </cell>
          <cell r="I490">
            <v>0</v>
          </cell>
          <cell r="J490">
            <v>0</v>
          </cell>
          <cell r="K490">
            <v>0</v>
          </cell>
          <cell r="L490">
            <v>0</v>
          </cell>
          <cell r="M490">
            <v>0</v>
          </cell>
          <cell r="N490">
            <v>0</v>
          </cell>
          <cell r="O490">
            <v>0</v>
          </cell>
        </row>
        <row r="491">
          <cell r="B491" t="str">
            <v>Q489</v>
          </cell>
          <cell r="C491">
            <v>0</v>
          </cell>
          <cell r="D491">
            <v>0</v>
          </cell>
          <cell r="E491">
            <v>0</v>
          </cell>
          <cell r="F491">
            <v>0</v>
          </cell>
          <cell r="G491">
            <v>0</v>
          </cell>
          <cell r="H491">
            <v>0</v>
          </cell>
          <cell r="I491">
            <v>0</v>
          </cell>
          <cell r="J491">
            <v>0</v>
          </cell>
          <cell r="K491">
            <v>0</v>
          </cell>
          <cell r="L491">
            <v>0</v>
          </cell>
          <cell r="M491">
            <v>0</v>
          </cell>
          <cell r="N491">
            <v>0</v>
          </cell>
          <cell r="O491">
            <v>0</v>
          </cell>
        </row>
        <row r="492">
          <cell r="B492" t="str">
            <v>Q490</v>
          </cell>
          <cell r="C492">
            <v>0</v>
          </cell>
          <cell r="D492">
            <v>0</v>
          </cell>
          <cell r="E492">
            <v>0</v>
          </cell>
          <cell r="F492">
            <v>0</v>
          </cell>
          <cell r="G492">
            <v>0</v>
          </cell>
          <cell r="H492">
            <v>0</v>
          </cell>
          <cell r="I492">
            <v>0</v>
          </cell>
          <cell r="J492">
            <v>0</v>
          </cell>
          <cell r="K492">
            <v>0</v>
          </cell>
          <cell r="L492">
            <v>0</v>
          </cell>
          <cell r="M492">
            <v>0</v>
          </cell>
          <cell r="N492">
            <v>0</v>
          </cell>
          <cell r="O492">
            <v>0</v>
          </cell>
        </row>
        <row r="493">
          <cell r="B493" t="str">
            <v>Q491</v>
          </cell>
          <cell r="C493">
            <v>0</v>
          </cell>
          <cell r="D493">
            <v>0</v>
          </cell>
          <cell r="E493">
            <v>0</v>
          </cell>
          <cell r="F493">
            <v>0</v>
          </cell>
          <cell r="G493">
            <v>0</v>
          </cell>
          <cell r="H493">
            <v>0</v>
          </cell>
          <cell r="I493">
            <v>0</v>
          </cell>
          <cell r="J493">
            <v>0</v>
          </cell>
          <cell r="K493">
            <v>0</v>
          </cell>
          <cell r="L493">
            <v>0</v>
          </cell>
          <cell r="M493">
            <v>0</v>
          </cell>
          <cell r="N493">
            <v>0</v>
          </cell>
          <cell r="O493">
            <v>0</v>
          </cell>
        </row>
        <row r="494">
          <cell r="B494" t="str">
            <v>Q492</v>
          </cell>
          <cell r="C494">
            <v>0</v>
          </cell>
          <cell r="D494">
            <v>0</v>
          </cell>
          <cell r="E494">
            <v>0</v>
          </cell>
          <cell r="F494">
            <v>0</v>
          </cell>
          <cell r="G494">
            <v>0</v>
          </cell>
          <cell r="H494">
            <v>0</v>
          </cell>
          <cell r="I494">
            <v>0</v>
          </cell>
          <cell r="J494">
            <v>0</v>
          </cell>
          <cell r="K494">
            <v>0</v>
          </cell>
          <cell r="L494">
            <v>0</v>
          </cell>
          <cell r="M494">
            <v>0</v>
          </cell>
          <cell r="N494">
            <v>0</v>
          </cell>
          <cell r="O494">
            <v>0</v>
          </cell>
        </row>
        <row r="495">
          <cell r="B495" t="str">
            <v>Q493</v>
          </cell>
          <cell r="C495">
            <v>0</v>
          </cell>
          <cell r="D495">
            <v>0</v>
          </cell>
          <cell r="E495">
            <v>0</v>
          </cell>
          <cell r="F495">
            <v>0</v>
          </cell>
          <cell r="G495">
            <v>0</v>
          </cell>
          <cell r="H495">
            <v>0</v>
          </cell>
          <cell r="I495">
            <v>0</v>
          </cell>
          <cell r="J495">
            <v>0</v>
          </cell>
          <cell r="K495">
            <v>0</v>
          </cell>
          <cell r="L495">
            <v>0</v>
          </cell>
          <cell r="M495">
            <v>0</v>
          </cell>
          <cell r="N495">
            <v>0</v>
          </cell>
          <cell r="O495">
            <v>0</v>
          </cell>
        </row>
        <row r="496">
          <cell r="B496" t="str">
            <v>Q494</v>
          </cell>
          <cell r="C496">
            <v>0</v>
          </cell>
          <cell r="D496">
            <v>0</v>
          </cell>
          <cell r="E496">
            <v>0</v>
          </cell>
          <cell r="F496">
            <v>0</v>
          </cell>
          <cell r="G496">
            <v>0</v>
          </cell>
          <cell r="H496">
            <v>0</v>
          </cell>
          <cell r="I496">
            <v>0</v>
          </cell>
          <cell r="J496">
            <v>0</v>
          </cell>
          <cell r="K496">
            <v>0</v>
          </cell>
          <cell r="L496">
            <v>0</v>
          </cell>
          <cell r="M496">
            <v>0</v>
          </cell>
          <cell r="N496">
            <v>0</v>
          </cell>
          <cell r="O496">
            <v>0</v>
          </cell>
        </row>
        <row r="497">
          <cell r="B497" t="str">
            <v>Q495</v>
          </cell>
          <cell r="C497">
            <v>0</v>
          </cell>
          <cell r="D497">
            <v>0</v>
          </cell>
          <cell r="E497">
            <v>0</v>
          </cell>
          <cell r="F497">
            <v>0</v>
          </cell>
          <cell r="G497">
            <v>0</v>
          </cell>
          <cell r="H497">
            <v>0</v>
          </cell>
          <cell r="I497">
            <v>0</v>
          </cell>
          <cell r="J497">
            <v>0</v>
          </cell>
          <cell r="K497">
            <v>0</v>
          </cell>
          <cell r="L497">
            <v>0</v>
          </cell>
          <cell r="M497">
            <v>0</v>
          </cell>
          <cell r="N497">
            <v>0</v>
          </cell>
          <cell r="O497">
            <v>0</v>
          </cell>
        </row>
        <row r="498">
          <cell r="B498" t="str">
            <v>Q496</v>
          </cell>
          <cell r="C498">
            <v>0</v>
          </cell>
          <cell r="D498">
            <v>0</v>
          </cell>
          <cell r="E498">
            <v>0</v>
          </cell>
          <cell r="F498">
            <v>0</v>
          </cell>
          <cell r="G498">
            <v>0</v>
          </cell>
          <cell r="H498">
            <v>0</v>
          </cell>
          <cell r="I498">
            <v>0</v>
          </cell>
          <cell r="J498">
            <v>0</v>
          </cell>
          <cell r="K498">
            <v>0</v>
          </cell>
          <cell r="L498">
            <v>0</v>
          </cell>
          <cell r="M498">
            <v>0</v>
          </cell>
          <cell r="N498">
            <v>0</v>
          </cell>
          <cell r="O498">
            <v>0</v>
          </cell>
        </row>
        <row r="499">
          <cell r="B499" t="str">
            <v>Q497</v>
          </cell>
          <cell r="C499">
            <v>0</v>
          </cell>
          <cell r="D499">
            <v>0</v>
          </cell>
          <cell r="E499">
            <v>0</v>
          </cell>
          <cell r="F499">
            <v>0</v>
          </cell>
          <cell r="G499">
            <v>0</v>
          </cell>
          <cell r="H499">
            <v>0</v>
          </cell>
          <cell r="I499">
            <v>0</v>
          </cell>
          <cell r="J499">
            <v>0</v>
          </cell>
          <cell r="K499">
            <v>0</v>
          </cell>
          <cell r="L499">
            <v>0</v>
          </cell>
          <cell r="M499">
            <v>0</v>
          </cell>
          <cell r="N499">
            <v>0</v>
          </cell>
          <cell r="O499">
            <v>0</v>
          </cell>
        </row>
        <row r="500">
          <cell r="B500" t="str">
            <v>Q498</v>
          </cell>
          <cell r="C500">
            <v>0</v>
          </cell>
          <cell r="D500">
            <v>0</v>
          </cell>
          <cell r="E500">
            <v>0</v>
          </cell>
          <cell r="F500">
            <v>0</v>
          </cell>
          <cell r="G500">
            <v>0</v>
          </cell>
          <cell r="H500">
            <v>0</v>
          </cell>
          <cell r="I500">
            <v>0</v>
          </cell>
          <cell r="J500">
            <v>0</v>
          </cell>
          <cell r="K500">
            <v>0</v>
          </cell>
          <cell r="L500">
            <v>0</v>
          </cell>
          <cell r="M500">
            <v>0</v>
          </cell>
          <cell r="N500">
            <v>0</v>
          </cell>
          <cell r="O500">
            <v>0</v>
          </cell>
        </row>
        <row r="501">
          <cell r="B501" t="str">
            <v>Q499</v>
          </cell>
          <cell r="C501">
            <v>0</v>
          </cell>
          <cell r="D501">
            <v>0</v>
          </cell>
          <cell r="E501">
            <v>0</v>
          </cell>
          <cell r="F501">
            <v>0</v>
          </cell>
          <cell r="G501">
            <v>0</v>
          </cell>
          <cell r="H501">
            <v>0</v>
          </cell>
          <cell r="I501">
            <v>0</v>
          </cell>
          <cell r="J501">
            <v>0</v>
          </cell>
          <cell r="K501">
            <v>0</v>
          </cell>
          <cell r="L501">
            <v>0</v>
          </cell>
          <cell r="M501">
            <v>0</v>
          </cell>
          <cell r="N501">
            <v>0</v>
          </cell>
          <cell r="O501">
            <v>0</v>
          </cell>
        </row>
        <row r="502">
          <cell r="B502" t="str">
            <v>Q500</v>
          </cell>
          <cell r="C502">
            <v>0</v>
          </cell>
          <cell r="D502">
            <v>0</v>
          </cell>
          <cell r="E502">
            <v>0</v>
          </cell>
          <cell r="F502">
            <v>0</v>
          </cell>
          <cell r="G502">
            <v>0</v>
          </cell>
          <cell r="H502">
            <v>0</v>
          </cell>
          <cell r="I502">
            <v>0</v>
          </cell>
          <cell r="J502">
            <v>0</v>
          </cell>
          <cell r="K502">
            <v>0</v>
          </cell>
          <cell r="L502">
            <v>0</v>
          </cell>
          <cell r="M502">
            <v>0</v>
          </cell>
          <cell r="N502">
            <v>0</v>
          </cell>
          <cell r="O502">
            <v>0</v>
          </cell>
        </row>
        <row r="503">
          <cell r="B503" t="str">
            <v>Q501</v>
          </cell>
          <cell r="C503">
            <v>0</v>
          </cell>
          <cell r="D503">
            <v>0</v>
          </cell>
          <cell r="E503">
            <v>0</v>
          </cell>
          <cell r="F503">
            <v>0</v>
          </cell>
          <cell r="G503">
            <v>0</v>
          </cell>
          <cell r="H503">
            <v>0</v>
          </cell>
          <cell r="I503">
            <v>0</v>
          </cell>
          <cell r="J503">
            <v>0</v>
          </cell>
          <cell r="K503">
            <v>0</v>
          </cell>
          <cell r="L503">
            <v>0</v>
          </cell>
          <cell r="M503">
            <v>0</v>
          </cell>
          <cell r="N503">
            <v>0</v>
          </cell>
          <cell r="O503">
            <v>0</v>
          </cell>
        </row>
        <row r="504">
          <cell r="B504" t="str">
            <v>Q502</v>
          </cell>
          <cell r="C504">
            <v>0</v>
          </cell>
          <cell r="D504">
            <v>0</v>
          </cell>
          <cell r="E504">
            <v>0</v>
          </cell>
          <cell r="F504">
            <v>0</v>
          </cell>
          <cell r="G504">
            <v>0</v>
          </cell>
          <cell r="H504">
            <v>0</v>
          </cell>
          <cell r="I504">
            <v>0</v>
          </cell>
          <cell r="J504">
            <v>0</v>
          </cell>
          <cell r="K504">
            <v>0</v>
          </cell>
          <cell r="L504">
            <v>0</v>
          </cell>
          <cell r="M504">
            <v>0</v>
          </cell>
          <cell r="N504">
            <v>0</v>
          </cell>
          <cell r="O504">
            <v>0</v>
          </cell>
        </row>
        <row r="505">
          <cell r="B505" t="str">
            <v>Q503</v>
          </cell>
          <cell r="C505">
            <v>0</v>
          </cell>
          <cell r="D505">
            <v>0</v>
          </cell>
          <cell r="E505">
            <v>0</v>
          </cell>
          <cell r="F505">
            <v>0</v>
          </cell>
          <cell r="G505">
            <v>0</v>
          </cell>
          <cell r="H505">
            <v>0</v>
          </cell>
          <cell r="I505">
            <v>0</v>
          </cell>
          <cell r="J505">
            <v>0</v>
          </cell>
          <cell r="K505">
            <v>0</v>
          </cell>
          <cell r="L505">
            <v>0</v>
          </cell>
          <cell r="M505">
            <v>0</v>
          </cell>
          <cell r="N505">
            <v>0</v>
          </cell>
          <cell r="O505">
            <v>0</v>
          </cell>
        </row>
        <row r="506">
          <cell r="B506" t="str">
            <v>Q504</v>
          </cell>
          <cell r="C506">
            <v>0</v>
          </cell>
          <cell r="D506">
            <v>0</v>
          </cell>
          <cell r="E506">
            <v>0</v>
          </cell>
          <cell r="F506">
            <v>0</v>
          </cell>
          <cell r="G506">
            <v>0</v>
          </cell>
          <cell r="H506">
            <v>0</v>
          </cell>
          <cell r="I506">
            <v>0</v>
          </cell>
          <cell r="J506">
            <v>0</v>
          </cell>
          <cell r="K506">
            <v>0</v>
          </cell>
          <cell r="L506">
            <v>0</v>
          </cell>
          <cell r="M506">
            <v>0</v>
          </cell>
          <cell r="N506">
            <v>0</v>
          </cell>
          <cell r="O506">
            <v>0</v>
          </cell>
        </row>
        <row r="507">
          <cell r="B507" t="str">
            <v>Q505</v>
          </cell>
          <cell r="C507">
            <v>0</v>
          </cell>
          <cell r="D507">
            <v>0</v>
          </cell>
          <cell r="E507">
            <v>0</v>
          </cell>
          <cell r="F507">
            <v>0</v>
          </cell>
          <cell r="G507">
            <v>0</v>
          </cell>
          <cell r="H507">
            <v>0</v>
          </cell>
          <cell r="I507">
            <v>0</v>
          </cell>
          <cell r="J507">
            <v>0</v>
          </cell>
          <cell r="K507">
            <v>0</v>
          </cell>
          <cell r="L507">
            <v>0</v>
          </cell>
          <cell r="M507">
            <v>0</v>
          </cell>
          <cell r="N507">
            <v>0</v>
          </cell>
          <cell r="O507">
            <v>0</v>
          </cell>
        </row>
        <row r="508">
          <cell r="B508" t="str">
            <v>Q506</v>
          </cell>
          <cell r="C508">
            <v>0</v>
          </cell>
          <cell r="D508">
            <v>0</v>
          </cell>
          <cell r="E508">
            <v>0</v>
          </cell>
          <cell r="F508">
            <v>0</v>
          </cell>
          <cell r="G508">
            <v>0</v>
          </cell>
          <cell r="H508">
            <v>0</v>
          </cell>
          <cell r="I508">
            <v>0</v>
          </cell>
          <cell r="J508">
            <v>0</v>
          </cell>
          <cell r="K508">
            <v>0</v>
          </cell>
          <cell r="L508">
            <v>0</v>
          </cell>
          <cell r="M508">
            <v>0</v>
          </cell>
          <cell r="N508">
            <v>0</v>
          </cell>
          <cell r="O508">
            <v>0</v>
          </cell>
        </row>
        <row r="509">
          <cell r="B509" t="str">
            <v>Q507</v>
          </cell>
          <cell r="C509">
            <v>0</v>
          </cell>
          <cell r="D509">
            <v>0</v>
          </cell>
          <cell r="E509">
            <v>0</v>
          </cell>
          <cell r="F509">
            <v>0</v>
          </cell>
          <cell r="G509">
            <v>0</v>
          </cell>
          <cell r="H509">
            <v>0</v>
          </cell>
          <cell r="I509">
            <v>0</v>
          </cell>
          <cell r="J509">
            <v>0</v>
          </cell>
          <cell r="K509">
            <v>0</v>
          </cell>
          <cell r="L509">
            <v>0</v>
          </cell>
          <cell r="M509">
            <v>0</v>
          </cell>
          <cell r="N509">
            <v>0</v>
          </cell>
          <cell r="O509">
            <v>0</v>
          </cell>
        </row>
        <row r="510">
          <cell r="B510" t="str">
            <v>Q508</v>
          </cell>
          <cell r="C510">
            <v>0</v>
          </cell>
          <cell r="D510">
            <v>0</v>
          </cell>
          <cell r="E510">
            <v>0</v>
          </cell>
          <cell r="F510">
            <v>0</v>
          </cell>
          <cell r="G510">
            <v>0</v>
          </cell>
          <cell r="H510">
            <v>0</v>
          </cell>
          <cell r="I510">
            <v>0</v>
          </cell>
          <cell r="J510">
            <v>0</v>
          </cell>
          <cell r="K510">
            <v>0</v>
          </cell>
          <cell r="L510">
            <v>0</v>
          </cell>
          <cell r="M510">
            <v>0</v>
          </cell>
          <cell r="N510">
            <v>0</v>
          </cell>
          <cell r="O510">
            <v>0</v>
          </cell>
        </row>
        <row r="511">
          <cell r="B511" t="str">
            <v>Q509</v>
          </cell>
          <cell r="C511">
            <v>0</v>
          </cell>
          <cell r="D511">
            <v>0</v>
          </cell>
          <cell r="E511">
            <v>0</v>
          </cell>
          <cell r="F511">
            <v>0</v>
          </cell>
          <cell r="G511">
            <v>0</v>
          </cell>
          <cell r="H511">
            <v>0</v>
          </cell>
          <cell r="I511">
            <v>0</v>
          </cell>
          <cell r="J511">
            <v>0</v>
          </cell>
          <cell r="K511">
            <v>0</v>
          </cell>
          <cell r="L511">
            <v>0</v>
          </cell>
          <cell r="M511">
            <v>0</v>
          </cell>
          <cell r="N511">
            <v>0</v>
          </cell>
          <cell r="O511">
            <v>0</v>
          </cell>
        </row>
        <row r="512">
          <cell r="B512" t="str">
            <v>Q510</v>
          </cell>
          <cell r="C512">
            <v>0</v>
          </cell>
          <cell r="D512">
            <v>0</v>
          </cell>
          <cell r="E512">
            <v>0</v>
          </cell>
          <cell r="F512">
            <v>0</v>
          </cell>
          <cell r="G512">
            <v>0</v>
          </cell>
          <cell r="H512">
            <v>0</v>
          </cell>
          <cell r="I512">
            <v>0</v>
          </cell>
          <cell r="J512">
            <v>0</v>
          </cell>
          <cell r="K512">
            <v>0</v>
          </cell>
          <cell r="L512">
            <v>0</v>
          </cell>
          <cell r="M512">
            <v>0</v>
          </cell>
          <cell r="N512">
            <v>0</v>
          </cell>
          <cell r="O512">
            <v>0</v>
          </cell>
        </row>
        <row r="513">
          <cell r="B513" t="str">
            <v>Q511</v>
          </cell>
          <cell r="C513">
            <v>0</v>
          </cell>
          <cell r="D513">
            <v>0</v>
          </cell>
          <cell r="E513">
            <v>0</v>
          </cell>
          <cell r="F513">
            <v>0</v>
          </cell>
          <cell r="G513">
            <v>0</v>
          </cell>
          <cell r="H513">
            <v>0</v>
          </cell>
          <cell r="I513">
            <v>0</v>
          </cell>
          <cell r="J513">
            <v>0</v>
          </cell>
          <cell r="K513">
            <v>0</v>
          </cell>
          <cell r="L513">
            <v>0</v>
          </cell>
          <cell r="M513">
            <v>0</v>
          </cell>
          <cell r="N513">
            <v>0</v>
          </cell>
          <cell r="O513">
            <v>0</v>
          </cell>
        </row>
        <row r="514">
          <cell r="B514" t="str">
            <v>Q512</v>
          </cell>
          <cell r="C514">
            <v>0</v>
          </cell>
          <cell r="D514">
            <v>0</v>
          </cell>
          <cell r="E514">
            <v>0</v>
          </cell>
          <cell r="F514">
            <v>0</v>
          </cell>
          <cell r="G514">
            <v>0</v>
          </cell>
          <cell r="H514">
            <v>0</v>
          </cell>
          <cell r="I514">
            <v>0</v>
          </cell>
          <cell r="J514">
            <v>0</v>
          </cell>
          <cell r="K514">
            <v>0</v>
          </cell>
          <cell r="L514">
            <v>0</v>
          </cell>
          <cell r="M514">
            <v>0</v>
          </cell>
          <cell r="N514">
            <v>0</v>
          </cell>
          <cell r="O514">
            <v>0</v>
          </cell>
        </row>
        <row r="515">
          <cell r="B515" t="str">
            <v>Q513</v>
          </cell>
          <cell r="C515">
            <v>0</v>
          </cell>
          <cell r="D515">
            <v>0</v>
          </cell>
          <cell r="E515">
            <v>0</v>
          </cell>
          <cell r="F515">
            <v>0</v>
          </cell>
          <cell r="G515">
            <v>0</v>
          </cell>
          <cell r="H515">
            <v>0</v>
          </cell>
          <cell r="I515">
            <v>0</v>
          </cell>
          <cell r="J515">
            <v>0</v>
          </cell>
          <cell r="K515">
            <v>0</v>
          </cell>
          <cell r="L515">
            <v>0</v>
          </cell>
          <cell r="M515">
            <v>0</v>
          </cell>
          <cell r="N515">
            <v>0</v>
          </cell>
          <cell r="O515">
            <v>0</v>
          </cell>
        </row>
        <row r="516">
          <cell r="B516" t="str">
            <v>Q514</v>
          </cell>
          <cell r="C516">
            <v>0</v>
          </cell>
          <cell r="D516">
            <v>0</v>
          </cell>
          <cell r="E516">
            <v>0</v>
          </cell>
          <cell r="F516">
            <v>0</v>
          </cell>
          <cell r="G516">
            <v>0</v>
          </cell>
          <cell r="H516">
            <v>0</v>
          </cell>
          <cell r="I516">
            <v>0</v>
          </cell>
          <cell r="J516">
            <v>0</v>
          </cell>
          <cell r="K516">
            <v>0</v>
          </cell>
          <cell r="L516">
            <v>0</v>
          </cell>
          <cell r="M516">
            <v>0</v>
          </cell>
          <cell r="N516">
            <v>0</v>
          </cell>
          <cell r="O516">
            <v>0</v>
          </cell>
        </row>
        <row r="517">
          <cell r="B517" t="str">
            <v>Q515</v>
          </cell>
          <cell r="C517">
            <v>0</v>
          </cell>
          <cell r="D517">
            <v>0</v>
          </cell>
          <cell r="E517">
            <v>0</v>
          </cell>
          <cell r="F517">
            <v>0</v>
          </cell>
          <cell r="G517">
            <v>0</v>
          </cell>
          <cell r="H517">
            <v>0</v>
          </cell>
          <cell r="I517">
            <v>0</v>
          </cell>
          <cell r="J517">
            <v>0</v>
          </cell>
          <cell r="K517">
            <v>0</v>
          </cell>
          <cell r="L517">
            <v>0</v>
          </cell>
          <cell r="M517">
            <v>0</v>
          </cell>
          <cell r="N517">
            <v>0</v>
          </cell>
          <cell r="O517">
            <v>0</v>
          </cell>
        </row>
        <row r="518">
          <cell r="B518" t="str">
            <v>Q516</v>
          </cell>
          <cell r="C518">
            <v>0</v>
          </cell>
          <cell r="D518">
            <v>0</v>
          </cell>
          <cell r="E518">
            <v>0</v>
          </cell>
          <cell r="F518">
            <v>0</v>
          </cell>
          <cell r="G518">
            <v>0</v>
          </cell>
          <cell r="H518">
            <v>0</v>
          </cell>
          <cell r="I518">
            <v>0</v>
          </cell>
          <cell r="J518">
            <v>0</v>
          </cell>
          <cell r="K518">
            <v>0</v>
          </cell>
          <cell r="L518">
            <v>0</v>
          </cell>
          <cell r="M518">
            <v>0</v>
          </cell>
          <cell r="N518">
            <v>0</v>
          </cell>
          <cell r="O518">
            <v>0</v>
          </cell>
        </row>
        <row r="519">
          <cell r="B519" t="str">
            <v>Q517</v>
          </cell>
          <cell r="C519">
            <v>0</v>
          </cell>
          <cell r="D519">
            <v>0</v>
          </cell>
          <cell r="E519">
            <v>0</v>
          </cell>
          <cell r="F519">
            <v>0</v>
          </cell>
          <cell r="G519">
            <v>0</v>
          </cell>
          <cell r="H519">
            <v>0</v>
          </cell>
          <cell r="I519">
            <v>0</v>
          </cell>
          <cell r="J519">
            <v>0</v>
          </cell>
          <cell r="K519">
            <v>0</v>
          </cell>
          <cell r="L519">
            <v>0</v>
          </cell>
          <cell r="M519">
            <v>0</v>
          </cell>
          <cell r="N519">
            <v>0</v>
          </cell>
          <cell r="O519">
            <v>0</v>
          </cell>
        </row>
        <row r="520">
          <cell r="B520" t="str">
            <v>Q518</v>
          </cell>
          <cell r="C520">
            <v>0</v>
          </cell>
          <cell r="D520">
            <v>0</v>
          </cell>
          <cell r="E520">
            <v>0</v>
          </cell>
          <cell r="F520">
            <v>0</v>
          </cell>
          <cell r="G520">
            <v>0</v>
          </cell>
          <cell r="H520">
            <v>0</v>
          </cell>
          <cell r="I520">
            <v>0</v>
          </cell>
          <cell r="J520">
            <v>0</v>
          </cell>
          <cell r="K520">
            <v>0</v>
          </cell>
          <cell r="L520">
            <v>0</v>
          </cell>
          <cell r="M520">
            <v>0</v>
          </cell>
          <cell r="N520">
            <v>0</v>
          </cell>
          <cell r="O520">
            <v>0</v>
          </cell>
        </row>
        <row r="521">
          <cell r="B521" t="str">
            <v>Q519</v>
          </cell>
          <cell r="C521">
            <v>0</v>
          </cell>
          <cell r="D521">
            <v>0</v>
          </cell>
          <cell r="E521">
            <v>0</v>
          </cell>
          <cell r="F521">
            <v>0</v>
          </cell>
          <cell r="G521">
            <v>0</v>
          </cell>
          <cell r="H521">
            <v>0</v>
          </cell>
          <cell r="I521">
            <v>0</v>
          </cell>
          <cell r="J521">
            <v>0</v>
          </cell>
          <cell r="K521">
            <v>0</v>
          </cell>
          <cell r="L521">
            <v>0</v>
          </cell>
          <cell r="M521">
            <v>0</v>
          </cell>
          <cell r="N521">
            <v>0</v>
          </cell>
          <cell r="O521">
            <v>0</v>
          </cell>
        </row>
        <row r="522">
          <cell r="B522" t="str">
            <v>Q520</v>
          </cell>
          <cell r="C522">
            <v>0</v>
          </cell>
          <cell r="D522">
            <v>0</v>
          </cell>
          <cell r="E522">
            <v>0</v>
          </cell>
          <cell r="F522">
            <v>0</v>
          </cell>
          <cell r="G522">
            <v>0</v>
          </cell>
          <cell r="H522">
            <v>0</v>
          </cell>
          <cell r="I522">
            <v>0</v>
          </cell>
          <cell r="J522">
            <v>0</v>
          </cell>
          <cell r="K522">
            <v>0</v>
          </cell>
          <cell r="L522">
            <v>0</v>
          </cell>
          <cell r="M522">
            <v>0</v>
          </cell>
          <cell r="N522">
            <v>0</v>
          </cell>
          <cell r="O522">
            <v>0</v>
          </cell>
        </row>
        <row r="523">
          <cell r="B523" t="str">
            <v>Q521</v>
          </cell>
          <cell r="C523">
            <v>0</v>
          </cell>
          <cell r="D523">
            <v>0</v>
          </cell>
          <cell r="E523">
            <v>0</v>
          </cell>
          <cell r="F523">
            <v>0</v>
          </cell>
          <cell r="G523">
            <v>0</v>
          </cell>
          <cell r="H523">
            <v>0</v>
          </cell>
          <cell r="I523">
            <v>0</v>
          </cell>
          <cell r="J523">
            <v>0</v>
          </cell>
          <cell r="K523">
            <v>0</v>
          </cell>
          <cell r="L523">
            <v>0</v>
          </cell>
          <cell r="M523">
            <v>0</v>
          </cell>
          <cell r="N523">
            <v>0</v>
          </cell>
          <cell r="O523">
            <v>0</v>
          </cell>
        </row>
        <row r="524">
          <cell r="B524" t="str">
            <v>Q522</v>
          </cell>
          <cell r="C524">
            <v>0</v>
          </cell>
          <cell r="D524">
            <v>0</v>
          </cell>
          <cell r="E524">
            <v>0</v>
          </cell>
          <cell r="F524">
            <v>0</v>
          </cell>
          <cell r="G524">
            <v>0</v>
          </cell>
          <cell r="H524">
            <v>0</v>
          </cell>
          <cell r="I524">
            <v>0</v>
          </cell>
          <cell r="J524">
            <v>0</v>
          </cell>
          <cell r="K524">
            <v>0</v>
          </cell>
          <cell r="L524">
            <v>0</v>
          </cell>
          <cell r="M524">
            <v>0</v>
          </cell>
          <cell r="N524">
            <v>0</v>
          </cell>
          <cell r="O524">
            <v>0</v>
          </cell>
        </row>
        <row r="525">
          <cell r="B525" t="str">
            <v>Q523</v>
          </cell>
          <cell r="C525">
            <v>0</v>
          </cell>
          <cell r="D525">
            <v>0</v>
          </cell>
          <cell r="E525">
            <v>0</v>
          </cell>
          <cell r="F525">
            <v>0</v>
          </cell>
          <cell r="G525">
            <v>0</v>
          </cell>
          <cell r="H525">
            <v>0</v>
          </cell>
          <cell r="I525">
            <v>0</v>
          </cell>
          <cell r="J525">
            <v>0</v>
          </cell>
          <cell r="K525">
            <v>0</v>
          </cell>
          <cell r="L525">
            <v>0</v>
          </cell>
          <cell r="M525">
            <v>0</v>
          </cell>
          <cell r="N525">
            <v>0</v>
          </cell>
          <cell r="O525">
            <v>0</v>
          </cell>
        </row>
        <row r="526">
          <cell r="B526" t="str">
            <v>Q524</v>
          </cell>
          <cell r="C526">
            <v>0</v>
          </cell>
          <cell r="D526">
            <v>0</v>
          </cell>
          <cell r="E526">
            <v>0</v>
          </cell>
          <cell r="F526">
            <v>0</v>
          </cell>
          <cell r="G526">
            <v>0</v>
          </cell>
          <cell r="H526">
            <v>0</v>
          </cell>
          <cell r="I526">
            <v>0</v>
          </cell>
          <cell r="J526">
            <v>0</v>
          </cell>
          <cell r="K526">
            <v>0</v>
          </cell>
          <cell r="L526">
            <v>0</v>
          </cell>
          <cell r="M526">
            <v>0</v>
          </cell>
          <cell r="N526">
            <v>0</v>
          </cell>
          <cell r="O526">
            <v>0</v>
          </cell>
        </row>
        <row r="527">
          <cell r="B527" t="str">
            <v>Q525</v>
          </cell>
          <cell r="C527">
            <v>0</v>
          </cell>
          <cell r="D527">
            <v>0</v>
          </cell>
          <cell r="E527">
            <v>0</v>
          </cell>
          <cell r="F527">
            <v>0</v>
          </cell>
          <cell r="G527">
            <v>0</v>
          </cell>
          <cell r="H527">
            <v>0</v>
          </cell>
          <cell r="I527">
            <v>0</v>
          </cell>
          <cell r="J527">
            <v>0</v>
          </cell>
          <cell r="K527">
            <v>0</v>
          </cell>
          <cell r="L527">
            <v>0</v>
          </cell>
          <cell r="M527">
            <v>0</v>
          </cell>
          <cell r="N527">
            <v>0</v>
          </cell>
          <cell r="O527">
            <v>0</v>
          </cell>
        </row>
        <row r="528">
          <cell r="B528" t="str">
            <v>Q526</v>
          </cell>
          <cell r="C528">
            <v>0</v>
          </cell>
          <cell r="D528">
            <v>0</v>
          </cell>
          <cell r="E528">
            <v>0</v>
          </cell>
          <cell r="F528">
            <v>0</v>
          </cell>
          <cell r="G528">
            <v>0</v>
          </cell>
          <cell r="H528">
            <v>0</v>
          </cell>
          <cell r="I528">
            <v>0</v>
          </cell>
          <cell r="J528">
            <v>0</v>
          </cell>
          <cell r="K528">
            <v>0</v>
          </cell>
          <cell r="L528">
            <v>0</v>
          </cell>
          <cell r="M528">
            <v>0</v>
          </cell>
          <cell r="N528">
            <v>0</v>
          </cell>
          <cell r="O528">
            <v>0</v>
          </cell>
        </row>
        <row r="529">
          <cell r="B529" t="str">
            <v>Q527</v>
          </cell>
          <cell r="C529">
            <v>0</v>
          </cell>
          <cell r="D529">
            <v>0</v>
          </cell>
          <cell r="E529">
            <v>0</v>
          </cell>
          <cell r="F529">
            <v>0</v>
          </cell>
          <cell r="G529">
            <v>0</v>
          </cell>
          <cell r="H529">
            <v>0</v>
          </cell>
          <cell r="I529">
            <v>0</v>
          </cell>
          <cell r="J529">
            <v>0</v>
          </cell>
          <cell r="K529">
            <v>0</v>
          </cell>
          <cell r="L529">
            <v>0</v>
          </cell>
          <cell r="M529">
            <v>0</v>
          </cell>
          <cell r="N529">
            <v>0</v>
          </cell>
          <cell r="O529">
            <v>0</v>
          </cell>
        </row>
        <row r="530">
          <cell r="B530" t="str">
            <v>Q528</v>
          </cell>
          <cell r="C530">
            <v>0</v>
          </cell>
          <cell r="D530">
            <v>0</v>
          </cell>
          <cell r="E530">
            <v>0</v>
          </cell>
          <cell r="F530">
            <v>0</v>
          </cell>
          <cell r="G530">
            <v>0</v>
          </cell>
          <cell r="H530">
            <v>0</v>
          </cell>
          <cell r="I530">
            <v>0</v>
          </cell>
          <cell r="J530">
            <v>0</v>
          </cell>
          <cell r="K530">
            <v>0</v>
          </cell>
          <cell r="L530">
            <v>0</v>
          </cell>
          <cell r="M530">
            <v>0</v>
          </cell>
          <cell r="N530">
            <v>0</v>
          </cell>
          <cell r="O530">
            <v>0</v>
          </cell>
        </row>
        <row r="531">
          <cell r="B531" t="str">
            <v>Q529</v>
          </cell>
          <cell r="C531">
            <v>0</v>
          </cell>
          <cell r="D531">
            <v>0</v>
          </cell>
          <cell r="E531">
            <v>0</v>
          </cell>
          <cell r="F531">
            <v>0</v>
          </cell>
          <cell r="G531">
            <v>0</v>
          </cell>
          <cell r="H531">
            <v>0</v>
          </cell>
          <cell r="I531">
            <v>0</v>
          </cell>
          <cell r="J531">
            <v>0</v>
          </cell>
          <cell r="K531">
            <v>0</v>
          </cell>
          <cell r="L531">
            <v>0</v>
          </cell>
          <cell r="M531">
            <v>0</v>
          </cell>
          <cell r="N531">
            <v>0</v>
          </cell>
          <cell r="O531">
            <v>0</v>
          </cell>
        </row>
        <row r="532">
          <cell r="B532" t="str">
            <v>Q530</v>
          </cell>
          <cell r="C532">
            <v>0</v>
          </cell>
          <cell r="D532">
            <v>0</v>
          </cell>
          <cell r="E532">
            <v>0</v>
          </cell>
          <cell r="F532">
            <v>0</v>
          </cell>
          <cell r="G532">
            <v>0</v>
          </cell>
          <cell r="H532">
            <v>0</v>
          </cell>
          <cell r="I532">
            <v>0</v>
          </cell>
          <cell r="J532">
            <v>0</v>
          </cell>
          <cell r="K532">
            <v>0</v>
          </cell>
          <cell r="L532">
            <v>0</v>
          </cell>
          <cell r="M532">
            <v>0</v>
          </cell>
          <cell r="N532">
            <v>0</v>
          </cell>
          <cell r="O532">
            <v>0</v>
          </cell>
        </row>
        <row r="533">
          <cell r="B533" t="str">
            <v>Q531</v>
          </cell>
          <cell r="C533">
            <v>0</v>
          </cell>
          <cell r="D533">
            <v>0</v>
          </cell>
          <cell r="E533">
            <v>0</v>
          </cell>
          <cell r="F533">
            <v>0</v>
          </cell>
          <cell r="G533">
            <v>0</v>
          </cell>
          <cell r="H533">
            <v>0</v>
          </cell>
          <cell r="I533">
            <v>0</v>
          </cell>
          <cell r="J533">
            <v>0</v>
          </cell>
          <cell r="K533">
            <v>0</v>
          </cell>
          <cell r="L533">
            <v>0</v>
          </cell>
          <cell r="M533">
            <v>0</v>
          </cell>
          <cell r="N533">
            <v>0</v>
          </cell>
          <cell r="O533">
            <v>0</v>
          </cell>
        </row>
        <row r="534">
          <cell r="B534" t="str">
            <v>Q532</v>
          </cell>
          <cell r="C534">
            <v>0</v>
          </cell>
          <cell r="D534">
            <v>0</v>
          </cell>
          <cell r="E534">
            <v>0</v>
          </cell>
          <cell r="F534">
            <v>0</v>
          </cell>
          <cell r="G534">
            <v>0</v>
          </cell>
          <cell r="H534">
            <v>0</v>
          </cell>
          <cell r="I534">
            <v>0</v>
          </cell>
          <cell r="J534">
            <v>0</v>
          </cell>
          <cell r="K534">
            <v>0</v>
          </cell>
          <cell r="L534">
            <v>0</v>
          </cell>
          <cell r="M534">
            <v>0</v>
          </cell>
          <cell r="N534">
            <v>0</v>
          </cell>
          <cell r="O534">
            <v>0</v>
          </cell>
        </row>
        <row r="535">
          <cell r="B535" t="str">
            <v>Q533</v>
          </cell>
          <cell r="C535">
            <v>0</v>
          </cell>
          <cell r="D535">
            <v>0</v>
          </cell>
          <cell r="E535">
            <v>0</v>
          </cell>
          <cell r="F535">
            <v>0</v>
          </cell>
          <cell r="G535">
            <v>0</v>
          </cell>
          <cell r="H535">
            <v>0</v>
          </cell>
          <cell r="I535">
            <v>0</v>
          </cell>
          <cell r="J535">
            <v>0</v>
          </cell>
          <cell r="K535">
            <v>0</v>
          </cell>
          <cell r="L535">
            <v>0</v>
          </cell>
          <cell r="M535">
            <v>0</v>
          </cell>
          <cell r="N535">
            <v>0</v>
          </cell>
          <cell r="O535">
            <v>0</v>
          </cell>
        </row>
        <row r="536">
          <cell r="B536" t="str">
            <v>Q534</v>
          </cell>
          <cell r="C536">
            <v>0</v>
          </cell>
          <cell r="D536">
            <v>0</v>
          </cell>
          <cell r="E536">
            <v>0</v>
          </cell>
          <cell r="F536">
            <v>0</v>
          </cell>
          <cell r="G536">
            <v>0</v>
          </cell>
          <cell r="H536">
            <v>0</v>
          </cell>
          <cell r="I536">
            <v>0</v>
          </cell>
          <cell r="J536">
            <v>0</v>
          </cell>
          <cell r="K536">
            <v>0</v>
          </cell>
          <cell r="L536">
            <v>0</v>
          </cell>
          <cell r="M536">
            <v>0</v>
          </cell>
          <cell r="N536">
            <v>0</v>
          </cell>
          <cell r="O536">
            <v>0</v>
          </cell>
        </row>
        <row r="537">
          <cell r="B537" t="str">
            <v>Q535</v>
          </cell>
          <cell r="C537">
            <v>0</v>
          </cell>
          <cell r="D537">
            <v>0</v>
          </cell>
          <cell r="E537">
            <v>0</v>
          </cell>
          <cell r="F537">
            <v>0</v>
          </cell>
          <cell r="G537">
            <v>0</v>
          </cell>
          <cell r="H537">
            <v>0</v>
          </cell>
          <cell r="I537">
            <v>0</v>
          </cell>
          <cell r="J537">
            <v>0</v>
          </cell>
          <cell r="K537">
            <v>0</v>
          </cell>
          <cell r="L537">
            <v>0</v>
          </cell>
          <cell r="M537">
            <v>0</v>
          </cell>
          <cell r="N537">
            <v>0</v>
          </cell>
          <cell r="O537">
            <v>0</v>
          </cell>
        </row>
        <row r="538">
          <cell r="B538" t="str">
            <v>Q536</v>
          </cell>
          <cell r="C538">
            <v>0</v>
          </cell>
          <cell r="D538">
            <v>0</v>
          </cell>
          <cell r="E538">
            <v>0</v>
          </cell>
          <cell r="F538">
            <v>0</v>
          </cell>
          <cell r="G538">
            <v>0</v>
          </cell>
          <cell r="H538">
            <v>0</v>
          </cell>
          <cell r="I538">
            <v>0</v>
          </cell>
          <cell r="J538">
            <v>0</v>
          </cell>
          <cell r="K538">
            <v>0</v>
          </cell>
          <cell r="L538">
            <v>0</v>
          </cell>
          <cell r="M538">
            <v>0</v>
          </cell>
          <cell r="N538">
            <v>0</v>
          </cell>
          <cell r="O538">
            <v>0</v>
          </cell>
        </row>
        <row r="539">
          <cell r="B539" t="str">
            <v>Q537</v>
          </cell>
          <cell r="C539">
            <v>0</v>
          </cell>
          <cell r="D539">
            <v>0</v>
          </cell>
          <cell r="E539">
            <v>0</v>
          </cell>
          <cell r="F539">
            <v>0</v>
          </cell>
          <cell r="G539">
            <v>0</v>
          </cell>
          <cell r="H539">
            <v>0</v>
          </cell>
          <cell r="I539">
            <v>0</v>
          </cell>
          <cell r="J539">
            <v>0</v>
          </cell>
          <cell r="K539">
            <v>0</v>
          </cell>
          <cell r="L539">
            <v>0</v>
          </cell>
          <cell r="M539">
            <v>0</v>
          </cell>
          <cell r="N539">
            <v>0</v>
          </cell>
          <cell r="O539">
            <v>0</v>
          </cell>
        </row>
        <row r="540">
          <cell r="B540" t="str">
            <v>Q538</v>
          </cell>
          <cell r="C540">
            <v>0</v>
          </cell>
          <cell r="D540">
            <v>0</v>
          </cell>
          <cell r="E540">
            <v>0</v>
          </cell>
          <cell r="F540">
            <v>0</v>
          </cell>
          <cell r="G540">
            <v>0</v>
          </cell>
          <cell r="H540">
            <v>0</v>
          </cell>
          <cell r="I540">
            <v>0</v>
          </cell>
          <cell r="J540">
            <v>0</v>
          </cell>
          <cell r="K540">
            <v>0</v>
          </cell>
          <cell r="L540">
            <v>0</v>
          </cell>
          <cell r="M540">
            <v>0</v>
          </cell>
          <cell r="N540">
            <v>0</v>
          </cell>
          <cell r="O540">
            <v>0</v>
          </cell>
        </row>
        <row r="541">
          <cell r="B541" t="str">
            <v>Q539</v>
          </cell>
          <cell r="C541">
            <v>0</v>
          </cell>
          <cell r="D541">
            <v>0</v>
          </cell>
          <cell r="E541">
            <v>0</v>
          </cell>
          <cell r="F541">
            <v>0</v>
          </cell>
          <cell r="G541">
            <v>0</v>
          </cell>
          <cell r="H541">
            <v>0</v>
          </cell>
          <cell r="I541">
            <v>0</v>
          </cell>
          <cell r="J541">
            <v>0</v>
          </cell>
          <cell r="K541">
            <v>0</v>
          </cell>
          <cell r="L541">
            <v>0</v>
          </cell>
          <cell r="M541">
            <v>0</v>
          </cell>
          <cell r="N541">
            <v>0</v>
          </cell>
          <cell r="O541">
            <v>0</v>
          </cell>
        </row>
        <row r="542">
          <cell r="B542" t="str">
            <v>Q540</v>
          </cell>
          <cell r="C542">
            <v>0</v>
          </cell>
          <cell r="D542">
            <v>0</v>
          </cell>
          <cell r="E542">
            <v>0</v>
          </cell>
          <cell r="F542">
            <v>0</v>
          </cell>
          <cell r="G542">
            <v>0</v>
          </cell>
          <cell r="H542">
            <v>0</v>
          </cell>
          <cell r="I542">
            <v>0</v>
          </cell>
          <cell r="J542">
            <v>0</v>
          </cell>
          <cell r="K542">
            <v>0</v>
          </cell>
          <cell r="L542">
            <v>0</v>
          </cell>
          <cell r="M542">
            <v>0</v>
          </cell>
          <cell r="N542">
            <v>0</v>
          </cell>
          <cell r="O542">
            <v>0</v>
          </cell>
        </row>
        <row r="543">
          <cell r="B543" t="str">
            <v>Q541</v>
          </cell>
          <cell r="C543">
            <v>0</v>
          </cell>
          <cell r="D543">
            <v>0</v>
          </cell>
          <cell r="E543">
            <v>0</v>
          </cell>
          <cell r="F543">
            <v>0</v>
          </cell>
          <cell r="G543">
            <v>0</v>
          </cell>
          <cell r="H543">
            <v>0</v>
          </cell>
          <cell r="I543">
            <v>0</v>
          </cell>
          <cell r="J543">
            <v>0</v>
          </cell>
          <cell r="K543">
            <v>0</v>
          </cell>
          <cell r="L543">
            <v>0</v>
          </cell>
          <cell r="M543">
            <v>0</v>
          </cell>
          <cell r="N543">
            <v>0</v>
          </cell>
          <cell r="O543">
            <v>0</v>
          </cell>
        </row>
        <row r="544">
          <cell r="B544" t="str">
            <v>Q542</v>
          </cell>
          <cell r="C544">
            <v>0</v>
          </cell>
          <cell r="D544">
            <v>0</v>
          </cell>
          <cell r="E544">
            <v>0</v>
          </cell>
          <cell r="F544">
            <v>0</v>
          </cell>
          <cell r="G544">
            <v>0</v>
          </cell>
          <cell r="H544">
            <v>0</v>
          </cell>
          <cell r="I544">
            <v>0</v>
          </cell>
          <cell r="J544">
            <v>0</v>
          </cell>
          <cell r="K544">
            <v>0</v>
          </cell>
          <cell r="L544">
            <v>0</v>
          </cell>
          <cell r="M544">
            <v>0</v>
          </cell>
          <cell r="N544">
            <v>0</v>
          </cell>
          <cell r="O544">
            <v>0</v>
          </cell>
        </row>
        <row r="545">
          <cell r="B545" t="str">
            <v>Q543</v>
          </cell>
          <cell r="C545">
            <v>0</v>
          </cell>
          <cell r="D545">
            <v>0</v>
          </cell>
          <cell r="E545">
            <v>0</v>
          </cell>
          <cell r="F545">
            <v>0</v>
          </cell>
          <cell r="G545">
            <v>0</v>
          </cell>
          <cell r="H545">
            <v>0</v>
          </cell>
          <cell r="I545">
            <v>0</v>
          </cell>
          <cell r="J545">
            <v>0</v>
          </cell>
          <cell r="K545">
            <v>0</v>
          </cell>
          <cell r="L545">
            <v>0</v>
          </cell>
          <cell r="M545">
            <v>0</v>
          </cell>
          <cell r="N545">
            <v>0</v>
          </cell>
          <cell r="O545">
            <v>0</v>
          </cell>
        </row>
        <row r="546">
          <cell r="B546" t="str">
            <v>Q544</v>
          </cell>
          <cell r="C546">
            <v>0</v>
          </cell>
          <cell r="D546">
            <v>0</v>
          </cell>
          <cell r="E546">
            <v>0</v>
          </cell>
          <cell r="F546">
            <v>0</v>
          </cell>
          <cell r="G546">
            <v>0</v>
          </cell>
          <cell r="H546">
            <v>0</v>
          </cell>
          <cell r="I546">
            <v>0</v>
          </cell>
          <cell r="J546">
            <v>0</v>
          </cell>
          <cell r="K546">
            <v>0</v>
          </cell>
          <cell r="L546">
            <v>0</v>
          </cell>
          <cell r="M546">
            <v>0</v>
          </cell>
          <cell r="N546">
            <v>0</v>
          </cell>
          <cell r="O546">
            <v>0</v>
          </cell>
        </row>
        <row r="547">
          <cell r="B547" t="str">
            <v>Q545</v>
          </cell>
          <cell r="C547">
            <v>0</v>
          </cell>
          <cell r="D547">
            <v>0</v>
          </cell>
          <cell r="E547">
            <v>0</v>
          </cell>
          <cell r="F547">
            <v>0</v>
          </cell>
          <cell r="G547">
            <v>0</v>
          </cell>
          <cell r="H547">
            <v>0</v>
          </cell>
          <cell r="I547">
            <v>0</v>
          </cell>
          <cell r="J547">
            <v>0</v>
          </cell>
          <cell r="K547">
            <v>0</v>
          </cell>
          <cell r="L547">
            <v>0</v>
          </cell>
          <cell r="M547">
            <v>0</v>
          </cell>
          <cell r="N547">
            <v>0</v>
          </cell>
          <cell r="O547">
            <v>0</v>
          </cell>
        </row>
        <row r="548">
          <cell r="B548" t="str">
            <v>Q546</v>
          </cell>
          <cell r="C548">
            <v>0</v>
          </cell>
          <cell r="D548">
            <v>0</v>
          </cell>
          <cell r="E548">
            <v>0</v>
          </cell>
          <cell r="F548">
            <v>0</v>
          </cell>
          <cell r="G548">
            <v>0</v>
          </cell>
          <cell r="H548">
            <v>0</v>
          </cell>
          <cell r="I548">
            <v>0</v>
          </cell>
          <cell r="J548">
            <v>0</v>
          </cell>
          <cell r="K548">
            <v>0</v>
          </cell>
          <cell r="L548">
            <v>0</v>
          </cell>
          <cell r="M548">
            <v>0</v>
          </cell>
          <cell r="N548">
            <v>0</v>
          </cell>
          <cell r="O548">
            <v>0</v>
          </cell>
        </row>
        <row r="549">
          <cell r="B549" t="str">
            <v>Q547</v>
          </cell>
          <cell r="C549">
            <v>0</v>
          </cell>
          <cell r="D549">
            <v>0</v>
          </cell>
          <cell r="E549">
            <v>0</v>
          </cell>
          <cell r="F549">
            <v>0</v>
          </cell>
          <cell r="G549">
            <v>0</v>
          </cell>
          <cell r="H549">
            <v>0</v>
          </cell>
          <cell r="I549">
            <v>0</v>
          </cell>
          <cell r="J549">
            <v>0</v>
          </cell>
          <cell r="K549">
            <v>0</v>
          </cell>
          <cell r="L549">
            <v>0</v>
          </cell>
          <cell r="M549">
            <v>0</v>
          </cell>
          <cell r="N549">
            <v>0</v>
          </cell>
          <cell r="O549">
            <v>0</v>
          </cell>
        </row>
        <row r="550">
          <cell r="B550" t="str">
            <v>Q548</v>
          </cell>
          <cell r="C550">
            <v>0</v>
          </cell>
          <cell r="D550">
            <v>0</v>
          </cell>
          <cell r="E550">
            <v>0</v>
          </cell>
          <cell r="F550">
            <v>0</v>
          </cell>
          <cell r="G550">
            <v>0</v>
          </cell>
          <cell r="H550">
            <v>0</v>
          </cell>
          <cell r="I550">
            <v>0</v>
          </cell>
          <cell r="J550">
            <v>0</v>
          </cell>
          <cell r="K550">
            <v>0</v>
          </cell>
          <cell r="L550">
            <v>0</v>
          </cell>
          <cell r="M550">
            <v>0</v>
          </cell>
          <cell r="N550">
            <v>0</v>
          </cell>
          <cell r="O550">
            <v>0</v>
          </cell>
        </row>
        <row r="551">
          <cell r="B551" t="str">
            <v>Q549</v>
          </cell>
          <cell r="C551">
            <v>0</v>
          </cell>
          <cell r="D551">
            <v>0</v>
          </cell>
          <cell r="E551">
            <v>0</v>
          </cell>
          <cell r="F551">
            <v>0</v>
          </cell>
          <cell r="G551">
            <v>0</v>
          </cell>
          <cell r="H551">
            <v>0</v>
          </cell>
          <cell r="I551">
            <v>0</v>
          </cell>
          <cell r="J551">
            <v>0</v>
          </cell>
          <cell r="K551">
            <v>0</v>
          </cell>
          <cell r="L551">
            <v>0</v>
          </cell>
          <cell r="M551">
            <v>0</v>
          </cell>
          <cell r="N551">
            <v>0</v>
          </cell>
          <cell r="O551">
            <v>0</v>
          </cell>
        </row>
        <row r="552">
          <cell r="B552" t="str">
            <v>Q550</v>
          </cell>
          <cell r="C552">
            <v>0</v>
          </cell>
          <cell r="D552">
            <v>0</v>
          </cell>
          <cell r="E552">
            <v>0</v>
          </cell>
          <cell r="F552">
            <v>0</v>
          </cell>
          <cell r="G552">
            <v>0</v>
          </cell>
          <cell r="H552">
            <v>0</v>
          </cell>
          <cell r="I552">
            <v>0</v>
          </cell>
          <cell r="J552">
            <v>0</v>
          </cell>
          <cell r="K552">
            <v>0</v>
          </cell>
          <cell r="L552">
            <v>0</v>
          </cell>
          <cell r="M552">
            <v>0</v>
          </cell>
          <cell r="N552">
            <v>0</v>
          </cell>
          <cell r="O552">
            <v>0</v>
          </cell>
        </row>
        <row r="553">
          <cell r="B553" t="str">
            <v>Q551</v>
          </cell>
          <cell r="C553">
            <v>0</v>
          </cell>
          <cell r="D553">
            <v>0</v>
          </cell>
          <cell r="E553">
            <v>0</v>
          </cell>
          <cell r="F553">
            <v>0</v>
          </cell>
          <cell r="G553">
            <v>0</v>
          </cell>
          <cell r="H553">
            <v>0</v>
          </cell>
          <cell r="I553">
            <v>0</v>
          </cell>
          <cell r="J553">
            <v>0</v>
          </cell>
          <cell r="K553">
            <v>0</v>
          </cell>
          <cell r="L553">
            <v>0</v>
          </cell>
          <cell r="M553">
            <v>0</v>
          </cell>
          <cell r="N553">
            <v>0</v>
          </cell>
          <cell r="O553">
            <v>0</v>
          </cell>
        </row>
        <row r="554">
          <cell r="B554" t="str">
            <v>Q552</v>
          </cell>
          <cell r="C554">
            <v>0</v>
          </cell>
          <cell r="D554">
            <v>0</v>
          </cell>
          <cell r="E554">
            <v>0</v>
          </cell>
          <cell r="F554">
            <v>0</v>
          </cell>
          <cell r="G554">
            <v>0</v>
          </cell>
          <cell r="H554">
            <v>0</v>
          </cell>
          <cell r="I554">
            <v>0</v>
          </cell>
          <cell r="J554">
            <v>0</v>
          </cell>
          <cell r="K554">
            <v>0</v>
          </cell>
          <cell r="L554">
            <v>0</v>
          </cell>
          <cell r="M554">
            <v>0</v>
          </cell>
          <cell r="N554">
            <v>0</v>
          </cell>
          <cell r="O554">
            <v>0</v>
          </cell>
        </row>
        <row r="555">
          <cell r="B555" t="str">
            <v>Q553</v>
          </cell>
          <cell r="C555">
            <v>0</v>
          </cell>
          <cell r="D555">
            <v>0</v>
          </cell>
          <cell r="E555">
            <v>0</v>
          </cell>
          <cell r="F555">
            <v>0</v>
          </cell>
          <cell r="G555">
            <v>0</v>
          </cell>
          <cell r="H555">
            <v>0</v>
          </cell>
          <cell r="I555">
            <v>0</v>
          </cell>
          <cell r="J555">
            <v>0</v>
          </cell>
          <cell r="K555">
            <v>0</v>
          </cell>
          <cell r="L555">
            <v>0</v>
          </cell>
          <cell r="M555">
            <v>0</v>
          </cell>
          <cell r="N555">
            <v>0</v>
          </cell>
          <cell r="O555">
            <v>0</v>
          </cell>
        </row>
        <row r="556">
          <cell r="B556" t="str">
            <v>Q554</v>
          </cell>
          <cell r="C556">
            <v>0</v>
          </cell>
          <cell r="D556">
            <v>0</v>
          </cell>
          <cell r="E556">
            <v>0</v>
          </cell>
          <cell r="F556">
            <v>0</v>
          </cell>
          <cell r="G556">
            <v>0</v>
          </cell>
          <cell r="H556">
            <v>0</v>
          </cell>
          <cell r="I556">
            <v>0</v>
          </cell>
          <cell r="J556">
            <v>0</v>
          </cell>
          <cell r="K556">
            <v>0</v>
          </cell>
          <cell r="L556">
            <v>0</v>
          </cell>
          <cell r="M556">
            <v>0</v>
          </cell>
          <cell r="N556">
            <v>0</v>
          </cell>
          <cell r="O556">
            <v>0</v>
          </cell>
        </row>
        <row r="557">
          <cell r="B557" t="str">
            <v>Q555</v>
          </cell>
          <cell r="C557">
            <v>0</v>
          </cell>
          <cell r="D557">
            <v>0</v>
          </cell>
          <cell r="E557">
            <v>0</v>
          </cell>
          <cell r="F557">
            <v>0</v>
          </cell>
          <cell r="G557">
            <v>0</v>
          </cell>
          <cell r="H557">
            <v>0</v>
          </cell>
          <cell r="I557">
            <v>0</v>
          </cell>
          <cell r="J557">
            <v>0</v>
          </cell>
          <cell r="K557">
            <v>0</v>
          </cell>
          <cell r="L557">
            <v>0</v>
          </cell>
          <cell r="M557">
            <v>0</v>
          </cell>
          <cell r="N557">
            <v>0</v>
          </cell>
          <cell r="O557">
            <v>0</v>
          </cell>
        </row>
        <row r="558">
          <cell r="B558" t="str">
            <v>Q556</v>
          </cell>
          <cell r="C558">
            <v>0</v>
          </cell>
          <cell r="D558">
            <v>0</v>
          </cell>
          <cell r="E558">
            <v>0</v>
          </cell>
          <cell r="F558">
            <v>0</v>
          </cell>
          <cell r="G558">
            <v>0</v>
          </cell>
          <cell r="H558">
            <v>0</v>
          </cell>
          <cell r="I558">
            <v>0</v>
          </cell>
          <cell r="J558">
            <v>0</v>
          </cell>
          <cell r="K558">
            <v>0</v>
          </cell>
          <cell r="L558">
            <v>0</v>
          </cell>
          <cell r="M558">
            <v>0</v>
          </cell>
          <cell r="N558">
            <v>0</v>
          </cell>
          <cell r="O558">
            <v>0</v>
          </cell>
        </row>
        <row r="559">
          <cell r="B559" t="str">
            <v>Q557</v>
          </cell>
          <cell r="C559">
            <v>0</v>
          </cell>
          <cell r="D559">
            <v>0</v>
          </cell>
          <cell r="E559">
            <v>0</v>
          </cell>
          <cell r="F559">
            <v>0</v>
          </cell>
          <cell r="G559">
            <v>0</v>
          </cell>
          <cell r="H559">
            <v>0</v>
          </cell>
          <cell r="I559">
            <v>0</v>
          </cell>
          <cell r="J559">
            <v>0</v>
          </cell>
          <cell r="K559">
            <v>0</v>
          </cell>
          <cell r="L559">
            <v>0</v>
          </cell>
          <cell r="M559">
            <v>0</v>
          </cell>
          <cell r="N559">
            <v>0</v>
          </cell>
          <cell r="O559">
            <v>0</v>
          </cell>
        </row>
        <row r="560">
          <cell r="B560" t="str">
            <v>Q558</v>
          </cell>
          <cell r="C560">
            <v>0</v>
          </cell>
          <cell r="D560">
            <v>0</v>
          </cell>
          <cell r="E560">
            <v>0</v>
          </cell>
          <cell r="F560">
            <v>0</v>
          </cell>
          <cell r="G560">
            <v>0</v>
          </cell>
          <cell r="H560">
            <v>0</v>
          </cell>
          <cell r="I560">
            <v>0</v>
          </cell>
          <cell r="J560">
            <v>0</v>
          </cell>
          <cell r="K560">
            <v>0</v>
          </cell>
          <cell r="L560">
            <v>0</v>
          </cell>
          <cell r="M560">
            <v>0</v>
          </cell>
          <cell r="N560">
            <v>0</v>
          </cell>
          <cell r="O560">
            <v>0</v>
          </cell>
        </row>
        <row r="561">
          <cell r="B561" t="str">
            <v>Q559</v>
          </cell>
          <cell r="C561">
            <v>0</v>
          </cell>
          <cell r="D561">
            <v>0</v>
          </cell>
          <cell r="E561">
            <v>0</v>
          </cell>
          <cell r="F561">
            <v>0</v>
          </cell>
          <cell r="G561">
            <v>0</v>
          </cell>
          <cell r="H561">
            <v>0</v>
          </cell>
          <cell r="I561">
            <v>0</v>
          </cell>
          <cell r="J561">
            <v>0</v>
          </cell>
          <cell r="K561">
            <v>0</v>
          </cell>
          <cell r="L561">
            <v>0</v>
          </cell>
          <cell r="M561">
            <v>0</v>
          </cell>
          <cell r="N561">
            <v>0</v>
          </cell>
          <cell r="O561">
            <v>0</v>
          </cell>
        </row>
        <row r="562">
          <cell r="B562" t="str">
            <v>Q560</v>
          </cell>
          <cell r="C562">
            <v>0</v>
          </cell>
          <cell r="D562">
            <v>0</v>
          </cell>
          <cell r="E562">
            <v>0</v>
          </cell>
          <cell r="F562">
            <v>0</v>
          </cell>
          <cell r="G562">
            <v>0</v>
          </cell>
          <cell r="H562">
            <v>0</v>
          </cell>
          <cell r="I562">
            <v>0</v>
          </cell>
          <cell r="J562">
            <v>0</v>
          </cell>
          <cell r="K562">
            <v>0</v>
          </cell>
          <cell r="L562">
            <v>0</v>
          </cell>
          <cell r="M562">
            <v>0</v>
          </cell>
          <cell r="N562">
            <v>0</v>
          </cell>
          <cell r="O562">
            <v>0</v>
          </cell>
        </row>
        <row r="563">
          <cell r="B563" t="str">
            <v>Q561</v>
          </cell>
          <cell r="C563">
            <v>0</v>
          </cell>
          <cell r="D563">
            <v>0</v>
          </cell>
          <cell r="E563">
            <v>0</v>
          </cell>
          <cell r="F563">
            <v>0</v>
          </cell>
          <cell r="G563">
            <v>0</v>
          </cell>
          <cell r="H563">
            <v>0</v>
          </cell>
          <cell r="I563">
            <v>0</v>
          </cell>
          <cell r="J563">
            <v>0</v>
          </cell>
          <cell r="K563">
            <v>0</v>
          </cell>
          <cell r="L563">
            <v>0</v>
          </cell>
          <cell r="M563">
            <v>0</v>
          </cell>
          <cell r="N563">
            <v>0</v>
          </cell>
          <cell r="O563">
            <v>0</v>
          </cell>
        </row>
        <row r="564">
          <cell r="B564" t="str">
            <v>Q562</v>
          </cell>
          <cell r="C564">
            <v>0</v>
          </cell>
          <cell r="D564">
            <v>0</v>
          </cell>
          <cell r="E564">
            <v>0</v>
          </cell>
          <cell r="F564">
            <v>0</v>
          </cell>
          <cell r="G564">
            <v>0</v>
          </cell>
          <cell r="H564">
            <v>0</v>
          </cell>
          <cell r="I564">
            <v>0</v>
          </cell>
          <cell r="J564">
            <v>0</v>
          </cell>
          <cell r="K564">
            <v>0</v>
          </cell>
          <cell r="L564">
            <v>0</v>
          </cell>
          <cell r="M564">
            <v>0</v>
          </cell>
          <cell r="N564">
            <v>0</v>
          </cell>
          <cell r="O564">
            <v>0</v>
          </cell>
        </row>
        <row r="565">
          <cell r="B565" t="str">
            <v>Q563</v>
          </cell>
          <cell r="C565">
            <v>0</v>
          </cell>
          <cell r="D565">
            <v>0</v>
          </cell>
          <cell r="E565">
            <v>0</v>
          </cell>
          <cell r="F565">
            <v>0</v>
          </cell>
          <cell r="G565">
            <v>0</v>
          </cell>
          <cell r="H565">
            <v>0</v>
          </cell>
          <cell r="I565">
            <v>0</v>
          </cell>
          <cell r="J565">
            <v>0</v>
          </cell>
          <cell r="K565">
            <v>0</v>
          </cell>
          <cell r="L565">
            <v>0</v>
          </cell>
          <cell r="M565">
            <v>0</v>
          </cell>
          <cell r="N565">
            <v>0</v>
          </cell>
          <cell r="O565">
            <v>0</v>
          </cell>
        </row>
        <row r="566">
          <cell r="B566" t="str">
            <v>Q564</v>
          </cell>
          <cell r="C566">
            <v>0</v>
          </cell>
          <cell r="D566">
            <v>0</v>
          </cell>
          <cell r="E566">
            <v>0</v>
          </cell>
          <cell r="F566">
            <v>0</v>
          </cell>
          <cell r="G566">
            <v>0</v>
          </cell>
          <cell r="H566">
            <v>0</v>
          </cell>
          <cell r="I566">
            <v>0</v>
          </cell>
          <cell r="J566">
            <v>0</v>
          </cell>
          <cell r="K566">
            <v>0</v>
          </cell>
          <cell r="L566">
            <v>0</v>
          </cell>
          <cell r="M566">
            <v>0</v>
          </cell>
          <cell r="N566">
            <v>0</v>
          </cell>
          <cell r="O566">
            <v>0</v>
          </cell>
        </row>
        <row r="567">
          <cell r="B567" t="str">
            <v>Q565</v>
          </cell>
          <cell r="C567">
            <v>0</v>
          </cell>
          <cell r="D567">
            <v>0</v>
          </cell>
          <cell r="E567">
            <v>0</v>
          </cell>
          <cell r="F567">
            <v>0</v>
          </cell>
          <cell r="G567">
            <v>0</v>
          </cell>
          <cell r="H567">
            <v>0</v>
          </cell>
          <cell r="I567">
            <v>0</v>
          </cell>
          <cell r="J567">
            <v>0</v>
          </cell>
          <cell r="K567">
            <v>0</v>
          </cell>
          <cell r="L567">
            <v>0</v>
          </cell>
          <cell r="M567">
            <v>0</v>
          </cell>
          <cell r="N567">
            <v>0</v>
          </cell>
          <cell r="O567">
            <v>0</v>
          </cell>
        </row>
        <row r="568">
          <cell r="B568" t="str">
            <v>Q566</v>
          </cell>
          <cell r="C568">
            <v>0</v>
          </cell>
          <cell r="D568">
            <v>0</v>
          </cell>
          <cell r="E568">
            <v>0</v>
          </cell>
          <cell r="F568">
            <v>0</v>
          </cell>
          <cell r="G568">
            <v>0</v>
          </cell>
          <cell r="H568">
            <v>0</v>
          </cell>
          <cell r="I568">
            <v>0</v>
          </cell>
          <cell r="J568">
            <v>0</v>
          </cell>
          <cell r="K568">
            <v>0</v>
          </cell>
          <cell r="L568">
            <v>0</v>
          </cell>
          <cell r="M568">
            <v>0</v>
          </cell>
          <cell r="N568">
            <v>0</v>
          </cell>
          <cell r="O568">
            <v>0</v>
          </cell>
        </row>
        <row r="569">
          <cell r="B569" t="str">
            <v>Q567</v>
          </cell>
          <cell r="C569">
            <v>0</v>
          </cell>
          <cell r="D569">
            <v>0</v>
          </cell>
          <cell r="E569">
            <v>0</v>
          </cell>
          <cell r="F569">
            <v>0</v>
          </cell>
          <cell r="G569">
            <v>0</v>
          </cell>
          <cell r="H569">
            <v>0</v>
          </cell>
          <cell r="I569">
            <v>0</v>
          </cell>
          <cell r="J569">
            <v>0</v>
          </cell>
          <cell r="K569">
            <v>0</v>
          </cell>
          <cell r="L569">
            <v>0</v>
          </cell>
          <cell r="M569">
            <v>0</v>
          </cell>
          <cell r="N569">
            <v>0</v>
          </cell>
          <cell r="O569">
            <v>0</v>
          </cell>
        </row>
        <row r="570">
          <cell r="B570" t="str">
            <v>Q568</v>
          </cell>
          <cell r="C570">
            <v>0</v>
          </cell>
          <cell r="D570">
            <v>0</v>
          </cell>
          <cell r="E570">
            <v>0</v>
          </cell>
          <cell r="F570">
            <v>0</v>
          </cell>
          <cell r="G570">
            <v>0</v>
          </cell>
          <cell r="H570">
            <v>0</v>
          </cell>
          <cell r="I570">
            <v>0</v>
          </cell>
          <cell r="J570">
            <v>0</v>
          </cell>
          <cell r="K570">
            <v>0</v>
          </cell>
          <cell r="L570">
            <v>0</v>
          </cell>
          <cell r="M570">
            <v>0</v>
          </cell>
          <cell r="N570">
            <v>0</v>
          </cell>
          <cell r="O570">
            <v>0</v>
          </cell>
        </row>
        <row r="571">
          <cell r="B571" t="str">
            <v>Q569</v>
          </cell>
          <cell r="C571">
            <v>0</v>
          </cell>
          <cell r="D571">
            <v>0</v>
          </cell>
          <cell r="E571">
            <v>0</v>
          </cell>
          <cell r="F571">
            <v>0</v>
          </cell>
          <cell r="G571">
            <v>0</v>
          </cell>
          <cell r="H571">
            <v>0</v>
          </cell>
          <cell r="I571">
            <v>0</v>
          </cell>
          <cell r="J571">
            <v>0</v>
          </cell>
          <cell r="K571">
            <v>0</v>
          </cell>
          <cell r="L571">
            <v>0</v>
          </cell>
          <cell r="M571">
            <v>0</v>
          </cell>
          <cell r="N571">
            <v>0</v>
          </cell>
          <cell r="O571">
            <v>0</v>
          </cell>
        </row>
        <row r="572">
          <cell r="B572" t="str">
            <v>Q570</v>
          </cell>
          <cell r="C572">
            <v>0</v>
          </cell>
          <cell r="D572">
            <v>0</v>
          </cell>
          <cell r="E572">
            <v>0</v>
          </cell>
          <cell r="F572">
            <v>0</v>
          </cell>
          <cell r="G572">
            <v>0</v>
          </cell>
          <cell r="H572">
            <v>0</v>
          </cell>
          <cell r="I572">
            <v>0</v>
          </cell>
          <cell r="J572">
            <v>0</v>
          </cell>
          <cell r="K572">
            <v>0</v>
          </cell>
          <cell r="L572">
            <v>0</v>
          </cell>
          <cell r="M572">
            <v>0</v>
          </cell>
          <cell r="N572">
            <v>0</v>
          </cell>
          <cell r="O572">
            <v>0</v>
          </cell>
        </row>
        <row r="573">
          <cell r="B573" t="str">
            <v>Q571</v>
          </cell>
          <cell r="C573">
            <v>0</v>
          </cell>
          <cell r="D573">
            <v>0</v>
          </cell>
          <cell r="E573">
            <v>0</v>
          </cell>
          <cell r="F573">
            <v>0</v>
          </cell>
          <cell r="G573">
            <v>0</v>
          </cell>
          <cell r="H573">
            <v>0</v>
          </cell>
          <cell r="I573">
            <v>0</v>
          </cell>
          <cell r="J573">
            <v>0</v>
          </cell>
          <cell r="K573">
            <v>0</v>
          </cell>
          <cell r="L573">
            <v>0</v>
          </cell>
          <cell r="M573">
            <v>0</v>
          </cell>
          <cell r="N573">
            <v>0</v>
          </cell>
          <cell r="O573">
            <v>0</v>
          </cell>
        </row>
        <row r="574">
          <cell r="B574" t="str">
            <v>Q572</v>
          </cell>
          <cell r="C574">
            <v>0</v>
          </cell>
          <cell r="D574">
            <v>0</v>
          </cell>
          <cell r="E574">
            <v>0</v>
          </cell>
          <cell r="F574">
            <v>0</v>
          </cell>
          <cell r="G574">
            <v>0</v>
          </cell>
          <cell r="H574">
            <v>0</v>
          </cell>
          <cell r="I574">
            <v>0</v>
          </cell>
          <cell r="J574">
            <v>0</v>
          </cell>
          <cell r="K574">
            <v>0</v>
          </cell>
          <cell r="L574">
            <v>0</v>
          </cell>
          <cell r="M574">
            <v>0</v>
          </cell>
          <cell r="N574">
            <v>0</v>
          </cell>
          <cell r="O574">
            <v>0</v>
          </cell>
        </row>
        <row r="575">
          <cell r="B575" t="str">
            <v>Q573</v>
          </cell>
          <cell r="C575">
            <v>0</v>
          </cell>
          <cell r="D575">
            <v>0</v>
          </cell>
          <cell r="E575">
            <v>0</v>
          </cell>
          <cell r="F575">
            <v>0</v>
          </cell>
          <cell r="G575">
            <v>0</v>
          </cell>
          <cell r="H575">
            <v>0</v>
          </cell>
          <cell r="I575">
            <v>0</v>
          </cell>
          <cell r="J575">
            <v>0</v>
          </cell>
          <cell r="K575">
            <v>0</v>
          </cell>
          <cell r="L575">
            <v>0</v>
          </cell>
          <cell r="M575">
            <v>0</v>
          </cell>
          <cell r="N575">
            <v>0</v>
          </cell>
          <cell r="O575">
            <v>0</v>
          </cell>
        </row>
        <row r="576">
          <cell r="B576" t="str">
            <v>Q574</v>
          </cell>
          <cell r="C576">
            <v>0</v>
          </cell>
          <cell r="D576">
            <v>0</v>
          </cell>
          <cell r="E576">
            <v>0</v>
          </cell>
          <cell r="F576">
            <v>0</v>
          </cell>
          <cell r="G576">
            <v>0</v>
          </cell>
          <cell r="H576">
            <v>0</v>
          </cell>
          <cell r="I576">
            <v>0</v>
          </cell>
          <cell r="J576">
            <v>0</v>
          </cell>
          <cell r="K576">
            <v>0</v>
          </cell>
          <cell r="L576">
            <v>0</v>
          </cell>
          <cell r="M576">
            <v>0</v>
          </cell>
          <cell r="N576">
            <v>0</v>
          </cell>
          <cell r="O576">
            <v>0</v>
          </cell>
        </row>
        <row r="577">
          <cell r="B577" t="str">
            <v>Q575</v>
          </cell>
          <cell r="C577">
            <v>0</v>
          </cell>
          <cell r="D577">
            <v>0</v>
          </cell>
          <cell r="E577">
            <v>0</v>
          </cell>
          <cell r="F577">
            <v>0</v>
          </cell>
          <cell r="G577">
            <v>0</v>
          </cell>
          <cell r="H577">
            <v>0</v>
          </cell>
          <cell r="I577">
            <v>0</v>
          </cell>
          <cell r="J577">
            <v>0</v>
          </cell>
          <cell r="K577">
            <v>0</v>
          </cell>
          <cell r="L577">
            <v>0</v>
          </cell>
          <cell r="M577">
            <v>0</v>
          </cell>
          <cell r="N577">
            <v>0</v>
          </cell>
          <cell r="O577">
            <v>0</v>
          </cell>
        </row>
        <row r="578">
          <cell r="B578" t="str">
            <v>Q576</v>
          </cell>
          <cell r="C578">
            <v>0</v>
          </cell>
          <cell r="D578">
            <v>0</v>
          </cell>
          <cell r="E578">
            <v>0</v>
          </cell>
          <cell r="F578">
            <v>0</v>
          </cell>
          <cell r="G578">
            <v>0</v>
          </cell>
          <cell r="H578">
            <v>0</v>
          </cell>
          <cell r="I578">
            <v>0</v>
          </cell>
          <cell r="J578">
            <v>0</v>
          </cell>
          <cell r="K578">
            <v>0</v>
          </cell>
          <cell r="L578">
            <v>0</v>
          </cell>
          <cell r="M578">
            <v>0</v>
          </cell>
          <cell r="N578">
            <v>0</v>
          </cell>
          <cell r="O578">
            <v>0</v>
          </cell>
        </row>
        <row r="579">
          <cell r="B579" t="str">
            <v>Q577</v>
          </cell>
          <cell r="C579">
            <v>0</v>
          </cell>
          <cell r="D579">
            <v>0</v>
          </cell>
          <cell r="E579">
            <v>0</v>
          </cell>
          <cell r="F579">
            <v>0</v>
          </cell>
          <cell r="G579">
            <v>0</v>
          </cell>
          <cell r="H579">
            <v>0</v>
          </cell>
          <cell r="I579">
            <v>0</v>
          </cell>
          <cell r="J579">
            <v>0</v>
          </cell>
          <cell r="K579">
            <v>0</v>
          </cell>
          <cell r="L579">
            <v>0</v>
          </cell>
          <cell r="M579">
            <v>0</v>
          </cell>
          <cell r="N579">
            <v>0</v>
          </cell>
          <cell r="O579">
            <v>0</v>
          </cell>
        </row>
        <row r="580">
          <cell r="B580" t="str">
            <v>Q578</v>
          </cell>
          <cell r="C580">
            <v>0</v>
          </cell>
          <cell r="D580">
            <v>0</v>
          </cell>
          <cell r="E580">
            <v>0</v>
          </cell>
          <cell r="F580">
            <v>0</v>
          </cell>
          <cell r="G580">
            <v>0</v>
          </cell>
          <cell r="H580">
            <v>0</v>
          </cell>
          <cell r="I580">
            <v>0</v>
          </cell>
          <cell r="J580">
            <v>0</v>
          </cell>
          <cell r="K580">
            <v>0</v>
          </cell>
          <cell r="L580">
            <v>0</v>
          </cell>
          <cell r="M580">
            <v>0</v>
          </cell>
          <cell r="N580">
            <v>0</v>
          </cell>
          <cell r="O580">
            <v>0</v>
          </cell>
        </row>
        <row r="581">
          <cell r="B581" t="str">
            <v>Q579</v>
          </cell>
          <cell r="C581">
            <v>0</v>
          </cell>
          <cell r="D581">
            <v>0</v>
          </cell>
          <cell r="E581">
            <v>0</v>
          </cell>
          <cell r="F581">
            <v>0</v>
          </cell>
          <cell r="G581">
            <v>0</v>
          </cell>
          <cell r="H581">
            <v>0</v>
          </cell>
          <cell r="I581">
            <v>0</v>
          </cell>
          <cell r="J581">
            <v>0</v>
          </cell>
          <cell r="K581">
            <v>0</v>
          </cell>
          <cell r="L581">
            <v>0</v>
          </cell>
          <cell r="M581">
            <v>0</v>
          </cell>
          <cell r="N581">
            <v>0</v>
          </cell>
          <cell r="O581">
            <v>0</v>
          </cell>
        </row>
        <row r="582">
          <cell r="B582" t="str">
            <v>Q580</v>
          </cell>
          <cell r="C582">
            <v>0</v>
          </cell>
          <cell r="D582">
            <v>0</v>
          </cell>
          <cell r="E582">
            <v>0</v>
          </cell>
          <cell r="F582">
            <v>0</v>
          </cell>
          <cell r="G582">
            <v>0</v>
          </cell>
          <cell r="H582">
            <v>0</v>
          </cell>
          <cell r="I582">
            <v>0</v>
          </cell>
          <cell r="J582">
            <v>0</v>
          </cell>
          <cell r="K582">
            <v>0</v>
          </cell>
          <cell r="L582">
            <v>0</v>
          </cell>
          <cell r="M582">
            <v>0</v>
          </cell>
          <cell r="N582">
            <v>0</v>
          </cell>
          <cell r="O582">
            <v>0</v>
          </cell>
        </row>
        <row r="583">
          <cell r="B583" t="str">
            <v>Q581</v>
          </cell>
          <cell r="C583">
            <v>0</v>
          </cell>
          <cell r="D583">
            <v>0</v>
          </cell>
          <cell r="E583">
            <v>0</v>
          </cell>
          <cell r="F583">
            <v>0</v>
          </cell>
          <cell r="G583">
            <v>0</v>
          </cell>
          <cell r="H583">
            <v>0</v>
          </cell>
          <cell r="I583">
            <v>0</v>
          </cell>
          <cell r="J583">
            <v>0</v>
          </cell>
          <cell r="K583">
            <v>0</v>
          </cell>
          <cell r="L583">
            <v>0</v>
          </cell>
          <cell r="M583">
            <v>0</v>
          </cell>
          <cell r="N583">
            <v>0</v>
          </cell>
          <cell r="O583">
            <v>0</v>
          </cell>
        </row>
        <row r="584">
          <cell r="B584" t="str">
            <v>Q582</v>
          </cell>
          <cell r="C584">
            <v>0</v>
          </cell>
          <cell r="D584">
            <v>0</v>
          </cell>
          <cell r="E584">
            <v>0</v>
          </cell>
          <cell r="F584">
            <v>0</v>
          </cell>
          <cell r="G584">
            <v>0</v>
          </cell>
          <cell r="H584">
            <v>0</v>
          </cell>
          <cell r="I584">
            <v>0</v>
          </cell>
          <cell r="J584">
            <v>0</v>
          </cell>
          <cell r="K584">
            <v>0</v>
          </cell>
          <cell r="L584">
            <v>0</v>
          </cell>
          <cell r="M584">
            <v>0</v>
          </cell>
          <cell r="N584">
            <v>0</v>
          </cell>
          <cell r="O584">
            <v>0</v>
          </cell>
        </row>
        <row r="585">
          <cell r="B585" t="str">
            <v>Q583</v>
          </cell>
          <cell r="C585">
            <v>0</v>
          </cell>
          <cell r="D585">
            <v>0</v>
          </cell>
          <cell r="E585">
            <v>0</v>
          </cell>
          <cell r="F585">
            <v>0</v>
          </cell>
          <cell r="G585">
            <v>0</v>
          </cell>
          <cell r="H585">
            <v>0</v>
          </cell>
          <cell r="I585">
            <v>0</v>
          </cell>
          <cell r="J585">
            <v>0</v>
          </cell>
          <cell r="K585">
            <v>0</v>
          </cell>
          <cell r="L585">
            <v>0</v>
          </cell>
          <cell r="M585">
            <v>0</v>
          </cell>
          <cell r="N585">
            <v>0</v>
          </cell>
          <cell r="O585">
            <v>0</v>
          </cell>
        </row>
        <row r="586">
          <cell r="B586" t="str">
            <v>Q584</v>
          </cell>
          <cell r="C586">
            <v>0</v>
          </cell>
          <cell r="D586">
            <v>0</v>
          </cell>
          <cell r="E586">
            <v>0</v>
          </cell>
          <cell r="F586">
            <v>0</v>
          </cell>
          <cell r="G586">
            <v>0</v>
          </cell>
          <cell r="H586">
            <v>0</v>
          </cell>
          <cell r="I586">
            <v>0</v>
          </cell>
          <cell r="J586">
            <v>0</v>
          </cell>
          <cell r="K586">
            <v>0</v>
          </cell>
          <cell r="L586">
            <v>0</v>
          </cell>
          <cell r="M586">
            <v>0</v>
          </cell>
          <cell r="N586">
            <v>0</v>
          </cell>
          <cell r="O586">
            <v>0</v>
          </cell>
        </row>
        <row r="587">
          <cell r="B587" t="str">
            <v>Q585</v>
          </cell>
          <cell r="C587">
            <v>0</v>
          </cell>
          <cell r="D587">
            <v>0</v>
          </cell>
          <cell r="E587">
            <v>0</v>
          </cell>
          <cell r="F587">
            <v>0</v>
          </cell>
          <cell r="G587">
            <v>0</v>
          </cell>
          <cell r="H587">
            <v>0</v>
          </cell>
          <cell r="I587">
            <v>0</v>
          </cell>
          <cell r="J587">
            <v>0</v>
          </cell>
          <cell r="K587">
            <v>0</v>
          </cell>
          <cell r="L587">
            <v>0</v>
          </cell>
          <cell r="M587">
            <v>0</v>
          </cell>
          <cell r="N587">
            <v>0</v>
          </cell>
          <cell r="O587">
            <v>0</v>
          </cell>
        </row>
        <row r="588">
          <cell r="B588" t="str">
            <v>Q586</v>
          </cell>
          <cell r="C588">
            <v>0</v>
          </cell>
          <cell r="D588">
            <v>0</v>
          </cell>
          <cell r="E588">
            <v>0</v>
          </cell>
          <cell r="F588">
            <v>0</v>
          </cell>
          <cell r="G588">
            <v>0</v>
          </cell>
          <cell r="H588">
            <v>0</v>
          </cell>
          <cell r="I588">
            <v>0</v>
          </cell>
          <cell r="J588">
            <v>0</v>
          </cell>
          <cell r="K588">
            <v>0</v>
          </cell>
          <cell r="L588">
            <v>0</v>
          </cell>
          <cell r="M588">
            <v>0</v>
          </cell>
          <cell r="N588">
            <v>0</v>
          </cell>
          <cell r="O588">
            <v>0</v>
          </cell>
        </row>
        <row r="589">
          <cell r="B589" t="str">
            <v>Q587</v>
          </cell>
          <cell r="C589">
            <v>0</v>
          </cell>
          <cell r="D589">
            <v>0</v>
          </cell>
          <cell r="E589">
            <v>0</v>
          </cell>
          <cell r="F589">
            <v>0</v>
          </cell>
          <cell r="G589">
            <v>0</v>
          </cell>
          <cell r="H589">
            <v>0</v>
          </cell>
          <cell r="I589">
            <v>0</v>
          </cell>
          <cell r="J589">
            <v>0</v>
          </cell>
          <cell r="K589">
            <v>0</v>
          </cell>
          <cell r="L589">
            <v>0</v>
          </cell>
          <cell r="M589">
            <v>0</v>
          </cell>
          <cell r="N589">
            <v>0</v>
          </cell>
          <cell r="O589">
            <v>0</v>
          </cell>
        </row>
        <row r="590">
          <cell r="B590" t="str">
            <v>Q588</v>
          </cell>
          <cell r="C590">
            <v>0</v>
          </cell>
          <cell r="D590">
            <v>0</v>
          </cell>
          <cell r="E590">
            <v>0</v>
          </cell>
          <cell r="F590">
            <v>0</v>
          </cell>
          <cell r="G590">
            <v>0</v>
          </cell>
          <cell r="H590">
            <v>0</v>
          </cell>
          <cell r="I590">
            <v>0</v>
          </cell>
          <cell r="J590">
            <v>0</v>
          </cell>
          <cell r="K590">
            <v>0</v>
          </cell>
          <cell r="L590">
            <v>0</v>
          </cell>
          <cell r="M590">
            <v>0</v>
          </cell>
          <cell r="N590">
            <v>0</v>
          </cell>
          <cell r="O590">
            <v>0</v>
          </cell>
        </row>
        <row r="591">
          <cell r="B591" t="str">
            <v>Q589</v>
          </cell>
          <cell r="C591">
            <v>0</v>
          </cell>
          <cell r="D591">
            <v>0</v>
          </cell>
          <cell r="E591">
            <v>0</v>
          </cell>
          <cell r="F591">
            <v>0</v>
          </cell>
          <cell r="G591">
            <v>0</v>
          </cell>
          <cell r="H591">
            <v>0</v>
          </cell>
          <cell r="I591">
            <v>0</v>
          </cell>
          <cell r="J591">
            <v>0</v>
          </cell>
          <cell r="K591">
            <v>0</v>
          </cell>
          <cell r="L591">
            <v>0</v>
          </cell>
          <cell r="M591">
            <v>0</v>
          </cell>
          <cell r="N591">
            <v>0</v>
          </cell>
          <cell r="O591">
            <v>0</v>
          </cell>
        </row>
        <row r="592">
          <cell r="B592" t="str">
            <v>Q590</v>
          </cell>
          <cell r="C592">
            <v>0</v>
          </cell>
          <cell r="D592">
            <v>0</v>
          </cell>
          <cell r="E592">
            <v>0</v>
          </cell>
          <cell r="F592">
            <v>0</v>
          </cell>
          <cell r="G592">
            <v>0</v>
          </cell>
          <cell r="H592">
            <v>0</v>
          </cell>
          <cell r="I592">
            <v>0</v>
          </cell>
          <cell r="J592">
            <v>0</v>
          </cell>
          <cell r="K592">
            <v>0</v>
          </cell>
          <cell r="L592">
            <v>0</v>
          </cell>
          <cell r="M592">
            <v>0</v>
          </cell>
          <cell r="N592">
            <v>0</v>
          </cell>
          <cell r="O592">
            <v>0</v>
          </cell>
        </row>
        <row r="593">
          <cell r="B593" t="str">
            <v>Q591</v>
          </cell>
          <cell r="C593">
            <v>0</v>
          </cell>
          <cell r="D593">
            <v>0</v>
          </cell>
          <cell r="E593">
            <v>0</v>
          </cell>
          <cell r="F593">
            <v>0</v>
          </cell>
          <cell r="G593">
            <v>0</v>
          </cell>
          <cell r="H593">
            <v>0</v>
          </cell>
          <cell r="I593">
            <v>0</v>
          </cell>
          <cell r="J593">
            <v>0</v>
          </cell>
          <cell r="K593">
            <v>0</v>
          </cell>
          <cell r="L593">
            <v>0</v>
          </cell>
          <cell r="M593">
            <v>0</v>
          </cell>
          <cell r="N593">
            <v>0</v>
          </cell>
          <cell r="O593">
            <v>0</v>
          </cell>
        </row>
        <row r="594">
          <cell r="B594" t="str">
            <v>Q592</v>
          </cell>
          <cell r="C594">
            <v>0</v>
          </cell>
          <cell r="D594">
            <v>0</v>
          </cell>
          <cell r="E594">
            <v>0</v>
          </cell>
          <cell r="F594">
            <v>0</v>
          </cell>
          <cell r="G594">
            <v>0</v>
          </cell>
          <cell r="H594">
            <v>0</v>
          </cell>
          <cell r="I594">
            <v>0</v>
          </cell>
          <cell r="J594">
            <v>0</v>
          </cell>
          <cell r="K594">
            <v>0</v>
          </cell>
          <cell r="L594">
            <v>0</v>
          </cell>
          <cell r="M594">
            <v>0</v>
          </cell>
          <cell r="N594">
            <v>0</v>
          </cell>
          <cell r="O594">
            <v>0</v>
          </cell>
        </row>
        <row r="595">
          <cell r="B595" t="str">
            <v>Q593</v>
          </cell>
          <cell r="C595">
            <v>0</v>
          </cell>
          <cell r="D595">
            <v>0</v>
          </cell>
          <cell r="E595">
            <v>0</v>
          </cell>
          <cell r="F595">
            <v>0</v>
          </cell>
          <cell r="G595">
            <v>0</v>
          </cell>
          <cell r="H595">
            <v>0</v>
          </cell>
          <cell r="I595">
            <v>0</v>
          </cell>
          <cell r="J595">
            <v>0</v>
          </cell>
          <cell r="K595">
            <v>0</v>
          </cell>
          <cell r="L595">
            <v>0</v>
          </cell>
          <cell r="M595">
            <v>0</v>
          </cell>
          <cell r="N595">
            <v>0</v>
          </cell>
          <cell r="O595">
            <v>0</v>
          </cell>
        </row>
        <row r="596">
          <cell r="B596" t="str">
            <v>Q594</v>
          </cell>
          <cell r="C596">
            <v>0</v>
          </cell>
          <cell r="D596">
            <v>0</v>
          </cell>
          <cell r="E596">
            <v>0</v>
          </cell>
          <cell r="F596">
            <v>0</v>
          </cell>
          <cell r="G596">
            <v>0</v>
          </cell>
          <cell r="H596">
            <v>0</v>
          </cell>
          <cell r="I596">
            <v>0</v>
          </cell>
          <cell r="J596">
            <v>0</v>
          </cell>
          <cell r="K596">
            <v>0</v>
          </cell>
          <cell r="L596">
            <v>0</v>
          </cell>
          <cell r="M596">
            <v>0</v>
          </cell>
          <cell r="N596">
            <v>0</v>
          </cell>
          <cell r="O596">
            <v>0</v>
          </cell>
        </row>
        <row r="597">
          <cell r="B597" t="str">
            <v>Q595</v>
          </cell>
          <cell r="C597">
            <v>0</v>
          </cell>
          <cell r="D597">
            <v>0</v>
          </cell>
          <cell r="E597">
            <v>0</v>
          </cell>
          <cell r="F597">
            <v>0</v>
          </cell>
          <cell r="G597">
            <v>0</v>
          </cell>
          <cell r="H597">
            <v>0</v>
          </cell>
          <cell r="I597">
            <v>0</v>
          </cell>
          <cell r="J597">
            <v>0</v>
          </cell>
          <cell r="K597">
            <v>0</v>
          </cell>
          <cell r="L597">
            <v>0</v>
          </cell>
          <cell r="M597">
            <v>0</v>
          </cell>
          <cell r="N597">
            <v>0</v>
          </cell>
          <cell r="O597">
            <v>0</v>
          </cell>
        </row>
        <row r="598">
          <cell r="B598" t="str">
            <v>Q596</v>
          </cell>
          <cell r="C598">
            <v>0</v>
          </cell>
          <cell r="D598">
            <v>0</v>
          </cell>
          <cell r="E598">
            <v>0</v>
          </cell>
          <cell r="F598">
            <v>0</v>
          </cell>
          <cell r="G598">
            <v>0</v>
          </cell>
          <cell r="H598">
            <v>0</v>
          </cell>
          <cell r="I598">
            <v>0</v>
          </cell>
          <cell r="J598">
            <v>0</v>
          </cell>
          <cell r="K598">
            <v>0</v>
          </cell>
          <cell r="L598">
            <v>0</v>
          </cell>
          <cell r="M598">
            <v>0</v>
          </cell>
          <cell r="N598">
            <v>0</v>
          </cell>
          <cell r="O598">
            <v>0</v>
          </cell>
        </row>
        <row r="599">
          <cell r="B599" t="str">
            <v>Q597</v>
          </cell>
          <cell r="C599">
            <v>0</v>
          </cell>
          <cell r="D599">
            <v>0</v>
          </cell>
          <cell r="E599">
            <v>0</v>
          </cell>
          <cell r="F599">
            <v>0</v>
          </cell>
          <cell r="G599">
            <v>0</v>
          </cell>
          <cell r="H599">
            <v>0</v>
          </cell>
          <cell r="I599">
            <v>0</v>
          </cell>
          <cell r="J599">
            <v>0</v>
          </cell>
          <cell r="K599">
            <v>0</v>
          </cell>
          <cell r="L599">
            <v>0</v>
          </cell>
          <cell r="M599">
            <v>0</v>
          </cell>
          <cell r="N599">
            <v>0</v>
          </cell>
          <cell r="O599">
            <v>0</v>
          </cell>
        </row>
        <row r="600">
          <cell r="B600" t="str">
            <v>Q598</v>
          </cell>
          <cell r="C600">
            <v>0</v>
          </cell>
          <cell r="D600">
            <v>0</v>
          </cell>
          <cell r="E600">
            <v>0</v>
          </cell>
          <cell r="F600">
            <v>0</v>
          </cell>
          <cell r="G600">
            <v>0</v>
          </cell>
          <cell r="H600">
            <v>0</v>
          </cell>
          <cell r="I600">
            <v>0</v>
          </cell>
          <cell r="J600">
            <v>0</v>
          </cell>
          <cell r="K600">
            <v>0</v>
          </cell>
          <cell r="L600">
            <v>0</v>
          </cell>
          <cell r="M600">
            <v>0</v>
          </cell>
          <cell r="N600">
            <v>0</v>
          </cell>
          <cell r="O600">
            <v>0</v>
          </cell>
        </row>
        <row r="601">
          <cell r="B601" t="str">
            <v>Q599</v>
          </cell>
          <cell r="C601">
            <v>0</v>
          </cell>
          <cell r="D601">
            <v>0</v>
          </cell>
          <cell r="E601">
            <v>0</v>
          </cell>
          <cell r="F601">
            <v>0</v>
          </cell>
          <cell r="G601">
            <v>0</v>
          </cell>
          <cell r="H601">
            <v>0</v>
          </cell>
          <cell r="I601">
            <v>0</v>
          </cell>
          <cell r="J601">
            <v>0</v>
          </cell>
          <cell r="K601">
            <v>0</v>
          </cell>
          <cell r="L601">
            <v>0</v>
          </cell>
          <cell r="M601">
            <v>0</v>
          </cell>
          <cell r="N601">
            <v>0</v>
          </cell>
          <cell r="O601">
            <v>0</v>
          </cell>
        </row>
        <row r="602">
          <cell r="B602" t="str">
            <v>Q600</v>
          </cell>
          <cell r="C602">
            <v>0</v>
          </cell>
          <cell r="D602">
            <v>0</v>
          </cell>
          <cell r="E602">
            <v>0</v>
          </cell>
          <cell r="F602">
            <v>0</v>
          </cell>
          <cell r="G602">
            <v>0</v>
          </cell>
          <cell r="H602">
            <v>0</v>
          </cell>
          <cell r="I602">
            <v>0</v>
          </cell>
          <cell r="J602">
            <v>0</v>
          </cell>
          <cell r="K602">
            <v>0</v>
          </cell>
          <cell r="L602">
            <v>0</v>
          </cell>
          <cell r="M602">
            <v>0</v>
          </cell>
          <cell r="N602">
            <v>0</v>
          </cell>
          <cell r="O602">
            <v>0</v>
          </cell>
        </row>
        <row r="603">
          <cell r="B603" t="str">
            <v>Q601</v>
          </cell>
          <cell r="C603">
            <v>0</v>
          </cell>
          <cell r="D603">
            <v>0</v>
          </cell>
          <cell r="E603">
            <v>0</v>
          </cell>
          <cell r="F603">
            <v>0</v>
          </cell>
          <cell r="G603">
            <v>0</v>
          </cell>
          <cell r="H603">
            <v>0</v>
          </cell>
          <cell r="I603">
            <v>0</v>
          </cell>
          <cell r="J603">
            <v>0</v>
          </cell>
          <cell r="K603">
            <v>0</v>
          </cell>
          <cell r="L603">
            <v>0</v>
          </cell>
          <cell r="M603">
            <v>0</v>
          </cell>
          <cell r="N603">
            <v>0</v>
          </cell>
          <cell r="O603">
            <v>0</v>
          </cell>
        </row>
        <row r="604">
          <cell r="B604" t="str">
            <v>Q602</v>
          </cell>
          <cell r="C604">
            <v>0</v>
          </cell>
          <cell r="D604">
            <v>0</v>
          </cell>
          <cell r="E604">
            <v>0</v>
          </cell>
          <cell r="F604">
            <v>0</v>
          </cell>
          <cell r="G604">
            <v>0</v>
          </cell>
          <cell r="H604">
            <v>0</v>
          </cell>
          <cell r="I604">
            <v>0</v>
          </cell>
          <cell r="J604">
            <v>0</v>
          </cell>
          <cell r="K604">
            <v>0</v>
          </cell>
          <cell r="L604">
            <v>0</v>
          </cell>
          <cell r="M604">
            <v>0</v>
          </cell>
          <cell r="N604">
            <v>0</v>
          </cell>
          <cell r="O604">
            <v>0</v>
          </cell>
        </row>
        <row r="605">
          <cell r="B605" t="str">
            <v>Q603</v>
          </cell>
          <cell r="C605">
            <v>0</v>
          </cell>
          <cell r="D605">
            <v>0</v>
          </cell>
          <cell r="E605">
            <v>0</v>
          </cell>
          <cell r="F605">
            <v>0</v>
          </cell>
          <cell r="G605">
            <v>0</v>
          </cell>
          <cell r="H605">
            <v>0</v>
          </cell>
          <cell r="I605">
            <v>0</v>
          </cell>
          <cell r="J605">
            <v>0</v>
          </cell>
          <cell r="K605">
            <v>0</v>
          </cell>
          <cell r="L605">
            <v>0</v>
          </cell>
          <cell r="M605">
            <v>0</v>
          </cell>
          <cell r="N605">
            <v>0</v>
          </cell>
          <cell r="O605">
            <v>0</v>
          </cell>
        </row>
        <row r="606">
          <cell r="B606" t="str">
            <v>Q604</v>
          </cell>
          <cell r="C606">
            <v>0</v>
          </cell>
          <cell r="D606">
            <v>0</v>
          </cell>
          <cell r="E606">
            <v>0</v>
          </cell>
          <cell r="F606">
            <v>0</v>
          </cell>
          <cell r="G606">
            <v>0</v>
          </cell>
          <cell r="H606">
            <v>0</v>
          </cell>
          <cell r="I606">
            <v>0</v>
          </cell>
          <cell r="J606">
            <v>0</v>
          </cell>
          <cell r="K606">
            <v>0</v>
          </cell>
          <cell r="L606">
            <v>0</v>
          </cell>
          <cell r="M606">
            <v>0</v>
          </cell>
          <cell r="N606">
            <v>0</v>
          </cell>
          <cell r="O606">
            <v>0</v>
          </cell>
        </row>
        <row r="607">
          <cell r="B607" t="str">
            <v>Q605</v>
          </cell>
          <cell r="C607">
            <v>0</v>
          </cell>
          <cell r="D607">
            <v>0</v>
          </cell>
          <cell r="E607">
            <v>0</v>
          </cell>
          <cell r="F607">
            <v>0</v>
          </cell>
          <cell r="G607">
            <v>0</v>
          </cell>
          <cell r="H607">
            <v>0</v>
          </cell>
          <cell r="I607">
            <v>0</v>
          </cell>
          <cell r="J607">
            <v>0</v>
          </cell>
          <cell r="K607">
            <v>0</v>
          </cell>
          <cell r="L607">
            <v>0</v>
          </cell>
          <cell r="M607">
            <v>0</v>
          </cell>
          <cell r="N607">
            <v>0</v>
          </cell>
          <cell r="O607">
            <v>0</v>
          </cell>
        </row>
        <row r="608">
          <cell r="B608" t="str">
            <v>Q606</v>
          </cell>
          <cell r="C608">
            <v>0</v>
          </cell>
          <cell r="D608">
            <v>0</v>
          </cell>
          <cell r="E608">
            <v>0</v>
          </cell>
          <cell r="F608">
            <v>0</v>
          </cell>
          <cell r="G608">
            <v>0</v>
          </cell>
          <cell r="H608">
            <v>0</v>
          </cell>
          <cell r="I608">
            <v>0</v>
          </cell>
          <cell r="J608">
            <v>0</v>
          </cell>
          <cell r="K608">
            <v>0</v>
          </cell>
          <cell r="L608">
            <v>0</v>
          </cell>
          <cell r="M608">
            <v>0</v>
          </cell>
          <cell r="N608">
            <v>0</v>
          </cell>
          <cell r="O608">
            <v>0</v>
          </cell>
        </row>
        <row r="609">
          <cell r="B609" t="str">
            <v>Q607</v>
          </cell>
          <cell r="C609">
            <v>0</v>
          </cell>
          <cell r="D609">
            <v>0</v>
          </cell>
          <cell r="E609">
            <v>0</v>
          </cell>
          <cell r="F609">
            <v>0</v>
          </cell>
          <cell r="G609">
            <v>0</v>
          </cell>
          <cell r="H609">
            <v>0</v>
          </cell>
          <cell r="I609">
            <v>0</v>
          </cell>
          <cell r="J609">
            <v>0</v>
          </cell>
          <cell r="K609">
            <v>0</v>
          </cell>
          <cell r="L609">
            <v>0</v>
          </cell>
          <cell r="M609">
            <v>0</v>
          </cell>
          <cell r="N609">
            <v>0</v>
          </cell>
          <cell r="O609">
            <v>0</v>
          </cell>
        </row>
        <row r="610">
          <cell r="B610" t="str">
            <v>Q608</v>
          </cell>
          <cell r="C610">
            <v>0</v>
          </cell>
          <cell r="D610">
            <v>0</v>
          </cell>
          <cell r="E610">
            <v>0</v>
          </cell>
          <cell r="F610">
            <v>0</v>
          </cell>
          <cell r="G610">
            <v>0</v>
          </cell>
          <cell r="H610">
            <v>0</v>
          </cell>
          <cell r="I610">
            <v>0</v>
          </cell>
          <cell r="J610">
            <v>0</v>
          </cell>
          <cell r="K610">
            <v>0</v>
          </cell>
          <cell r="L610">
            <v>0</v>
          </cell>
          <cell r="M610">
            <v>0</v>
          </cell>
          <cell r="N610">
            <v>0</v>
          </cell>
          <cell r="O610">
            <v>0</v>
          </cell>
        </row>
        <row r="611">
          <cell r="B611" t="str">
            <v>Q609</v>
          </cell>
          <cell r="C611">
            <v>0</v>
          </cell>
          <cell r="D611">
            <v>0</v>
          </cell>
          <cell r="E611">
            <v>0</v>
          </cell>
          <cell r="F611">
            <v>0</v>
          </cell>
          <cell r="G611">
            <v>0</v>
          </cell>
          <cell r="H611">
            <v>0</v>
          </cell>
          <cell r="I611">
            <v>0</v>
          </cell>
          <cell r="J611">
            <v>0</v>
          </cell>
          <cell r="K611">
            <v>0</v>
          </cell>
          <cell r="L611">
            <v>0</v>
          </cell>
          <cell r="M611">
            <v>0</v>
          </cell>
          <cell r="N611">
            <v>0</v>
          </cell>
          <cell r="O611">
            <v>0</v>
          </cell>
        </row>
        <row r="612">
          <cell r="B612" t="str">
            <v>Q610</v>
          </cell>
          <cell r="C612">
            <v>0</v>
          </cell>
          <cell r="D612">
            <v>0</v>
          </cell>
          <cell r="E612">
            <v>0</v>
          </cell>
          <cell r="F612">
            <v>0</v>
          </cell>
          <cell r="G612">
            <v>0</v>
          </cell>
          <cell r="H612">
            <v>0</v>
          </cell>
          <cell r="I612">
            <v>0</v>
          </cell>
          <cell r="J612">
            <v>0</v>
          </cell>
          <cell r="K612">
            <v>0</v>
          </cell>
          <cell r="L612">
            <v>0</v>
          </cell>
          <cell r="M612">
            <v>0</v>
          </cell>
          <cell r="N612">
            <v>0</v>
          </cell>
          <cell r="O612">
            <v>0</v>
          </cell>
        </row>
        <row r="613">
          <cell r="B613" t="str">
            <v>Q611</v>
          </cell>
          <cell r="C613">
            <v>0</v>
          </cell>
          <cell r="D613">
            <v>0</v>
          </cell>
          <cell r="E613">
            <v>0</v>
          </cell>
          <cell r="F613">
            <v>0</v>
          </cell>
          <cell r="G613">
            <v>0</v>
          </cell>
          <cell r="H613">
            <v>0</v>
          </cell>
          <cell r="I613">
            <v>0</v>
          </cell>
          <cell r="J613">
            <v>0</v>
          </cell>
          <cell r="K613">
            <v>0</v>
          </cell>
          <cell r="L613">
            <v>0</v>
          </cell>
          <cell r="M613">
            <v>0</v>
          </cell>
          <cell r="N613">
            <v>0</v>
          </cell>
          <cell r="O613">
            <v>0</v>
          </cell>
        </row>
        <row r="614">
          <cell r="B614" t="str">
            <v>Q612</v>
          </cell>
          <cell r="C614">
            <v>0</v>
          </cell>
          <cell r="D614">
            <v>0</v>
          </cell>
          <cell r="E614">
            <v>0</v>
          </cell>
          <cell r="F614">
            <v>0</v>
          </cell>
          <cell r="G614">
            <v>0</v>
          </cell>
          <cell r="H614">
            <v>0</v>
          </cell>
          <cell r="I614">
            <v>0</v>
          </cell>
          <cell r="J614">
            <v>0</v>
          </cell>
          <cell r="K614">
            <v>0</v>
          </cell>
          <cell r="L614">
            <v>0</v>
          </cell>
          <cell r="M614">
            <v>0</v>
          </cell>
          <cell r="N614">
            <v>0</v>
          </cell>
          <cell r="O614">
            <v>0</v>
          </cell>
        </row>
        <row r="615">
          <cell r="B615" t="str">
            <v>Q613</v>
          </cell>
          <cell r="C615">
            <v>0</v>
          </cell>
          <cell r="D615">
            <v>0</v>
          </cell>
          <cell r="E615">
            <v>0</v>
          </cell>
          <cell r="F615">
            <v>0</v>
          </cell>
          <cell r="G615">
            <v>0</v>
          </cell>
          <cell r="H615">
            <v>0</v>
          </cell>
          <cell r="I615">
            <v>0</v>
          </cell>
          <cell r="J615">
            <v>0</v>
          </cell>
          <cell r="K615">
            <v>0</v>
          </cell>
          <cell r="L615">
            <v>0</v>
          </cell>
          <cell r="M615">
            <v>0</v>
          </cell>
          <cell r="N615">
            <v>0</v>
          </cell>
          <cell r="O615">
            <v>0</v>
          </cell>
        </row>
        <row r="616">
          <cell r="B616" t="str">
            <v>Q614</v>
          </cell>
          <cell r="C616">
            <v>0</v>
          </cell>
          <cell r="D616">
            <v>0</v>
          </cell>
          <cell r="E616">
            <v>0</v>
          </cell>
          <cell r="F616">
            <v>0</v>
          </cell>
          <cell r="G616">
            <v>0</v>
          </cell>
          <cell r="H616">
            <v>0</v>
          </cell>
          <cell r="I616">
            <v>0</v>
          </cell>
          <cell r="J616">
            <v>0</v>
          </cell>
          <cell r="K616">
            <v>0</v>
          </cell>
          <cell r="L616">
            <v>0</v>
          </cell>
          <cell r="M616">
            <v>0</v>
          </cell>
          <cell r="N616">
            <v>0</v>
          </cell>
          <cell r="O616">
            <v>0</v>
          </cell>
        </row>
        <row r="617">
          <cell r="B617" t="str">
            <v>Q615</v>
          </cell>
          <cell r="C617">
            <v>0</v>
          </cell>
          <cell r="D617">
            <v>0</v>
          </cell>
          <cell r="E617">
            <v>0</v>
          </cell>
          <cell r="F617">
            <v>0</v>
          </cell>
          <cell r="G617">
            <v>0</v>
          </cell>
          <cell r="H617">
            <v>0</v>
          </cell>
          <cell r="I617">
            <v>0</v>
          </cell>
          <cell r="J617">
            <v>0</v>
          </cell>
          <cell r="K617">
            <v>0</v>
          </cell>
          <cell r="L617">
            <v>0</v>
          </cell>
          <cell r="M617">
            <v>0</v>
          </cell>
          <cell r="N617">
            <v>0</v>
          </cell>
          <cell r="O617">
            <v>0</v>
          </cell>
        </row>
        <row r="618">
          <cell r="B618" t="str">
            <v>Q616</v>
          </cell>
          <cell r="C618">
            <v>0</v>
          </cell>
          <cell r="D618">
            <v>0</v>
          </cell>
          <cell r="E618">
            <v>0</v>
          </cell>
          <cell r="F618">
            <v>0</v>
          </cell>
          <cell r="G618">
            <v>0</v>
          </cell>
          <cell r="H618">
            <v>0</v>
          </cell>
          <cell r="I618">
            <v>0</v>
          </cell>
          <cell r="J618">
            <v>0</v>
          </cell>
          <cell r="K618">
            <v>0</v>
          </cell>
          <cell r="L618">
            <v>0</v>
          </cell>
          <cell r="M618">
            <v>0</v>
          </cell>
          <cell r="N618">
            <v>0</v>
          </cell>
          <cell r="O618">
            <v>0</v>
          </cell>
        </row>
        <row r="619">
          <cell r="B619" t="str">
            <v>Q617</v>
          </cell>
          <cell r="C619">
            <v>0</v>
          </cell>
          <cell r="D619">
            <v>0</v>
          </cell>
          <cell r="E619">
            <v>0</v>
          </cell>
          <cell r="F619">
            <v>0</v>
          </cell>
          <cell r="G619">
            <v>0</v>
          </cell>
          <cell r="H619">
            <v>0</v>
          </cell>
          <cell r="I619">
            <v>0</v>
          </cell>
          <cell r="J619">
            <v>0</v>
          </cell>
          <cell r="K619">
            <v>0</v>
          </cell>
          <cell r="L619">
            <v>0</v>
          </cell>
          <cell r="M619">
            <v>0</v>
          </cell>
          <cell r="N619">
            <v>0</v>
          </cell>
          <cell r="O619">
            <v>0</v>
          </cell>
        </row>
        <row r="620">
          <cell r="B620" t="str">
            <v>Q618</v>
          </cell>
          <cell r="C620">
            <v>0</v>
          </cell>
          <cell r="D620">
            <v>0</v>
          </cell>
          <cell r="E620">
            <v>0</v>
          </cell>
          <cell r="F620">
            <v>0</v>
          </cell>
          <cell r="G620">
            <v>0</v>
          </cell>
          <cell r="H620">
            <v>0</v>
          </cell>
          <cell r="I620">
            <v>0</v>
          </cell>
          <cell r="J620">
            <v>0</v>
          </cell>
          <cell r="K620">
            <v>0</v>
          </cell>
          <cell r="L620">
            <v>0</v>
          </cell>
          <cell r="M620">
            <v>0</v>
          </cell>
          <cell r="N620">
            <v>0</v>
          </cell>
          <cell r="O620">
            <v>0</v>
          </cell>
        </row>
        <row r="621">
          <cell r="B621" t="str">
            <v>Q619</v>
          </cell>
          <cell r="C621">
            <v>0</v>
          </cell>
          <cell r="D621">
            <v>0</v>
          </cell>
          <cell r="E621">
            <v>0</v>
          </cell>
          <cell r="F621">
            <v>0</v>
          </cell>
          <cell r="G621">
            <v>0</v>
          </cell>
          <cell r="H621">
            <v>0</v>
          </cell>
          <cell r="I621">
            <v>0</v>
          </cell>
          <cell r="J621">
            <v>0</v>
          </cell>
          <cell r="K621">
            <v>0</v>
          </cell>
          <cell r="L621">
            <v>0</v>
          </cell>
          <cell r="M621">
            <v>0</v>
          </cell>
          <cell r="N621">
            <v>0</v>
          </cell>
          <cell r="O621">
            <v>0</v>
          </cell>
        </row>
        <row r="622">
          <cell r="B622" t="str">
            <v>Q620</v>
          </cell>
          <cell r="C622">
            <v>0</v>
          </cell>
          <cell r="D622">
            <v>0</v>
          </cell>
          <cell r="E622">
            <v>0</v>
          </cell>
          <cell r="F622">
            <v>0</v>
          </cell>
          <cell r="G622">
            <v>0</v>
          </cell>
          <cell r="H622">
            <v>0</v>
          </cell>
          <cell r="I622">
            <v>0</v>
          </cell>
          <cell r="J622">
            <v>0</v>
          </cell>
          <cell r="K622">
            <v>0</v>
          </cell>
          <cell r="L622">
            <v>0</v>
          </cell>
          <cell r="M622">
            <v>0</v>
          </cell>
          <cell r="N622">
            <v>0</v>
          </cell>
          <cell r="O622">
            <v>0</v>
          </cell>
        </row>
        <row r="623">
          <cell r="B623" t="str">
            <v>Q621</v>
          </cell>
          <cell r="C623">
            <v>0</v>
          </cell>
          <cell r="D623">
            <v>0</v>
          </cell>
          <cell r="E623">
            <v>0</v>
          </cell>
          <cell r="F623">
            <v>0</v>
          </cell>
          <cell r="G623">
            <v>0</v>
          </cell>
          <cell r="H623">
            <v>0</v>
          </cell>
          <cell r="I623">
            <v>0</v>
          </cell>
          <cell r="J623">
            <v>0</v>
          </cell>
          <cell r="K623">
            <v>0</v>
          </cell>
          <cell r="L623">
            <v>0</v>
          </cell>
          <cell r="M623">
            <v>0</v>
          </cell>
          <cell r="N623">
            <v>0</v>
          </cell>
          <cell r="O623">
            <v>0</v>
          </cell>
        </row>
        <row r="624">
          <cell r="B624" t="str">
            <v>Q622</v>
          </cell>
          <cell r="C624">
            <v>0</v>
          </cell>
          <cell r="D624">
            <v>0</v>
          </cell>
          <cell r="E624">
            <v>0</v>
          </cell>
          <cell r="F624">
            <v>0</v>
          </cell>
          <cell r="G624">
            <v>0</v>
          </cell>
          <cell r="H624">
            <v>0</v>
          </cell>
          <cell r="I624">
            <v>0</v>
          </cell>
          <cell r="J624">
            <v>0</v>
          </cell>
          <cell r="K624">
            <v>0</v>
          </cell>
          <cell r="L624">
            <v>0</v>
          </cell>
          <cell r="M624">
            <v>0</v>
          </cell>
          <cell r="N624">
            <v>0</v>
          </cell>
          <cell r="O624">
            <v>0</v>
          </cell>
        </row>
        <row r="625">
          <cell r="B625" t="str">
            <v>Q623</v>
          </cell>
          <cell r="C625">
            <v>0</v>
          </cell>
          <cell r="D625">
            <v>0</v>
          </cell>
          <cell r="E625">
            <v>0</v>
          </cell>
          <cell r="F625">
            <v>0</v>
          </cell>
          <cell r="G625">
            <v>0</v>
          </cell>
          <cell r="H625">
            <v>0</v>
          </cell>
          <cell r="I625">
            <v>0</v>
          </cell>
          <cell r="J625">
            <v>0</v>
          </cell>
          <cell r="K625">
            <v>0</v>
          </cell>
          <cell r="L625">
            <v>0</v>
          </cell>
          <cell r="M625">
            <v>0</v>
          </cell>
          <cell r="N625">
            <v>0</v>
          </cell>
          <cell r="O625">
            <v>0</v>
          </cell>
        </row>
        <row r="626">
          <cell r="B626" t="str">
            <v>Q624</v>
          </cell>
          <cell r="C626">
            <v>0</v>
          </cell>
          <cell r="D626">
            <v>0</v>
          </cell>
          <cell r="E626">
            <v>0</v>
          </cell>
          <cell r="F626">
            <v>0</v>
          </cell>
          <cell r="G626">
            <v>0</v>
          </cell>
          <cell r="H626">
            <v>0</v>
          </cell>
          <cell r="I626">
            <v>0</v>
          </cell>
          <cell r="J626">
            <v>0</v>
          </cell>
          <cell r="K626">
            <v>0</v>
          </cell>
          <cell r="L626">
            <v>0</v>
          </cell>
          <cell r="M626">
            <v>0</v>
          </cell>
          <cell r="N626">
            <v>0</v>
          </cell>
          <cell r="O626">
            <v>0</v>
          </cell>
        </row>
        <row r="627">
          <cell r="B627" t="str">
            <v>Q625</v>
          </cell>
          <cell r="C627">
            <v>0</v>
          </cell>
          <cell r="D627">
            <v>0</v>
          </cell>
          <cell r="E627">
            <v>0</v>
          </cell>
          <cell r="F627">
            <v>0</v>
          </cell>
          <cell r="G627">
            <v>0</v>
          </cell>
          <cell r="H627">
            <v>0</v>
          </cell>
          <cell r="I627">
            <v>0</v>
          </cell>
          <cell r="J627">
            <v>0</v>
          </cell>
          <cell r="K627">
            <v>0</v>
          </cell>
          <cell r="L627">
            <v>0</v>
          </cell>
          <cell r="M627">
            <v>0</v>
          </cell>
          <cell r="N627">
            <v>0</v>
          </cell>
          <cell r="O627">
            <v>0</v>
          </cell>
        </row>
        <row r="628">
          <cell r="B628" t="str">
            <v>Q626</v>
          </cell>
          <cell r="C628">
            <v>0</v>
          </cell>
          <cell r="D628">
            <v>0</v>
          </cell>
          <cell r="E628">
            <v>0</v>
          </cell>
          <cell r="F628">
            <v>0</v>
          </cell>
          <cell r="G628">
            <v>0</v>
          </cell>
          <cell r="H628">
            <v>0</v>
          </cell>
          <cell r="I628">
            <v>0</v>
          </cell>
          <cell r="J628">
            <v>0</v>
          </cell>
          <cell r="K628">
            <v>0</v>
          </cell>
          <cell r="L628">
            <v>0</v>
          </cell>
          <cell r="M628">
            <v>0</v>
          </cell>
          <cell r="N628">
            <v>0</v>
          </cell>
          <cell r="O628">
            <v>0</v>
          </cell>
        </row>
        <row r="629">
          <cell r="B629" t="str">
            <v>Q627</v>
          </cell>
          <cell r="C629">
            <v>0</v>
          </cell>
          <cell r="D629">
            <v>0</v>
          </cell>
          <cell r="E629">
            <v>0</v>
          </cell>
          <cell r="F629">
            <v>0</v>
          </cell>
          <cell r="G629">
            <v>0</v>
          </cell>
          <cell r="H629">
            <v>0</v>
          </cell>
          <cell r="I629">
            <v>0</v>
          </cell>
          <cell r="J629">
            <v>0</v>
          </cell>
          <cell r="K629">
            <v>0</v>
          </cell>
          <cell r="L629">
            <v>0</v>
          </cell>
          <cell r="M629">
            <v>0</v>
          </cell>
          <cell r="N629">
            <v>0</v>
          </cell>
          <cell r="O629">
            <v>0</v>
          </cell>
        </row>
        <row r="630">
          <cell r="B630" t="str">
            <v>Q628</v>
          </cell>
          <cell r="C630">
            <v>0</v>
          </cell>
          <cell r="D630">
            <v>0</v>
          </cell>
          <cell r="E630">
            <v>0</v>
          </cell>
          <cell r="F630">
            <v>0</v>
          </cell>
          <cell r="G630">
            <v>0</v>
          </cell>
          <cell r="H630">
            <v>0</v>
          </cell>
          <cell r="I630">
            <v>0</v>
          </cell>
          <cell r="J630">
            <v>0</v>
          </cell>
          <cell r="K630">
            <v>0</v>
          </cell>
          <cell r="L630">
            <v>0</v>
          </cell>
          <cell r="M630">
            <v>0</v>
          </cell>
          <cell r="N630">
            <v>0</v>
          </cell>
          <cell r="O630">
            <v>0</v>
          </cell>
        </row>
        <row r="631">
          <cell r="B631" t="str">
            <v>Q629</v>
          </cell>
          <cell r="C631">
            <v>0</v>
          </cell>
          <cell r="D631">
            <v>0</v>
          </cell>
          <cell r="E631">
            <v>0</v>
          </cell>
          <cell r="F631">
            <v>0</v>
          </cell>
          <cell r="G631">
            <v>0</v>
          </cell>
          <cell r="H631">
            <v>0</v>
          </cell>
          <cell r="I631">
            <v>0</v>
          </cell>
          <cell r="J631">
            <v>0</v>
          </cell>
          <cell r="K631">
            <v>0</v>
          </cell>
          <cell r="L631">
            <v>0</v>
          </cell>
          <cell r="M631">
            <v>0</v>
          </cell>
          <cell r="N631">
            <v>0</v>
          </cell>
          <cell r="O631">
            <v>0</v>
          </cell>
        </row>
        <row r="632">
          <cell r="B632" t="str">
            <v>Q630</v>
          </cell>
          <cell r="C632">
            <v>0</v>
          </cell>
          <cell r="D632">
            <v>0</v>
          </cell>
          <cell r="E632">
            <v>0</v>
          </cell>
          <cell r="F632">
            <v>0</v>
          </cell>
          <cell r="G632">
            <v>0</v>
          </cell>
          <cell r="H632">
            <v>0</v>
          </cell>
          <cell r="I632">
            <v>0</v>
          </cell>
          <cell r="J632">
            <v>0</v>
          </cell>
          <cell r="K632">
            <v>0</v>
          </cell>
          <cell r="L632">
            <v>0</v>
          </cell>
          <cell r="M632">
            <v>0</v>
          </cell>
          <cell r="N632">
            <v>0</v>
          </cell>
          <cell r="O632">
            <v>0</v>
          </cell>
        </row>
        <row r="633">
          <cell r="B633" t="str">
            <v>Q631</v>
          </cell>
          <cell r="C633">
            <v>0</v>
          </cell>
          <cell r="D633">
            <v>0</v>
          </cell>
          <cell r="E633">
            <v>0</v>
          </cell>
          <cell r="F633">
            <v>0</v>
          </cell>
          <cell r="G633">
            <v>0</v>
          </cell>
          <cell r="H633">
            <v>0</v>
          </cell>
          <cell r="I633">
            <v>0</v>
          </cell>
          <cell r="J633">
            <v>0</v>
          </cell>
          <cell r="K633">
            <v>0</v>
          </cell>
          <cell r="L633">
            <v>0</v>
          </cell>
          <cell r="M633">
            <v>0</v>
          </cell>
          <cell r="N633">
            <v>0</v>
          </cell>
          <cell r="O633">
            <v>0</v>
          </cell>
        </row>
        <row r="634">
          <cell r="B634" t="str">
            <v>Q632</v>
          </cell>
          <cell r="C634">
            <v>0</v>
          </cell>
          <cell r="D634">
            <v>0</v>
          </cell>
          <cell r="E634">
            <v>0</v>
          </cell>
          <cell r="F634">
            <v>0</v>
          </cell>
          <cell r="G634">
            <v>0</v>
          </cell>
          <cell r="H634">
            <v>0</v>
          </cell>
          <cell r="I634">
            <v>0</v>
          </cell>
          <cell r="J634">
            <v>0</v>
          </cell>
          <cell r="K634">
            <v>0</v>
          </cell>
          <cell r="L634">
            <v>0</v>
          </cell>
          <cell r="M634">
            <v>0</v>
          </cell>
          <cell r="N634">
            <v>0</v>
          </cell>
          <cell r="O634">
            <v>0</v>
          </cell>
        </row>
        <row r="635">
          <cell r="B635" t="str">
            <v>Q633</v>
          </cell>
          <cell r="C635">
            <v>0</v>
          </cell>
          <cell r="D635">
            <v>0</v>
          </cell>
          <cell r="E635">
            <v>0</v>
          </cell>
          <cell r="F635">
            <v>0</v>
          </cell>
          <cell r="G635">
            <v>0</v>
          </cell>
          <cell r="H635">
            <v>0</v>
          </cell>
          <cell r="I635">
            <v>0</v>
          </cell>
          <cell r="J635">
            <v>0</v>
          </cell>
          <cell r="K635">
            <v>0</v>
          </cell>
          <cell r="L635">
            <v>0</v>
          </cell>
          <cell r="M635">
            <v>0</v>
          </cell>
          <cell r="N635">
            <v>0</v>
          </cell>
          <cell r="O635">
            <v>0</v>
          </cell>
        </row>
        <row r="636">
          <cell r="B636" t="str">
            <v>Q634</v>
          </cell>
          <cell r="C636">
            <v>0</v>
          </cell>
          <cell r="D636">
            <v>0</v>
          </cell>
          <cell r="E636">
            <v>0</v>
          </cell>
          <cell r="F636">
            <v>0</v>
          </cell>
          <cell r="G636">
            <v>0</v>
          </cell>
          <cell r="H636">
            <v>0</v>
          </cell>
          <cell r="I636">
            <v>0</v>
          </cell>
          <cell r="J636">
            <v>0</v>
          </cell>
          <cell r="K636">
            <v>0</v>
          </cell>
          <cell r="L636">
            <v>0</v>
          </cell>
          <cell r="M636">
            <v>0</v>
          </cell>
          <cell r="N636">
            <v>0</v>
          </cell>
          <cell r="O636">
            <v>0</v>
          </cell>
        </row>
        <row r="637">
          <cell r="B637" t="str">
            <v>Q635</v>
          </cell>
          <cell r="C637">
            <v>0</v>
          </cell>
          <cell r="D637">
            <v>0</v>
          </cell>
          <cell r="E637">
            <v>0</v>
          </cell>
          <cell r="F637">
            <v>0</v>
          </cell>
          <cell r="G637">
            <v>0</v>
          </cell>
          <cell r="H637">
            <v>0</v>
          </cell>
          <cell r="I637">
            <v>0</v>
          </cell>
          <cell r="J637">
            <v>0</v>
          </cell>
          <cell r="K637">
            <v>0</v>
          </cell>
          <cell r="L637">
            <v>0</v>
          </cell>
          <cell r="M637">
            <v>0</v>
          </cell>
          <cell r="N637">
            <v>0</v>
          </cell>
          <cell r="O637">
            <v>0</v>
          </cell>
        </row>
        <row r="638">
          <cell r="B638" t="str">
            <v>Q636</v>
          </cell>
          <cell r="C638">
            <v>0</v>
          </cell>
          <cell r="D638">
            <v>0</v>
          </cell>
          <cell r="E638">
            <v>0</v>
          </cell>
          <cell r="F638">
            <v>0</v>
          </cell>
          <cell r="G638">
            <v>0</v>
          </cell>
          <cell r="H638">
            <v>0</v>
          </cell>
          <cell r="I638">
            <v>0</v>
          </cell>
          <cell r="J638">
            <v>0</v>
          </cell>
          <cell r="K638">
            <v>0</v>
          </cell>
          <cell r="L638">
            <v>0</v>
          </cell>
          <cell r="M638">
            <v>0</v>
          </cell>
          <cell r="N638">
            <v>0</v>
          </cell>
          <cell r="O638">
            <v>0</v>
          </cell>
        </row>
        <row r="639">
          <cell r="B639" t="str">
            <v>Q637</v>
          </cell>
          <cell r="C639">
            <v>0</v>
          </cell>
          <cell r="D639">
            <v>0</v>
          </cell>
          <cell r="E639">
            <v>0</v>
          </cell>
          <cell r="F639">
            <v>0</v>
          </cell>
          <cell r="G639">
            <v>0</v>
          </cell>
          <cell r="H639">
            <v>0</v>
          </cell>
          <cell r="I639">
            <v>0</v>
          </cell>
          <cell r="J639">
            <v>0</v>
          </cell>
          <cell r="K639">
            <v>0</v>
          </cell>
          <cell r="L639">
            <v>0</v>
          </cell>
          <cell r="M639">
            <v>0</v>
          </cell>
          <cell r="N639">
            <v>0</v>
          </cell>
          <cell r="O639">
            <v>0</v>
          </cell>
        </row>
        <row r="640">
          <cell r="B640" t="str">
            <v>Q638</v>
          </cell>
          <cell r="C640">
            <v>0</v>
          </cell>
          <cell r="D640">
            <v>0</v>
          </cell>
          <cell r="E640">
            <v>0</v>
          </cell>
          <cell r="F640">
            <v>0</v>
          </cell>
          <cell r="G640">
            <v>0</v>
          </cell>
          <cell r="H640">
            <v>0</v>
          </cell>
          <cell r="I640">
            <v>0</v>
          </cell>
          <cell r="J640">
            <v>0</v>
          </cell>
          <cell r="K640">
            <v>0</v>
          </cell>
          <cell r="L640">
            <v>0</v>
          </cell>
          <cell r="M640">
            <v>0</v>
          </cell>
          <cell r="N640">
            <v>0</v>
          </cell>
          <cell r="O640">
            <v>0</v>
          </cell>
        </row>
        <row r="641">
          <cell r="B641" t="str">
            <v>Q639</v>
          </cell>
          <cell r="C641">
            <v>0</v>
          </cell>
          <cell r="D641">
            <v>0</v>
          </cell>
          <cell r="E641">
            <v>0</v>
          </cell>
          <cell r="F641">
            <v>0</v>
          </cell>
          <cell r="G641">
            <v>0</v>
          </cell>
          <cell r="H641">
            <v>0</v>
          </cell>
          <cell r="I641">
            <v>0</v>
          </cell>
          <cell r="J641">
            <v>0</v>
          </cell>
          <cell r="K641">
            <v>0</v>
          </cell>
          <cell r="L641">
            <v>0</v>
          </cell>
          <cell r="M641">
            <v>0</v>
          </cell>
          <cell r="N641">
            <v>0</v>
          </cell>
          <cell r="O641">
            <v>0</v>
          </cell>
        </row>
        <row r="642">
          <cell r="B642" t="str">
            <v>Q640</v>
          </cell>
          <cell r="C642">
            <v>0</v>
          </cell>
          <cell r="D642">
            <v>0</v>
          </cell>
          <cell r="E642">
            <v>0</v>
          </cell>
          <cell r="F642">
            <v>0</v>
          </cell>
          <cell r="G642">
            <v>0</v>
          </cell>
          <cell r="H642">
            <v>0</v>
          </cell>
          <cell r="I642">
            <v>0</v>
          </cell>
          <cell r="J642">
            <v>0</v>
          </cell>
          <cell r="K642">
            <v>0</v>
          </cell>
          <cell r="L642">
            <v>0</v>
          </cell>
          <cell r="M642">
            <v>0</v>
          </cell>
          <cell r="N642">
            <v>0</v>
          </cell>
          <cell r="O642">
            <v>0</v>
          </cell>
        </row>
        <row r="643">
          <cell r="B643" t="str">
            <v>Q641</v>
          </cell>
          <cell r="C643">
            <v>0</v>
          </cell>
          <cell r="D643">
            <v>0</v>
          </cell>
          <cell r="E643">
            <v>0</v>
          </cell>
          <cell r="F643">
            <v>0</v>
          </cell>
          <cell r="G643">
            <v>0</v>
          </cell>
          <cell r="H643">
            <v>0</v>
          </cell>
          <cell r="I643">
            <v>0</v>
          </cell>
          <cell r="J643">
            <v>0</v>
          </cell>
          <cell r="K643">
            <v>0</v>
          </cell>
          <cell r="L643">
            <v>0</v>
          </cell>
          <cell r="M643">
            <v>0</v>
          </cell>
          <cell r="N643">
            <v>0</v>
          </cell>
          <cell r="O643">
            <v>0</v>
          </cell>
        </row>
        <row r="644">
          <cell r="B644" t="str">
            <v>Q642</v>
          </cell>
          <cell r="C644">
            <v>0</v>
          </cell>
          <cell r="D644">
            <v>0</v>
          </cell>
          <cell r="E644">
            <v>0</v>
          </cell>
          <cell r="F644">
            <v>0</v>
          </cell>
          <cell r="G644">
            <v>0</v>
          </cell>
          <cell r="H644">
            <v>0</v>
          </cell>
          <cell r="I644">
            <v>0</v>
          </cell>
          <cell r="J644">
            <v>0</v>
          </cell>
          <cell r="K644">
            <v>0</v>
          </cell>
          <cell r="L644">
            <v>0</v>
          </cell>
          <cell r="M644">
            <v>0</v>
          </cell>
          <cell r="N644">
            <v>0</v>
          </cell>
          <cell r="O644">
            <v>0</v>
          </cell>
        </row>
        <row r="645">
          <cell r="B645" t="str">
            <v>Q643</v>
          </cell>
          <cell r="C645">
            <v>0</v>
          </cell>
          <cell r="D645">
            <v>0</v>
          </cell>
          <cell r="E645">
            <v>0</v>
          </cell>
          <cell r="F645">
            <v>0</v>
          </cell>
          <cell r="G645">
            <v>0</v>
          </cell>
          <cell r="H645">
            <v>0</v>
          </cell>
          <cell r="I645">
            <v>0</v>
          </cell>
          <cell r="J645">
            <v>0</v>
          </cell>
          <cell r="K645">
            <v>0</v>
          </cell>
          <cell r="L645">
            <v>0</v>
          </cell>
          <cell r="M645">
            <v>0</v>
          </cell>
          <cell r="N645">
            <v>0</v>
          </cell>
          <cell r="O645">
            <v>0</v>
          </cell>
        </row>
        <row r="646">
          <cell r="B646" t="str">
            <v>Q644</v>
          </cell>
          <cell r="C646">
            <v>0</v>
          </cell>
          <cell r="D646">
            <v>0</v>
          </cell>
          <cell r="E646">
            <v>0</v>
          </cell>
          <cell r="F646">
            <v>0</v>
          </cell>
          <cell r="G646">
            <v>0</v>
          </cell>
          <cell r="H646">
            <v>0</v>
          </cell>
          <cell r="I646">
            <v>0</v>
          </cell>
          <cell r="J646">
            <v>0</v>
          </cell>
          <cell r="K646">
            <v>0</v>
          </cell>
          <cell r="L646">
            <v>0</v>
          </cell>
          <cell r="M646">
            <v>0</v>
          </cell>
          <cell r="N646">
            <v>0</v>
          </cell>
          <cell r="O646">
            <v>0</v>
          </cell>
        </row>
        <row r="647">
          <cell r="B647" t="str">
            <v>Q645</v>
          </cell>
          <cell r="C647">
            <v>0</v>
          </cell>
          <cell r="D647">
            <v>0</v>
          </cell>
          <cell r="E647">
            <v>0</v>
          </cell>
          <cell r="F647">
            <v>0</v>
          </cell>
          <cell r="G647">
            <v>0</v>
          </cell>
          <cell r="H647">
            <v>0</v>
          </cell>
          <cell r="I647">
            <v>0</v>
          </cell>
          <cell r="J647">
            <v>0</v>
          </cell>
          <cell r="K647">
            <v>0</v>
          </cell>
          <cell r="L647">
            <v>0</v>
          </cell>
          <cell r="M647">
            <v>0</v>
          </cell>
          <cell r="N647">
            <v>0</v>
          </cell>
          <cell r="O647">
            <v>0</v>
          </cell>
        </row>
        <row r="648">
          <cell r="B648" t="str">
            <v>Q646</v>
          </cell>
          <cell r="C648">
            <v>0</v>
          </cell>
          <cell r="D648">
            <v>0</v>
          </cell>
          <cell r="E648">
            <v>0</v>
          </cell>
          <cell r="F648">
            <v>0</v>
          </cell>
          <cell r="G648">
            <v>0</v>
          </cell>
          <cell r="H648">
            <v>0</v>
          </cell>
          <cell r="I648">
            <v>0</v>
          </cell>
          <cell r="J648">
            <v>0</v>
          </cell>
          <cell r="K648">
            <v>0</v>
          </cell>
          <cell r="L648">
            <v>0</v>
          </cell>
          <cell r="M648">
            <v>0</v>
          </cell>
          <cell r="N648">
            <v>0</v>
          </cell>
          <cell r="O648">
            <v>0</v>
          </cell>
        </row>
        <row r="649">
          <cell r="B649" t="str">
            <v>Q647</v>
          </cell>
          <cell r="C649">
            <v>0</v>
          </cell>
          <cell r="D649">
            <v>0</v>
          </cell>
          <cell r="E649">
            <v>0</v>
          </cell>
          <cell r="F649">
            <v>0</v>
          </cell>
          <cell r="G649">
            <v>0</v>
          </cell>
          <cell r="H649">
            <v>0</v>
          </cell>
          <cell r="I649">
            <v>0</v>
          </cell>
          <cell r="J649">
            <v>0</v>
          </cell>
          <cell r="K649">
            <v>0</v>
          </cell>
          <cell r="L649">
            <v>0</v>
          </cell>
          <cell r="M649">
            <v>0</v>
          </cell>
          <cell r="N649">
            <v>0</v>
          </cell>
          <cell r="O649">
            <v>0</v>
          </cell>
        </row>
        <row r="650">
          <cell r="B650" t="str">
            <v>Q648</v>
          </cell>
          <cell r="C650">
            <v>0</v>
          </cell>
          <cell r="D650">
            <v>0</v>
          </cell>
          <cell r="E650">
            <v>0</v>
          </cell>
          <cell r="F650">
            <v>0</v>
          </cell>
          <cell r="G650">
            <v>0</v>
          </cell>
          <cell r="H650">
            <v>0</v>
          </cell>
          <cell r="I650">
            <v>0</v>
          </cell>
          <cell r="J650">
            <v>0</v>
          </cell>
          <cell r="K650">
            <v>0</v>
          </cell>
          <cell r="L650">
            <v>0</v>
          </cell>
          <cell r="M650">
            <v>0</v>
          </cell>
          <cell r="N650">
            <v>0</v>
          </cell>
          <cell r="O650">
            <v>0</v>
          </cell>
        </row>
        <row r="651">
          <cell r="B651" t="str">
            <v>Q649</v>
          </cell>
          <cell r="C651">
            <v>0</v>
          </cell>
          <cell r="D651">
            <v>0</v>
          </cell>
          <cell r="E651">
            <v>0</v>
          </cell>
          <cell r="F651">
            <v>0</v>
          </cell>
          <cell r="G651">
            <v>0</v>
          </cell>
          <cell r="H651">
            <v>0</v>
          </cell>
          <cell r="I651">
            <v>0</v>
          </cell>
          <cell r="J651">
            <v>0</v>
          </cell>
          <cell r="K651">
            <v>0</v>
          </cell>
          <cell r="L651">
            <v>0</v>
          </cell>
          <cell r="M651">
            <v>0</v>
          </cell>
          <cell r="N651">
            <v>0</v>
          </cell>
          <cell r="O651">
            <v>0</v>
          </cell>
        </row>
        <row r="652">
          <cell r="B652" t="str">
            <v>Q650</v>
          </cell>
          <cell r="C652">
            <v>0</v>
          </cell>
          <cell r="D652">
            <v>0</v>
          </cell>
          <cell r="E652">
            <v>0</v>
          </cell>
          <cell r="F652">
            <v>0</v>
          </cell>
          <cell r="G652">
            <v>0</v>
          </cell>
          <cell r="H652">
            <v>0</v>
          </cell>
          <cell r="I652">
            <v>0</v>
          </cell>
          <cell r="J652">
            <v>0</v>
          </cell>
          <cell r="K652">
            <v>0</v>
          </cell>
          <cell r="L652">
            <v>0</v>
          </cell>
          <cell r="M652">
            <v>0</v>
          </cell>
          <cell r="N652">
            <v>0</v>
          </cell>
          <cell r="O652">
            <v>0</v>
          </cell>
        </row>
        <row r="653">
          <cell r="B653" t="str">
            <v>Q651</v>
          </cell>
          <cell r="C653">
            <v>0</v>
          </cell>
          <cell r="D653">
            <v>0</v>
          </cell>
          <cell r="E653">
            <v>0</v>
          </cell>
          <cell r="F653">
            <v>0</v>
          </cell>
          <cell r="G653">
            <v>0</v>
          </cell>
          <cell r="H653">
            <v>0</v>
          </cell>
          <cell r="I653">
            <v>0</v>
          </cell>
          <cell r="J653">
            <v>0</v>
          </cell>
          <cell r="K653">
            <v>0</v>
          </cell>
          <cell r="L653">
            <v>0</v>
          </cell>
          <cell r="M653">
            <v>0</v>
          </cell>
          <cell r="N653">
            <v>0</v>
          </cell>
          <cell r="O653">
            <v>0</v>
          </cell>
        </row>
        <row r="654">
          <cell r="B654" t="str">
            <v>Q652</v>
          </cell>
          <cell r="C654">
            <v>0</v>
          </cell>
          <cell r="D654">
            <v>0</v>
          </cell>
          <cell r="E654">
            <v>0</v>
          </cell>
          <cell r="F654">
            <v>0</v>
          </cell>
          <cell r="G654">
            <v>0</v>
          </cell>
          <cell r="H654">
            <v>0</v>
          </cell>
          <cell r="I654">
            <v>0</v>
          </cell>
          <cell r="J654">
            <v>0</v>
          </cell>
          <cell r="K654">
            <v>0</v>
          </cell>
          <cell r="L654">
            <v>0</v>
          </cell>
          <cell r="M654">
            <v>0</v>
          </cell>
          <cell r="N654">
            <v>0</v>
          </cell>
          <cell r="O654">
            <v>0</v>
          </cell>
        </row>
        <row r="655">
          <cell r="B655" t="str">
            <v>Q653</v>
          </cell>
          <cell r="C655">
            <v>0</v>
          </cell>
          <cell r="D655">
            <v>0</v>
          </cell>
          <cell r="E655">
            <v>0</v>
          </cell>
          <cell r="F655">
            <v>0</v>
          </cell>
          <cell r="G655">
            <v>0</v>
          </cell>
          <cell r="H655">
            <v>0</v>
          </cell>
          <cell r="I655">
            <v>0</v>
          </cell>
          <cell r="J655">
            <v>0</v>
          </cell>
          <cell r="K655">
            <v>0</v>
          </cell>
          <cell r="L655">
            <v>0</v>
          </cell>
          <cell r="M655">
            <v>0</v>
          </cell>
          <cell r="N655">
            <v>0</v>
          </cell>
          <cell r="O655">
            <v>0</v>
          </cell>
        </row>
        <row r="656">
          <cell r="B656" t="str">
            <v>Q654</v>
          </cell>
          <cell r="C656">
            <v>0</v>
          </cell>
          <cell r="D656">
            <v>0</v>
          </cell>
          <cell r="E656">
            <v>0</v>
          </cell>
          <cell r="F656">
            <v>0</v>
          </cell>
          <cell r="G656">
            <v>0</v>
          </cell>
          <cell r="H656">
            <v>0</v>
          </cell>
          <cell r="I656">
            <v>0</v>
          </cell>
          <cell r="J656">
            <v>0</v>
          </cell>
          <cell r="K656">
            <v>0</v>
          </cell>
          <cell r="L656">
            <v>0</v>
          </cell>
          <cell r="M656">
            <v>0</v>
          </cell>
          <cell r="N656">
            <v>0</v>
          </cell>
          <cell r="O656">
            <v>0</v>
          </cell>
        </row>
        <row r="657">
          <cell r="B657" t="str">
            <v>Q655</v>
          </cell>
          <cell r="C657">
            <v>0</v>
          </cell>
          <cell r="D657">
            <v>0</v>
          </cell>
          <cell r="E657">
            <v>0</v>
          </cell>
          <cell r="F657">
            <v>0</v>
          </cell>
          <cell r="G657">
            <v>0</v>
          </cell>
          <cell r="H657">
            <v>0</v>
          </cell>
          <cell r="I657">
            <v>0</v>
          </cell>
          <cell r="J657">
            <v>0</v>
          </cell>
          <cell r="K657">
            <v>0</v>
          </cell>
          <cell r="L657">
            <v>0</v>
          </cell>
          <cell r="M657">
            <v>0</v>
          </cell>
          <cell r="N657">
            <v>0</v>
          </cell>
          <cell r="O657">
            <v>0</v>
          </cell>
        </row>
        <row r="658">
          <cell r="B658" t="str">
            <v>Q656</v>
          </cell>
          <cell r="C658">
            <v>0</v>
          </cell>
          <cell r="D658">
            <v>0</v>
          </cell>
          <cell r="E658">
            <v>0</v>
          </cell>
          <cell r="F658">
            <v>0</v>
          </cell>
          <cell r="G658">
            <v>0</v>
          </cell>
          <cell r="H658">
            <v>0</v>
          </cell>
          <cell r="I658">
            <v>0</v>
          </cell>
          <cell r="J658">
            <v>0</v>
          </cell>
          <cell r="K658">
            <v>0</v>
          </cell>
          <cell r="L658">
            <v>0</v>
          </cell>
          <cell r="M658">
            <v>0</v>
          </cell>
          <cell r="N658">
            <v>0</v>
          </cell>
          <cell r="O658">
            <v>0</v>
          </cell>
        </row>
        <row r="659">
          <cell r="B659" t="str">
            <v>Q657</v>
          </cell>
          <cell r="C659">
            <v>0</v>
          </cell>
          <cell r="D659">
            <v>0</v>
          </cell>
          <cell r="E659">
            <v>0</v>
          </cell>
          <cell r="F659">
            <v>0</v>
          </cell>
          <cell r="G659">
            <v>0</v>
          </cell>
          <cell r="H659">
            <v>0</v>
          </cell>
          <cell r="I659">
            <v>0</v>
          </cell>
          <cell r="J659">
            <v>0</v>
          </cell>
          <cell r="K659">
            <v>0</v>
          </cell>
          <cell r="L659">
            <v>0</v>
          </cell>
          <cell r="M659">
            <v>0</v>
          </cell>
          <cell r="N659">
            <v>0</v>
          </cell>
          <cell r="O659">
            <v>0</v>
          </cell>
        </row>
        <row r="660">
          <cell r="B660" t="str">
            <v>Q658</v>
          </cell>
          <cell r="C660">
            <v>0</v>
          </cell>
          <cell r="D660">
            <v>0</v>
          </cell>
          <cell r="E660">
            <v>0</v>
          </cell>
          <cell r="F660">
            <v>0</v>
          </cell>
          <cell r="G660">
            <v>0</v>
          </cell>
          <cell r="H660">
            <v>0</v>
          </cell>
          <cell r="I660">
            <v>0</v>
          </cell>
          <cell r="J660">
            <v>0</v>
          </cell>
          <cell r="K660">
            <v>0</v>
          </cell>
          <cell r="L660">
            <v>0</v>
          </cell>
          <cell r="M660">
            <v>0</v>
          </cell>
          <cell r="N660">
            <v>0</v>
          </cell>
          <cell r="O660">
            <v>0</v>
          </cell>
        </row>
        <row r="661">
          <cell r="B661" t="str">
            <v>Q659</v>
          </cell>
          <cell r="C661">
            <v>0</v>
          </cell>
          <cell r="D661">
            <v>0</v>
          </cell>
          <cell r="E661">
            <v>0</v>
          </cell>
          <cell r="F661">
            <v>0</v>
          </cell>
          <cell r="G661">
            <v>0</v>
          </cell>
          <cell r="H661">
            <v>0</v>
          </cell>
          <cell r="I661">
            <v>0</v>
          </cell>
          <cell r="J661">
            <v>0</v>
          </cell>
          <cell r="K661">
            <v>0</v>
          </cell>
          <cell r="L661">
            <v>0</v>
          </cell>
          <cell r="M661">
            <v>0</v>
          </cell>
          <cell r="N661">
            <v>0</v>
          </cell>
          <cell r="O661">
            <v>0</v>
          </cell>
        </row>
        <row r="662">
          <cell r="B662" t="str">
            <v>Q660</v>
          </cell>
          <cell r="C662">
            <v>0</v>
          </cell>
          <cell r="D662">
            <v>0</v>
          </cell>
          <cell r="E662">
            <v>0</v>
          </cell>
          <cell r="F662">
            <v>0</v>
          </cell>
          <cell r="G662">
            <v>0</v>
          </cell>
          <cell r="H662">
            <v>0</v>
          </cell>
          <cell r="I662">
            <v>0</v>
          </cell>
          <cell r="J662">
            <v>0</v>
          </cell>
          <cell r="K662">
            <v>0</v>
          </cell>
          <cell r="L662">
            <v>0</v>
          </cell>
          <cell r="M662">
            <v>0</v>
          </cell>
          <cell r="N662">
            <v>0</v>
          </cell>
          <cell r="O662">
            <v>0</v>
          </cell>
        </row>
        <row r="663">
          <cell r="B663" t="str">
            <v>Q661</v>
          </cell>
          <cell r="C663">
            <v>0</v>
          </cell>
          <cell r="D663">
            <v>0</v>
          </cell>
          <cell r="E663">
            <v>0</v>
          </cell>
          <cell r="F663">
            <v>0</v>
          </cell>
          <cell r="G663">
            <v>0</v>
          </cell>
          <cell r="H663">
            <v>0</v>
          </cell>
          <cell r="I663">
            <v>0</v>
          </cell>
          <cell r="J663">
            <v>0</v>
          </cell>
          <cell r="K663">
            <v>0</v>
          </cell>
          <cell r="L663">
            <v>0</v>
          </cell>
          <cell r="M663">
            <v>0</v>
          </cell>
          <cell r="N663">
            <v>0</v>
          </cell>
          <cell r="O663">
            <v>0</v>
          </cell>
        </row>
        <row r="664">
          <cell r="B664" t="str">
            <v>Q662</v>
          </cell>
          <cell r="C664">
            <v>0</v>
          </cell>
          <cell r="D664">
            <v>0</v>
          </cell>
          <cell r="E664">
            <v>0</v>
          </cell>
          <cell r="F664">
            <v>0</v>
          </cell>
          <cell r="G664">
            <v>0</v>
          </cell>
          <cell r="H664">
            <v>0</v>
          </cell>
          <cell r="I664">
            <v>0</v>
          </cell>
          <cell r="J664">
            <v>0</v>
          </cell>
          <cell r="K664">
            <v>0</v>
          </cell>
          <cell r="L664">
            <v>0</v>
          </cell>
          <cell r="M664">
            <v>0</v>
          </cell>
          <cell r="N664">
            <v>0</v>
          </cell>
          <cell r="O664">
            <v>0</v>
          </cell>
        </row>
        <row r="665">
          <cell r="B665" t="str">
            <v>Q663</v>
          </cell>
          <cell r="C665">
            <v>0</v>
          </cell>
          <cell r="D665">
            <v>0</v>
          </cell>
          <cell r="E665">
            <v>0</v>
          </cell>
          <cell r="F665">
            <v>0</v>
          </cell>
          <cell r="G665">
            <v>0</v>
          </cell>
          <cell r="H665">
            <v>0</v>
          </cell>
          <cell r="I665">
            <v>0</v>
          </cell>
          <cell r="J665">
            <v>0</v>
          </cell>
          <cell r="K665">
            <v>0</v>
          </cell>
          <cell r="L665">
            <v>0</v>
          </cell>
          <cell r="M665">
            <v>0</v>
          </cell>
          <cell r="N665">
            <v>0</v>
          </cell>
          <cell r="O665">
            <v>0</v>
          </cell>
        </row>
        <row r="666">
          <cell r="B666" t="str">
            <v>Q664</v>
          </cell>
          <cell r="C666">
            <v>0</v>
          </cell>
          <cell r="D666">
            <v>0</v>
          </cell>
          <cell r="E666">
            <v>0</v>
          </cell>
          <cell r="F666">
            <v>0</v>
          </cell>
          <cell r="G666">
            <v>0</v>
          </cell>
          <cell r="H666">
            <v>0</v>
          </cell>
          <cell r="I666">
            <v>0</v>
          </cell>
          <cell r="J666">
            <v>0</v>
          </cell>
          <cell r="K666">
            <v>0</v>
          </cell>
          <cell r="L666">
            <v>0</v>
          </cell>
          <cell r="M666">
            <v>0</v>
          </cell>
          <cell r="N666">
            <v>0</v>
          </cell>
          <cell r="O666">
            <v>0</v>
          </cell>
        </row>
        <row r="667">
          <cell r="B667" t="str">
            <v>Q665</v>
          </cell>
          <cell r="C667">
            <v>0</v>
          </cell>
          <cell r="D667">
            <v>0</v>
          </cell>
          <cell r="E667">
            <v>0</v>
          </cell>
          <cell r="F667">
            <v>0</v>
          </cell>
          <cell r="G667">
            <v>0</v>
          </cell>
          <cell r="H667">
            <v>0</v>
          </cell>
          <cell r="I667">
            <v>0</v>
          </cell>
          <cell r="J667">
            <v>0</v>
          </cell>
          <cell r="K667">
            <v>0</v>
          </cell>
          <cell r="L667">
            <v>0</v>
          </cell>
          <cell r="M667">
            <v>0</v>
          </cell>
          <cell r="N667">
            <v>0</v>
          </cell>
          <cell r="O667">
            <v>0</v>
          </cell>
        </row>
        <row r="668">
          <cell r="B668" t="str">
            <v>Q666</v>
          </cell>
          <cell r="C668">
            <v>0</v>
          </cell>
          <cell r="D668">
            <v>0</v>
          </cell>
          <cell r="E668">
            <v>0</v>
          </cell>
          <cell r="F668">
            <v>0</v>
          </cell>
          <cell r="G668">
            <v>0</v>
          </cell>
          <cell r="H668">
            <v>0</v>
          </cell>
          <cell r="I668">
            <v>0</v>
          </cell>
          <cell r="J668">
            <v>0</v>
          </cell>
          <cell r="K668">
            <v>0</v>
          </cell>
          <cell r="L668">
            <v>0</v>
          </cell>
          <cell r="M668">
            <v>0</v>
          </cell>
          <cell r="N668">
            <v>0</v>
          </cell>
          <cell r="O668">
            <v>0</v>
          </cell>
        </row>
        <row r="669">
          <cell r="B669" t="str">
            <v>Q667</v>
          </cell>
          <cell r="C669">
            <v>0</v>
          </cell>
          <cell r="D669">
            <v>0</v>
          </cell>
          <cell r="E669">
            <v>0</v>
          </cell>
          <cell r="F669">
            <v>0</v>
          </cell>
          <cell r="G669">
            <v>0</v>
          </cell>
          <cell r="H669">
            <v>0</v>
          </cell>
          <cell r="I669">
            <v>0</v>
          </cell>
          <cell r="J669">
            <v>0</v>
          </cell>
          <cell r="K669">
            <v>0</v>
          </cell>
          <cell r="L669">
            <v>0</v>
          </cell>
          <cell r="M669">
            <v>0</v>
          </cell>
          <cell r="N669">
            <v>0</v>
          </cell>
          <cell r="O669">
            <v>0</v>
          </cell>
        </row>
        <row r="670">
          <cell r="B670" t="str">
            <v>Q668</v>
          </cell>
          <cell r="C670">
            <v>0</v>
          </cell>
          <cell r="D670">
            <v>0</v>
          </cell>
          <cell r="E670">
            <v>0</v>
          </cell>
          <cell r="F670">
            <v>0</v>
          </cell>
          <cell r="G670">
            <v>0</v>
          </cell>
          <cell r="H670">
            <v>0</v>
          </cell>
          <cell r="I670">
            <v>0</v>
          </cell>
          <cell r="J670">
            <v>0</v>
          </cell>
          <cell r="K670">
            <v>0</v>
          </cell>
          <cell r="L670">
            <v>0</v>
          </cell>
          <cell r="M670">
            <v>0</v>
          </cell>
          <cell r="N670">
            <v>0</v>
          </cell>
          <cell r="O670">
            <v>0</v>
          </cell>
        </row>
        <row r="671">
          <cell r="B671" t="str">
            <v>Q669</v>
          </cell>
          <cell r="C671">
            <v>0</v>
          </cell>
          <cell r="D671">
            <v>0</v>
          </cell>
          <cell r="E671">
            <v>0</v>
          </cell>
          <cell r="F671">
            <v>0</v>
          </cell>
          <cell r="G671">
            <v>0</v>
          </cell>
          <cell r="H671">
            <v>0</v>
          </cell>
          <cell r="I671">
            <v>0</v>
          </cell>
          <cell r="J671">
            <v>0</v>
          </cell>
          <cell r="K671">
            <v>0</v>
          </cell>
          <cell r="L671">
            <v>0</v>
          </cell>
          <cell r="M671">
            <v>0</v>
          </cell>
          <cell r="N671">
            <v>0</v>
          </cell>
          <cell r="O671">
            <v>0</v>
          </cell>
        </row>
        <row r="672">
          <cell r="B672" t="str">
            <v>Q670</v>
          </cell>
          <cell r="C672">
            <v>0</v>
          </cell>
          <cell r="D672">
            <v>0</v>
          </cell>
          <cell r="E672">
            <v>0</v>
          </cell>
          <cell r="F672">
            <v>0</v>
          </cell>
          <cell r="G672">
            <v>0</v>
          </cell>
          <cell r="H672">
            <v>0</v>
          </cell>
          <cell r="I672">
            <v>0</v>
          </cell>
          <cell r="J672">
            <v>0</v>
          </cell>
          <cell r="K672">
            <v>0</v>
          </cell>
          <cell r="L672">
            <v>0</v>
          </cell>
          <cell r="M672">
            <v>0</v>
          </cell>
          <cell r="N672">
            <v>0</v>
          </cell>
          <cell r="O672">
            <v>0</v>
          </cell>
        </row>
        <row r="673">
          <cell r="B673" t="str">
            <v>Q671</v>
          </cell>
          <cell r="C673">
            <v>0</v>
          </cell>
          <cell r="D673">
            <v>0</v>
          </cell>
          <cell r="E673">
            <v>0</v>
          </cell>
          <cell r="F673">
            <v>0</v>
          </cell>
          <cell r="G673">
            <v>0</v>
          </cell>
          <cell r="H673">
            <v>0</v>
          </cell>
          <cell r="I673">
            <v>0</v>
          </cell>
          <cell r="J673">
            <v>0</v>
          </cell>
          <cell r="K673">
            <v>0</v>
          </cell>
          <cell r="L673">
            <v>0</v>
          </cell>
          <cell r="M673">
            <v>0</v>
          </cell>
          <cell r="N673">
            <v>0</v>
          </cell>
          <cell r="O673">
            <v>0</v>
          </cell>
        </row>
        <row r="674">
          <cell r="B674" t="str">
            <v>Q672</v>
          </cell>
          <cell r="C674">
            <v>0</v>
          </cell>
          <cell r="D674">
            <v>0</v>
          </cell>
          <cell r="E674">
            <v>0</v>
          </cell>
          <cell r="F674">
            <v>0</v>
          </cell>
          <cell r="G674">
            <v>0</v>
          </cell>
          <cell r="H674">
            <v>0</v>
          </cell>
          <cell r="I674">
            <v>0</v>
          </cell>
          <cell r="J674">
            <v>0</v>
          </cell>
          <cell r="K674">
            <v>0</v>
          </cell>
          <cell r="L674">
            <v>0</v>
          </cell>
          <cell r="M674">
            <v>0</v>
          </cell>
          <cell r="N674">
            <v>0</v>
          </cell>
          <cell r="O674">
            <v>0</v>
          </cell>
        </row>
        <row r="675">
          <cell r="B675" t="str">
            <v>Q673</v>
          </cell>
          <cell r="C675">
            <v>0</v>
          </cell>
          <cell r="D675">
            <v>0</v>
          </cell>
          <cell r="E675">
            <v>0</v>
          </cell>
          <cell r="F675">
            <v>0</v>
          </cell>
          <cell r="G675">
            <v>0</v>
          </cell>
          <cell r="H675">
            <v>0</v>
          </cell>
          <cell r="I675">
            <v>0</v>
          </cell>
          <cell r="J675">
            <v>0</v>
          </cell>
          <cell r="K675">
            <v>0</v>
          </cell>
          <cell r="L675">
            <v>0</v>
          </cell>
          <cell r="M675">
            <v>0</v>
          </cell>
          <cell r="N675">
            <v>0</v>
          </cell>
          <cell r="O675">
            <v>0</v>
          </cell>
        </row>
        <row r="676">
          <cell r="B676" t="str">
            <v>Q674</v>
          </cell>
          <cell r="C676">
            <v>0</v>
          </cell>
          <cell r="D676">
            <v>0</v>
          </cell>
          <cell r="E676">
            <v>0</v>
          </cell>
          <cell r="F676">
            <v>0</v>
          </cell>
          <cell r="G676">
            <v>0</v>
          </cell>
          <cell r="H676">
            <v>0</v>
          </cell>
          <cell r="I676">
            <v>0</v>
          </cell>
          <cell r="J676">
            <v>0</v>
          </cell>
          <cell r="K676">
            <v>0</v>
          </cell>
          <cell r="L676">
            <v>0</v>
          </cell>
          <cell r="M676">
            <v>0</v>
          </cell>
          <cell r="N676">
            <v>0</v>
          </cell>
          <cell r="O676">
            <v>0</v>
          </cell>
        </row>
        <row r="677">
          <cell r="B677" t="str">
            <v>Q675</v>
          </cell>
          <cell r="C677">
            <v>0</v>
          </cell>
          <cell r="D677">
            <v>0</v>
          </cell>
          <cell r="E677">
            <v>0</v>
          </cell>
          <cell r="F677">
            <v>0</v>
          </cell>
          <cell r="G677">
            <v>0</v>
          </cell>
          <cell r="H677">
            <v>0</v>
          </cell>
          <cell r="I677">
            <v>0</v>
          </cell>
          <cell r="J677">
            <v>0</v>
          </cell>
          <cell r="K677">
            <v>0</v>
          </cell>
          <cell r="L677">
            <v>0</v>
          </cell>
          <cell r="M677">
            <v>0</v>
          </cell>
          <cell r="N677">
            <v>0</v>
          </cell>
          <cell r="O677">
            <v>0</v>
          </cell>
        </row>
        <row r="678">
          <cell r="B678" t="str">
            <v>Q676</v>
          </cell>
          <cell r="C678">
            <v>0</v>
          </cell>
          <cell r="D678">
            <v>0</v>
          </cell>
          <cell r="E678">
            <v>0</v>
          </cell>
          <cell r="F678">
            <v>0</v>
          </cell>
          <cell r="G678">
            <v>0</v>
          </cell>
          <cell r="H678">
            <v>0</v>
          </cell>
          <cell r="I678">
            <v>0</v>
          </cell>
          <cell r="J678">
            <v>0</v>
          </cell>
          <cell r="K678">
            <v>0</v>
          </cell>
          <cell r="L678">
            <v>0</v>
          </cell>
          <cell r="M678">
            <v>0</v>
          </cell>
          <cell r="N678">
            <v>0</v>
          </cell>
          <cell r="O678">
            <v>0</v>
          </cell>
        </row>
        <row r="679">
          <cell r="B679" t="str">
            <v>Q677</v>
          </cell>
          <cell r="C679">
            <v>0</v>
          </cell>
          <cell r="D679">
            <v>0</v>
          </cell>
          <cell r="E679">
            <v>0</v>
          </cell>
          <cell r="F679">
            <v>0</v>
          </cell>
          <cell r="G679">
            <v>0</v>
          </cell>
          <cell r="H679">
            <v>0</v>
          </cell>
          <cell r="I679">
            <v>0</v>
          </cell>
          <cell r="J679">
            <v>0</v>
          </cell>
          <cell r="K679">
            <v>0</v>
          </cell>
          <cell r="L679">
            <v>0</v>
          </cell>
          <cell r="M679">
            <v>0</v>
          </cell>
          <cell r="N679">
            <v>0</v>
          </cell>
          <cell r="O679">
            <v>0</v>
          </cell>
        </row>
        <row r="680">
          <cell r="B680" t="str">
            <v>Q678</v>
          </cell>
          <cell r="C680">
            <v>0</v>
          </cell>
          <cell r="D680">
            <v>0</v>
          </cell>
          <cell r="E680">
            <v>0</v>
          </cell>
          <cell r="F680">
            <v>0</v>
          </cell>
          <cell r="G680">
            <v>0</v>
          </cell>
          <cell r="H680">
            <v>0</v>
          </cell>
          <cell r="I680">
            <v>0</v>
          </cell>
          <cell r="J680">
            <v>0</v>
          </cell>
          <cell r="K680">
            <v>0</v>
          </cell>
          <cell r="L680">
            <v>0</v>
          </cell>
          <cell r="M680">
            <v>0</v>
          </cell>
          <cell r="N680">
            <v>0</v>
          </cell>
          <cell r="O680">
            <v>0</v>
          </cell>
        </row>
        <row r="681">
          <cell r="B681" t="str">
            <v>Q679</v>
          </cell>
          <cell r="C681">
            <v>0</v>
          </cell>
          <cell r="D681">
            <v>0</v>
          </cell>
          <cell r="E681">
            <v>0</v>
          </cell>
          <cell r="F681">
            <v>0</v>
          </cell>
          <cell r="G681">
            <v>0</v>
          </cell>
          <cell r="H681">
            <v>0</v>
          </cell>
          <cell r="I681">
            <v>0</v>
          </cell>
          <cell r="J681">
            <v>0</v>
          </cell>
          <cell r="K681">
            <v>0</v>
          </cell>
          <cell r="L681">
            <v>0</v>
          </cell>
          <cell r="M681">
            <v>0</v>
          </cell>
          <cell r="N681">
            <v>0</v>
          </cell>
          <cell r="O681">
            <v>0</v>
          </cell>
        </row>
        <row r="682">
          <cell r="B682" t="str">
            <v>Q680</v>
          </cell>
          <cell r="C682">
            <v>0</v>
          </cell>
          <cell r="D682">
            <v>0</v>
          </cell>
          <cell r="E682">
            <v>0</v>
          </cell>
          <cell r="F682">
            <v>0</v>
          </cell>
          <cell r="G682">
            <v>0</v>
          </cell>
          <cell r="H682">
            <v>0</v>
          </cell>
          <cell r="I682">
            <v>0</v>
          </cell>
          <cell r="J682">
            <v>0</v>
          </cell>
          <cell r="K682">
            <v>0</v>
          </cell>
          <cell r="L682">
            <v>0</v>
          </cell>
          <cell r="M682">
            <v>0</v>
          </cell>
          <cell r="N682">
            <v>0</v>
          </cell>
          <cell r="O682">
            <v>0</v>
          </cell>
        </row>
        <row r="683">
          <cell r="B683" t="str">
            <v>Q681</v>
          </cell>
          <cell r="C683">
            <v>0</v>
          </cell>
          <cell r="D683">
            <v>0</v>
          </cell>
          <cell r="E683">
            <v>0</v>
          </cell>
          <cell r="F683">
            <v>0</v>
          </cell>
          <cell r="G683">
            <v>0</v>
          </cell>
          <cell r="H683">
            <v>0</v>
          </cell>
          <cell r="I683">
            <v>0</v>
          </cell>
          <cell r="J683">
            <v>0</v>
          </cell>
          <cell r="K683">
            <v>0</v>
          </cell>
          <cell r="L683">
            <v>0</v>
          </cell>
          <cell r="M683">
            <v>0</v>
          </cell>
          <cell r="N683">
            <v>0</v>
          </cell>
          <cell r="O683">
            <v>0</v>
          </cell>
        </row>
        <row r="684">
          <cell r="B684" t="str">
            <v>Q682</v>
          </cell>
          <cell r="C684">
            <v>0</v>
          </cell>
          <cell r="D684">
            <v>0</v>
          </cell>
          <cell r="E684">
            <v>0</v>
          </cell>
          <cell r="F684">
            <v>0</v>
          </cell>
          <cell r="G684">
            <v>0</v>
          </cell>
          <cell r="H684">
            <v>0</v>
          </cell>
          <cell r="I684">
            <v>0</v>
          </cell>
          <cell r="J684">
            <v>0</v>
          </cell>
          <cell r="K684">
            <v>0</v>
          </cell>
          <cell r="L684">
            <v>0</v>
          </cell>
          <cell r="M684">
            <v>0</v>
          </cell>
          <cell r="N684">
            <v>0</v>
          </cell>
          <cell r="O684">
            <v>0</v>
          </cell>
        </row>
        <row r="685">
          <cell r="B685" t="str">
            <v>Q683</v>
          </cell>
          <cell r="C685">
            <v>0</v>
          </cell>
          <cell r="D685">
            <v>0</v>
          </cell>
          <cell r="E685">
            <v>0</v>
          </cell>
          <cell r="F685">
            <v>0</v>
          </cell>
          <cell r="G685">
            <v>0</v>
          </cell>
          <cell r="H685">
            <v>0</v>
          </cell>
          <cell r="I685">
            <v>0</v>
          </cell>
          <cell r="J685">
            <v>0</v>
          </cell>
          <cell r="K685">
            <v>0</v>
          </cell>
          <cell r="L685">
            <v>0</v>
          </cell>
          <cell r="M685">
            <v>0</v>
          </cell>
          <cell r="N685">
            <v>0</v>
          </cell>
          <cell r="O685">
            <v>0</v>
          </cell>
        </row>
        <row r="686">
          <cell r="B686" t="str">
            <v>Q684</v>
          </cell>
          <cell r="C686">
            <v>0</v>
          </cell>
          <cell r="D686">
            <v>0</v>
          </cell>
          <cell r="E686">
            <v>0</v>
          </cell>
          <cell r="F686">
            <v>0</v>
          </cell>
          <cell r="G686">
            <v>0</v>
          </cell>
          <cell r="H686">
            <v>0</v>
          </cell>
          <cell r="I686">
            <v>0</v>
          </cell>
          <cell r="J686">
            <v>0</v>
          </cell>
          <cell r="K686">
            <v>0</v>
          </cell>
          <cell r="L686">
            <v>0</v>
          </cell>
          <cell r="M686">
            <v>0</v>
          </cell>
          <cell r="N686">
            <v>0</v>
          </cell>
          <cell r="O686">
            <v>0</v>
          </cell>
        </row>
        <row r="687">
          <cell r="B687" t="str">
            <v>Q685</v>
          </cell>
          <cell r="C687">
            <v>0</v>
          </cell>
          <cell r="D687">
            <v>0</v>
          </cell>
          <cell r="E687">
            <v>0</v>
          </cell>
          <cell r="F687">
            <v>0</v>
          </cell>
          <cell r="G687">
            <v>0</v>
          </cell>
          <cell r="H687">
            <v>0</v>
          </cell>
          <cell r="I687">
            <v>0</v>
          </cell>
          <cell r="J687">
            <v>0</v>
          </cell>
          <cell r="K687">
            <v>0</v>
          </cell>
          <cell r="L687">
            <v>0</v>
          </cell>
          <cell r="M687">
            <v>0</v>
          </cell>
          <cell r="N687">
            <v>0</v>
          </cell>
          <cell r="O687">
            <v>0</v>
          </cell>
        </row>
        <row r="688">
          <cell r="B688" t="str">
            <v>Q686</v>
          </cell>
          <cell r="C688">
            <v>0</v>
          </cell>
          <cell r="D688">
            <v>0</v>
          </cell>
          <cell r="E688">
            <v>0</v>
          </cell>
          <cell r="F688">
            <v>0</v>
          </cell>
          <cell r="G688">
            <v>0</v>
          </cell>
          <cell r="H688">
            <v>0</v>
          </cell>
          <cell r="I688">
            <v>0</v>
          </cell>
          <cell r="J688">
            <v>0</v>
          </cell>
          <cell r="K688">
            <v>0</v>
          </cell>
          <cell r="L688">
            <v>0</v>
          </cell>
          <cell r="M688">
            <v>0</v>
          </cell>
          <cell r="N688">
            <v>0</v>
          </cell>
          <cell r="O688">
            <v>0</v>
          </cell>
        </row>
        <row r="689">
          <cell r="B689" t="str">
            <v>Q687</v>
          </cell>
          <cell r="C689">
            <v>0</v>
          </cell>
          <cell r="D689">
            <v>0</v>
          </cell>
          <cell r="E689">
            <v>0</v>
          </cell>
          <cell r="F689">
            <v>0</v>
          </cell>
          <cell r="G689">
            <v>0</v>
          </cell>
          <cell r="H689">
            <v>0</v>
          </cell>
          <cell r="I689">
            <v>0</v>
          </cell>
          <cell r="J689">
            <v>0</v>
          </cell>
          <cell r="K689">
            <v>0</v>
          </cell>
          <cell r="L689">
            <v>0</v>
          </cell>
          <cell r="M689">
            <v>0</v>
          </cell>
          <cell r="N689">
            <v>0</v>
          </cell>
          <cell r="O689">
            <v>0</v>
          </cell>
        </row>
        <row r="690">
          <cell r="B690" t="str">
            <v>Q688</v>
          </cell>
          <cell r="C690">
            <v>0</v>
          </cell>
          <cell r="D690">
            <v>0</v>
          </cell>
          <cell r="E690">
            <v>0</v>
          </cell>
          <cell r="F690">
            <v>0</v>
          </cell>
          <cell r="G690">
            <v>0</v>
          </cell>
          <cell r="H690">
            <v>0</v>
          </cell>
          <cell r="I690">
            <v>0</v>
          </cell>
          <cell r="J690">
            <v>0</v>
          </cell>
          <cell r="K690">
            <v>0</v>
          </cell>
          <cell r="L690">
            <v>0</v>
          </cell>
          <cell r="M690">
            <v>0</v>
          </cell>
          <cell r="N690">
            <v>0</v>
          </cell>
          <cell r="O690">
            <v>0</v>
          </cell>
        </row>
        <row r="691">
          <cell r="B691" t="str">
            <v>Q689</v>
          </cell>
          <cell r="C691">
            <v>0</v>
          </cell>
          <cell r="D691">
            <v>0</v>
          </cell>
          <cell r="E691">
            <v>0</v>
          </cell>
          <cell r="F691">
            <v>0</v>
          </cell>
          <cell r="G691">
            <v>0</v>
          </cell>
          <cell r="H691">
            <v>0</v>
          </cell>
          <cell r="I691">
            <v>0</v>
          </cell>
          <cell r="J691">
            <v>0</v>
          </cell>
          <cell r="K691">
            <v>0</v>
          </cell>
          <cell r="L691">
            <v>0</v>
          </cell>
          <cell r="M691">
            <v>0</v>
          </cell>
          <cell r="N691">
            <v>0</v>
          </cell>
          <cell r="O691">
            <v>0</v>
          </cell>
        </row>
        <row r="692">
          <cell r="B692" t="str">
            <v>Q690</v>
          </cell>
          <cell r="C692">
            <v>0</v>
          </cell>
          <cell r="D692">
            <v>0</v>
          </cell>
          <cell r="E692">
            <v>0</v>
          </cell>
          <cell r="F692">
            <v>0</v>
          </cell>
          <cell r="G692">
            <v>0</v>
          </cell>
          <cell r="H692">
            <v>0</v>
          </cell>
          <cell r="I692">
            <v>0</v>
          </cell>
          <cell r="J692">
            <v>0</v>
          </cell>
          <cell r="K692">
            <v>0</v>
          </cell>
          <cell r="L692">
            <v>0</v>
          </cell>
          <cell r="M692">
            <v>0</v>
          </cell>
          <cell r="N692">
            <v>0</v>
          </cell>
          <cell r="O692">
            <v>0</v>
          </cell>
        </row>
        <row r="693">
          <cell r="B693" t="str">
            <v>Q691</v>
          </cell>
          <cell r="C693">
            <v>0</v>
          </cell>
          <cell r="D693">
            <v>0</v>
          </cell>
          <cell r="E693">
            <v>0</v>
          </cell>
          <cell r="F693">
            <v>0</v>
          </cell>
          <cell r="G693">
            <v>0</v>
          </cell>
          <cell r="H693">
            <v>0</v>
          </cell>
          <cell r="I693">
            <v>0</v>
          </cell>
          <cell r="J693">
            <v>0</v>
          </cell>
          <cell r="K693">
            <v>0</v>
          </cell>
          <cell r="L693">
            <v>0</v>
          </cell>
          <cell r="M693">
            <v>0</v>
          </cell>
          <cell r="N693">
            <v>0</v>
          </cell>
          <cell r="O693">
            <v>0</v>
          </cell>
        </row>
        <row r="694">
          <cell r="B694" t="str">
            <v>Q692</v>
          </cell>
          <cell r="C694">
            <v>0</v>
          </cell>
          <cell r="D694">
            <v>0</v>
          </cell>
          <cell r="E694">
            <v>0</v>
          </cell>
          <cell r="F694">
            <v>0</v>
          </cell>
          <cell r="G694">
            <v>0</v>
          </cell>
          <cell r="H694">
            <v>0</v>
          </cell>
          <cell r="I694">
            <v>0</v>
          </cell>
          <cell r="J694">
            <v>0</v>
          </cell>
          <cell r="K694">
            <v>0</v>
          </cell>
          <cell r="L694">
            <v>0</v>
          </cell>
          <cell r="M694">
            <v>0</v>
          </cell>
          <cell r="N694">
            <v>0</v>
          </cell>
          <cell r="O694">
            <v>0</v>
          </cell>
        </row>
        <row r="695">
          <cell r="B695" t="str">
            <v>Q693</v>
          </cell>
          <cell r="C695">
            <v>0</v>
          </cell>
          <cell r="D695">
            <v>0</v>
          </cell>
          <cell r="E695">
            <v>0</v>
          </cell>
          <cell r="F695">
            <v>0</v>
          </cell>
          <cell r="G695">
            <v>0</v>
          </cell>
          <cell r="H695">
            <v>0</v>
          </cell>
          <cell r="I695">
            <v>0</v>
          </cell>
          <cell r="J695">
            <v>0</v>
          </cell>
          <cell r="K695">
            <v>0</v>
          </cell>
          <cell r="L695">
            <v>0</v>
          </cell>
          <cell r="M695">
            <v>0</v>
          </cell>
          <cell r="N695">
            <v>0</v>
          </cell>
          <cell r="O695">
            <v>0</v>
          </cell>
        </row>
        <row r="696">
          <cell r="B696" t="str">
            <v>Q694</v>
          </cell>
          <cell r="C696">
            <v>0</v>
          </cell>
          <cell r="D696">
            <v>0</v>
          </cell>
          <cell r="E696">
            <v>0</v>
          </cell>
          <cell r="F696">
            <v>0</v>
          </cell>
          <cell r="G696">
            <v>0</v>
          </cell>
          <cell r="H696">
            <v>0</v>
          </cell>
          <cell r="I696">
            <v>0</v>
          </cell>
          <cell r="J696">
            <v>0</v>
          </cell>
          <cell r="K696">
            <v>0</v>
          </cell>
          <cell r="L696">
            <v>0</v>
          </cell>
          <cell r="M696">
            <v>0</v>
          </cell>
          <cell r="N696">
            <v>0</v>
          </cell>
          <cell r="O696">
            <v>0</v>
          </cell>
        </row>
        <row r="697">
          <cell r="B697" t="str">
            <v>Q695</v>
          </cell>
          <cell r="C697">
            <v>0</v>
          </cell>
          <cell r="D697">
            <v>0</v>
          </cell>
          <cell r="E697">
            <v>0</v>
          </cell>
          <cell r="F697">
            <v>0</v>
          </cell>
          <cell r="G697">
            <v>0</v>
          </cell>
          <cell r="H697">
            <v>0</v>
          </cell>
          <cell r="I697">
            <v>0</v>
          </cell>
          <cell r="J697">
            <v>0</v>
          </cell>
          <cell r="K697">
            <v>0</v>
          </cell>
          <cell r="L697">
            <v>0</v>
          </cell>
          <cell r="M697">
            <v>0</v>
          </cell>
          <cell r="N697">
            <v>0</v>
          </cell>
          <cell r="O697">
            <v>0</v>
          </cell>
        </row>
        <row r="698">
          <cell r="B698" t="str">
            <v>Q696</v>
          </cell>
          <cell r="C698">
            <v>0</v>
          </cell>
          <cell r="D698">
            <v>0</v>
          </cell>
          <cell r="E698">
            <v>0</v>
          </cell>
          <cell r="F698">
            <v>0</v>
          </cell>
          <cell r="G698">
            <v>0</v>
          </cell>
          <cell r="H698">
            <v>0</v>
          </cell>
          <cell r="I698">
            <v>0</v>
          </cell>
          <cell r="J698">
            <v>0</v>
          </cell>
          <cell r="K698">
            <v>0</v>
          </cell>
          <cell r="L698">
            <v>0</v>
          </cell>
          <cell r="M698">
            <v>0</v>
          </cell>
          <cell r="N698">
            <v>0</v>
          </cell>
          <cell r="O698">
            <v>0</v>
          </cell>
        </row>
        <row r="699">
          <cell r="B699" t="str">
            <v>Q697</v>
          </cell>
          <cell r="C699">
            <v>0</v>
          </cell>
          <cell r="D699">
            <v>0</v>
          </cell>
          <cell r="E699">
            <v>0</v>
          </cell>
          <cell r="F699">
            <v>0</v>
          </cell>
          <cell r="G699">
            <v>0</v>
          </cell>
          <cell r="H699">
            <v>0</v>
          </cell>
          <cell r="I699">
            <v>0</v>
          </cell>
          <cell r="J699">
            <v>0</v>
          </cell>
          <cell r="K699">
            <v>0</v>
          </cell>
          <cell r="L699">
            <v>0</v>
          </cell>
          <cell r="M699">
            <v>0</v>
          </cell>
          <cell r="N699">
            <v>0</v>
          </cell>
          <cell r="O699">
            <v>0</v>
          </cell>
        </row>
        <row r="700">
          <cell r="B700" t="str">
            <v>Q698</v>
          </cell>
          <cell r="C700">
            <v>0</v>
          </cell>
          <cell r="D700">
            <v>0</v>
          </cell>
          <cell r="E700">
            <v>0</v>
          </cell>
          <cell r="F700">
            <v>0</v>
          </cell>
          <cell r="G700">
            <v>0</v>
          </cell>
          <cell r="H700">
            <v>0</v>
          </cell>
          <cell r="I700">
            <v>0</v>
          </cell>
          <cell r="J700">
            <v>0</v>
          </cell>
          <cell r="K700">
            <v>0</v>
          </cell>
          <cell r="L700">
            <v>0</v>
          </cell>
          <cell r="M700">
            <v>0</v>
          </cell>
          <cell r="N700">
            <v>0</v>
          </cell>
          <cell r="O700">
            <v>0</v>
          </cell>
        </row>
        <row r="701">
          <cell r="B701" t="str">
            <v>Q699</v>
          </cell>
          <cell r="C701">
            <v>0</v>
          </cell>
          <cell r="D701">
            <v>0</v>
          </cell>
          <cell r="E701">
            <v>0</v>
          </cell>
          <cell r="F701">
            <v>0</v>
          </cell>
          <cell r="G701">
            <v>0</v>
          </cell>
          <cell r="H701">
            <v>0</v>
          </cell>
          <cell r="I701">
            <v>0</v>
          </cell>
          <cell r="J701">
            <v>0</v>
          </cell>
          <cell r="K701">
            <v>0</v>
          </cell>
          <cell r="L701">
            <v>0</v>
          </cell>
          <cell r="M701">
            <v>0</v>
          </cell>
          <cell r="N701">
            <v>0</v>
          </cell>
          <cell r="O701">
            <v>0</v>
          </cell>
        </row>
        <row r="702">
          <cell r="B702" t="str">
            <v>Q700</v>
          </cell>
          <cell r="C702">
            <v>0</v>
          </cell>
          <cell r="D702">
            <v>0</v>
          </cell>
          <cell r="E702">
            <v>0</v>
          </cell>
          <cell r="F702">
            <v>0</v>
          </cell>
          <cell r="G702">
            <v>0</v>
          </cell>
          <cell r="H702">
            <v>0</v>
          </cell>
          <cell r="I702">
            <v>0</v>
          </cell>
          <cell r="J702">
            <v>0</v>
          </cell>
          <cell r="K702">
            <v>0</v>
          </cell>
          <cell r="L702">
            <v>0</v>
          </cell>
          <cell r="M702">
            <v>0</v>
          </cell>
          <cell r="N702">
            <v>0</v>
          </cell>
          <cell r="O702">
            <v>0</v>
          </cell>
        </row>
        <row r="703">
          <cell r="B703" t="str">
            <v>Q701</v>
          </cell>
          <cell r="C703">
            <v>0</v>
          </cell>
          <cell r="D703">
            <v>0</v>
          </cell>
          <cell r="E703">
            <v>0</v>
          </cell>
          <cell r="F703">
            <v>0</v>
          </cell>
          <cell r="G703">
            <v>0</v>
          </cell>
          <cell r="H703">
            <v>0</v>
          </cell>
          <cell r="I703">
            <v>0</v>
          </cell>
          <cell r="J703">
            <v>0</v>
          </cell>
          <cell r="K703">
            <v>0</v>
          </cell>
          <cell r="L703">
            <v>0</v>
          </cell>
          <cell r="M703">
            <v>0</v>
          </cell>
          <cell r="N703">
            <v>0</v>
          </cell>
          <cell r="O703">
            <v>0</v>
          </cell>
        </row>
        <row r="704">
          <cell r="B704" t="str">
            <v>Q702</v>
          </cell>
          <cell r="C704">
            <v>0</v>
          </cell>
          <cell r="D704">
            <v>0</v>
          </cell>
          <cell r="E704">
            <v>0</v>
          </cell>
          <cell r="F704">
            <v>0</v>
          </cell>
          <cell r="G704">
            <v>0</v>
          </cell>
          <cell r="H704">
            <v>0</v>
          </cell>
          <cell r="I704">
            <v>0</v>
          </cell>
          <cell r="J704">
            <v>0</v>
          </cell>
          <cell r="K704">
            <v>0</v>
          </cell>
          <cell r="L704">
            <v>0</v>
          </cell>
          <cell r="M704">
            <v>0</v>
          </cell>
          <cell r="N704">
            <v>0</v>
          </cell>
          <cell r="O704">
            <v>0</v>
          </cell>
        </row>
        <row r="705">
          <cell r="B705" t="str">
            <v>Q703</v>
          </cell>
          <cell r="C705">
            <v>0</v>
          </cell>
          <cell r="D705">
            <v>0</v>
          </cell>
          <cell r="E705">
            <v>0</v>
          </cell>
          <cell r="F705">
            <v>0</v>
          </cell>
          <cell r="G705">
            <v>0</v>
          </cell>
          <cell r="H705">
            <v>0</v>
          </cell>
          <cell r="I705">
            <v>0</v>
          </cell>
          <cell r="J705">
            <v>0</v>
          </cell>
          <cell r="K705">
            <v>0</v>
          </cell>
          <cell r="L705">
            <v>0</v>
          </cell>
          <cell r="M705">
            <v>0</v>
          </cell>
          <cell r="N705">
            <v>0</v>
          </cell>
          <cell r="O705">
            <v>0</v>
          </cell>
        </row>
        <row r="706">
          <cell r="B706" t="str">
            <v>Q704</v>
          </cell>
          <cell r="C706">
            <v>0</v>
          </cell>
          <cell r="D706">
            <v>0</v>
          </cell>
          <cell r="E706">
            <v>0</v>
          </cell>
          <cell r="F706">
            <v>0</v>
          </cell>
          <cell r="G706">
            <v>0</v>
          </cell>
          <cell r="H706">
            <v>0</v>
          </cell>
          <cell r="I706">
            <v>0</v>
          </cell>
          <cell r="J706">
            <v>0</v>
          </cell>
          <cell r="K706">
            <v>0</v>
          </cell>
          <cell r="L706">
            <v>0</v>
          </cell>
          <cell r="M706">
            <v>0</v>
          </cell>
          <cell r="N706">
            <v>0</v>
          </cell>
          <cell r="O706">
            <v>0</v>
          </cell>
        </row>
        <row r="707">
          <cell r="B707" t="str">
            <v>Q705</v>
          </cell>
          <cell r="C707">
            <v>0</v>
          </cell>
          <cell r="D707">
            <v>0</v>
          </cell>
          <cell r="E707">
            <v>0</v>
          </cell>
          <cell r="F707">
            <v>0</v>
          </cell>
          <cell r="G707">
            <v>0</v>
          </cell>
          <cell r="H707">
            <v>0</v>
          </cell>
          <cell r="I707">
            <v>0</v>
          </cell>
          <cell r="J707">
            <v>0</v>
          </cell>
          <cell r="K707">
            <v>0</v>
          </cell>
          <cell r="L707">
            <v>0</v>
          </cell>
          <cell r="M707">
            <v>0</v>
          </cell>
          <cell r="N707">
            <v>0</v>
          </cell>
          <cell r="O707">
            <v>0</v>
          </cell>
        </row>
        <row r="708">
          <cell r="B708" t="str">
            <v>Q706</v>
          </cell>
          <cell r="C708">
            <v>0</v>
          </cell>
          <cell r="D708">
            <v>0</v>
          </cell>
          <cell r="E708">
            <v>0</v>
          </cell>
          <cell r="F708">
            <v>0</v>
          </cell>
          <cell r="G708">
            <v>0</v>
          </cell>
          <cell r="H708">
            <v>0</v>
          </cell>
          <cell r="I708">
            <v>0</v>
          </cell>
          <cell r="J708">
            <v>0</v>
          </cell>
          <cell r="K708">
            <v>0</v>
          </cell>
          <cell r="L708">
            <v>0</v>
          </cell>
          <cell r="M708">
            <v>0</v>
          </cell>
          <cell r="N708">
            <v>0</v>
          </cell>
          <cell r="O708">
            <v>0</v>
          </cell>
        </row>
        <row r="709">
          <cell r="B709" t="str">
            <v>Q707</v>
          </cell>
          <cell r="C709">
            <v>0</v>
          </cell>
          <cell r="D709">
            <v>0</v>
          </cell>
          <cell r="E709">
            <v>0</v>
          </cell>
          <cell r="F709">
            <v>0</v>
          </cell>
          <cell r="G709">
            <v>0</v>
          </cell>
          <cell r="H709">
            <v>0</v>
          </cell>
          <cell r="I709">
            <v>0</v>
          </cell>
          <cell r="J709">
            <v>0</v>
          </cell>
          <cell r="K709">
            <v>0</v>
          </cell>
          <cell r="L709">
            <v>0</v>
          </cell>
          <cell r="M709">
            <v>0</v>
          </cell>
          <cell r="N709">
            <v>0</v>
          </cell>
          <cell r="O709">
            <v>0</v>
          </cell>
        </row>
        <row r="710">
          <cell r="B710" t="str">
            <v>Q708</v>
          </cell>
          <cell r="C710">
            <v>0</v>
          </cell>
          <cell r="D710">
            <v>0</v>
          </cell>
          <cell r="E710">
            <v>0</v>
          </cell>
          <cell r="F710">
            <v>0</v>
          </cell>
          <cell r="G710">
            <v>0</v>
          </cell>
          <cell r="H710">
            <v>0</v>
          </cell>
          <cell r="I710">
            <v>0</v>
          </cell>
          <cell r="J710">
            <v>0</v>
          </cell>
          <cell r="K710">
            <v>0</v>
          </cell>
          <cell r="L710">
            <v>0</v>
          </cell>
          <cell r="M710">
            <v>0</v>
          </cell>
          <cell r="N710">
            <v>0</v>
          </cell>
          <cell r="O710">
            <v>0</v>
          </cell>
        </row>
        <row r="711">
          <cell r="B711" t="str">
            <v>Q709</v>
          </cell>
          <cell r="C711">
            <v>0</v>
          </cell>
          <cell r="D711">
            <v>0</v>
          </cell>
          <cell r="E711">
            <v>0</v>
          </cell>
          <cell r="F711">
            <v>0</v>
          </cell>
          <cell r="G711">
            <v>0</v>
          </cell>
          <cell r="H711">
            <v>0</v>
          </cell>
          <cell r="I711">
            <v>0</v>
          </cell>
          <cell r="J711">
            <v>0</v>
          </cell>
          <cell r="K711">
            <v>0</v>
          </cell>
          <cell r="L711">
            <v>0</v>
          </cell>
          <cell r="M711">
            <v>0</v>
          </cell>
          <cell r="N711">
            <v>0</v>
          </cell>
          <cell r="O711">
            <v>0</v>
          </cell>
        </row>
        <row r="712">
          <cell r="B712" t="str">
            <v>Q710</v>
          </cell>
          <cell r="C712">
            <v>0</v>
          </cell>
          <cell r="D712">
            <v>0</v>
          </cell>
          <cell r="E712">
            <v>0</v>
          </cell>
          <cell r="F712">
            <v>0</v>
          </cell>
          <cell r="G712">
            <v>0</v>
          </cell>
          <cell r="H712">
            <v>0</v>
          </cell>
          <cell r="I712">
            <v>0</v>
          </cell>
          <cell r="J712">
            <v>0</v>
          </cell>
          <cell r="K712">
            <v>0</v>
          </cell>
          <cell r="L712">
            <v>0</v>
          </cell>
          <cell r="M712">
            <v>0</v>
          </cell>
          <cell r="N712">
            <v>0</v>
          </cell>
          <cell r="O712">
            <v>0</v>
          </cell>
        </row>
        <row r="713">
          <cell r="B713" t="str">
            <v>Q711</v>
          </cell>
          <cell r="C713">
            <v>0</v>
          </cell>
          <cell r="D713">
            <v>0</v>
          </cell>
          <cell r="E713">
            <v>0</v>
          </cell>
          <cell r="F713">
            <v>0</v>
          </cell>
          <cell r="G713">
            <v>0</v>
          </cell>
          <cell r="H713">
            <v>0</v>
          </cell>
          <cell r="I713">
            <v>0</v>
          </cell>
          <cell r="J713">
            <v>0</v>
          </cell>
          <cell r="K713">
            <v>0</v>
          </cell>
          <cell r="L713">
            <v>0</v>
          </cell>
          <cell r="M713">
            <v>0</v>
          </cell>
          <cell r="N713">
            <v>0</v>
          </cell>
          <cell r="O713">
            <v>0</v>
          </cell>
        </row>
        <row r="714">
          <cell r="B714" t="str">
            <v>Q712</v>
          </cell>
          <cell r="C714">
            <v>0</v>
          </cell>
          <cell r="D714">
            <v>0</v>
          </cell>
          <cell r="E714">
            <v>0</v>
          </cell>
          <cell r="F714">
            <v>0</v>
          </cell>
          <cell r="G714">
            <v>0</v>
          </cell>
          <cell r="H714">
            <v>0</v>
          </cell>
          <cell r="I714">
            <v>0</v>
          </cell>
          <cell r="J714">
            <v>0</v>
          </cell>
          <cell r="K714">
            <v>0</v>
          </cell>
          <cell r="L714">
            <v>0</v>
          </cell>
          <cell r="M714">
            <v>0</v>
          </cell>
          <cell r="N714">
            <v>0</v>
          </cell>
          <cell r="O714">
            <v>0</v>
          </cell>
        </row>
        <row r="715">
          <cell r="B715" t="str">
            <v>Q713</v>
          </cell>
          <cell r="C715">
            <v>0</v>
          </cell>
          <cell r="D715">
            <v>0</v>
          </cell>
          <cell r="E715">
            <v>0</v>
          </cell>
          <cell r="F715">
            <v>0</v>
          </cell>
          <cell r="G715">
            <v>0</v>
          </cell>
          <cell r="H715">
            <v>0</v>
          </cell>
          <cell r="I715">
            <v>0</v>
          </cell>
          <cell r="J715">
            <v>0</v>
          </cell>
          <cell r="K715">
            <v>0</v>
          </cell>
          <cell r="L715">
            <v>0</v>
          </cell>
          <cell r="M715">
            <v>0</v>
          </cell>
          <cell r="N715">
            <v>0</v>
          </cell>
          <cell r="O715">
            <v>0</v>
          </cell>
        </row>
        <row r="716">
          <cell r="B716" t="str">
            <v>Q714</v>
          </cell>
          <cell r="C716">
            <v>0</v>
          </cell>
          <cell r="D716">
            <v>0</v>
          </cell>
          <cell r="E716">
            <v>0</v>
          </cell>
          <cell r="F716">
            <v>0</v>
          </cell>
          <cell r="G716">
            <v>0</v>
          </cell>
          <cell r="H716">
            <v>0</v>
          </cell>
          <cell r="I716">
            <v>0</v>
          </cell>
          <cell r="J716">
            <v>0</v>
          </cell>
          <cell r="K716">
            <v>0</v>
          </cell>
          <cell r="L716">
            <v>0</v>
          </cell>
          <cell r="M716">
            <v>0</v>
          </cell>
          <cell r="N716">
            <v>0</v>
          </cell>
          <cell r="O716">
            <v>0</v>
          </cell>
        </row>
        <row r="717">
          <cell r="B717" t="str">
            <v>Q715</v>
          </cell>
          <cell r="C717">
            <v>0</v>
          </cell>
          <cell r="D717">
            <v>0</v>
          </cell>
          <cell r="E717">
            <v>0</v>
          </cell>
          <cell r="F717">
            <v>0</v>
          </cell>
          <cell r="G717">
            <v>0</v>
          </cell>
          <cell r="H717">
            <v>0</v>
          </cell>
          <cell r="I717">
            <v>0</v>
          </cell>
          <cell r="J717">
            <v>0</v>
          </cell>
          <cell r="K717">
            <v>0</v>
          </cell>
          <cell r="L717">
            <v>0</v>
          </cell>
          <cell r="M717">
            <v>0</v>
          </cell>
          <cell r="N717">
            <v>0</v>
          </cell>
          <cell r="O717">
            <v>0</v>
          </cell>
        </row>
        <row r="718">
          <cell r="B718" t="str">
            <v>Q716</v>
          </cell>
          <cell r="C718">
            <v>0</v>
          </cell>
          <cell r="D718">
            <v>0</v>
          </cell>
          <cell r="E718">
            <v>0</v>
          </cell>
          <cell r="F718">
            <v>0</v>
          </cell>
          <cell r="G718">
            <v>0</v>
          </cell>
          <cell r="H718">
            <v>0</v>
          </cell>
          <cell r="I718">
            <v>0</v>
          </cell>
          <cell r="J718">
            <v>0</v>
          </cell>
          <cell r="K718">
            <v>0</v>
          </cell>
          <cell r="L718">
            <v>0</v>
          </cell>
          <cell r="M718">
            <v>0</v>
          </cell>
          <cell r="N718">
            <v>0</v>
          </cell>
          <cell r="O718">
            <v>0</v>
          </cell>
        </row>
        <row r="719">
          <cell r="B719" t="str">
            <v>Q717</v>
          </cell>
          <cell r="C719">
            <v>0</v>
          </cell>
          <cell r="D719">
            <v>0</v>
          </cell>
          <cell r="E719">
            <v>0</v>
          </cell>
          <cell r="F719">
            <v>0</v>
          </cell>
          <cell r="G719">
            <v>0</v>
          </cell>
          <cell r="H719">
            <v>0</v>
          </cell>
          <cell r="I719">
            <v>0</v>
          </cell>
          <cell r="J719">
            <v>0</v>
          </cell>
          <cell r="K719">
            <v>0</v>
          </cell>
          <cell r="L719">
            <v>0</v>
          </cell>
          <cell r="M719">
            <v>0</v>
          </cell>
          <cell r="N719">
            <v>0</v>
          </cell>
          <cell r="O719">
            <v>0</v>
          </cell>
        </row>
        <row r="720">
          <cell r="B720" t="str">
            <v>Q718</v>
          </cell>
          <cell r="C720">
            <v>0</v>
          </cell>
          <cell r="D720">
            <v>0</v>
          </cell>
          <cell r="E720">
            <v>0</v>
          </cell>
          <cell r="F720">
            <v>0</v>
          </cell>
          <cell r="G720">
            <v>0</v>
          </cell>
          <cell r="H720">
            <v>0</v>
          </cell>
          <cell r="I720">
            <v>0</v>
          </cell>
          <cell r="J720">
            <v>0</v>
          </cell>
          <cell r="K720">
            <v>0</v>
          </cell>
          <cell r="L720">
            <v>0</v>
          </cell>
          <cell r="M720">
            <v>0</v>
          </cell>
          <cell r="N720">
            <v>0</v>
          </cell>
          <cell r="O720">
            <v>0</v>
          </cell>
        </row>
        <row r="721">
          <cell r="B721" t="str">
            <v>Q719</v>
          </cell>
          <cell r="C721">
            <v>0</v>
          </cell>
          <cell r="D721">
            <v>0</v>
          </cell>
          <cell r="E721">
            <v>0</v>
          </cell>
          <cell r="F721">
            <v>0</v>
          </cell>
          <cell r="G721">
            <v>0</v>
          </cell>
          <cell r="H721">
            <v>0</v>
          </cell>
          <cell r="I721">
            <v>0</v>
          </cell>
          <cell r="J721">
            <v>0</v>
          </cell>
          <cell r="K721">
            <v>0</v>
          </cell>
          <cell r="L721">
            <v>0</v>
          </cell>
          <cell r="M721">
            <v>0</v>
          </cell>
          <cell r="N721">
            <v>0</v>
          </cell>
          <cell r="O721">
            <v>0</v>
          </cell>
        </row>
        <row r="722">
          <cell r="B722" t="str">
            <v>Q720</v>
          </cell>
          <cell r="C722">
            <v>0</v>
          </cell>
          <cell r="D722">
            <v>0</v>
          </cell>
          <cell r="E722">
            <v>0</v>
          </cell>
          <cell r="F722">
            <v>0</v>
          </cell>
          <cell r="G722">
            <v>0</v>
          </cell>
          <cell r="H722">
            <v>0</v>
          </cell>
          <cell r="I722">
            <v>0</v>
          </cell>
          <cell r="J722">
            <v>0</v>
          </cell>
          <cell r="K722">
            <v>0</v>
          </cell>
          <cell r="L722">
            <v>0</v>
          </cell>
          <cell r="M722">
            <v>0</v>
          </cell>
          <cell r="N722">
            <v>0</v>
          </cell>
          <cell r="O722">
            <v>0</v>
          </cell>
        </row>
        <row r="723">
          <cell r="B723" t="str">
            <v>Q721</v>
          </cell>
          <cell r="C723">
            <v>0</v>
          </cell>
          <cell r="D723">
            <v>0</v>
          </cell>
          <cell r="E723">
            <v>0</v>
          </cell>
          <cell r="F723">
            <v>0</v>
          </cell>
          <cell r="G723">
            <v>0</v>
          </cell>
          <cell r="H723">
            <v>0</v>
          </cell>
          <cell r="I723">
            <v>0</v>
          </cell>
          <cell r="J723">
            <v>0</v>
          </cell>
          <cell r="K723">
            <v>0</v>
          </cell>
          <cell r="L723">
            <v>0</v>
          </cell>
          <cell r="M723">
            <v>0</v>
          </cell>
          <cell r="N723">
            <v>0</v>
          </cell>
          <cell r="O723">
            <v>0</v>
          </cell>
        </row>
        <row r="724">
          <cell r="B724" t="str">
            <v>Q722</v>
          </cell>
          <cell r="C724">
            <v>0</v>
          </cell>
          <cell r="D724">
            <v>0</v>
          </cell>
          <cell r="E724">
            <v>0</v>
          </cell>
          <cell r="F724">
            <v>0</v>
          </cell>
          <cell r="G724">
            <v>0</v>
          </cell>
          <cell r="H724">
            <v>0</v>
          </cell>
          <cell r="I724">
            <v>0</v>
          </cell>
          <cell r="J724">
            <v>0</v>
          </cell>
          <cell r="K724">
            <v>0</v>
          </cell>
          <cell r="L724">
            <v>0</v>
          </cell>
          <cell r="M724">
            <v>0</v>
          </cell>
          <cell r="N724">
            <v>0</v>
          </cell>
          <cell r="O724">
            <v>0</v>
          </cell>
        </row>
        <row r="725">
          <cell r="B725" t="str">
            <v>Q723</v>
          </cell>
          <cell r="C725">
            <v>0</v>
          </cell>
          <cell r="D725">
            <v>0</v>
          </cell>
          <cell r="E725">
            <v>0</v>
          </cell>
          <cell r="F725">
            <v>0</v>
          </cell>
          <cell r="G725">
            <v>0</v>
          </cell>
          <cell r="H725">
            <v>0</v>
          </cell>
          <cell r="I725">
            <v>0</v>
          </cell>
          <cell r="J725">
            <v>0</v>
          </cell>
          <cell r="K725">
            <v>0</v>
          </cell>
          <cell r="L725">
            <v>0</v>
          </cell>
          <cell r="M725">
            <v>0</v>
          </cell>
          <cell r="N725">
            <v>0</v>
          </cell>
          <cell r="O725">
            <v>0</v>
          </cell>
        </row>
        <row r="726">
          <cell r="B726" t="str">
            <v>Q724</v>
          </cell>
          <cell r="C726">
            <v>0</v>
          </cell>
          <cell r="D726">
            <v>0</v>
          </cell>
          <cell r="E726">
            <v>0</v>
          </cell>
          <cell r="F726">
            <v>0</v>
          </cell>
          <cell r="G726">
            <v>0</v>
          </cell>
          <cell r="H726">
            <v>0</v>
          </cell>
          <cell r="I726">
            <v>0</v>
          </cell>
          <cell r="J726">
            <v>0</v>
          </cell>
          <cell r="K726">
            <v>0</v>
          </cell>
          <cell r="L726">
            <v>0</v>
          </cell>
          <cell r="M726">
            <v>0</v>
          </cell>
          <cell r="N726">
            <v>0</v>
          </cell>
          <cell r="O726">
            <v>0</v>
          </cell>
        </row>
        <row r="727">
          <cell r="B727" t="str">
            <v>Q725</v>
          </cell>
          <cell r="C727">
            <v>0</v>
          </cell>
          <cell r="D727">
            <v>0</v>
          </cell>
          <cell r="E727">
            <v>0</v>
          </cell>
          <cell r="F727">
            <v>0</v>
          </cell>
          <cell r="G727">
            <v>0</v>
          </cell>
          <cell r="H727">
            <v>0</v>
          </cell>
          <cell r="I727">
            <v>0</v>
          </cell>
          <cell r="J727">
            <v>0</v>
          </cell>
          <cell r="K727">
            <v>0</v>
          </cell>
          <cell r="L727">
            <v>0</v>
          </cell>
          <cell r="M727">
            <v>0</v>
          </cell>
          <cell r="N727">
            <v>0</v>
          </cell>
          <cell r="O727">
            <v>0</v>
          </cell>
        </row>
        <row r="728">
          <cell r="B728" t="str">
            <v>Q726</v>
          </cell>
          <cell r="C728">
            <v>0</v>
          </cell>
          <cell r="D728">
            <v>0</v>
          </cell>
          <cell r="E728">
            <v>0</v>
          </cell>
          <cell r="F728">
            <v>0</v>
          </cell>
          <cell r="G728">
            <v>0</v>
          </cell>
          <cell r="H728">
            <v>0</v>
          </cell>
          <cell r="I728">
            <v>0</v>
          </cell>
          <cell r="J728">
            <v>0</v>
          </cell>
          <cell r="K728">
            <v>0</v>
          </cell>
          <cell r="L728">
            <v>0</v>
          </cell>
          <cell r="M728">
            <v>0</v>
          </cell>
          <cell r="N728">
            <v>0</v>
          </cell>
          <cell r="O728">
            <v>0</v>
          </cell>
        </row>
        <row r="729">
          <cell r="B729" t="str">
            <v>Q727</v>
          </cell>
          <cell r="C729">
            <v>0</v>
          </cell>
          <cell r="D729">
            <v>0</v>
          </cell>
          <cell r="E729">
            <v>0</v>
          </cell>
          <cell r="F729">
            <v>0</v>
          </cell>
          <cell r="G729">
            <v>0</v>
          </cell>
          <cell r="H729">
            <v>0</v>
          </cell>
          <cell r="I729">
            <v>0</v>
          </cell>
          <cell r="J729">
            <v>0</v>
          </cell>
          <cell r="K729">
            <v>0</v>
          </cell>
          <cell r="L729">
            <v>0</v>
          </cell>
          <cell r="M729">
            <v>0</v>
          </cell>
          <cell r="N729">
            <v>0</v>
          </cell>
          <cell r="O729">
            <v>0</v>
          </cell>
        </row>
        <row r="730">
          <cell r="B730" t="str">
            <v>Q728</v>
          </cell>
          <cell r="C730">
            <v>0</v>
          </cell>
          <cell r="D730">
            <v>0</v>
          </cell>
          <cell r="E730">
            <v>0</v>
          </cell>
          <cell r="F730">
            <v>0</v>
          </cell>
          <cell r="G730">
            <v>0</v>
          </cell>
          <cell r="H730">
            <v>0</v>
          </cell>
          <cell r="I730">
            <v>0</v>
          </cell>
          <cell r="J730">
            <v>0</v>
          </cell>
          <cell r="K730">
            <v>0</v>
          </cell>
          <cell r="L730">
            <v>0</v>
          </cell>
          <cell r="M730">
            <v>0</v>
          </cell>
          <cell r="N730">
            <v>0</v>
          </cell>
          <cell r="O730">
            <v>0</v>
          </cell>
        </row>
        <row r="731">
          <cell r="B731" t="str">
            <v>Q729</v>
          </cell>
          <cell r="C731">
            <v>0</v>
          </cell>
          <cell r="D731">
            <v>0</v>
          </cell>
          <cell r="E731">
            <v>0</v>
          </cell>
          <cell r="F731">
            <v>0</v>
          </cell>
          <cell r="G731">
            <v>0</v>
          </cell>
          <cell r="H731">
            <v>0</v>
          </cell>
          <cell r="I731">
            <v>0</v>
          </cell>
          <cell r="J731">
            <v>0</v>
          </cell>
          <cell r="K731">
            <v>0</v>
          </cell>
          <cell r="L731">
            <v>0</v>
          </cell>
          <cell r="M731">
            <v>0</v>
          </cell>
          <cell r="N731">
            <v>0</v>
          </cell>
          <cell r="O731">
            <v>0</v>
          </cell>
        </row>
        <row r="732">
          <cell r="B732" t="str">
            <v>Q730</v>
          </cell>
          <cell r="C732">
            <v>0</v>
          </cell>
          <cell r="D732">
            <v>0</v>
          </cell>
          <cell r="E732">
            <v>0</v>
          </cell>
          <cell r="F732">
            <v>0</v>
          </cell>
          <cell r="G732">
            <v>0</v>
          </cell>
          <cell r="H732">
            <v>0</v>
          </cell>
          <cell r="I732">
            <v>0</v>
          </cell>
          <cell r="J732">
            <v>0</v>
          </cell>
          <cell r="K732">
            <v>0</v>
          </cell>
          <cell r="L732">
            <v>0</v>
          </cell>
          <cell r="M732">
            <v>0</v>
          </cell>
          <cell r="N732">
            <v>0</v>
          </cell>
          <cell r="O732">
            <v>0</v>
          </cell>
        </row>
        <row r="733">
          <cell r="B733" t="str">
            <v>Q731</v>
          </cell>
          <cell r="C733">
            <v>0</v>
          </cell>
          <cell r="D733">
            <v>0</v>
          </cell>
          <cell r="E733">
            <v>0</v>
          </cell>
          <cell r="F733">
            <v>0</v>
          </cell>
          <cell r="G733">
            <v>0</v>
          </cell>
          <cell r="H733">
            <v>0</v>
          </cell>
          <cell r="I733">
            <v>0</v>
          </cell>
          <cell r="J733">
            <v>0</v>
          </cell>
          <cell r="K733">
            <v>0</v>
          </cell>
          <cell r="L733">
            <v>0</v>
          </cell>
          <cell r="M733">
            <v>0</v>
          </cell>
          <cell r="N733">
            <v>0</v>
          </cell>
          <cell r="O733">
            <v>0</v>
          </cell>
        </row>
        <row r="734">
          <cell r="B734" t="str">
            <v>Q732</v>
          </cell>
          <cell r="C734">
            <v>0</v>
          </cell>
          <cell r="D734">
            <v>0</v>
          </cell>
          <cell r="E734">
            <v>0</v>
          </cell>
          <cell r="F734">
            <v>0</v>
          </cell>
          <cell r="G734">
            <v>0</v>
          </cell>
          <cell r="H734">
            <v>0</v>
          </cell>
          <cell r="I734">
            <v>0</v>
          </cell>
          <cell r="J734">
            <v>0</v>
          </cell>
          <cell r="K734">
            <v>0</v>
          </cell>
          <cell r="L734">
            <v>0</v>
          </cell>
          <cell r="M734">
            <v>0</v>
          </cell>
          <cell r="N734">
            <v>0</v>
          </cell>
          <cell r="O734">
            <v>0</v>
          </cell>
        </row>
        <row r="735">
          <cell r="B735" t="str">
            <v>Q733</v>
          </cell>
          <cell r="C735">
            <v>0</v>
          </cell>
          <cell r="D735">
            <v>0</v>
          </cell>
          <cell r="E735">
            <v>0</v>
          </cell>
          <cell r="F735">
            <v>0</v>
          </cell>
          <cell r="G735">
            <v>0</v>
          </cell>
          <cell r="H735">
            <v>0</v>
          </cell>
          <cell r="I735">
            <v>0</v>
          </cell>
          <cell r="J735">
            <v>0</v>
          </cell>
          <cell r="K735">
            <v>0</v>
          </cell>
          <cell r="L735">
            <v>0</v>
          </cell>
          <cell r="M735">
            <v>0</v>
          </cell>
          <cell r="N735">
            <v>0</v>
          </cell>
          <cell r="O735">
            <v>0</v>
          </cell>
        </row>
        <row r="736">
          <cell r="B736" t="str">
            <v>Q734</v>
          </cell>
          <cell r="C736">
            <v>0</v>
          </cell>
          <cell r="D736">
            <v>0</v>
          </cell>
          <cell r="E736">
            <v>0</v>
          </cell>
          <cell r="F736">
            <v>0</v>
          </cell>
          <cell r="G736">
            <v>0</v>
          </cell>
          <cell r="H736">
            <v>0</v>
          </cell>
          <cell r="I736">
            <v>0</v>
          </cell>
          <cell r="J736">
            <v>0</v>
          </cell>
          <cell r="K736">
            <v>0</v>
          </cell>
          <cell r="L736">
            <v>0</v>
          </cell>
          <cell r="M736">
            <v>0</v>
          </cell>
          <cell r="N736">
            <v>0</v>
          </cell>
          <cell r="O736">
            <v>0</v>
          </cell>
        </row>
        <row r="737">
          <cell r="B737" t="str">
            <v>Q735</v>
          </cell>
          <cell r="C737">
            <v>0</v>
          </cell>
          <cell r="D737">
            <v>0</v>
          </cell>
          <cell r="E737">
            <v>0</v>
          </cell>
          <cell r="F737">
            <v>0</v>
          </cell>
          <cell r="G737">
            <v>0</v>
          </cell>
          <cell r="H737">
            <v>0</v>
          </cell>
          <cell r="I737">
            <v>0</v>
          </cell>
          <cell r="J737">
            <v>0</v>
          </cell>
          <cell r="K737">
            <v>0</v>
          </cell>
          <cell r="L737">
            <v>0</v>
          </cell>
          <cell r="M737">
            <v>0</v>
          </cell>
          <cell r="N737">
            <v>0</v>
          </cell>
          <cell r="O737">
            <v>0</v>
          </cell>
        </row>
        <row r="738">
          <cell r="B738" t="str">
            <v>Q736</v>
          </cell>
          <cell r="C738">
            <v>0</v>
          </cell>
          <cell r="D738">
            <v>0</v>
          </cell>
          <cell r="E738">
            <v>0</v>
          </cell>
          <cell r="F738">
            <v>0</v>
          </cell>
          <cell r="G738">
            <v>0</v>
          </cell>
          <cell r="H738">
            <v>0</v>
          </cell>
          <cell r="I738">
            <v>0</v>
          </cell>
          <cell r="J738">
            <v>0</v>
          </cell>
          <cell r="K738">
            <v>0</v>
          </cell>
          <cell r="L738">
            <v>0</v>
          </cell>
          <cell r="M738">
            <v>0</v>
          </cell>
          <cell r="N738">
            <v>0</v>
          </cell>
          <cell r="O738">
            <v>0</v>
          </cell>
        </row>
        <row r="739">
          <cell r="B739" t="str">
            <v>Q737</v>
          </cell>
          <cell r="C739">
            <v>0</v>
          </cell>
          <cell r="D739">
            <v>0</v>
          </cell>
          <cell r="E739">
            <v>0</v>
          </cell>
          <cell r="F739">
            <v>0</v>
          </cell>
          <cell r="G739">
            <v>0</v>
          </cell>
          <cell r="H739">
            <v>0</v>
          </cell>
          <cell r="I739">
            <v>0</v>
          </cell>
          <cell r="J739">
            <v>0</v>
          </cell>
          <cell r="K739">
            <v>0</v>
          </cell>
          <cell r="L739">
            <v>0</v>
          </cell>
          <cell r="M739">
            <v>0</v>
          </cell>
          <cell r="N739">
            <v>0</v>
          </cell>
          <cell r="O739">
            <v>0</v>
          </cell>
        </row>
        <row r="740">
          <cell r="B740" t="str">
            <v>Q738</v>
          </cell>
          <cell r="C740">
            <v>0</v>
          </cell>
          <cell r="D740">
            <v>0</v>
          </cell>
          <cell r="E740">
            <v>0</v>
          </cell>
          <cell r="F740">
            <v>0</v>
          </cell>
          <cell r="G740">
            <v>0</v>
          </cell>
          <cell r="H740">
            <v>0</v>
          </cell>
          <cell r="I740">
            <v>0</v>
          </cell>
          <cell r="J740">
            <v>0</v>
          </cell>
          <cell r="K740">
            <v>0</v>
          </cell>
          <cell r="L740">
            <v>0</v>
          </cell>
          <cell r="M740">
            <v>0</v>
          </cell>
          <cell r="N740">
            <v>0</v>
          </cell>
          <cell r="O740">
            <v>0</v>
          </cell>
        </row>
        <row r="741">
          <cell r="B741" t="str">
            <v>Q739</v>
          </cell>
          <cell r="C741">
            <v>0</v>
          </cell>
          <cell r="D741">
            <v>0</v>
          </cell>
          <cell r="E741">
            <v>0</v>
          </cell>
          <cell r="F741">
            <v>0</v>
          </cell>
          <cell r="G741">
            <v>0</v>
          </cell>
          <cell r="H741">
            <v>0</v>
          </cell>
          <cell r="I741">
            <v>0</v>
          </cell>
          <cell r="J741">
            <v>0</v>
          </cell>
          <cell r="K741">
            <v>0</v>
          </cell>
          <cell r="L741">
            <v>0</v>
          </cell>
          <cell r="M741">
            <v>0</v>
          </cell>
          <cell r="N741">
            <v>0</v>
          </cell>
          <cell r="O741">
            <v>0</v>
          </cell>
        </row>
        <row r="742">
          <cell r="B742" t="str">
            <v>Q740</v>
          </cell>
          <cell r="C742">
            <v>0</v>
          </cell>
          <cell r="D742">
            <v>0</v>
          </cell>
          <cell r="E742">
            <v>0</v>
          </cell>
          <cell r="F742">
            <v>0</v>
          </cell>
          <cell r="G742">
            <v>0</v>
          </cell>
          <cell r="H742">
            <v>0</v>
          </cell>
          <cell r="I742">
            <v>0</v>
          </cell>
          <cell r="J742">
            <v>0</v>
          </cell>
          <cell r="K742">
            <v>0</v>
          </cell>
          <cell r="L742">
            <v>0</v>
          </cell>
          <cell r="M742">
            <v>0</v>
          </cell>
          <cell r="N742">
            <v>0</v>
          </cell>
          <cell r="O742">
            <v>0</v>
          </cell>
        </row>
        <row r="743">
          <cell r="B743" t="str">
            <v>Q741</v>
          </cell>
          <cell r="C743">
            <v>0</v>
          </cell>
          <cell r="D743">
            <v>0</v>
          </cell>
          <cell r="E743">
            <v>0</v>
          </cell>
          <cell r="F743">
            <v>0</v>
          </cell>
          <cell r="G743">
            <v>0</v>
          </cell>
          <cell r="H743">
            <v>0</v>
          </cell>
          <cell r="I743">
            <v>0</v>
          </cell>
          <cell r="J743">
            <v>0</v>
          </cell>
          <cell r="K743">
            <v>0</v>
          </cell>
          <cell r="L743">
            <v>0</v>
          </cell>
          <cell r="M743">
            <v>0</v>
          </cell>
          <cell r="N743">
            <v>0</v>
          </cell>
          <cell r="O743">
            <v>0</v>
          </cell>
        </row>
        <row r="744">
          <cell r="B744" t="str">
            <v>Q742</v>
          </cell>
          <cell r="C744">
            <v>0</v>
          </cell>
          <cell r="D744">
            <v>0</v>
          </cell>
          <cell r="E744">
            <v>0</v>
          </cell>
          <cell r="F744">
            <v>0</v>
          </cell>
          <cell r="G744">
            <v>0</v>
          </cell>
          <cell r="H744">
            <v>0</v>
          </cell>
          <cell r="I744">
            <v>0</v>
          </cell>
          <cell r="J744">
            <v>0</v>
          </cell>
          <cell r="K744">
            <v>0</v>
          </cell>
          <cell r="L744">
            <v>0</v>
          </cell>
          <cell r="M744">
            <v>0</v>
          </cell>
          <cell r="N744">
            <v>0</v>
          </cell>
          <cell r="O744">
            <v>0</v>
          </cell>
        </row>
        <row r="745">
          <cell r="B745" t="str">
            <v>Q743</v>
          </cell>
          <cell r="C745">
            <v>0</v>
          </cell>
          <cell r="D745">
            <v>0</v>
          </cell>
          <cell r="E745">
            <v>0</v>
          </cell>
          <cell r="F745">
            <v>0</v>
          </cell>
          <cell r="G745">
            <v>0</v>
          </cell>
          <cell r="H745">
            <v>0</v>
          </cell>
          <cell r="I745">
            <v>0</v>
          </cell>
          <cell r="J745">
            <v>0</v>
          </cell>
          <cell r="K745">
            <v>0</v>
          </cell>
          <cell r="L745">
            <v>0</v>
          </cell>
          <cell r="M745">
            <v>0</v>
          </cell>
          <cell r="N745">
            <v>0</v>
          </cell>
          <cell r="O745">
            <v>0</v>
          </cell>
        </row>
        <row r="746">
          <cell r="B746" t="str">
            <v>Q744</v>
          </cell>
          <cell r="C746">
            <v>0</v>
          </cell>
          <cell r="D746">
            <v>0</v>
          </cell>
          <cell r="E746">
            <v>0</v>
          </cell>
          <cell r="F746">
            <v>0</v>
          </cell>
          <cell r="G746">
            <v>0</v>
          </cell>
          <cell r="H746">
            <v>0</v>
          </cell>
          <cell r="I746">
            <v>0</v>
          </cell>
          <cell r="J746">
            <v>0</v>
          </cell>
          <cell r="K746">
            <v>0</v>
          </cell>
          <cell r="L746">
            <v>0</v>
          </cell>
          <cell r="M746">
            <v>0</v>
          </cell>
          <cell r="N746">
            <v>0</v>
          </cell>
          <cell r="O746">
            <v>0</v>
          </cell>
        </row>
        <row r="747">
          <cell r="B747" t="str">
            <v>Q745</v>
          </cell>
          <cell r="C747">
            <v>0</v>
          </cell>
          <cell r="D747">
            <v>0</v>
          </cell>
          <cell r="E747">
            <v>0</v>
          </cell>
          <cell r="F747">
            <v>0</v>
          </cell>
          <cell r="G747">
            <v>0</v>
          </cell>
          <cell r="H747">
            <v>0</v>
          </cell>
          <cell r="I747">
            <v>0</v>
          </cell>
          <cell r="J747">
            <v>0</v>
          </cell>
          <cell r="K747">
            <v>0</v>
          </cell>
          <cell r="L747">
            <v>0</v>
          </cell>
          <cell r="M747">
            <v>0</v>
          </cell>
          <cell r="N747">
            <v>0</v>
          </cell>
          <cell r="O747">
            <v>0</v>
          </cell>
        </row>
        <row r="748">
          <cell r="B748" t="str">
            <v>Q746</v>
          </cell>
          <cell r="C748">
            <v>0</v>
          </cell>
          <cell r="D748">
            <v>0</v>
          </cell>
          <cell r="E748">
            <v>0</v>
          </cell>
          <cell r="F748">
            <v>0</v>
          </cell>
          <cell r="G748">
            <v>0</v>
          </cell>
          <cell r="H748">
            <v>0</v>
          </cell>
          <cell r="I748">
            <v>0</v>
          </cell>
          <cell r="J748">
            <v>0</v>
          </cell>
          <cell r="K748">
            <v>0</v>
          </cell>
          <cell r="L748">
            <v>0</v>
          </cell>
          <cell r="M748">
            <v>0</v>
          </cell>
          <cell r="N748">
            <v>0</v>
          </cell>
          <cell r="O748">
            <v>0</v>
          </cell>
        </row>
        <row r="749">
          <cell r="B749" t="str">
            <v>Q747</v>
          </cell>
          <cell r="C749">
            <v>0</v>
          </cell>
          <cell r="D749">
            <v>0</v>
          </cell>
          <cell r="E749">
            <v>0</v>
          </cell>
          <cell r="F749">
            <v>0</v>
          </cell>
          <cell r="G749">
            <v>0</v>
          </cell>
          <cell r="H749">
            <v>0</v>
          </cell>
          <cell r="I749">
            <v>0</v>
          </cell>
          <cell r="J749">
            <v>0</v>
          </cell>
          <cell r="K749">
            <v>0</v>
          </cell>
          <cell r="L749">
            <v>0</v>
          </cell>
          <cell r="M749">
            <v>0</v>
          </cell>
          <cell r="N749">
            <v>0</v>
          </cell>
          <cell r="O749">
            <v>0</v>
          </cell>
        </row>
        <row r="750">
          <cell r="B750" t="str">
            <v>Q748</v>
          </cell>
          <cell r="C750">
            <v>0</v>
          </cell>
          <cell r="D750">
            <v>0</v>
          </cell>
          <cell r="E750">
            <v>0</v>
          </cell>
          <cell r="F750">
            <v>0</v>
          </cell>
          <cell r="G750">
            <v>0</v>
          </cell>
          <cell r="H750">
            <v>0</v>
          </cell>
          <cell r="I750">
            <v>0</v>
          </cell>
          <cell r="J750">
            <v>0</v>
          </cell>
          <cell r="K750">
            <v>0</v>
          </cell>
          <cell r="L750">
            <v>0</v>
          </cell>
          <cell r="M750">
            <v>0</v>
          </cell>
          <cell r="N750">
            <v>0</v>
          </cell>
          <cell r="O750">
            <v>0</v>
          </cell>
        </row>
        <row r="751">
          <cell r="B751" t="str">
            <v>Q749</v>
          </cell>
          <cell r="C751">
            <v>0</v>
          </cell>
          <cell r="D751">
            <v>0</v>
          </cell>
          <cell r="E751">
            <v>0</v>
          </cell>
          <cell r="F751">
            <v>0</v>
          </cell>
          <cell r="G751">
            <v>0</v>
          </cell>
          <cell r="H751">
            <v>0</v>
          </cell>
          <cell r="I751">
            <v>0</v>
          </cell>
          <cell r="J751">
            <v>0</v>
          </cell>
          <cell r="K751">
            <v>0</v>
          </cell>
          <cell r="L751">
            <v>0</v>
          </cell>
          <cell r="M751">
            <v>0</v>
          </cell>
          <cell r="N751">
            <v>0</v>
          </cell>
          <cell r="O751">
            <v>0</v>
          </cell>
        </row>
        <row r="752">
          <cell r="B752" t="str">
            <v>Q750</v>
          </cell>
          <cell r="C752">
            <v>0</v>
          </cell>
          <cell r="D752">
            <v>0</v>
          </cell>
          <cell r="E752">
            <v>0</v>
          </cell>
          <cell r="F752">
            <v>0</v>
          </cell>
          <cell r="G752">
            <v>0</v>
          </cell>
          <cell r="H752">
            <v>0</v>
          </cell>
          <cell r="I752">
            <v>0</v>
          </cell>
          <cell r="J752">
            <v>0</v>
          </cell>
          <cell r="K752">
            <v>0</v>
          </cell>
          <cell r="L752">
            <v>0</v>
          </cell>
          <cell r="M752">
            <v>0</v>
          </cell>
          <cell r="N752">
            <v>0</v>
          </cell>
          <cell r="O752">
            <v>0</v>
          </cell>
        </row>
        <row r="753">
          <cell r="B753" t="str">
            <v>Q751</v>
          </cell>
          <cell r="C753">
            <v>0</v>
          </cell>
          <cell r="D753">
            <v>0</v>
          </cell>
          <cell r="E753">
            <v>0</v>
          </cell>
          <cell r="F753">
            <v>0</v>
          </cell>
          <cell r="G753">
            <v>0</v>
          </cell>
          <cell r="H753">
            <v>0</v>
          </cell>
          <cell r="I753">
            <v>0</v>
          </cell>
          <cell r="J753">
            <v>0</v>
          </cell>
          <cell r="K753">
            <v>0</v>
          </cell>
          <cell r="L753">
            <v>0</v>
          </cell>
          <cell r="M753">
            <v>0</v>
          </cell>
          <cell r="N753">
            <v>0</v>
          </cell>
          <cell r="O753">
            <v>0</v>
          </cell>
        </row>
        <row r="754">
          <cell r="B754" t="str">
            <v>Q752</v>
          </cell>
          <cell r="C754">
            <v>0</v>
          </cell>
          <cell r="D754">
            <v>0</v>
          </cell>
          <cell r="E754">
            <v>0</v>
          </cell>
          <cell r="F754">
            <v>0</v>
          </cell>
          <cell r="G754">
            <v>0</v>
          </cell>
          <cell r="H754">
            <v>0</v>
          </cell>
          <cell r="I754">
            <v>0</v>
          </cell>
          <cell r="J754">
            <v>0</v>
          </cell>
          <cell r="K754">
            <v>0</v>
          </cell>
          <cell r="L754">
            <v>0</v>
          </cell>
          <cell r="M754">
            <v>0</v>
          </cell>
          <cell r="N754">
            <v>0</v>
          </cell>
          <cell r="O754">
            <v>0</v>
          </cell>
        </row>
        <row r="755">
          <cell r="B755" t="str">
            <v>Q753</v>
          </cell>
          <cell r="C755">
            <v>0</v>
          </cell>
          <cell r="D755">
            <v>0</v>
          </cell>
          <cell r="E755">
            <v>0</v>
          </cell>
          <cell r="F755">
            <v>0</v>
          </cell>
          <cell r="G755">
            <v>0</v>
          </cell>
          <cell r="H755">
            <v>0</v>
          </cell>
          <cell r="I755">
            <v>0</v>
          </cell>
          <cell r="J755">
            <v>0</v>
          </cell>
          <cell r="K755">
            <v>0</v>
          </cell>
          <cell r="L755">
            <v>0</v>
          </cell>
          <cell r="M755">
            <v>0</v>
          </cell>
          <cell r="N755">
            <v>0</v>
          </cell>
          <cell r="O755">
            <v>0</v>
          </cell>
        </row>
        <row r="756">
          <cell r="B756" t="str">
            <v>Q754</v>
          </cell>
          <cell r="C756">
            <v>0</v>
          </cell>
          <cell r="D756">
            <v>0</v>
          </cell>
          <cell r="E756">
            <v>0</v>
          </cell>
          <cell r="F756">
            <v>0</v>
          </cell>
          <cell r="G756">
            <v>0</v>
          </cell>
          <cell r="H756">
            <v>0</v>
          </cell>
          <cell r="I756">
            <v>0</v>
          </cell>
          <cell r="J756">
            <v>0</v>
          </cell>
          <cell r="K756">
            <v>0</v>
          </cell>
          <cell r="L756">
            <v>0</v>
          </cell>
          <cell r="M756">
            <v>0</v>
          </cell>
          <cell r="N756">
            <v>0</v>
          </cell>
          <cell r="O756">
            <v>0</v>
          </cell>
        </row>
        <row r="757">
          <cell r="B757" t="str">
            <v>Q755</v>
          </cell>
          <cell r="C757">
            <v>0</v>
          </cell>
          <cell r="D757">
            <v>0</v>
          </cell>
          <cell r="E757">
            <v>0</v>
          </cell>
          <cell r="F757">
            <v>0</v>
          </cell>
          <cell r="G757">
            <v>0</v>
          </cell>
          <cell r="H757">
            <v>0</v>
          </cell>
          <cell r="I757">
            <v>0</v>
          </cell>
          <cell r="J757">
            <v>0</v>
          </cell>
          <cell r="K757">
            <v>0</v>
          </cell>
          <cell r="L757">
            <v>0</v>
          </cell>
          <cell r="M757">
            <v>0</v>
          </cell>
          <cell r="N757">
            <v>0</v>
          </cell>
          <cell r="O757">
            <v>0</v>
          </cell>
        </row>
        <row r="758">
          <cell r="B758" t="str">
            <v>Q756</v>
          </cell>
          <cell r="C758">
            <v>0</v>
          </cell>
          <cell r="D758">
            <v>0</v>
          </cell>
          <cell r="E758">
            <v>0</v>
          </cell>
          <cell r="F758">
            <v>0</v>
          </cell>
          <cell r="G758">
            <v>0</v>
          </cell>
          <cell r="H758">
            <v>0</v>
          </cell>
          <cell r="I758">
            <v>0</v>
          </cell>
          <cell r="J758">
            <v>0</v>
          </cell>
          <cell r="K758">
            <v>0</v>
          </cell>
          <cell r="L758">
            <v>0</v>
          </cell>
          <cell r="M758">
            <v>0</v>
          </cell>
          <cell r="N758">
            <v>0</v>
          </cell>
          <cell r="O758">
            <v>0</v>
          </cell>
        </row>
        <row r="759">
          <cell r="B759" t="str">
            <v>Q757</v>
          </cell>
          <cell r="C759">
            <v>0</v>
          </cell>
          <cell r="D759">
            <v>0</v>
          </cell>
          <cell r="E759">
            <v>0</v>
          </cell>
          <cell r="F759">
            <v>0</v>
          </cell>
          <cell r="G759">
            <v>0</v>
          </cell>
          <cell r="H759">
            <v>0</v>
          </cell>
          <cell r="I759">
            <v>0</v>
          </cell>
          <cell r="J759">
            <v>0</v>
          </cell>
          <cell r="K759">
            <v>0</v>
          </cell>
          <cell r="L759">
            <v>0</v>
          </cell>
          <cell r="M759">
            <v>0</v>
          </cell>
          <cell r="N759">
            <v>0</v>
          </cell>
          <cell r="O759">
            <v>0</v>
          </cell>
        </row>
        <row r="760">
          <cell r="B760" t="str">
            <v>Q758</v>
          </cell>
          <cell r="C760">
            <v>0</v>
          </cell>
          <cell r="D760">
            <v>0</v>
          </cell>
          <cell r="E760">
            <v>0</v>
          </cell>
          <cell r="F760">
            <v>0</v>
          </cell>
          <cell r="G760">
            <v>0</v>
          </cell>
          <cell r="H760">
            <v>0</v>
          </cell>
          <cell r="I760">
            <v>0</v>
          </cell>
          <cell r="J760">
            <v>0</v>
          </cell>
          <cell r="K760">
            <v>0</v>
          </cell>
          <cell r="L760">
            <v>0</v>
          </cell>
          <cell r="M760">
            <v>0</v>
          </cell>
          <cell r="N760">
            <v>0</v>
          </cell>
          <cell r="O760">
            <v>0</v>
          </cell>
        </row>
        <row r="761">
          <cell r="B761" t="str">
            <v>Q759</v>
          </cell>
          <cell r="C761">
            <v>0</v>
          </cell>
          <cell r="D761">
            <v>0</v>
          </cell>
          <cell r="E761">
            <v>0</v>
          </cell>
          <cell r="F761">
            <v>0</v>
          </cell>
          <cell r="G761">
            <v>0</v>
          </cell>
          <cell r="H761">
            <v>0</v>
          </cell>
          <cell r="I761">
            <v>0</v>
          </cell>
          <cell r="J761">
            <v>0</v>
          </cell>
          <cell r="K761">
            <v>0</v>
          </cell>
          <cell r="L761">
            <v>0</v>
          </cell>
          <cell r="M761">
            <v>0</v>
          </cell>
          <cell r="N761">
            <v>0</v>
          </cell>
          <cell r="O761">
            <v>0</v>
          </cell>
        </row>
        <row r="762">
          <cell r="B762" t="str">
            <v>Q760</v>
          </cell>
          <cell r="C762">
            <v>0</v>
          </cell>
          <cell r="D762">
            <v>0</v>
          </cell>
          <cell r="E762">
            <v>0</v>
          </cell>
          <cell r="F762">
            <v>0</v>
          </cell>
          <cell r="G762">
            <v>0</v>
          </cell>
          <cell r="H762">
            <v>0</v>
          </cell>
          <cell r="I762">
            <v>0</v>
          </cell>
          <cell r="J762">
            <v>0</v>
          </cell>
          <cell r="K762">
            <v>0</v>
          </cell>
          <cell r="L762">
            <v>0</v>
          </cell>
          <cell r="M762">
            <v>0</v>
          </cell>
          <cell r="N762">
            <v>0</v>
          </cell>
          <cell r="O762">
            <v>0</v>
          </cell>
        </row>
        <row r="763">
          <cell r="B763" t="str">
            <v>Q761</v>
          </cell>
          <cell r="C763">
            <v>0</v>
          </cell>
          <cell r="D763">
            <v>0</v>
          </cell>
          <cell r="E763">
            <v>0</v>
          </cell>
          <cell r="F763">
            <v>0</v>
          </cell>
          <cell r="G763">
            <v>0</v>
          </cell>
          <cell r="H763">
            <v>0</v>
          </cell>
          <cell r="I763">
            <v>0</v>
          </cell>
          <cell r="J763">
            <v>0</v>
          </cell>
          <cell r="K763">
            <v>0</v>
          </cell>
          <cell r="L763">
            <v>0</v>
          </cell>
          <cell r="M763">
            <v>0</v>
          </cell>
          <cell r="N763">
            <v>0</v>
          </cell>
          <cell r="O763">
            <v>0</v>
          </cell>
        </row>
        <row r="764">
          <cell r="B764" t="str">
            <v>Q762</v>
          </cell>
          <cell r="C764">
            <v>0</v>
          </cell>
          <cell r="D764">
            <v>0</v>
          </cell>
          <cell r="E764">
            <v>0</v>
          </cell>
          <cell r="F764">
            <v>0</v>
          </cell>
          <cell r="G764">
            <v>0</v>
          </cell>
          <cell r="H764">
            <v>0</v>
          </cell>
          <cell r="I764">
            <v>0</v>
          </cell>
          <cell r="J764">
            <v>0</v>
          </cell>
          <cell r="K764">
            <v>0</v>
          </cell>
          <cell r="L764">
            <v>0</v>
          </cell>
          <cell r="M764">
            <v>0</v>
          </cell>
          <cell r="N764">
            <v>0</v>
          </cell>
          <cell r="O764">
            <v>0</v>
          </cell>
        </row>
        <row r="765">
          <cell r="B765" t="str">
            <v>Q763</v>
          </cell>
          <cell r="C765">
            <v>0</v>
          </cell>
          <cell r="D765">
            <v>0</v>
          </cell>
          <cell r="E765">
            <v>0</v>
          </cell>
          <cell r="F765">
            <v>0</v>
          </cell>
          <cell r="G765">
            <v>0</v>
          </cell>
          <cell r="H765">
            <v>0</v>
          </cell>
          <cell r="I765">
            <v>0</v>
          </cell>
          <cell r="J765">
            <v>0</v>
          </cell>
          <cell r="K765">
            <v>0</v>
          </cell>
          <cell r="L765">
            <v>0</v>
          </cell>
          <cell r="M765">
            <v>0</v>
          </cell>
          <cell r="N765">
            <v>0</v>
          </cell>
          <cell r="O765">
            <v>0</v>
          </cell>
        </row>
        <row r="766">
          <cell r="B766" t="str">
            <v>Q764</v>
          </cell>
          <cell r="C766">
            <v>0</v>
          </cell>
          <cell r="D766">
            <v>0</v>
          </cell>
          <cell r="E766">
            <v>0</v>
          </cell>
          <cell r="F766">
            <v>0</v>
          </cell>
          <cell r="G766">
            <v>0</v>
          </cell>
          <cell r="H766">
            <v>0</v>
          </cell>
          <cell r="I766">
            <v>0</v>
          </cell>
          <cell r="J766">
            <v>0</v>
          </cell>
          <cell r="K766">
            <v>0</v>
          </cell>
          <cell r="L766">
            <v>0</v>
          </cell>
          <cell r="M766">
            <v>0</v>
          </cell>
          <cell r="N766">
            <v>0</v>
          </cell>
          <cell r="O766">
            <v>0</v>
          </cell>
        </row>
        <row r="767">
          <cell r="B767" t="str">
            <v>Q765</v>
          </cell>
          <cell r="C767">
            <v>0</v>
          </cell>
          <cell r="D767">
            <v>0</v>
          </cell>
          <cell r="E767">
            <v>0</v>
          </cell>
          <cell r="F767">
            <v>0</v>
          </cell>
          <cell r="G767">
            <v>0</v>
          </cell>
          <cell r="H767">
            <v>0</v>
          </cell>
          <cell r="I767">
            <v>0</v>
          </cell>
          <cell r="J767">
            <v>0</v>
          </cell>
          <cell r="K767">
            <v>0</v>
          </cell>
          <cell r="L767">
            <v>0</v>
          </cell>
          <cell r="M767">
            <v>0</v>
          </cell>
          <cell r="N767">
            <v>0</v>
          </cell>
          <cell r="O767">
            <v>0</v>
          </cell>
        </row>
        <row r="768">
          <cell r="B768" t="str">
            <v>Q766</v>
          </cell>
          <cell r="C768">
            <v>0</v>
          </cell>
          <cell r="D768">
            <v>0</v>
          </cell>
          <cell r="E768">
            <v>0</v>
          </cell>
          <cell r="F768">
            <v>0</v>
          </cell>
          <cell r="G768">
            <v>0</v>
          </cell>
          <cell r="H768">
            <v>0</v>
          </cell>
          <cell r="I768">
            <v>0</v>
          </cell>
          <cell r="J768">
            <v>0</v>
          </cell>
          <cell r="K768">
            <v>0</v>
          </cell>
          <cell r="L768">
            <v>0</v>
          </cell>
          <cell r="M768">
            <v>0</v>
          </cell>
          <cell r="N768">
            <v>0</v>
          </cell>
          <cell r="O768">
            <v>0</v>
          </cell>
        </row>
        <row r="769">
          <cell r="B769" t="str">
            <v>Q767</v>
          </cell>
          <cell r="C769">
            <v>0</v>
          </cell>
          <cell r="D769">
            <v>0</v>
          </cell>
          <cell r="E769">
            <v>0</v>
          </cell>
          <cell r="F769">
            <v>0</v>
          </cell>
          <cell r="G769">
            <v>0</v>
          </cell>
          <cell r="H769">
            <v>0</v>
          </cell>
          <cell r="I769">
            <v>0</v>
          </cell>
          <cell r="J769">
            <v>0</v>
          </cell>
          <cell r="K769">
            <v>0</v>
          </cell>
          <cell r="L769">
            <v>0</v>
          </cell>
          <cell r="M769">
            <v>0</v>
          </cell>
          <cell r="N769">
            <v>0</v>
          </cell>
          <cell r="O769">
            <v>0</v>
          </cell>
        </row>
        <row r="770">
          <cell r="B770" t="str">
            <v>Q768</v>
          </cell>
          <cell r="C770">
            <v>0</v>
          </cell>
          <cell r="D770">
            <v>0</v>
          </cell>
          <cell r="E770">
            <v>0</v>
          </cell>
          <cell r="F770">
            <v>0</v>
          </cell>
          <cell r="G770">
            <v>0</v>
          </cell>
          <cell r="H770">
            <v>0</v>
          </cell>
          <cell r="I770">
            <v>0</v>
          </cell>
          <cell r="J770">
            <v>0</v>
          </cell>
          <cell r="K770">
            <v>0</v>
          </cell>
          <cell r="L770">
            <v>0</v>
          </cell>
          <cell r="M770">
            <v>0</v>
          </cell>
          <cell r="N770">
            <v>0</v>
          </cell>
          <cell r="O770">
            <v>0</v>
          </cell>
        </row>
        <row r="771">
          <cell r="B771" t="str">
            <v>Q769</v>
          </cell>
          <cell r="C771">
            <v>0</v>
          </cell>
          <cell r="D771">
            <v>0</v>
          </cell>
          <cell r="E771">
            <v>0</v>
          </cell>
          <cell r="F771">
            <v>0</v>
          </cell>
          <cell r="G771">
            <v>0</v>
          </cell>
          <cell r="H771">
            <v>0</v>
          </cell>
          <cell r="I771">
            <v>0</v>
          </cell>
          <cell r="J771">
            <v>0</v>
          </cell>
          <cell r="K771">
            <v>0</v>
          </cell>
          <cell r="L771">
            <v>0</v>
          </cell>
          <cell r="M771">
            <v>0</v>
          </cell>
          <cell r="N771">
            <v>0</v>
          </cell>
          <cell r="O771">
            <v>0</v>
          </cell>
        </row>
        <row r="772">
          <cell r="B772" t="str">
            <v>Q770</v>
          </cell>
          <cell r="C772">
            <v>0</v>
          </cell>
          <cell r="D772">
            <v>0</v>
          </cell>
          <cell r="E772">
            <v>0</v>
          </cell>
          <cell r="F772">
            <v>0</v>
          </cell>
          <cell r="G772">
            <v>0</v>
          </cell>
          <cell r="H772">
            <v>0</v>
          </cell>
          <cell r="I772">
            <v>0</v>
          </cell>
          <cell r="J772">
            <v>0</v>
          </cell>
          <cell r="K772">
            <v>0</v>
          </cell>
          <cell r="L772">
            <v>0</v>
          </cell>
          <cell r="M772">
            <v>0</v>
          </cell>
          <cell r="N772">
            <v>0</v>
          </cell>
          <cell r="O772">
            <v>0</v>
          </cell>
        </row>
        <row r="773">
          <cell r="B773" t="str">
            <v>Q771</v>
          </cell>
          <cell r="C773">
            <v>0</v>
          </cell>
          <cell r="D773">
            <v>0</v>
          </cell>
          <cell r="E773">
            <v>0</v>
          </cell>
          <cell r="F773">
            <v>0</v>
          </cell>
          <cell r="G773">
            <v>0</v>
          </cell>
          <cell r="H773">
            <v>0</v>
          </cell>
          <cell r="I773">
            <v>0</v>
          </cell>
          <cell r="J773">
            <v>0</v>
          </cell>
          <cell r="K773">
            <v>0</v>
          </cell>
          <cell r="L773">
            <v>0</v>
          </cell>
          <cell r="M773">
            <v>0</v>
          </cell>
          <cell r="N773">
            <v>0</v>
          </cell>
          <cell r="O773">
            <v>0</v>
          </cell>
        </row>
        <row r="774">
          <cell r="B774" t="str">
            <v>Q772</v>
          </cell>
          <cell r="C774">
            <v>0</v>
          </cell>
          <cell r="D774">
            <v>0</v>
          </cell>
          <cell r="E774">
            <v>0</v>
          </cell>
          <cell r="F774">
            <v>0</v>
          </cell>
          <cell r="G774">
            <v>0</v>
          </cell>
          <cell r="H774">
            <v>0</v>
          </cell>
          <cell r="I774">
            <v>0</v>
          </cell>
          <cell r="J774">
            <v>0</v>
          </cell>
          <cell r="K774">
            <v>0</v>
          </cell>
          <cell r="L774">
            <v>0</v>
          </cell>
          <cell r="M774">
            <v>0</v>
          </cell>
          <cell r="N774">
            <v>0</v>
          </cell>
          <cell r="O774">
            <v>0</v>
          </cell>
        </row>
        <row r="775">
          <cell r="B775" t="str">
            <v>Q773</v>
          </cell>
          <cell r="C775">
            <v>0</v>
          </cell>
          <cell r="D775">
            <v>0</v>
          </cell>
          <cell r="E775">
            <v>0</v>
          </cell>
          <cell r="F775">
            <v>0</v>
          </cell>
          <cell r="G775">
            <v>0</v>
          </cell>
          <cell r="H775">
            <v>0</v>
          </cell>
          <cell r="I775">
            <v>0</v>
          </cell>
          <cell r="J775">
            <v>0</v>
          </cell>
          <cell r="K775">
            <v>0</v>
          </cell>
          <cell r="L775">
            <v>0</v>
          </cell>
          <cell r="M775">
            <v>0</v>
          </cell>
          <cell r="N775">
            <v>0</v>
          </cell>
          <cell r="O775">
            <v>0</v>
          </cell>
        </row>
        <row r="776">
          <cell r="B776" t="str">
            <v>Q774</v>
          </cell>
          <cell r="C776">
            <v>0</v>
          </cell>
          <cell r="D776">
            <v>0</v>
          </cell>
          <cell r="E776">
            <v>0</v>
          </cell>
          <cell r="F776">
            <v>0</v>
          </cell>
          <cell r="G776">
            <v>0</v>
          </cell>
          <cell r="H776">
            <v>0</v>
          </cell>
          <cell r="I776">
            <v>0</v>
          </cell>
          <cell r="J776">
            <v>0</v>
          </cell>
          <cell r="K776">
            <v>0</v>
          </cell>
          <cell r="L776">
            <v>0</v>
          </cell>
          <cell r="M776">
            <v>0</v>
          </cell>
          <cell r="N776">
            <v>0</v>
          </cell>
          <cell r="O776">
            <v>0</v>
          </cell>
        </row>
        <row r="777">
          <cell r="B777" t="str">
            <v>Q775</v>
          </cell>
          <cell r="C777">
            <v>0</v>
          </cell>
          <cell r="D777">
            <v>0</v>
          </cell>
          <cell r="E777">
            <v>0</v>
          </cell>
          <cell r="F777">
            <v>0</v>
          </cell>
          <cell r="G777">
            <v>0</v>
          </cell>
          <cell r="H777">
            <v>0</v>
          </cell>
          <cell r="I777">
            <v>0</v>
          </cell>
          <cell r="J777">
            <v>0</v>
          </cell>
          <cell r="K777">
            <v>0</v>
          </cell>
          <cell r="L777">
            <v>0</v>
          </cell>
          <cell r="M777">
            <v>0</v>
          </cell>
          <cell r="N777">
            <v>0</v>
          </cell>
          <cell r="O777">
            <v>0</v>
          </cell>
        </row>
        <row r="778">
          <cell r="B778" t="str">
            <v>Q776</v>
          </cell>
          <cell r="C778">
            <v>0</v>
          </cell>
          <cell r="D778">
            <v>0</v>
          </cell>
          <cell r="E778">
            <v>0</v>
          </cell>
          <cell r="F778">
            <v>0</v>
          </cell>
          <cell r="G778">
            <v>0</v>
          </cell>
          <cell r="H778">
            <v>0</v>
          </cell>
          <cell r="I778">
            <v>0</v>
          </cell>
          <cell r="J778">
            <v>0</v>
          </cell>
          <cell r="K778">
            <v>0</v>
          </cell>
          <cell r="L778">
            <v>0</v>
          </cell>
          <cell r="M778">
            <v>0</v>
          </cell>
          <cell r="N778">
            <v>0</v>
          </cell>
          <cell r="O778">
            <v>0</v>
          </cell>
        </row>
        <row r="779">
          <cell r="B779" t="str">
            <v>Q777</v>
          </cell>
          <cell r="C779">
            <v>0</v>
          </cell>
          <cell r="D779">
            <v>0</v>
          </cell>
          <cell r="E779">
            <v>0</v>
          </cell>
          <cell r="F779">
            <v>0</v>
          </cell>
          <cell r="G779">
            <v>0</v>
          </cell>
          <cell r="H779">
            <v>0</v>
          </cell>
          <cell r="I779">
            <v>0</v>
          </cell>
          <cell r="J779">
            <v>0</v>
          </cell>
          <cell r="K779">
            <v>0</v>
          </cell>
          <cell r="L779">
            <v>0</v>
          </cell>
          <cell r="M779">
            <v>0</v>
          </cell>
          <cell r="N779">
            <v>0</v>
          </cell>
          <cell r="O779">
            <v>0</v>
          </cell>
        </row>
        <row r="780">
          <cell r="B780" t="str">
            <v>Q778</v>
          </cell>
          <cell r="C780">
            <v>0</v>
          </cell>
          <cell r="D780">
            <v>0</v>
          </cell>
          <cell r="E780">
            <v>0</v>
          </cell>
          <cell r="F780">
            <v>0</v>
          </cell>
          <cell r="G780">
            <v>0</v>
          </cell>
          <cell r="H780">
            <v>0</v>
          </cell>
          <cell r="I780">
            <v>0</v>
          </cell>
          <cell r="J780">
            <v>0</v>
          </cell>
          <cell r="K780">
            <v>0</v>
          </cell>
          <cell r="L780">
            <v>0</v>
          </cell>
          <cell r="M780">
            <v>0</v>
          </cell>
          <cell r="N780">
            <v>0</v>
          </cell>
          <cell r="O780">
            <v>0</v>
          </cell>
        </row>
        <row r="781">
          <cell r="B781" t="str">
            <v>Q779</v>
          </cell>
          <cell r="C781">
            <v>0</v>
          </cell>
          <cell r="D781">
            <v>0</v>
          </cell>
          <cell r="E781">
            <v>0</v>
          </cell>
          <cell r="F781">
            <v>0</v>
          </cell>
          <cell r="G781">
            <v>0</v>
          </cell>
          <cell r="H781">
            <v>0</v>
          </cell>
          <cell r="I781">
            <v>0</v>
          </cell>
          <cell r="J781">
            <v>0</v>
          </cell>
          <cell r="K781">
            <v>0</v>
          </cell>
          <cell r="L781">
            <v>0</v>
          </cell>
          <cell r="M781">
            <v>0</v>
          </cell>
          <cell r="N781">
            <v>0</v>
          </cell>
          <cell r="O781">
            <v>0</v>
          </cell>
        </row>
        <row r="782">
          <cell r="B782" t="str">
            <v>Q780</v>
          </cell>
          <cell r="C782">
            <v>0</v>
          </cell>
          <cell r="D782">
            <v>0</v>
          </cell>
          <cell r="E782">
            <v>0</v>
          </cell>
          <cell r="F782">
            <v>0</v>
          </cell>
          <cell r="G782">
            <v>0</v>
          </cell>
          <cell r="H782">
            <v>0</v>
          </cell>
          <cell r="I782">
            <v>0</v>
          </cell>
          <cell r="J782">
            <v>0</v>
          </cell>
          <cell r="K782">
            <v>0</v>
          </cell>
          <cell r="L782">
            <v>0</v>
          </cell>
          <cell r="M782">
            <v>0</v>
          </cell>
          <cell r="N782">
            <v>0</v>
          </cell>
          <cell r="O782">
            <v>0</v>
          </cell>
        </row>
        <row r="783">
          <cell r="B783" t="str">
            <v>Q781</v>
          </cell>
          <cell r="C783">
            <v>0</v>
          </cell>
          <cell r="D783">
            <v>0</v>
          </cell>
          <cell r="E783">
            <v>0</v>
          </cell>
          <cell r="F783">
            <v>0</v>
          </cell>
          <cell r="G783">
            <v>0</v>
          </cell>
          <cell r="H783">
            <v>0</v>
          </cell>
          <cell r="I783">
            <v>0</v>
          </cell>
          <cell r="J783">
            <v>0</v>
          </cell>
          <cell r="K783">
            <v>0</v>
          </cell>
          <cell r="L783">
            <v>0</v>
          </cell>
          <cell r="M783">
            <v>0</v>
          </cell>
          <cell r="N783">
            <v>0</v>
          </cell>
          <cell r="O783">
            <v>0</v>
          </cell>
        </row>
        <row r="784">
          <cell r="B784" t="str">
            <v>Q782</v>
          </cell>
          <cell r="C784">
            <v>0</v>
          </cell>
          <cell r="D784">
            <v>0</v>
          </cell>
          <cell r="E784">
            <v>0</v>
          </cell>
          <cell r="F784">
            <v>0</v>
          </cell>
          <cell r="G784">
            <v>0</v>
          </cell>
          <cell r="H784">
            <v>0</v>
          </cell>
          <cell r="I784">
            <v>0</v>
          </cell>
          <cell r="J784">
            <v>0</v>
          </cell>
          <cell r="K784">
            <v>0</v>
          </cell>
          <cell r="L784">
            <v>0</v>
          </cell>
          <cell r="M784">
            <v>0</v>
          </cell>
          <cell r="N784">
            <v>0</v>
          </cell>
          <cell r="O784">
            <v>0</v>
          </cell>
        </row>
        <row r="785">
          <cell r="B785" t="str">
            <v>Q783</v>
          </cell>
          <cell r="C785">
            <v>0</v>
          </cell>
          <cell r="D785">
            <v>0</v>
          </cell>
          <cell r="E785">
            <v>0</v>
          </cell>
          <cell r="F785">
            <v>0</v>
          </cell>
          <cell r="G785">
            <v>0</v>
          </cell>
          <cell r="H785">
            <v>0</v>
          </cell>
          <cell r="I785">
            <v>0</v>
          </cell>
          <cell r="J785">
            <v>0</v>
          </cell>
          <cell r="K785">
            <v>0</v>
          </cell>
          <cell r="L785">
            <v>0</v>
          </cell>
          <cell r="M785">
            <v>0</v>
          </cell>
          <cell r="N785">
            <v>0</v>
          </cell>
          <cell r="O785">
            <v>0</v>
          </cell>
        </row>
        <row r="786">
          <cell r="B786" t="str">
            <v>Q784</v>
          </cell>
          <cell r="C786">
            <v>0</v>
          </cell>
          <cell r="D786">
            <v>0</v>
          </cell>
          <cell r="E786">
            <v>0</v>
          </cell>
          <cell r="F786">
            <v>0</v>
          </cell>
          <cell r="G786">
            <v>0</v>
          </cell>
          <cell r="H786">
            <v>0</v>
          </cell>
          <cell r="I786">
            <v>0</v>
          </cell>
          <cell r="J786">
            <v>0</v>
          </cell>
          <cell r="K786">
            <v>0</v>
          </cell>
          <cell r="L786">
            <v>0</v>
          </cell>
          <cell r="M786">
            <v>0</v>
          </cell>
          <cell r="N786">
            <v>0</v>
          </cell>
          <cell r="O786">
            <v>0</v>
          </cell>
        </row>
        <row r="787">
          <cell r="B787" t="str">
            <v>Q785</v>
          </cell>
          <cell r="C787">
            <v>0</v>
          </cell>
          <cell r="D787">
            <v>0</v>
          </cell>
          <cell r="E787">
            <v>0</v>
          </cell>
          <cell r="F787">
            <v>0</v>
          </cell>
          <cell r="G787">
            <v>0</v>
          </cell>
          <cell r="H787">
            <v>0</v>
          </cell>
          <cell r="I787">
            <v>0</v>
          </cell>
          <cell r="J787">
            <v>0</v>
          </cell>
          <cell r="K787">
            <v>0</v>
          </cell>
          <cell r="L787">
            <v>0</v>
          </cell>
          <cell r="M787">
            <v>0</v>
          </cell>
          <cell r="N787">
            <v>0</v>
          </cell>
          <cell r="O787">
            <v>0</v>
          </cell>
        </row>
        <row r="788">
          <cell r="B788" t="str">
            <v>Q786</v>
          </cell>
          <cell r="C788">
            <v>0</v>
          </cell>
          <cell r="D788">
            <v>0</v>
          </cell>
          <cell r="E788">
            <v>0</v>
          </cell>
          <cell r="F788">
            <v>0</v>
          </cell>
          <cell r="G788">
            <v>0</v>
          </cell>
          <cell r="H788">
            <v>0</v>
          </cell>
          <cell r="I788">
            <v>0</v>
          </cell>
          <cell r="J788">
            <v>0</v>
          </cell>
          <cell r="K788">
            <v>0</v>
          </cell>
          <cell r="L788">
            <v>0</v>
          </cell>
          <cell r="M788">
            <v>0</v>
          </cell>
          <cell r="N788">
            <v>0</v>
          </cell>
          <cell r="O788">
            <v>0</v>
          </cell>
        </row>
        <row r="789">
          <cell r="B789" t="str">
            <v>Q787</v>
          </cell>
          <cell r="C789">
            <v>0</v>
          </cell>
          <cell r="D789">
            <v>0</v>
          </cell>
          <cell r="E789">
            <v>0</v>
          </cell>
          <cell r="F789">
            <v>0</v>
          </cell>
          <cell r="G789">
            <v>0</v>
          </cell>
          <cell r="H789">
            <v>0</v>
          </cell>
          <cell r="I789">
            <v>0</v>
          </cell>
          <cell r="J789">
            <v>0</v>
          </cell>
          <cell r="K789">
            <v>0</v>
          </cell>
          <cell r="L789">
            <v>0</v>
          </cell>
          <cell r="M789">
            <v>0</v>
          </cell>
          <cell r="N789">
            <v>0</v>
          </cell>
          <cell r="O789">
            <v>0</v>
          </cell>
        </row>
        <row r="790">
          <cell r="B790" t="str">
            <v>Q788</v>
          </cell>
          <cell r="C790">
            <v>0</v>
          </cell>
          <cell r="D790">
            <v>0</v>
          </cell>
          <cell r="E790">
            <v>0</v>
          </cell>
          <cell r="F790">
            <v>0</v>
          </cell>
          <cell r="G790">
            <v>0</v>
          </cell>
          <cell r="H790">
            <v>0</v>
          </cell>
          <cell r="I790">
            <v>0</v>
          </cell>
          <cell r="J790">
            <v>0</v>
          </cell>
          <cell r="K790">
            <v>0</v>
          </cell>
          <cell r="L790">
            <v>0</v>
          </cell>
          <cell r="M790">
            <v>0</v>
          </cell>
          <cell r="N790">
            <v>0</v>
          </cell>
          <cell r="O790">
            <v>0</v>
          </cell>
        </row>
        <row r="791">
          <cell r="B791" t="str">
            <v>Q789</v>
          </cell>
          <cell r="C791">
            <v>0</v>
          </cell>
          <cell r="D791">
            <v>0</v>
          </cell>
          <cell r="E791">
            <v>0</v>
          </cell>
          <cell r="F791">
            <v>0</v>
          </cell>
          <cell r="G791">
            <v>0</v>
          </cell>
          <cell r="H791">
            <v>0</v>
          </cell>
          <cell r="I791">
            <v>0</v>
          </cell>
          <cell r="J791">
            <v>0</v>
          </cell>
          <cell r="K791">
            <v>0</v>
          </cell>
          <cell r="L791">
            <v>0</v>
          </cell>
          <cell r="M791">
            <v>0</v>
          </cell>
          <cell r="N791">
            <v>0</v>
          </cell>
          <cell r="O791">
            <v>0</v>
          </cell>
        </row>
        <row r="792">
          <cell r="B792" t="str">
            <v>Q790</v>
          </cell>
          <cell r="C792">
            <v>0</v>
          </cell>
          <cell r="D792">
            <v>0</v>
          </cell>
          <cell r="E792">
            <v>0</v>
          </cell>
          <cell r="F792">
            <v>0</v>
          </cell>
          <cell r="G792">
            <v>0</v>
          </cell>
          <cell r="H792">
            <v>0</v>
          </cell>
          <cell r="I792">
            <v>0</v>
          </cell>
          <cell r="J792">
            <v>0</v>
          </cell>
          <cell r="K792">
            <v>0</v>
          </cell>
          <cell r="L792">
            <v>0</v>
          </cell>
          <cell r="M792">
            <v>0</v>
          </cell>
          <cell r="N792">
            <v>0</v>
          </cell>
          <cell r="O792">
            <v>0</v>
          </cell>
        </row>
        <row r="793">
          <cell r="B793" t="str">
            <v>Q791</v>
          </cell>
          <cell r="C793">
            <v>0</v>
          </cell>
          <cell r="D793">
            <v>0</v>
          </cell>
          <cell r="E793">
            <v>0</v>
          </cell>
          <cell r="F793">
            <v>0</v>
          </cell>
          <cell r="G793">
            <v>0</v>
          </cell>
          <cell r="H793">
            <v>0</v>
          </cell>
          <cell r="I793">
            <v>0</v>
          </cell>
          <cell r="J793">
            <v>0</v>
          </cell>
          <cell r="K793">
            <v>0</v>
          </cell>
          <cell r="L793">
            <v>0</v>
          </cell>
          <cell r="M793">
            <v>0</v>
          </cell>
          <cell r="N793">
            <v>0</v>
          </cell>
          <cell r="O793">
            <v>0</v>
          </cell>
        </row>
        <row r="794">
          <cell r="B794" t="str">
            <v>Q792</v>
          </cell>
          <cell r="C794">
            <v>0</v>
          </cell>
          <cell r="D794">
            <v>0</v>
          </cell>
          <cell r="E794">
            <v>0</v>
          </cell>
          <cell r="F794">
            <v>0</v>
          </cell>
          <cell r="G794">
            <v>0</v>
          </cell>
          <cell r="H794">
            <v>0</v>
          </cell>
          <cell r="I794">
            <v>0</v>
          </cell>
          <cell r="J794">
            <v>0</v>
          </cell>
          <cell r="K794">
            <v>0</v>
          </cell>
          <cell r="L794">
            <v>0</v>
          </cell>
          <cell r="M794">
            <v>0</v>
          </cell>
          <cell r="N794">
            <v>0</v>
          </cell>
          <cell r="O794">
            <v>0</v>
          </cell>
        </row>
        <row r="795">
          <cell r="B795" t="str">
            <v>Q793</v>
          </cell>
          <cell r="C795">
            <v>0</v>
          </cell>
          <cell r="D795">
            <v>0</v>
          </cell>
          <cell r="E795">
            <v>0</v>
          </cell>
          <cell r="F795">
            <v>0</v>
          </cell>
          <cell r="G795">
            <v>0</v>
          </cell>
          <cell r="H795">
            <v>0</v>
          </cell>
          <cell r="I795">
            <v>0</v>
          </cell>
          <cell r="J795">
            <v>0</v>
          </cell>
          <cell r="K795">
            <v>0</v>
          </cell>
          <cell r="L795">
            <v>0</v>
          </cell>
          <cell r="M795">
            <v>0</v>
          </cell>
          <cell r="N795">
            <v>0</v>
          </cell>
          <cell r="O795">
            <v>0</v>
          </cell>
        </row>
        <row r="796">
          <cell r="B796" t="str">
            <v>Q794</v>
          </cell>
          <cell r="C796">
            <v>0</v>
          </cell>
          <cell r="D796">
            <v>0</v>
          </cell>
          <cell r="E796">
            <v>0</v>
          </cell>
          <cell r="F796">
            <v>0</v>
          </cell>
          <cell r="G796">
            <v>0</v>
          </cell>
          <cell r="H796">
            <v>0</v>
          </cell>
          <cell r="I796">
            <v>0</v>
          </cell>
          <cell r="J796">
            <v>0</v>
          </cell>
          <cell r="K796">
            <v>0</v>
          </cell>
          <cell r="L796">
            <v>0</v>
          </cell>
          <cell r="M796">
            <v>0</v>
          </cell>
          <cell r="N796">
            <v>0</v>
          </cell>
          <cell r="O796">
            <v>0</v>
          </cell>
        </row>
        <row r="797">
          <cell r="B797" t="str">
            <v>Q795</v>
          </cell>
          <cell r="C797">
            <v>0</v>
          </cell>
          <cell r="D797">
            <v>0</v>
          </cell>
          <cell r="E797">
            <v>0</v>
          </cell>
          <cell r="F797">
            <v>0</v>
          </cell>
          <cell r="G797">
            <v>0</v>
          </cell>
          <cell r="H797">
            <v>0</v>
          </cell>
          <cell r="I797">
            <v>0</v>
          </cell>
          <cell r="J797">
            <v>0</v>
          </cell>
          <cell r="K797">
            <v>0</v>
          </cell>
          <cell r="L797">
            <v>0</v>
          </cell>
          <cell r="M797">
            <v>0</v>
          </cell>
          <cell r="N797">
            <v>0</v>
          </cell>
          <cell r="O797">
            <v>0</v>
          </cell>
        </row>
        <row r="798">
          <cell r="B798" t="str">
            <v>Q796</v>
          </cell>
          <cell r="C798">
            <v>0</v>
          </cell>
          <cell r="D798">
            <v>0</v>
          </cell>
          <cell r="E798">
            <v>0</v>
          </cell>
          <cell r="F798">
            <v>0</v>
          </cell>
          <cell r="G798">
            <v>0</v>
          </cell>
          <cell r="H798">
            <v>0</v>
          </cell>
          <cell r="I798">
            <v>0</v>
          </cell>
          <cell r="J798">
            <v>0</v>
          </cell>
          <cell r="K798">
            <v>0</v>
          </cell>
          <cell r="L798">
            <v>0</v>
          </cell>
          <cell r="M798">
            <v>0</v>
          </cell>
          <cell r="N798">
            <v>0</v>
          </cell>
          <cell r="O798">
            <v>0</v>
          </cell>
        </row>
        <row r="799">
          <cell r="B799" t="str">
            <v>Q797</v>
          </cell>
          <cell r="C799">
            <v>0</v>
          </cell>
          <cell r="D799">
            <v>0</v>
          </cell>
          <cell r="E799">
            <v>0</v>
          </cell>
          <cell r="F799">
            <v>0</v>
          </cell>
          <cell r="G799">
            <v>0</v>
          </cell>
          <cell r="H799">
            <v>0</v>
          </cell>
          <cell r="I799">
            <v>0</v>
          </cell>
          <cell r="J799">
            <v>0</v>
          </cell>
          <cell r="K799">
            <v>0</v>
          </cell>
          <cell r="L799">
            <v>0</v>
          </cell>
          <cell r="M799">
            <v>0</v>
          </cell>
          <cell r="N799">
            <v>0</v>
          </cell>
          <cell r="O799">
            <v>0</v>
          </cell>
        </row>
        <row r="800">
          <cell r="B800" t="str">
            <v>Q798</v>
          </cell>
          <cell r="C800">
            <v>0</v>
          </cell>
          <cell r="D800">
            <v>0</v>
          </cell>
          <cell r="E800">
            <v>0</v>
          </cell>
          <cell r="F800">
            <v>0</v>
          </cell>
          <cell r="G800">
            <v>0</v>
          </cell>
          <cell r="H800">
            <v>0</v>
          </cell>
          <cell r="I800">
            <v>0</v>
          </cell>
          <cell r="J800">
            <v>0</v>
          </cell>
          <cell r="K800">
            <v>0</v>
          </cell>
          <cell r="L800">
            <v>0</v>
          </cell>
          <cell r="M800">
            <v>0</v>
          </cell>
          <cell r="N800">
            <v>0</v>
          </cell>
          <cell r="O800">
            <v>0</v>
          </cell>
        </row>
        <row r="801">
          <cell r="B801" t="str">
            <v>Q799</v>
          </cell>
          <cell r="C801">
            <v>0</v>
          </cell>
          <cell r="D801">
            <v>0</v>
          </cell>
          <cell r="E801">
            <v>0</v>
          </cell>
          <cell r="F801">
            <v>0</v>
          </cell>
          <cell r="G801">
            <v>0</v>
          </cell>
          <cell r="H801">
            <v>0</v>
          </cell>
          <cell r="I801">
            <v>0</v>
          </cell>
          <cell r="J801">
            <v>0</v>
          </cell>
          <cell r="K801">
            <v>0</v>
          </cell>
          <cell r="L801">
            <v>0</v>
          </cell>
          <cell r="M801">
            <v>0</v>
          </cell>
          <cell r="N801">
            <v>0</v>
          </cell>
          <cell r="O801">
            <v>0</v>
          </cell>
        </row>
        <row r="802">
          <cell r="B802" t="str">
            <v>Q800</v>
          </cell>
          <cell r="C802">
            <v>0</v>
          </cell>
          <cell r="D802">
            <v>0</v>
          </cell>
          <cell r="E802">
            <v>0</v>
          </cell>
          <cell r="F802">
            <v>0</v>
          </cell>
          <cell r="G802">
            <v>0</v>
          </cell>
          <cell r="H802">
            <v>0</v>
          </cell>
          <cell r="I802">
            <v>0</v>
          </cell>
          <cell r="J802">
            <v>0</v>
          </cell>
          <cell r="K802">
            <v>0</v>
          </cell>
          <cell r="L802">
            <v>0</v>
          </cell>
          <cell r="M802">
            <v>0</v>
          </cell>
          <cell r="N802">
            <v>0</v>
          </cell>
          <cell r="O802">
            <v>0</v>
          </cell>
        </row>
        <row r="803">
          <cell r="B803" t="str">
            <v>Q801</v>
          </cell>
          <cell r="C803">
            <v>0</v>
          </cell>
          <cell r="D803">
            <v>0</v>
          </cell>
          <cell r="E803">
            <v>0</v>
          </cell>
          <cell r="F803">
            <v>0</v>
          </cell>
          <cell r="G803">
            <v>0</v>
          </cell>
          <cell r="H803">
            <v>0</v>
          </cell>
          <cell r="I803">
            <v>0</v>
          </cell>
          <cell r="J803">
            <v>0</v>
          </cell>
          <cell r="K803">
            <v>0</v>
          </cell>
          <cell r="L803">
            <v>0</v>
          </cell>
          <cell r="M803">
            <v>0</v>
          </cell>
          <cell r="N803">
            <v>0</v>
          </cell>
          <cell r="O803">
            <v>0</v>
          </cell>
        </row>
        <row r="804">
          <cell r="B804" t="str">
            <v>Q802</v>
          </cell>
          <cell r="C804">
            <v>0</v>
          </cell>
          <cell r="D804">
            <v>0</v>
          </cell>
          <cell r="E804">
            <v>0</v>
          </cell>
          <cell r="F804">
            <v>0</v>
          </cell>
          <cell r="G804">
            <v>0</v>
          </cell>
          <cell r="H804">
            <v>0</v>
          </cell>
          <cell r="I804">
            <v>0</v>
          </cell>
          <cell r="J804">
            <v>0</v>
          </cell>
          <cell r="K804">
            <v>0</v>
          </cell>
          <cell r="L804">
            <v>0</v>
          </cell>
          <cell r="M804">
            <v>0</v>
          </cell>
          <cell r="N804">
            <v>0</v>
          </cell>
          <cell r="O804">
            <v>0</v>
          </cell>
        </row>
        <row r="805">
          <cell r="B805" t="str">
            <v>Q803</v>
          </cell>
          <cell r="C805">
            <v>0</v>
          </cell>
          <cell r="D805">
            <v>0</v>
          </cell>
          <cell r="E805">
            <v>0</v>
          </cell>
          <cell r="F805">
            <v>0</v>
          </cell>
          <cell r="G805">
            <v>0</v>
          </cell>
          <cell r="H805">
            <v>0</v>
          </cell>
          <cell r="I805">
            <v>0</v>
          </cell>
          <cell r="J805">
            <v>0</v>
          </cell>
          <cell r="K805">
            <v>0</v>
          </cell>
          <cell r="L805">
            <v>0</v>
          </cell>
          <cell r="M805">
            <v>0</v>
          </cell>
          <cell r="N805">
            <v>0</v>
          </cell>
          <cell r="O805">
            <v>0</v>
          </cell>
        </row>
        <row r="806">
          <cell r="B806" t="str">
            <v>Q804</v>
          </cell>
          <cell r="C806">
            <v>0</v>
          </cell>
          <cell r="D806">
            <v>0</v>
          </cell>
          <cell r="E806">
            <v>0</v>
          </cell>
          <cell r="F806">
            <v>0</v>
          </cell>
          <cell r="G806">
            <v>0</v>
          </cell>
          <cell r="H806">
            <v>0</v>
          </cell>
          <cell r="I806">
            <v>0</v>
          </cell>
          <cell r="J806">
            <v>0</v>
          </cell>
          <cell r="K806">
            <v>0</v>
          </cell>
          <cell r="L806">
            <v>0</v>
          </cell>
          <cell r="M806">
            <v>0</v>
          </cell>
          <cell r="N806">
            <v>0</v>
          </cell>
          <cell r="O806">
            <v>0</v>
          </cell>
        </row>
        <row r="807">
          <cell r="B807" t="str">
            <v>Q805</v>
          </cell>
          <cell r="C807">
            <v>0</v>
          </cell>
          <cell r="D807">
            <v>0</v>
          </cell>
          <cell r="E807">
            <v>0</v>
          </cell>
          <cell r="F807">
            <v>0</v>
          </cell>
          <cell r="G807">
            <v>0</v>
          </cell>
          <cell r="H807">
            <v>0</v>
          </cell>
          <cell r="I807">
            <v>0</v>
          </cell>
          <cell r="J807">
            <v>0</v>
          </cell>
          <cell r="K807">
            <v>0</v>
          </cell>
          <cell r="L807">
            <v>0</v>
          </cell>
          <cell r="M807">
            <v>0</v>
          </cell>
          <cell r="N807">
            <v>0</v>
          </cell>
          <cell r="O807">
            <v>0</v>
          </cell>
        </row>
        <row r="808">
          <cell r="B808" t="str">
            <v>Q806</v>
          </cell>
          <cell r="C808">
            <v>0</v>
          </cell>
          <cell r="D808">
            <v>0</v>
          </cell>
          <cell r="E808">
            <v>0</v>
          </cell>
          <cell r="F808">
            <v>0</v>
          </cell>
          <cell r="G808">
            <v>0</v>
          </cell>
          <cell r="H808">
            <v>0</v>
          </cell>
          <cell r="I808">
            <v>0</v>
          </cell>
          <cell r="J808">
            <v>0</v>
          </cell>
          <cell r="K808">
            <v>0</v>
          </cell>
          <cell r="L808">
            <v>0</v>
          </cell>
          <cell r="M808">
            <v>0</v>
          </cell>
          <cell r="N808">
            <v>0</v>
          </cell>
          <cell r="O808">
            <v>0</v>
          </cell>
        </row>
        <row r="809">
          <cell r="B809" t="str">
            <v>Q807</v>
          </cell>
          <cell r="C809">
            <v>0</v>
          </cell>
          <cell r="D809">
            <v>0</v>
          </cell>
          <cell r="E809">
            <v>0</v>
          </cell>
          <cell r="F809">
            <v>0</v>
          </cell>
          <cell r="G809">
            <v>0</v>
          </cell>
          <cell r="H809">
            <v>0</v>
          </cell>
          <cell r="I809">
            <v>0</v>
          </cell>
          <cell r="J809">
            <v>0</v>
          </cell>
          <cell r="K809">
            <v>0</v>
          </cell>
          <cell r="L809">
            <v>0</v>
          </cell>
          <cell r="M809">
            <v>0</v>
          </cell>
          <cell r="N809">
            <v>0</v>
          </cell>
          <cell r="O809">
            <v>0</v>
          </cell>
        </row>
        <row r="810">
          <cell r="B810" t="str">
            <v>Q808</v>
          </cell>
          <cell r="C810">
            <v>0</v>
          </cell>
          <cell r="D810">
            <v>0</v>
          </cell>
          <cell r="E810">
            <v>0</v>
          </cell>
          <cell r="F810">
            <v>0</v>
          </cell>
          <cell r="G810">
            <v>0</v>
          </cell>
          <cell r="H810">
            <v>0</v>
          </cell>
          <cell r="I810">
            <v>0</v>
          </cell>
          <cell r="J810">
            <v>0</v>
          </cell>
          <cell r="K810">
            <v>0</v>
          </cell>
          <cell r="L810">
            <v>0</v>
          </cell>
          <cell r="M810">
            <v>0</v>
          </cell>
          <cell r="N810">
            <v>0</v>
          </cell>
          <cell r="O810">
            <v>0</v>
          </cell>
        </row>
        <row r="811">
          <cell r="B811" t="str">
            <v>Q809</v>
          </cell>
          <cell r="C811">
            <v>0</v>
          </cell>
          <cell r="D811">
            <v>0</v>
          </cell>
          <cell r="E811">
            <v>0</v>
          </cell>
          <cell r="F811">
            <v>0</v>
          </cell>
          <cell r="G811">
            <v>0</v>
          </cell>
          <cell r="H811">
            <v>0</v>
          </cell>
          <cell r="I811">
            <v>0</v>
          </cell>
          <cell r="J811">
            <v>0</v>
          </cell>
          <cell r="K811">
            <v>0</v>
          </cell>
          <cell r="L811">
            <v>0</v>
          </cell>
          <cell r="M811">
            <v>0</v>
          </cell>
          <cell r="N811">
            <v>0</v>
          </cell>
          <cell r="O811">
            <v>0</v>
          </cell>
        </row>
        <row r="812">
          <cell r="B812" t="str">
            <v>Q810</v>
          </cell>
          <cell r="C812">
            <v>0</v>
          </cell>
          <cell r="D812">
            <v>0</v>
          </cell>
          <cell r="E812">
            <v>0</v>
          </cell>
          <cell r="F812">
            <v>0</v>
          </cell>
          <cell r="G812">
            <v>0</v>
          </cell>
          <cell r="H812">
            <v>0</v>
          </cell>
          <cell r="I812">
            <v>0</v>
          </cell>
          <cell r="J812">
            <v>0</v>
          </cell>
          <cell r="K812">
            <v>0</v>
          </cell>
          <cell r="L812">
            <v>0</v>
          </cell>
          <cell r="M812">
            <v>0</v>
          </cell>
          <cell r="N812">
            <v>0</v>
          </cell>
          <cell r="O812">
            <v>0</v>
          </cell>
        </row>
        <row r="813">
          <cell r="B813" t="str">
            <v>Q811</v>
          </cell>
          <cell r="C813">
            <v>0</v>
          </cell>
          <cell r="D813">
            <v>0</v>
          </cell>
          <cell r="E813">
            <v>0</v>
          </cell>
          <cell r="F813">
            <v>0</v>
          </cell>
          <cell r="G813">
            <v>0</v>
          </cell>
          <cell r="H813">
            <v>0</v>
          </cell>
          <cell r="I813">
            <v>0</v>
          </cell>
          <cell r="J813">
            <v>0</v>
          </cell>
          <cell r="K813">
            <v>0</v>
          </cell>
          <cell r="L813">
            <v>0</v>
          </cell>
          <cell r="M813">
            <v>0</v>
          </cell>
          <cell r="N813">
            <v>0</v>
          </cell>
          <cell r="O813">
            <v>0</v>
          </cell>
        </row>
        <row r="814">
          <cell r="B814" t="str">
            <v>Q812</v>
          </cell>
          <cell r="C814">
            <v>0</v>
          </cell>
          <cell r="D814">
            <v>0</v>
          </cell>
          <cell r="E814">
            <v>0</v>
          </cell>
          <cell r="F814">
            <v>0</v>
          </cell>
          <cell r="G814">
            <v>0</v>
          </cell>
          <cell r="H814">
            <v>0</v>
          </cell>
          <cell r="I814">
            <v>0</v>
          </cell>
          <cell r="J814">
            <v>0</v>
          </cell>
          <cell r="K814">
            <v>0</v>
          </cell>
          <cell r="L814">
            <v>0</v>
          </cell>
          <cell r="M814">
            <v>0</v>
          </cell>
          <cell r="N814">
            <v>0</v>
          </cell>
          <cell r="O814">
            <v>0</v>
          </cell>
        </row>
        <row r="815">
          <cell r="B815" t="str">
            <v>Q813</v>
          </cell>
          <cell r="C815">
            <v>0</v>
          </cell>
          <cell r="D815">
            <v>0</v>
          </cell>
          <cell r="E815">
            <v>0</v>
          </cell>
          <cell r="F815">
            <v>0</v>
          </cell>
          <cell r="G815">
            <v>0</v>
          </cell>
          <cell r="H815">
            <v>0</v>
          </cell>
          <cell r="I815">
            <v>0</v>
          </cell>
          <cell r="J815">
            <v>0</v>
          </cell>
          <cell r="K815">
            <v>0</v>
          </cell>
          <cell r="L815">
            <v>0</v>
          </cell>
          <cell r="M815">
            <v>0</v>
          </cell>
          <cell r="N815">
            <v>0</v>
          </cell>
          <cell r="O815">
            <v>0</v>
          </cell>
        </row>
        <row r="816">
          <cell r="B816" t="str">
            <v>Q814</v>
          </cell>
          <cell r="C816">
            <v>0</v>
          </cell>
          <cell r="D816">
            <v>0</v>
          </cell>
          <cell r="E816">
            <v>0</v>
          </cell>
          <cell r="F816">
            <v>0</v>
          </cell>
          <cell r="G816">
            <v>0</v>
          </cell>
          <cell r="H816">
            <v>0</v>
          </cell>
          <cell r="I816">
            <v>0</v>
          </cell>
          <cell r="J816">
            <v>0</v>
          </cell>
          <cell r="K816">
            <v>0</v>
          </cell>
          <cell r="L816">
            <v>0</v>
          </cell>
          <cell r="M816">
            <v>0</v>
          </cell>
          <cell r="N816">
            <v>0</v>
          </cell>
          <cell r="O816">
            <v>0</v>
          </cell>
        </row>
        <row r="817">
          <cell r="B817" t="str">
            <v>Q815</v>
          </cell>
          <cell r="C817">
            <v>0</v>
          </cell>
          <cell r="D817">
            <v>0</v>
          </cell>
          <cell r="E817">
            <v>0</v>
          </cell>
          <cell r="F817">
            <v>0</v>
          </cell>
          <cell r="G817">
            <v>0</v>
          </cell>
          <cell r="H817">
            <v>0</v>
          </cell>
          <cell r="I817">
            <v>0</v>
          </cell>
          <cell r="J817">
            <v>0</v>
          </cell>
          <cell r="K817">
            <v>0</v>
          </cell>
          <cell r="L817">
            <v>0</v>
          </cell>
          <cell r="M817">
            <v>0</v>
          </cell>
          <cell r="N817">
            <v>0</v>
          </cell>
          <cell r="O817">
            <v>0</v>
          </cell>
        </row>
        <row r="818">
          <cell r="B818" t="str">
            <v>Q816</v>
          </cell>
          <cell r="C818">
            <v>0</v>
          </cell>
          <cell r="D818">
            <v>0</v>
          </cell>
          <cell r="E818">
            <v>0</v>
          </cell>
          <cell r="F818">
            <v>0</v>
          </cell>
          <cell r="G818">
            <v>0</v>
          </cell>
          <cell r="H818">
            <v>0</v>
          </cell>
          <cell r="I818">
            <v>0</v>
          </cell>
          <cell r="J818">
            <v>0</v>
          </cell>
          <cell r="K818">
            <v>0</v>
          </cell>
          <cell r="L818">
            <v>0</v>
          </cell>
          <cell r="M818">
            <v>0</v>
          </cell>
          <cell r="N818">
            <v>0</v>
          </cell>
          <cell r="O818">
            <v>0</v>
          </cell>
        </row>
        <row r="819">
          <cell r="B819" t="str">
            <v>Q817</v>
          </cell>
          <cell r="C819">
            <v>0</v>
          </cell>
          <cell r="D819">
            <v>0</v>
          </cell>
          <cell r="E819">
            <v>0</v>
          </cell>
          <cell r="F819">
            <v>0</v>
          </cell>
          <cell r="G819">
            <v>0</v>
          </cell>
          <cell r="H819">
            <v>0</v>
          </cell>
          <cell r="I819">
            <v>0</v>
          </cell>
          <cell r="J819">
            <v>0</v>
          </cell>
          <cell r="K819">
            <v>0</v>
          </cell>
          <cell r="L819">
            <v>0</v>
          </cell>
          <cell r="M819">
            <v>0</v>
          </cell>
          <cell r="N819">
            <v>0</v>
          </cell>
          <cell r="O819">
            <v>0</v>
          </cell>
        </row>
        <row r="820">
          <cell r="B820" t="str">
            <v>Q818</v>
          </cell>
          <cell r="C820">
            <v>0</v>
          </cell>
          <cell r="D820">
            <v>0</v>
          </cell>
          <cell r="E820">
            <v>0</v>
          </cell>
          <cell r="F820">
            <v>0</v>
          </cell>
          <cell r="G820">
            <v>0</v>
          </cell>
          <cell r="H820">
            <v>0</v>
          </cell>
          <cell r="I820">
            <v>0</v>
          </cell>
          <cell r="J820">
            <v>0</v>
          </cell>
          <cell r="K820">
            <v>0</v>
          </cell>
          <cell r="L820">
            <v>0</v>
          </cell>
          <cell r="M820">
            <v>0</v>
          </cell>
          <cell r="N820">
            <v>0</v>
          </cell>
          <cell r="O820">
            <v>0</v>
          </cell>
        </row>
        <row r="821">
          <cell r="B821" t="str">
            <v>Q819</v>
          </cell>
          <cell r="C821">
            <v>0</v>
          </cell>
          <cell r="D821">
            <v>0</v>
          </cell>
          <cell r="E821">
            <v>0</v>
          </cell>
          <cell r="F821">
            <v>0</v>
          </cell>
          <cell r="G821">
            <v>0</v>
          </cell>
          <cell r="H821">
            <v>0</v>
          </cell>
          <cell r="I821">
            <v>0</v>
          </cell>
          <cell r="J821">
            <v>0</v>
          </cell>
          <cell r="K821">
            <v>0</v>
          </cell>
          <cell r="L821">
            <v>0</v>
          </cell>
          <cell r="M821">
            <v>0</v>
          </cell>
          <cell r="N821">
            <v>0</v>
          </cell>
          <cell r="O821">
            <v>0</v>
          </cell>
        </row>
        <row r="822">
          <cell r="B822" t="str">
            <v>Q820</v>
          </cell>
          <cell r="C822">
            <v>0</v>
          </cell>
          <cell r="D822">
            <v>0</v>
          </cell>
          <cell r="E822">
            <v>0</v>
          </cell>
          <cell r="F822">
            <v>0</v>
          </cell>
          <cell r="G822">
            <v>0</v>
          </cell>
          <cell r="H822">
            <v>0</v>
          </cell>
          <cell r="I822">
            <v>0</v>
          </cell>
          <cell r="J822">
            <v>0</v>
          </cell>
          <cell r="K822">
            <v>0</v>
          </cell>
          <cell r="L822">
            <v>0</v>
          </cell>
          <cell r="M822">
            <v>0</v>
          </cell>
          <cell r="N822">
            <v>0</v>
          </cell>
          <cell r="O822">
            <v>0</v>
          </cell>
        </row>
        <row r="823">
          <cell r="B823" t="str">
            <v>Q821</v>
          </cell>
          <cell r="C823">
            <v>0</v>
          </cell>
          <cell r="D823">
            <v>0</v>
          </cell>
          <cell r="E823">
            <v>0</v>
          </cell>
          <cell r="F823">
            <v>0</v>
          </cell>
          <cell r="G823">
            <v>0</v>
          </cell>
          <cell r="H823">
            <v>0</v>
          </cell>
          <cell r="I823">
            <v>0</v>
          </cell>
          <cell r="J823">
            <v>0</v>
          </cell>
          <cell r="K823">
            <v>0</v>
          </cell>
          <cell r="L823">
            <v>0</v>
          </cell>
          <cell r="M823">
            <v>0</v>
          </cell>
          <cell r="N823">
            <v>0</v>
          </cell>
          <cell r="O823">
            <v>0</v>
          </cell>
        </row>
        <row r="824">
          <cell r="B824" t="str">
            <v>Q822</v>
          </cell>
          <cell r="C824">
            <v>0</v>
          </cell>
          <cell r="D824">
            <v>0</v>
          </cell>
          <cell r="E824">
            <v>0</v>
          </cell>
          <cell r="F824">
            <v>0</v>
          </cell>
          <cell r="G824">
            <v>0</v>
          </cell>
          <cell r="H824">
            <v>0</v>
          </cell>
          <cell r="I824">
            <v>0</v>
          </cell>
          <cell r="J824">
            <v>0</v>
          </cell>
          <cell r="K824">
            <v>0</v>
          </cell>
          <cell r="L824">
            <v>0</v>
          </cell>
          <cell r="M824">
            <v>0</v>
          </cell>
          <cell r="N824">
            <v>0</v>
          </cell>
          <cell r="O824">
            <v>0</v>
          </cell>
        </row>
        <row r="825">
          <cell r="B825" t="str">
            <v>Q823</v>
          </cell>
          <cell r="C825">
            <v>0</v>
          </cell>
          <cell r="D825">
            <v>0</v>
          </cell>
          <cell r="E825">
            <v>0</v>
          </cell>
          <cell r="F825">
            <v>0</v>
          </cell>
          <cell r="G825">
            <v>0</v>
          </cell>
          <cell r="H825">
            <v>0</v>
          </cell>
          <cell r="I825">
            <v>0</v>
          </cell>
          <cell r="J825">
            <v>0</v>
          </cell>
          <cell r="K825">
            <v>0</v>
          </cell>
          <cell r="L825">
            <v>0</v>
          </cell>
          <cell r="M825">
            <v>0</v>
          </cell>
          <cell r="N825">
            <v>0</v>
          </cell>
          <cell r="O825">
            <v>0</v>
          </cell>
        </row>
        <row r="826">
          <cell r="B826" t="str">
            <v>Q824</v>
          </cell>
          <cell r="C826">
            <v>0</v>
          </cell>
          <cell r="D826">
            <v>0</v>
          </cell>
          <cell r="E826">
            <v>0</v>
          </cell>
          <cell r="F826">
            <v>0</v>
          </cell>
          <cell r="G826">
            <v>0</v>
          </cell>
          <cell r="H826">
            <v>0</v>
          </cell>
          <cell r="I826">
            <v>0</v>
          </cell>
          <cell r="J826">
            <v>0</v>
          </cell>
          <cell r="K826">
            <v>0</v>
          </cell>
          <cell r="L826">
            <v>0</v>
          </cell>
          <cell r="M826">
            <v>0</v>
          </cell>
          <cell r="N826">
            <v>0</v>
          </cell>
          <cell r="O826">
            <v>0</v>
          </cell>
        </row>
        <row r="827">
          <cell r="B827" t="str">
            <v>Q825</v>
          </cell>
          <cell r="C827">
            <v>0</v>
          </cell>
          <cell r="D827">
            <v>0</v>
          </cell>
          <cell r="E827">
            <v>0</v>
          </cell>
          <cell r="F827">
            <v>0</v>
          </cell>
          <cell r="G827">
            <v>0</v>
          </cell>
          <cell r="H827">
            <v>0</v>
          </cell>
          <cell r="I827">
            <v>0</v>
          </cell>
          <cell r="J827">
            <v>0</v>
          </cell>
          <cell r="K827">
            <v>0</v>
          </cell>
          <cell r="L827">
            <v>0</v>
          </cell>
          <cell r="M827">
            <v>0</v>
          </cell>
          <cell r="N827">
            <v>0</v>
          </cell>
          <cell r="O827">
            <v>0</v>
          </cell>
        </row>
        <row r="828">
          <cell r="B828" t="str">
            <v>Q826</v>
          </cell>
          <cell r="C828">
            <v>0</v>
          </cell>
          <cell r="D828">
            <v>0</v>
          </cell>
          <cell r="E828">
            <v>0</v>
          </cell>
          <cell r="F828">
            <v>0</v>
          </cell>
          <cell r="G828">
            <v>0</v>
          </cell>
          <cell r="H828">
            <v>0</v>
          </cell>
          <cell r="I828">
            <v>0</v>
          </cell>
          <cell r="J828">
            <v>0</v>
          </cell>
          <cell r="K828">
            <v>0</v>
          </cell>
          <cell r="L828">
            <v>0</v>
          </cell>
          <cell r="M828">
            <v>0</v>
          </cell>
          <cell r="N828">
            <v>0</v>
          </cell>
          <cell r="O828">
            <v>0</v>
          </cell>
        </row>
        <row r="829">
          <cell r="B829" t="str">
            <v>Q827</v>
          </cell>
          <cell r="C829">
            <v>0</v>
          </cell>
          <cell r="D829">
            <v>0</v>
          </cell>
          <cell r="E829">
            <v>0</v>
          </cell>
          <cell r="F829">
            <v>0</v>
          </cell>
          <cell r="G829">
            <v>0</v>
          </cell>
          <cell r="H829">
            <v>0</v>
          </cell>
          <cell r="I829">
            <v>0</v>
          </cell>
          <cell r="J829">
            <v>0</v>
          </cell>
          <cell r="K829">
            <v>0</v>
          </cell>
          <cell r="L829">
            <v>0</v>
          </cell>
          <cell r="M829">
            <v>0</v>
          </cell>
          <cell r="N829">
            <v>0</v>
          </cell>
          <cell r="O829">
            <v>0</v>
          </cell>
        </row>
        <row r="830">
          <cell r="B830" t="str">
            <v>Q828</v>
          </cell>
          <cell r="C830">
            <v>0</v>
          </cell>
          <cell r="D830">
            <v>0</v>
          </cell>
          <cell r="E830">
            <v>0</v>
          </cell>
          <cell r="F830">
            <v>0</v>
          </cell>
          <cell r="G830">
            <v>0</v>
          </cell>
          <cell r="H830">
            <v>0</v>
          </cell>
          <cell r="I830">
            <v>0</v>
          </cell>
          <cell r="J830">
            <v>0</v>
          </cell>
          <cell r="K830">
            <v>0</v>
          </cell>
          <cell r="L830">
            <v>0</v>
          </cell>
          <cell r="M830">
            <v>0</v>
          </cell>
          <cell r="N830">
            <v>0</v>
          </cell>
          <cell r="O830">
            <v>0</v>
          </cell>
        </row>
        <row r="831">
          <cell r="B831" t="str">
            <v>Q829</v>
          </cell>
          <cell r="C831">
            <v>0</v>
          </cell>
          <cell r="D831">
            <v>0</v>
          </cell>
          <cell r="E831">
            <v>0</v>
          </cell>
          <cell r="F831">
            <v>0</v>
          </cell>
          <cell r="G831">
            <v>0</v>
          </cell>
          <cell r="H831">
            <v>0</v>
          </cell>
          <cell r="I831">
            <v>0</v>
          </cell>
          <cell r="J831">
            <v>0</v>
          </cell>
          <cell r="K831">
            <v>0</v>
          </cell>
          <cell r="L831">
            <v>0</v>
          </cell>
          <cell r="M831">
            <v>0</v>
          </cell>
          <cell r="N831">
            <v>0</v>
          </cell>
          <cell r="O831">
            <v>0</v>
          </cell>
        </row>
        <row r="832">
          <cell r="B832" t="str">
            <v>Q830</v>
          </cell>
          <cell r="C832">
            <v>0</v>
          </cell>
          <cell r="D832">
            <v>0</v>
          </cell>
          <cell r="E832">
            <v>0</v>
          </cell>
          <cell r="F832">
            <v>0</v>
          </cell>
          <cell r="G832">
            <v>0</v>
          </cell>
          <cell r="H832">
            <v>0</v>
          </cell>
          <cell r="I832">
            <v>0</v>
          </cell>
          <cell r="J832">
            <v>0</v>
          </cell>
          <cell r="K832">
            <v>0</v>
          </cell>
          <cell r="L832">
            <v>0</v>
          </cell>
          <cell r="M832">
            <v>0</v>
          </cell>
          <cell r="N832">
            <v>0</v>
          </cell>
          <cell r="O832">
            <v>0</v>
          </cell>
        </row>
        <row r="833">
          <cell r="B833" t="str">
            <v>Q831</v>
          </cell>
          <cell r="C833">
            <v>0</v>
          </cell>
          <cell r="D833">
            <v>0</v>
          </cell>
          <cell r="E833">
            <v>0</v>
          </cell>
          <cell r="F833">
            <v>0</v>
          </cell>
          <cell r="G833">
            <v>0</v>
          </cell>
          <cell r="H833">
            <v>0</v>
          </cell>
          <cell r="I833">
            <v>0</v>
          </cell>
          <cell r="J833">
            <v>0</v>
          </cell>
          <cell r="K833">
            <v>0</v>
          </cell>
          <cell r="L833">
            <v>0</v>
          </cell>
          <cell r="M833">
            <v>0</v>
          </cell>
          <cell r="N833">
            <v>0</v>
          </cell>
          <cell r="O833">
            <v>0</v>
          </cell>
        </row>
        <row r="834">
          <cell r="B834" t="str">
            <v>Q832</v>
          </cell>
          <cell r="C834">
            <v>0</v>
          </cell>
          <cell r="D834">
            <v>0</v>
          </cell>
          <cell r="E834">
            <v>0</v>
          </cell>
          <cell r="F834">
            <v>0</v>
          </cell>
          <cell r="G834">
            <v>0</v>
          </cell>
          <cell r="H834">
            <v>0</v>
          </cell>
          <cell r="I834">
            <v>0</v>
          </cell>
          <cell r="J834">
            <v>0</v>
          </cell>
          <cell r="K834">
            <v>0</v>
          </cell>
          <cell r="L834">
            <v>0</v>
          </cell>
          <cell r="M834">
            <v>0</v>
          </cell>
          <cell r="N834">
            <v>0</v>
          </cell>
          <cell r="O834">
            <v>0</v>
          </cell>
        </row>
        <row r="835">
          <cell r="B835" t="str">
            <v>Q833</v>
          </cell>
          <cell r="C835">
            <v>0</v>
          </cell>
          <cell r="D835">
            <v>0</v>
          </cell>
          <cell r="E835">
            <v>0</v>
          </cell>
          <cell r="F835">
            <v>0</v>
          </cell>
          <cell r="G835">
            <v>0</v>
          </cell>
          <cell r="H835">
            <v>0</v>
          </cell>
          <cell r="I835">
            <v>0</v>
          </cell>
          <cell r="J835">
            <v>0</v>
          </cell>
          <cell r="K835">
            <v>0</v>
          </cell>
          <cell r="L835">
            <v>0</v>
          </cell>
          <cell r="M835">
            <v>0</v>
          </cell>
          <cell r="N835">
            <v>0</v>
          </cell>
          <cell r="O835">
            <v>0</v>
          </cell>
        </row>
        <row r="836">
          <cell r="B836" t="str">
            <v>Q834</v>
          </cell>
          <cell r="C836">
            <v>0</v>
          </cell>
          <cell r="D836">
            <v>0</v>
          </cell>
          <cell r="E836">
            <v>0</v>
          </cell>
          <cell r="F836">
            <v>0</v>
          </cell>
          <cell r="G836">
            <v>0</v>
          </cell>
          <cell r="H836">
            <v>0</v>
          </cell>
          <cell r="I836">
            <v>0</v>
          </cell>
          <cell r="J836">
            <v>0</v>
          </cell>
          <cell r="K836">
            <v>0</v>
          </cell>
          <cell r="L836">
            <v>0</v>
          </cell>
          <cell r="M836">
            <v>0</v>
          </cell>
          <cell r="N836">
            <v>0</v>
          </cell>
          <cell r="O836">
            <v>0</v>
          </cell>
        </row>
        <row r="837">
          <cell r="B837" t="str">
            <v>Q835</v>
          </cell>
          <cell r="C837">
            <v>0</v>
          </cell>
          <cell r="D837">
            <v>0</v>
          </cell>
          <cell r="E837">
            <v>0</v>
          </cell>
          <cell r="F837">
            <v>0</v>
          </cell>
          <cell r="G837">
            <v>0</v>
          </cell>
          <cell r="H837">
            <v>0</v>
          </cell>
          <cell r="I837">
            <v>0</v>
          </cell>
          <cell r="J837">
            <v>0</v>
          </cell>
          <cell r="K837">
            <v>0</v>
          </cell>
          <cell r="L837">
            <v>0</v>
          </cell>
          <cell r="M837">
            <v>0</v>
          </cell>
          <cell r="N837">
            <v>0</v>
          </cell>
          <cell r="O837">
            <v>0</v>
          </cell>
        </row>
        <row r="838">
          <cell r="B838" t="str">
            <v>Q836</v>
          </cell>
          <cell r="C838">
            <v>0</v>
          </cell>
          <cell r="D838">
            <v>0</v>
          </cell>
          <cell r="E838">
            <v>0</v>
          </cell>
          <cell r="F838">
            <v>0</v>
          </cell>
          <cell r="G838">
            <v>0</v>
          </cell>
          <cell r="H838">
            <v>0</v>
          </cell>
          <cell r="I838">
            <v>0</v>
          </cell>
          <cell r="J838">
            <v>0</v>
          </cell>
          <cell r="K838">
            <v>0</v>
          </cell>
          <cell r="L838">
            <v>0</v>
          </cell>
          <cell r="M838">
            <v>0</v>
          </cell>
          <cell r="N838">
            <v>0</v>
          </cell>
          <cell r="O838">
            <v>0</v>
          </cell>
        </row>
        <row r="839">
          <cell r="B839" t="str">
            <v>Q837</v>
          </cell>
          <cell r="C839">
            <v>0</v>
          </cell>
          <cell r="D839">
            <v>0</v>
          </cell>
          <cell r="E839">
            <v>0</v>
          </cell>
          <cell r="F839">
            <v>0</v>
          </cell>
          <cell r="G839">
            <v>0</v>
          </cell>
          <cell r="H839">
            <v>0</v>
          </cell>
          <cell r="I839">
            <v>0</v>
          </cell>
          <cell r="J839">
            <v>0</v>
          </cell>
          <cell r="K839">
            <v>0</v>
          </cell>
          <cell r="L839">
            <v>0</v>
          </cell>
          <cell r="M839">
            <v>0</v>
          </cell>
          <cell r="N839">
            <v>0</v>
          </cell>
          <cell r="O839">
            <v>0</v>
          </cell>
        </row>
        <row r="840">
          <cell r="B840" t="str">
            <v>Q838</v>
          </cell>
          <cell r="C840">
            <v>0</v>
          </cell>
          <cell r="D840">
            <v>0</v>
          </cell>
          <cell r="E840">
            <v>0</v>
          </cell>
          <cell r="F840">
            <v>0</v>
          </cell>
          <cell r="G840">
            <v>0</v>
          </cell>
          <cell r="H840">
            <v>0</v>
          </cell>
          <cell r="I840">
            <v>0</v>
          </cell>
          <cell r="J840">
            <v>0</v>
          </cell>
          <cell r="K840">
            <v>0</v>
          </cell>
          <cell r="L840">
            <v>0</v>
          </cell>
          <cell r="M840">
            <v>0</v>
          </cell>
          <cell r="N840">
            <v>0</v>
          </cell>
          <cell r="O840">
            <v>0</v>
          </cell>
        </row>
        <row r="841">
          <cell r="B841" t="str">
            <v>Q839</v>
          </cell>
          <cell r="C841">
            <v>0</v>
          </cell>
          <cell r="D841">
            <v>0</v>
          </cell>
          <cell r="E841">
            <v>0</v>
          </cell>
          <cell r="F841">
            <v>0</v>
          </cell>
          <cell r="G841">
            <v>0</v>
          </cell>
          <cell r="H841">
            <v>0</v>
          </cell>
          <cell r="I841">
            <v>0</v>
          </cell>
          <cell r="J841">
            <v>0</v>
          </cell>
          <cell r="K841">
            <v>0</v>
          </cell>
          <cell r="L841">
            <v>0</v>
          </cell>
          <cell r="M841">
            <v>0</v>
          </cell>
          <cell r="N841">
            <v>0</v>
          </cell>
          <cell r="O841">
            <v>0</v>
          </cell>
        </row>
        <row r="842">
          <cell r="B842" t="str">
            <v>Q840</v>
          </cell>
          <cell r="C842">
            <v>0</v>
          </cell>
          <cell r="D842">
            <v>0</v>
          </cell>
          <cell r="E842">
            <v>0</v>
          </cell>
          <cell r="F842">
            <v>0</v>
          </cell>
          <cell r="G842">
            <v>0</v>
          </cell>
          <cell r="H842">
            <v>0</v>
          </cell>
          <cell r="I842">
            <v>0</v>
          </cell>
          <cell r="J842">
            <v>0</v>
          </cell>
          <cell r="K842">
            <v>0</v>
          </cell>
          <cell r="L842">
            <v>0</v>
          </cell>
          <cell r="M842">
            <v>0</v>
          </cell>
          <cell r="N842">
            <v>0</v>
          </cell>
          <cell r="O842">
            <v>0</v>
          </cell>
        </row>
        <row r="843">
          <cell r="B843" t="str">
            <v>Q841</v>
          </cell>
          <cell r="C843">
            <v>0</v>
          </cell>
          <cell r="D843">
            <v>0</v>
          </cell>
          <cell r="E843">
            <v>0</v>
          </cell>
          <cell r="F843">
            <v>0</v>
          </cell>
          <cell r="G843">
            <v>0</v>
          </cell>
          <cell r="H843">
            <v>0</v>
          </cell>
          <cell r="I843">
            <v>0</v>
          </cell>
          <cell r="J843">
            <v>0</v>
          </cell>
          <cell r="K843">
            <v>0</v>
          </cell>
          <cell r="L843">
            <v>0</v>
          </cell>
          <cell r="M843">
            <v>0</v>
          </cell>
          <cell r="N843">
            <v>0</v>
          </cell>
          <cell r="O843">
            <v>0</v>
          </cell>
        </row>
        <row r="844">
          <cell r="B844" t="str">
            <v>Q842</v>
          </cell>
          <cell r="C844">
            <v>0</v>
          </cell>
          <cell r="D844">
            <v>0</v>
          </cell>
          <cell r="E844">
            <v>0</v>
          </cell>
          <cell r="F844">
            <v>0</v>
          </cell>
          <cell r="G844">
            <v>0</v>
          </cell>
          <cell r="H844">
            <v>0</v>
          </cell>
          <cell r="I844">
            <v>0</v>
          </cell>
          <cell r="J844">
            <v>0</v>
          </cell>
          <cell r="K844">
            <v>0</v>
          </cell>
          <cell r="L844">
            <v>0</v>
          </cell>
          <cell r="M844">
            <v>0</v>
          </cell>
          <cell r="N844">
            <v>0</v>
          </cell>
          <cell r="O844">
            <v>0</v>
          </cell>
        </row>
        <row r="845">
          <cell r="B845" t="str">
            <v>Q843</v>
          </cell>
          <cell r="C845">
            <v>0</v>
          </cell>
          <cell r="D845">
            <v>0</v>
          </cell>
          <cell r="E845">
            <v>0</v>
          </cell>
          <cell r="F845">
            <v>0</v>
          </cell>
          <cell r="G845">
            <v>0</v>
          </cell>
          <cell r="H845">
            <v>0</v>
          </cell>
          <cell r="I845">
            <v>0</v>
          </cell>
          <cell r="J845">
            <v>0</v>
          </cell>
          <cell r="K845">
            <v>0</v>
          </cell>
          <cell r="L845">
            <v>0</v>
          </cell>
          <cell r="M845">
            <v>0</v>
          </cell>
          <cell r="N845">
            <v>0</v>
          </cell>
          <cell r="O845">
            <v>0</v>
          </cell>
        </row>
        <row r="846">
          <cell r="B846" t="str">
            <v>Q844</v>
          </cell>
          <cell r="C846">
            <v>0</v>
          </cell>
          <cell r="D846">
            <v>0</v>
          </cell>
          <cell r="E846">
            <v>0</v>
          </cell>
          <cell r="F846">
            <v>0</v>
          </cell>
          <cell r="G846">
            <v>0</v>
          </cell>
          <cell r="H846">
            <v>0</v>
          </cell>
          <cell r="I846">
            <v>0</v>
          </cell>
          <cell r="J846">
            <v>0</v>
          </cell>
          <cell r="K846">
            <v>0</v>
          </cell>
          <cell r="L846">
            <v>0</v>
          </cell>
          <cell r="M846">
            <v>0</v>
          </cell>
          <cell r="N846">
            <v>0</v>
          </cell>
          <cell r="O846">
            <v>0</v>
          </cell>
        </row>
        <row r="847">
          <cell r="B847" t="str">
            <v>Q845</v>
          </cell>
          <cell r="C847">
            <v>0</v>
          </cell>
          <cell r="D847">
            <v>0</v>
          </cell>
          <cell r="E847">
            <v>0</v>
          </cell>
          <cell r="F847">
            <v>0</v>
          </cell>
          <cell r="G847">
            <v>0</v>
          </cell>
          <cell r="H847">
            <v>0</v>
          </cell>
          <cell r="I847">
            <v>0</v>
          </cell>
          <cell r="J847">
            <v>0</v>
          </cell>
          <cell r="K847">
            <v>0</v>
          </cell>
          <cell r="L847">
            <v>0</v>
          </cell>
          <cell r="M847">
            <v>0</v>
          </cell>
          <cell r="N847">
            <v>0</v>
          </cell>
          <cell r="O847">
            <v>0</v>
          </cell>
        </row>
        <row r="848">
          <cell r="B848" t="str">
            <v>Q846</v>
          </cell>
          <cell r="C848">
            <v>0</v>
          </cell>
          <cell r="D848">
            <v>0</v>
          </cell>
          <cell r="E848">
            <v>0</v>
          </cell>
          <cell r="F848">
            <v>0</v>
          </cell>
          <cell r="G848">
            <v>0</v>
          </cell>
          <cell r="H848">
            <v>0</v>
          </cell>
          <cell r="I848">
            <v>0</v>
          </cell>
          <cell r="J848">
            <v>0</v>
          </cell>
          <cell r="K848">
            <v>0</v>
          </cell>
          <cell r="L848">
            <v>0</v>
          </cell>
          <cell r="M848">
            <v>0</v>
          </cell>
          <cell r="N848">
            <v>0</v>
          </cell>
          <cell r="O848">
            <v>0</v>
          </cell>
        </row>
        <row r="849">
          <cell r="B849" t="str">
            <v>Q847</v>
          </cell>
          <cell r="C849">
            <v>0</v>
          </cell>
          <cell r="D849">
            <v>0</v>
          </cell>
          <cell r="E849">
            <v>0</v>
          </cell>
          <cell r="F849">
            <v>0</v>
          </cell>
          <cell r="G849">
            <v>0</v>
          </cell>
          <cell r="H849">
            <v>0</v>
          </cell>
          <cell r="I849">
            <v>0</v>
          </cell>
          <cell r="J849">
            <v>0</v>
          </cell>
          <cell r="K849">
            <v>0</v>
          </cell>
          <cell r="L849">
            <v>0</v>
          </cell>
          <cell r="M849">
            <v>0</v>
          </cell>
          <cell r="N849">
            <v>0</v>
          </cell>
          <cell r="O849">
            <v>0</v>
          </cell>
        </row>
        <row r="850">
          <cell r="B850" t="str">
            <v>Q848</v>
          </cell>
          <cell r="C850">
            <v>0</v>
          </cell>
          <cell r="D850">
            <v>0</v>
          </cell>
          <cell r="E850">
            <v>0</v>
          </cell>
          <cell r="F850">
            <v>0</v>
          </cell>
          <cell r="G850">
            <v>0</v>
          </cell>
          <cell r="H850">
            <v>0</v>
          </cell>
          <cell r="I850">
            <v>0</v>
          </cell>
          <cell r="J850">
            <v>0</v>
          </cell>
          <cell r="K850">
            <v>0</v>
          </cell>
          <cell r="L850">
            <v>0</v>
          </cell>
          <cell r="M850">
            <v>0</v>
          </cell>
          <cell r="N850">
            <v>0</v>
          </cell>
          <cell r="O850">
            <v>0</v>
          </cell>
        </row>
        <row r="851">
          <cell r="B851" t="str">
            <v>Q849</v>
          </cell>
          <cell r="C851">
            <v>0</v>
          </cell>
          <cell r="D851">
            <v>0</v>
          </cell>
          <cell r="E851">
            <v>0</v>
          </cell>
          <cell r="F851">
            <v>0</v>
          </cell>
          <cell r="G851">
            <v>0</v>
          </cell>
          <cell r="H851">
            <v>0</v>
          </cell>
          <cell r="I851">
            <v>0</v>
          </cell>
          <cell r="J851">
            <v>0</v>
          </cell>
          <cell r="K851">
            <v>0</v>
          </cell>
          <cell r="L851">
            <v>0</v>
          </cell>
          <cell r="M851">
            <v>0</v>
          </cell>
          <cell r="N851">
            <v>0</v>
          </cell>
          <cell r="O851">
            <v>0</v>
          </cell>
        </row>
        <row r="852">
          <cell r="B852" t="str">
            <v>Q850</v>
          </cell>
          <cell r="C852">
            <v>0</v>
          </cell>
          <cell r="D852">
            <v>0</v>
          </cell>
          <cell r="E852">
            <v>0</v>
          </cell>
          <cell r="F852">
            <v>0</v>
          </cell>
          <cell r="G852">
            <v>0</v>
          </cell>
          <cell r="H852">
            <v>0</v>
          </cell>
          <cell r="I852">
            <v>0</v>
          </cell>
          <cell r="J852">
            <v>0</v>
          </cell>
          <cell r="K852">
            <v>0</v>
          </cell>
          <cell r="L852">
            <v>0</v>
          </cell>
          <cell r="M852">
            <v>0</v>
          </cell>
          <cell r="N852">
            <v>0</v>
          </cell>
          <cell r="O852">
            <v>0</v>
          </cell>
        </row>
        <row r="853">
          <cell r="B853" t="str">
            <v>Q851</v>
          </cell>
          <cell r="C853">
            <v>0</v>
          </cell>
          <cell r="D853">
            <v>0</v>
          </cell>
          <cell r="E853">
            <v>0</v>
          </cell>
          <cell r="F853">
            <v>0</v>
          </cell>
          <cell r="G853">
            <v>0</v>
          </cell>
          <cell r="H853">
            <v>0</v>
          </cell>
          <cell r="I853">
            <v>0</v>
          </cell>
          <cell r="J853">
            <v>0</v>
          </cell>
          <cell r="K853">
            <v>0</v>
          </cell>
          <cell r="L853">
            <v>0</v>
          </cell>
          <cell r="M853">
            <v>0</v>
          </cell>
          <cell r="N853">
            <v>0</v>
          </cell>
          <cell r="O853">
            <v>0</v>
          </cell>
        </row>
        <row r="854">
          <cell r="B854" t="str">
            <v>Q852</v>
          </cell>
          <cell r="C854">
            <v>0</v>
          </cell>
          <cell r="D854">
            <v>0</v>
          </cell>
          <cell r="E854">
            <v>0</v>
          </cell>
          <cell r="F854">
            <v>0</v>
          </cell>
          <cell r="G854">
            <v>0</v>
          </cell>
          <cell r="H854">
            <v>0</v>
          </cell>
          <cell r="I854">
            <v>0</v>
          </cell>
          <cell r="J854">
            <v>0</v>
          </cell>
          <cell r="K854">
            <v>0</v>
          </cell>
          <cell r="L854">
            <v>0</v>
          </cell>
          <cell r="M854">
            <v>0</v>
          </cell>
          <cell r="N854">
            <v>0</v>
          </cell>
          <cell r="O854">
            <v>0</v>
          </cell>
        </row>
        <row r="855">
          <cell r="B855" t="str">
            <v>Q853</v>
          </cell>
          <cell r="C855">
            <v>0</v>
          </cell>
          <cell r="D855">
            <v>0</v>
          </cell>
          <cell r="E855">
            <v>0</v>
          </cell>
          <cell r="F855">
            <v>0</v>
          </cell>
          <cell r="G855">
            <v>0</v>
          </cell>
          <cell r="H855">
            <v>0</v>
          </cell>
          <cell r="I855">
            <v>0</v>
          </cell>
          <cell r="J855">
            <v>0</v>
          </cell>
          <cell r="K855">
            <v>0</v>
          </cell>
          <cell r="L855">
            <v>0</v>
          </cell>
          <cell r="M855">
            <v>0</v>
          </cell>
          <cell r="N855">
            <v>0</v>
          </cell>
          <cell r="O855">
            <v>0</v>
          </cell>
        </row>
        <row r="856">
          <cell r="B856" t="str">
            <v>Q854</v>
          </cell>
          <cell r="C856">
            <v>0</v>
          </cell>
          <cell r="D856">
            <v>0</v>
          </cell>
          <cell r="E856">
            <v>0</v>
          </cell>
          <cell r="F856">
            <v>0</v>
          </cell>
          <cell r="G856">
            <v>0</v>
          </cell>
          <cell r="H856">
            <v>0</v>
          </cell>
          <cell r="I856">
            <v>0</v>
          </cell>
          <cell r="J856">
            <v>0</v>
          </cell>
          <cell r="K856">
            <v>0</v>
          </cell>
          <cell r="L856">
            <v>0</v>
          </cell>
          <cell r="M856">
            <v>0</v>
          </cell>
          <cell r="N856">
            <v>0</v>
          </cell>
          <cell r="O856">
            <v>0</v>
          </cell>
        </row>
        <row r="857">
          <cell r="B857" t="str">
            <v>Q855</v>
          </cell>
          <cell r="C857">
            <v>0</v>
          </cell>
          <cell r="D857">
            <v>0</v>
          </cell>
          <cell r="E857">
            <v>0</v>
          </cell>
          <cell r="F857">
            <v>0</v>
          </cell>
          <cell r="G857">
            <v>0</v>
          </cell>
          <cell r="H857">
            <v>0</v>
          </cell>
          <cell r="I857">
            <v>0</v>
          </cell>
          <cell r="J857">
            <v>0</v>
          </cell>
          <cell r="K857">
            <v>0</v>
          </cell>
          <cell r="L857">
            <v>0</v>
          </cell>
          <cell r="M857">
            <v>0</v>
          </cell>
          <cell r="N857">
            <v>0</v>
          </cell>
          <cell r="O857">
            <v>0</v>
          </cell>
        </row>
        <row r="858">
          <cell r="B858" t="str">
            <v>Q856</v>
          </cell>
          <cell r="C858">
            <v>0</v>
          </cell>
          <cell r="D858">
            <v>0</v>
          </cell>
          <cell r="E858">
            <v>0</v>
          </cell>
          <cell r="F858">
            <v>0</v>
          </cell>
          <cell r="G858">
            <v>0</v>
          </cell>
          <cell r="H858">
            <v>0</v>
          </cell>
          <cell r="I858">
            <v>0</v>
          </cell>
          <cell r="J858">
            <v>0</v>
          </cell>
          <cell r="K858">
            <v>0</v>
          </cell>
          <cell r="L858">
            <v>0</v>
          </cell>
          <cell r="M858">
            <v>0</v>
          </cell>
          <cell r="N858">
            <v>0</v>
          </cell>
          <cell r="O858">
            <v>0</v>
          </cell>
        </row>
        <row r="859">
          <cell r="B859" t="str">
            <v>Q857</v>
          </cell>
          <cell r="C859">
            <v>0</v>
          </cell>
          <cell r="D859">
            <v>0</v>
          </cell>
          <cell r="E859">
            <v>0</v>
          </cell>
          <cell r="F859">
            <v>0</v>
          </cell>
          <cell r="G859">
            <v>0</v>
          </cell>
          <cell r="H859">
            <v>0</v>
          </cell>
          <cell r="I859">
            <v>0</v>
          </cell>
          <cell r="J859">
            <v>0</v>
          </cell>
          <cell r="K859">
            <v>0</v>
          </cell>
          <cell r="L859">
            <v>0</v>
          </cell>
          <cell r="M859">
            <v>0</v>
          </cell>
          <cell r="N859">
            <v>0</v>
          </cell>
          <cell r="O859">
            <v>0</v>
          </cell>
        </row>
        <row r="860">
          <cell r="B860" t="str">
            <v>Q858</v>
          </cell>
          <cell r="C860">
            <v>0</v>
          </cell>
          <cell r="D860">
            <v>0</v>
          </cell>
          <cell r="E860">
            <v>0</v>
          </cell>
          <cell r="F860">
            <v>0</v>
          </cell>
          <cell r="G860">
            <v>0</v>
          </cell>
          <cell r="H860">
            <v>0</v>
          </cell>
          <cell r="I860">
            <v>0</v>
          </cell>
          <cell r="J860">
            <v>0</v>
          </cell>
          <cell r="K860">
            <v>0</v>
          </cell>
          <cell r="L860">
            <v>0</v>
          </cell>
          <cell r="M860">
            <v>0</v>
          </cell>
          <cell r="N860">
            <v>0</v>
          </cell>
          <cell r="O860">
            <v>0</v>
          </cell>
        </row>
        <row r="861">
          <cell r="B861" t="str">
            <v>Q859</v>
          </cell>
          <cell r="C861">
            <v>0</v>
          </cell>
          <cell r="D861">
            <v>0</v>
          </cell>
          <cell r="E861">
            <v>0</v>
          </cell>
          <cell r="F861">
            <v>0</v>
          </cell>
          <cell r="G861">
            <v>0</v>
          </cell>
          <cell r="H861">
            <v>0</v>
          </cell>
          <cell r="I861">
            <v>0</v>
          </cell>
          <cell r="J861">
            <v>0</v>
          </cell>
          <cell r="K861">
            <v>0</v>
          </cell>
          <cell r="L861">
            <v>0</v>
          </cell>
          <cell r="M861">
            <v>0</v>
          </cell>
          <cell r="N861">
            <v>0</v>
          </cell>
          <cell r="O861">
            <v>0</v>
          </cell>
        </row>
        <row r="862">
          <cell r="B862" t="str">
            <v>Q860</v>
          </cell>
          <cell r="C862">
            <v>0</v>
          </cell>
          <cell r="D862">
            <v>0</v>
          </cell>
          <cell r="E862">
            <v>0</v>
          </cell>
          <cell r="F862">
            <v>0</v>
          </cell>
          <cell r="G862">
            <v>0</v>
          </cell>
          <cell r="H862">
            <v>0</v>
          </cell>
          <cell r="I862">
            <v>0</v>
          </cell>
          <cell r="J862">
            <v>0</v>
          </cell>
          <cell r="K862">
            <v>0</v>
          </cell>
          <cell r="L862">
            <v>0</v>
          </cell>
          <cell r="M862">
            <v>0</v>
          </cell>
          <cell r="N862">
            <v>0</v>
          </cell>
          <cell r="O862">
            <v>0</v>
          </cell>
        </row>
        <row r="863">
          <cell r="B863" t="str">
            <v>Q861</v>
          </cell>
          <cell r="C863">
            <v>0</v>
          </cell>
          <cell r="D863">
            <v>0</v>
          </cell>
          <cell r="E863">
            <v>0</v>
          </cell>
          <cell r="F863">
            <v>0</v>
          </cell>
          <cell r="G863">
            <v>0</v>
          </cell>
          <cell r="H863">
            <v>0</v>
          </cell>
          <cell r="I863">
            <v>0</v>
          </cell>
          <cell r="J863">
            <v>0</v>
          </cell>
          <cell r="K863">
            <v>0</v>
          </cell>
          <cell r="L863">
            <v>0</v>
          </cell>
          <cell r="M863">
            <v>0</v>
          </cell>
          <cell r="N863">
            <v>0</v>
          </cell>
          <cell r="O863">
            <v>0</v>
          </cell>
        </row>
        <row r="864">
          <cell r="B864" t="str">
            <v>Q862</v>
          </cell>
          <cell r="C864">
            <v>0</v>
          </cell>
          <cell r="D864">
            <v>0</v>
          </cell>
          <cell r="E864">
            <v>0</v>
          </cell>
          <cell r="F864">
            <v>0</v>
          </cell>
          <cell r="G864">
            <v>0</v>
          </cell>
          <cell r="H864">
            <v>0</v>
          </cell>
          <cell r="I864">
            <v>0</v>
          </cell>
          <cell r="J864">
            <v>0</v>
          </cell>
          <cell r="K864">
            <v>0</v>
          </cell>
          <cell r="L864">
            <v>0</v>
          </cell>
          <cell r="M864">
            <v>0</v>
          </cell>
          <cell r="N864">
            <v>0</v>
          </cell>
          <cell r="O864">
            <v>0</v>
          </cell>
        </row>
        <row r="865">
          <cell r="B865" t="str">
            <v>Q863</v>
          </cell>
          <cell r="C865">
            <v>0</v>
          </cell>
          <cell r="D865">
            <v>0</v>
          </cell>
          <cell r="E865">
            <v>0</v>
          </cell>
          <cell r="F865">
            <v>0</v>
          </cell>
          <cell r="G865">
            <v>0</v>
          </cell>
          <cell r="H865">
            <v>0</v>
          </cell>
          <cell r="I865">
            <v>0</v>
          </cell>
          <cell r="J865">
            <v>0</v>
          </cell>
          <cell r="K865">
            <v>0</v>
          </cell>
          <cell r="L865">
            <v>0</v>
          </cell>
          <cell r="M865">
            <v>0</v>
          </cell>
          <cell r="N865">
            <v>0</v>
          </cell>
          <cell r="O865">
            <v>0</v>
          </cell>
        </row>
        <row r="866">
          <cell r="B866" t="str">
            <v>Q864</v>
          </cell>
          <cell r="C866">
            <v>0</v>
          </cell>
          <cell r="D866">
            <v>0</v>
          </cell>
          <cell r="E866">
            <v>0</v>
          </cell>
          <cell r="F866">
            <v>0</v>
          </cell>
          <cell r="G866">
            <v>0</v>
          </cell>
          <cell r="H866">
            <v>0</v>
          </cell>
          <cell r="I866">
            <v>0</v>
          </cell>
          <cell r="J866">
            <v>0</v>
          </cell>
          <cell r="K866">
            <v>0</v>
          </cell>
          <cell r="L866">
            <v>0</v>
          </cell>
          <cell r="M866">
            <v>0</v>
          </cell>
          <cell r="N866">
            <v>0</v>
          </cell>
          <cell r="O866">
            <v>0</v>
          </cell>
        </row>
        <row r="867">
          <cell r="B867" t="str">
            <v>Q865</v>
          </cell>
          <cell r="C867">
            <v>0</v>
          </cell>
          <cell r="D867">
            <v>0</v>
          </cell>
          <cell r="E867">
            <v>0</v>
          </cell>
          <cell r="F867">
            <v>0</v>
          </cell>
          <cell r="G867">
            <v>0</v>
          </cell>
          <cell r="H867">
            <v>0</v>
          </cell>
          <cell r="I867">
            <v>0</v>
          </cell>
          <cell r="J867">
            <v>0</v>
          </cell>
          <cell r="K867">
            <v>0</v>
          </cell>
          <cell r="L867">
            <v>0</v>
          </cell>
          <cell r="M867">
            <v>0</v>
          </cell>
          <cell r="N867">
            <v>0</v>
          </cell>
          <cell r="O867">
            <v>0</v>
          </cell>
        </row>
        <row r="868">
          <cell r="B868" t="str">
            <v>Q866</v>
          </cell>
          <cell r="C868">
            <v>0</v>
          </cell>
          <cell r="D868">
            <v>0</v>
          </cell>
          <cell r="E868">
            <v>0</v>
          </cell>
          <cell r="F868">
            <v>0</v>
          </cell>
          <cell r="G868">
            <v>0</v>
          </cell>
          <cell r="H868">
            <v>0</v>
          </cell>
          <cell r="I868">
            <v>0</v>
          </cell>
          <cell r="J868">
            <v>0</v>
          </cell>
          <cell r="K868">
            <v>0</v>
          </cell>
          <cell r="L868">
            <v>0</v>
          </cell>
          <cell r="M868">
            <v>0</v>
          </cell>
          <cell r="N868">
            <v>0</v>
          </cell>
          <cell r="O868">
            <v>0</v>
          </cell>
        </row>
        <row r="869">
          <cell r="B869" t="str">
            <v>Q867</v>
          </cell>
          <cell r="C869">
            <v>0</v>
          </cell>
          <cell r="D869">
            <v>0</v>
          </cell>
          <cell r="E869">
            <v>0</v>
          </cell>
          <cell r="F869">
            <v>0</v>
          </cell>
          <cell r="G869">
            <v>0</v>
          </cell>
          <cell r="H869">
            <v>0</v>
          </cell>
          <cell r="I869">
            <v>0</v>
          </cell>
          <cell r="J869">
            <v>0</v>
          </cell>
          <cell r="K869">
            <v>0</v>
          </cell>
          <cell r="L869">
            <v>0</v>
          </cell>
          <cell r="M869">
            <v>0</v>
          </cell>
          <cell r="N869">
            <v>0</v>
          </cell>
          <cell r="O869">
            <v>0</v>
          </cell>
        </row>
        <row r="870">
          <cell r="B870" t="str">
            <v>Q868</v>
          </cell>
          <cell r="C870">
            <v>0</v>
          </cell>
          <cell r="D870">
            <v>0</v>
          </cell>
          <cell r="E870">
            <v>0</v>
          </cell>
          <cell r="F870">
            <v>0</v>
          </cell>
          <cell r="G870">
            <v>0</v>
          </cell>
          <cell r="H870">
            <v>0</v>
          </cell>
          <cell r="I870">
            <v>0</v>
          </cell>
          <cell r="J870">
            <v>0</v>
          </cell>
          <cell r="K870">
            <v>0</v>
          </cell>
          <cell r="L870">
            <v>0</v>
          </cell>
          <cell r="M870">
            <v>0</v>
          </cell>
          <cell r="N870">
            <v>0</v>
          </cell>
          <cell r="O870">
            <v>0</v>
          </cell>
        </row>
        <row r="871">
          <cell r="B871" t="str">
            <v>Q869</v>
          </cell>
          <cell r="C871">
            <v>0</v>
          </cell>
          <cell r="D871">
            <v>0</v>
          </cell>
          <cell r="E871">
            <v>0</v>
          </cell>
          <cell r="F871">
            <v>0</v>
          </cell>
          <cell r="G871">
            <v>0</v>
          </cell>
          <cell r="H871">
            <v>0</v>
          </cell>
          <cell r="I871">
            <v>0</v>
          </cell>
          <cell r="J871">
            <v>0</v>
          </cell>
          <cell r="K871">
            <v>0</v>
          </cell>
          <cell r="L871">
            <v>0</v>
          </cell>
          <cell r="M871">
            <v>0</v>
          </cell>
          <cell r="N871">
            <v>0</v>
          </cell>
          <cell r="O871">
            <v>0</v>
          </cell>
        </row>
        <row r="872">
          <cell r="B872" t="str">
            <v>Q870</v>
          </cell>
          <cell r="C872">
            <v>0</v>
          </cell>
          <cell r="D872">
            <v>0</v>
          </cell>
          <cell r="E872">
            <v>0</v>
          </cell>
          <cell r="F872">
            <v>0</v>
          </cell>
          <cell r="G872">
            <v>0</v>
          </cell>
          <cell r="H872">
            <v>0</v>
          </cell>
          <cell r="I872">
            <v>0</v>
          </cell>
          <cell r="J872">
            <v>0</v>
          </cell>
          <cell r="K872">
            <v>0</v>
          </cell>
          <cell r="L872">
            <v>0</v>
          </cell>
          <cell r="M872">
            <v>0</v>
          </cell>
          <cell r="N872">
            <v>0</v>
          </cell>
          <cell r="O872">
            <v>0</v>
          </cell>
        </row>
        <row r="873">
          <cell r="B873" t="str">
            <v>Q871</v>
          </cell>
          <cell r="C873">
            <v>0</v>
          </cell>
          <cell r="D873">
            <v>0</v>
          </cell>
          <cell r="E873">
            <v>0</v>
          </cell>
          <cell r="F873">
            <v>0</v>
          </cell>
          <cell r="G873">
            <v>0</v>
          </cell>
          <cell r="H873">
            <v>0</v>
          </cell>
          <cell r="I873">
            <v>0</v>
          </cell>
          <cell r="J873">
            <v>0</v>
          </cell>
          <cell r="K873">
            <v>0</v>
          </cell>
          <cell r="L873">
            <v>0</v>
          </cell>
          <cell r="M873">
            <v>0</v>
          </cell>
          <cell r="N873">
            <v>0</v>
          </cell>
          <cell r="O873">
            <v>0</v>
          </cell>
        </row>
        <row r="874">
          <cell r="B874" t="str">
            <v>Q872</v>
          </cell>
          <cell r="C874">
            <v>0</v>
          </cell>
          <cell r="D874">
            <v>0</v>
          </cell>
          <cell r="E874">
            <v>0</v>
          </cell>
          <cell r="F874">
            <v>0</v>
          </cell>
          <cell r="G874">
            <v>0</v>
          </cell>
          <cell r="H874">
            <v>0</v>
          </cell>
          <cell r="I874">
            <v>0</v>
          </cell>
          <cell r="J874">
            <v>0</v>
          </cell>
          <cell r="K874">
            <v>0</v>
          </cell>
          <cell r="L874">
            <v>0</v>
          </cell>
          <cell r="M874">
            <v>0</v>
          </cell>
          <cell r="N874">
            <v>0</v>
          </cell>
          <cell r="O874">
            <v>0</v>
          </cell>
        </row>
        <row r="875">
          <cell r="B875" t="str">
            <v>Q873</v>
          </cell>
          <cell r="C875">
            <v>0</v>
          </cell>
          <cell r="D875">
            <v>0</v>
          </cell>
          <cell r="E875">
            <v>0</v>
          </cell>
          <cell r="F875">
            <v>0</v>
          </cell>
          <cell r="G875">
            <v>0</v>
          </cell>
          <cell r="H875">
            <v>0</v>
          </cell>
          <cell r="I875">
            <v>0</v>
          </cell>
          <cell r="J875">
            <v>0</v>
          </cell>
          <cell r="K875">
            <v>0</v>
          </cell>
          <cell r="L875">
            <v>0</v>
          </cell>
          <cell r="M875">
            <v>0</v>
          </cell>
          <cell r="N875">
            <v>0</v>
          </cell>
          <cell r="O875">
            <v>0</v>
          </cell>
        </row>
        <row r="876">
          <cell r="B876" t="str">
            <v>Q874</v>
          </cell>
          <cell r="C876">
            <v>0</v>
          </cell>
          <cell r="D876">
            <v>0</v>
          </cell>
          <cell r="E876">
            <v>0</v>
          </cell>
          <cell r="F876">
            <v>0</v>
          </cell>
          <cell r="G876">
            <v>0</v>
          </cell>
          <cell r="H876">
            <v>0</v>
          </cell>
          <cell r="I876">
            <v>0</v>
          </cell>
          <cell r="J876">
            <v>0</v>
          </cell>
          <cell r="K876">
            <v>0</v>
          </cell>
          <cell r="L876">
            <v>0</v>
          </cell>
          <cell r="M876">
            <v>0</v>
          </cell>
          <cell r="N876">
            <v>0</v>
          </cell>
          <cell r="O876">
            <v>0</v>
          </cell>
        </row>
        <row r="877">
          <cell r="B877" t="str">
            <v>Q875</v>
          </cell>
          <cell r="C877">
            <v>0</v>
          </cell>
          <cell r="D877">
            <v>0</v>
          </cell>
          <cell r="E877">
            <v>0</v>
          </cell>
          <cell r="F877">
            <v>0</v>
          </cell>
          <cell r="G877">
            <v>0</v>
          </cell>
          <cell r="H877">
            <v>0</v>
          </cell>
          <cell r="I877">
            <v>0</v>
          </cell>
          <cell r="J877">
            <v>0</v>
          </cell>
          <cell r="K877">
            <v>0</v>
          </cell>
          <cell r="L877">
            <v>0</v>
          </cell>
          <cell r="M877">
            <v>0</v>
          </cell>
          <cell r="N877">
            <v>0</v>
          </cell>
          <cell r="O877">
            <v>0</v>
          </cell>
        </row>
        <row r="878">
          <cell r="B878" t="str">
            <v>Q876</v>
          </cell>
          <cell r="C878">
            <v>0</v>
          </cell>
          <cell r="D878">
            <v>0</v>
          </cell>
          <cell r="E878">
            <v>0</v>
          </cell>
          <cell r="F878">
            <v>0</v>
          </cell>
          <cell r="G878">
            <v>0</v>
          </cell>
          <cell r="H878">
            <v>0</v>
          </cell>
          <cell r="I878">
            <v>0</v>
          </cell>
          <cell r="J878">
            <v>0</v>
          </cell>
          <cell r="K878">
            <v>0</v>
          </cell>
          <cell r="L878">
            <v>0</v>
          </cell>
          <cell r="M878">
            <v>0</v>
          </cell>
          <cell r="N878">
            <v>0</v>
          </cell>
          <cell r="O878">
            <v>0</v>
          </cell>
        </row>
        <row r="879">
          <cell r="B879" t="str">
            <v>Q877</v>
          </cell>
          <cell r="C879">
            <v>0</v>
          </cell>
          <cell r="D879">
            <v>0</v>
          </cell>
          <cell r="E879">
            <v>0</v>
          </cell>
          <cell r="F879">
            <v>0</v>
          </cell>
          <cell r="G879">
            <v>0</v>
          </cell>
          <cell r="H879">
            <v>0</v>
          </cell>
          <cell r="I879">
            <v>0</v>
          </cell>
          <cell r="J879">
            <v>0</v>
          </cell>
          <cell r="K879">
            <v>0</v>
          </cell>
          <cell r="L879">
            <v>0</v>
          </cell>
          <cell r="M879">
            <v>0</v>
          </cell>
          <cell r="N879">
            <v>0</v>
          </cell>
          <cell r="O879">
            <v>0</v>
          </cell>
        </row>
        <row r="880">
          <cell r="B880" t="str">
            <v>Q878</v>
          </cell>
          <cell r="C880">
            <v>0</v>
          </cell>
          <cell r="D880">
            <v>0</v>
          </cell>
          <cell r="E880">
            <v>0</v>
          </cell>
          <cell r="F880">
            <v>0</v>
          </cell>
          <cell r="G880">
            <v>0</v>
          </cell>
          <cell r="H880">
            <v>0</v>
          </cell>
          <cell r="I880">
            <v>0</v>
          </cell>
          <cell r="J880">
            <v>0</v>
          </cell>
          <cell r="K880">
            <v>0</v>
          </cell>
          <cell r="L880">
            <v>0</v>
          </cell>
          <cell r="M880">
            <v>0</v>
          </cell>
          <cell r="N880">
            <v>0</v>
          </cell>
          <cell r="O880">
            <v>0</v>
          </cell>
        </row>
        <row r="881">
          <cell r="B881" t="str">
            <v>Q879</v>
          </cell>
          <cell r="C881">
            <v>0</v>
          </cell>
          <cell r="D881">
            <v>0</v>
          </cell>
          <cell r="E881">
            <v>0</v>
          </cell>
          <cell r="F881">
            <v>0</v>
          </cell>
          <cell r="G881">
            <v>0</v>
          </cell>
          <cell r="H881">
            <v>0</v>
          </cell>
          <cell r="I881">
            <v>0</v>
          </cell>
          <cell r="J881">
            <v>0</v>
          </cell>
          <cell r="K881">
            <v>0</v>
          </cell>
          <cell r="L881">
            <v>0</v>
          </cell>
          <cell r="M881">
            <v>0</v>
          </cell>
          <cell r="N881">
            <v>0</v>
          </cell>
          <cell r="O881">
            <v>0</v>
          </cell>
        </row>
        <row r="882">
          <cell r="B882" t="str">
            <v>Q880</v>
          </cell>
          <cell r="C882">
            <v>0</v>
          </cell>
          <cell r="D882">
            <v>0</v>
          </cell>
          <cell r="E882">
            <v>0</v>
          </cell>
          <cell r="F882">
            <v>0</v>
          </cell>
          <cell r="G882">
            <v>0</v>
          </cell>
          <cell r="H882">
            <v>0</v>
          </cell>
          <cell r="I882">
            <v>0</v>
          </cell>
          <cell r="J882">
            <v>0</v>
          </cell>
          <cell r="K882">
            <v>0</v>
          </cell>
          <cell r="L882">
            <v>0</v>
          </cell>
          <cell r="M882">
            <v>0</v>
          </cell>
          <cell r="N882">
            <v>0</v>
          </cell>
          <cell r="O882">
            <v>0</v>
          </cell>
        </row>
        <row r="883">
          <cell r="B883" t="str">
            <v>Q881</v>
          </cell>
          <cell r="C883">
            <v>0</v>
          </cell>
          <cell r="D883">
            <v>0</v>
          </cell>
          <cell r="E883">
            <v>0</v>
          </cell>
          <cell r="F883">
            <v>0</v>
          </cell>
          <cell r="G883">
            <v>0</v>
          </cell>
          <cell r="H883">
            <v>0</v>
          </cell>
          <cell r="I883">
            <v>0</v>
          </cell>
          <cell r="J883">
            <v>0</v>
          </cell>
          <cell r="K883">
            <v>0</v>
          </cell>
          <cell r="L883">
            <v>0</v>
          </cell>
          <cell r="M883">
            <v>0</v>
          </cell>
          <cell r="N883">
            <v>0</v>
          </cell>
          <cell r="O883">
            <v>0</v>
          </cell>
        </row>
        <row r="884">
          <cell r="B884" t="str">
            <v>Q882</v>
          </cell>
          <cell r="C884">
            <v>0</v>
          </cell>
          <cell r="D884">
            <v>0</v>
          </cell>
          <cell r="E884">
            <v>0</v>
          </cell>
          <cell r="F884">
            <v>0</v>
          </cell>
          <cell r="G884">
            <v>0</v>
          </cell>
          <cell r="H884">
            <v>0</v>
          </cell>
          <cell r="I884">
            <v>0</v>
          </cell>
          <cell r="J884">
            <v>0</v>
          </cell>
          <cell r="K884">
            <v>0</v>
          </cell>
          <cell r="L884">
            <v>0</v>
          </cell>
          <cell r="M884">
            <v>0</v>
          </cell>
          <cell r="N884">
            <v>0</v>
          </cell>
          <cell r="O884">
            <v>0</v>
          </cell>
        </row>
        <row r="885">
          <cell r="B885" t="str">
            <v>Q883</v>
          </cell>
          <cell r="C885">
            <v>0</v>
          </cell>
          <cell r="D885">
            <v>0</v>
          </cell>
          <cell r="E885">
            <v>0</v>
          </cell>
          <cell r="F885">
            <v>0</v>
          </cell>
          <cell r="G885">
            <v>0</v>
          </cell>
          <cell r="H885">
            <v>0</v>
          </cell>
          <cell r="I885">
            <v>0</v>
          </cell>
          <cell r="J885">
            <v>0</v>
          </cell>
          <cell r="K885">
            <v>0</v>
          </cell>
          <cell r="L885">
            <v>0</v>
          </cell>
          <cell r="M885">
            <v>0</v>
          </cell>
          <cell r="N885">
            <v>0</v>
          </cell>
          <cell r="O885">
            <v>0</v>
          </cell>
        </row>
        <row r="886">
          <cell r="B886" t="str">
            <v>Q884</v>
          </cell>
          <cell r="C886">
            <v>0</v>
          </cell>
          <cell r="D886">
            <v>0</v>
          </cell>
          <cell r="E886">
            <v>0</v>
          </cell>
          <cell r="F886">
            <v>0</v>
          </cell>
          <cell r="G886">
            <v>0</v>
          </cell>
          <cell r="H886">
            <v>0</v>
          </cell>
          <cell r="I886">
            <v>0</v>
          </cell>
          <cell r="J886">
            <v>0</v>
          </cell>
          <cell r="K886">
            <v>0</v>
          </cell>
          <cell r="L886">
            <v>0</v>
          </cell>
          <cell r="M886">
            <v>0</v>
          </cell>
          <cell r="N886">
            <v>0</v>
          </cell>
          <cell r="O886">
            <v>0</v>
          </cell>
        </row>
        <row r="887">
          <cell r="B887" t="str">
            <v>Q885</v>
          </cell>
          <cell r="C887">
            <v>0</v>
          </cell>
          <cell r="D887">
            <v>0</v>
          </cell>
          <cell r="E887">
            <v>0</v>
          </cell>
          <cell r="F887">
            <v>0</v>
          </cell>
          <cell r="G887">
            <v>0</v>
          </cell>
          <cell r="H887">
            <v>0</v>
          </cell>
          <cell r="I887">
            <v>0</v>
          </cell>
          <cell r="J887">
            <v>0</v>
          </cell>
          <cell r="K887">
            <v>0</v>
          </cell>
          <cell r="L887">
            <v>0</v>
          </cell>
          <cell r="M887">
            <v>0</v>
          </cell>
          <cell r="N887">
            <v>0</v>
          </cell>
          <cell r="O887">
            <v>0</v>
          </cell>
        </row>
        <row r="888">
          <cell r="B888" t="str">
            <v>Q886</v>
          </cell>
          <cell r="C888">
            <v>0</v>
          </cell>
          <cell r="D888">
            <v>0</v>
          </cell>
          <cell r="E888">
            <v>0</v>
          </cell>
          <cell r="F888">
            <v>0</v>
          </cell>
          <cell r="G888">
            <v>0</v>
          </cell>
          <cell r="H888">
            <v>0</v>
          </cell>
          <cell r="I888">
            <v>0</v>
          </cell>
          <cell r="J888">
            <v>0</v>
          </cell>
          <cell r="K888">
            <v>0</v>
          </cell>
          <cell r="L888">
            <v>0</v>
          </cell>
          <cell r="M888">
            <v>0</v>
          </cell>
          <cell r="N888">
            <v>0</v>
          </cell>
          <cell r="O888">
            <v>0</v>
          </cell>
        </row>
        <row r="889">
          <cell r="B889" t="str">
            <v>Q887</v>
          </cell>
          <cell r="C889">
            <v>0</v>
          </cell>
          <cell r="D889">
            <v>0</v>
          </cell>
          <cell r="E889">
            <v>0</v>
          </cell>
          <cell r="F889">
            <v>0</v>
          </cell>
          <cell r="G889">
            <v>0</v>
          </cell>
          <cell r="H889">
            <v>0</v>
          </cell>
          <cell r="I889">
            <v>0</v>
          </cell>
          <cell r="J889">
            <v>0</v>
          </cell>
          <cell r="K889">
            <v>0</v>
          </cell>
          <cell r="L889">
            <v>0</v>
          </cell>
          <cell r="M889">
            <v>0</v>
          </cell>
          <cell r="N889">
            <v>0</v>
          </cell>
          <cell r="O889">
            <v>0</v>
          </cell>
        </row>
        <row r="890">
          <cell r="B890" t="str">
            <v>Q888</v>
          </cell>
          <cell r="C890">
            <v>0</v>
          </cell>
          <cell r="D890">
            <v>0</v>
          </cell>
          <cell r="E890">
            <v>0</v>
          </cell>
          <cell r="F890">
            <v>0</v>
          </cell>
          <cell r="G890">
            <v>0</v>
          </cell>
          <cell r="H890">
            <v>0</v>
          </cell>
          <cell r="I890">
            <v>0</v>
          </cell>
          <cell r="J890">
            <v>0</v>
          </cell>
          <cell r="K890">
            <v>0</v>
          </cell>
          <cell r="L890">
            <v>0</v>
          </cell>
          <cell r="M890">
            <v>0</v>
          </cell>
          <cell r="N890">
            <v>0</v>
          </cell>
          <cell r="O890">
            <v>0</v>
          </cell>
        </row>
        <row r="891">
          <cell r="B891" t="str">
            <v>Q889</v>
          </cell>
          <cell r="C891">
            <v>0</v>
          </cell>
          <cell r="D891">
            <v>0</v>
          </cell>
          <cell r="E891">
            <v>0</v>
          </cell>
          <cell r="F891">
            <v>0</v>
          </cell>
          <cell r="G891">
            <v>0</v>
          </cell>
          <cell r="H891">
            <v>0</v>
          </cell>
          <cell r="I891">
            <v>0</v>
          </cell>
          <cell r="J891">
            <v>0</v>
          </cell>
          <cell r="K891">
            <v>0</v>
          </cell>
          <cell r="L891">
            <v>0</v>
          </cell>
          <cell r="M891">
            <v>0</v>
          </cell>
          <cell r="N891">
            <v>0</v>
          </cell>
          <cell r="O891">
            <v>0</v>
          </cell>
        </row>
        <row r="892">
          <cell r="B892" t="str">
            <v>Q890</v>
          </cell>
          <cell r="C892">
            <v>0</v>
          </cell>
          <cell r="D892">
            <v>0</v>
          </cell>
          <cell r="E892">
            <v>0</v>
          </cell>
          <cell r="F892">
            <v>0</v>
          </cell>
          <cell r="G892">
            <v>0</v>
          </cell>
          <cell r="H892">
            <v>0</v>
          </cell>
          <cell r="I892">
            <v>0</v>
          </cell>
          <cell r="J892">
            <v>0</v>
          </cell>
          <cell r="K892">
            <v>0</v>
          </cell>
          <cell r="L892">
            <v>0</v>
          </cell>
          <cell r="M892">
            <v>0</v>
          </cell>
          <cell r="N892">
            <v>0</v>
          </cell>
          <cell r="O892">
            <v>0</v>
          </cell>
        </row>
        <row r="893">
          <cell r="B893" t="str">
            <v>Q891</v>
          </cell>
          <cell r="C893">
            <v>0</v>
          </cell>
          <cell r="D893">
            <v>0</v>
          </cell>
          <cell r="E893">
            <v>0</v>
          </cell>
          <cell r="F893">
            <v>0</v>
          </cell>
          <cell r="G893">
            <v>0</v>
          </cell>
          <cell r="H893">
            <v>0</v>
          </cell>
          <cell r="I893">
            <v>0</v>
          </cell>
          <cell r="J893">
            <v>0</v>
          </cell>
          <cell r="K893">
            <v>0</v>
          </cell>
          <cell r="L893">
            <v>0</v>
          </cell>
          <cell r="M893">
            <v>0</v>
          </cell>
          <cell r="N893">
            <v>0</v>
          </cell>
          <cell r="O893">
            <v>0</v>
          </cell>
        </row>
        <row r="894">
          <cell r="B894" t="str">
            <v>Q892</v>
          </cell>
          <cell r="C894">
            <v>0</v>
          </cell>
          <cell r="D894">
            <v>0</v>
          </cell>
          <cell r="E894">
            <v>0</v>
          </cell>
          <cell r="F894">
            <v>0</v>
          </cell>
          <cell r="G894">
            <v>0</v>
          </cell>
          <cell r="H894">
            <v>0</v>
          </cell>
          <cell r="I894">
            <v>0</v>
          </cell>
          <cell r="J894">
            <v>0</v>
          </cell>
          <cell r="K894">
            <v>0</v>
          </cell>
          <cell r="L894">
            <v>0</v>
          </cell>
          <cell r="M894">
            <v>0</v>
          </cell>
          <cell r="N894">
            <v>0</v>
          </cell>
          <cell r="O894">
            <v>0</v>
          </cell>
        </row>
        <row r="895">
          <cell r="B895" t="str">
            <v>Q893</v>
          </cell>
          <cell r="C895">
            <v>0</v>
          </cell>
          <cell r="D895">
            <v>0</v>
          </cell>
          <cell r="E895">
            <v>0</v>
          </cell>
          <cell r="F895">
            <v>0</v>
          </cell>
          <cell r="G895">
            <v>0</v>
          </cell>
          <cell r="H895">
            <v>0</v>
          </cell>
          <cell r="I895">
            <v>0</v>
          </cell>
          <cell r="J895">
            <v>0</v>
          </cell>
          <cell r="K895">
            <v>0</v>
          </cell>
          <cell r="L895">
            <v>0</v>
          </cell>
          <cell r="M895">
            <v>0</v>
          </cell>
          <cell r="N895">
            <v>0</v>
          </cell>
          <cell r="O895">
            <v>0</v>
          </cell>
        </row>
        <row r="896">
          <cell r="B896" t="str">
            <v>Q894</v>
          </cell>
          <cell r="C896">
            <v>0</v>
          </cell>
          <cell r="D896">
            <v>0</v>
          </cell>
          <cell r="E896">
            <v>0</v>
          </cell>
          <cell r="F896">
            <v>0</v>
          </cell>
          <cell r="G896">
            <v>0</v>
          </cell>
          <cell r="H896">
            <v>0</v>
          </cell>
          <cell r="I896">
            <v>0</v>
          </cell>
          <cell r="J896">
            <v>0</v>
          </cell>
          <cell r="K896">
            <v>0</v>
          </cell>
          <cell r="L896">
            <v>0</v>
          </cell>
          <cell r="M896">
            <v>0</v>
          </cell>
          <cell r="N896">
            <v>0</v>
          </cell>
          <cell r="O896">
            <v>0</v>
          </cell>
        </row>
        <row r="897">
          <cell r="B897" t="str">
            <v>Q895</v>
          </cell>
          <cell r="C897">
            <v>0</v>
          </cell>
          <cell r="D897">
            <v>0</v>
          </cell>
          <cell r="E897">
            <v>0</v>
          </cell>
          <cell r="F897">
            <v>0</v>
          </cell>
          <cell r="G897">
            <v>0</v>
          </cell>
          <cell r="H897">
            <v>0</v>
          </cell>
          <cell r="I897">
            <v>0</v>
          </cell>
          <cell r="J897">
            <v>0</v>
          </cell>
          <cell r="K897">
            <v>0</v>
          </cell>
          <cell r="L897">
            <v>0</v>
          </cell>
          <cell r="M897">
            <v>0</v>
          </cell>
          <cell r="N897">
            <v>0</v>
          </cell>
          <cell r="O897">
            <v>0</v>
          </cell>
        </row>
        <row r="898">
          <cell r="B898" t="str">
            <v>Q896</v>
          </cell>
          <cell r="C898">
            <v>0</v>
          </cell>
          <cell r="D898">
            <v>0</v>
          </cell>
          <cell r="E898">
            <v>0</v>
          </cell>
          <cell r="F898">
            <v>0</v>
          </cell>
          <cell r="G898">
            <v>0</v>
          </cell>
          <cell r="H898">
            <v>0</v>
          </cell>
          <cell r="I898">
            <v>0</v>
          </cell>
          <cell r="J898">
            <v>0</v>
          </cell>
          <cell r="K898">
            <v>0</v>
          </cell>
          <cell r="L898">
            <v>0</v>
          </cell>
          <cell r="M898">
            <v>0</v>
          </cell>
          <cell r="N898">
            <v>0</v>
          </cell>
          <cell r="O898">
            <v>0</v>
          </cell>
        </row>
        <row r="899">
          <cell r="B899" t="str">
            <v>Q897</v>
          </cell>
          <cell r="C899">
            <v>0</v>
          </cell>
          <cell r="D899">
            <v>0</v>
          </cell>
          <cell r="E899">
            <v>0</v>
          </cell>
          <cell r="F899">
            <v>0</v>
          </cell>
          <cell r="G899">
            <v>0</v>
          </cell>
          <cell r="H899">
            <v>0</v>
          </cell>
          <cell r="I899">
            <v>0</v>
          </cell>
          <cell r="J899">
            <v>0</v>
          </cell>
          <cell r="K899">
            <v>0</v>
          </cell>
          <cell r="L899">
            <v>0</v>
          </cell>
          <cell r="M899">
            <v>0</v>
          </cell>
          <cell r="N899">
            <v>0</v>
          </cell>
          <cell r="O899">
            <v>0</v>
          </cell>
        </row>
        <row r="900">
          <cell r="B900" t="str">
            <v>Q898</v>
          </cell>
          <cell r="C900">
            <v>0</v>
          </cell>
          <cell r="D900">
            <v>0</v>
          </cell>
          <cell r="E900">
            <v>0</v>
          </cell>
          <cell r="F900">
            <v>0</v>
          </cell>
          <cell r="G900">
            <v>0</v>
          </cell>
          <cell r="H900">
            <v>0</v>
          </cell>
          <cell r="I900">
            <v>0</v>
          </cell>
          <cell r="J900">
            <v>0</v>
          </cell>
          <cell r="K900">
            <v>0</v>
          </cell>
          <cell r="L900">
            <v>0</v>
          </cell>
          <cell r="M900">
            <v>0</v>
          </cell>
          <cell r="N900">
            <v>0</v>
          </cell>
          <cell r="O900">
            <v>0</v>
          </cell>
        </row>
        <row r="901">
          <cell r="B901" t="str">
            <v>Q899</v>
          </cell>
          <cell r="C901">
            <v>0</v>
          </cell>
          <cell r="D901">
            <v>0</v>
          </cell>
          <cell r="E901">
            <v>0</v>
          </cell>
          <cell r="F901">
            <v>0</v>
          </cell>
          <cell r="G901">
            <v>0</v>
          </cell>
          <cell r="H901">
            <v>0</v>
          </cell>
          <cell r="I901">
            <v>0</v>
          </cell>
          <cell r="J901">
            <v>0</v>
          </cell>
          <cell r="K901">
            <v>0</v>
          </cell>
          <cell r="L901">
            <v>0</v>
          </cell>
          <cell r="M901">
            <v>0</v>
          </cell>
          <cell r="N901">
            <v>0</v>
          </cell>
          <cell r="O901">
            <v>0</v>
          </cell>
        </row>
        <row r="902">
          <cell r="B902" t="str">
            <v>Q900</v>
          </cell>
          <cell r="C902">
            <v>0</v>
          </cell>
          <cell r="D902">
            <v>0</v>
          </cell>
          <cell r="E902">
            <v>0</v>
          </cell>
          <cell r="F902">
            <v>0</v>
          </cell>
          <cell r="G902">
            <v>0</v>
          </cell>
          <cell r="H902">
            <v>0</v>
          </cell>
          <cell r="I902">
            <v>0</v>
          </cell>
          <cell r="J902">
            <v>0</v>
          </cell>
          <cell r="K902">
            <v>0</v>
          </cell>
          <cell r="L902">
            <v>0</v>
          </cell>
          <cell r="M902">
            <v>0</v>
          </cell>
          <cell r="N902">
            <v>0</v>
          </cell>
          <cell r="O902">
            <v>0</v>
          </cell>
        </row>
        <row r="903">
          <cell r="B903" t="str">
            <v>Q901</v>
          </cell>
          <cell r="C903">
            <v>0</v>
          </cell>
          <cell r="D903">
            <v>0</v>
          </cell>
          <cell r="E903">
            <v>0</v>
          </cell>
          <cell r="F903">
            <v>0</v>
          </cell>
          <cell r="G903">
            <v>0</v>
          </cell>
          <cell r="H903">
            <v>0</v>
          </cell>
          <cell r="I903">
            <v>0</v>
          </cell>
          <cell r="J903">
            <v>0</v>
          </cell>
          <cell r="K903">
            <v>0</v>
          </cell>
          <cell r="L903">
            <v>0</v>
          </cell>
          <cell r="M903">
            <v>0</v>
          </cell>
          <cell r="N903">
            <v>0</v>
          </cell>
          <cell r="O903">
            <v>0</v>
          </cell>
        </row>
        <row r="904">
          <cell r="B904" t="str">
            <v>Q902</v>
          </cell>
          <cell r="C904">
            <v>0</v>
          </cell>
          <cell r="D904">
            <v>0</v>
          </cell>
          <cell r="E904">
            <v>0</v>
          </cell>
          <cell r="F904">
            <v>0</v>
          </cell>
          <cell r="G904">
            <v>0</v>
          </cell>
          <cell r="H904">
            <v>0</v>
          </cell>
          <cell r="I904">
            <v>0</v>
          </cell>
          <cell r="J904">
            <v>0</v>
          </cell>
          <cell r="K904">
            <v>0</v>
          </cell>
          <cell r="L904">
            <v>0</v>
          </cell>
          <cell r="M904">
            <v>0</v>
          </cell>
          <cell r="N904">
            <v>0</v>
          </cell>
          <cell r="O904">
            <v>0</v>
          </cell>
        </row>
        <row r="905">
          <cell r="B905" t="str">
            <v>Q903</v>
          </cell>
          <cell r="C905">
            <v>0</v>
          </cell>
          <cell r="D905">
            <v>0</v>
          </cell>
          <cell r="E905">
            <v>0</v>
          </cell>
          <cell r="F905">
            <v>0</v>
          </cell>
          <cell r="G905">
            <v>0</v>
          </cell>
          <cell r="H905">
            <v>0</v>
          </cell>
          <cell r="I905">
            <v>0</v>
          </cell>
          <cell r="J905">
            <v>0</v>
          </cell>
          <cell r="K905">
            <v>0</v>
          </cell>
          <cell r="L905">
            <v>0</v>
          </cell>
          <cell r="M905">
            <v>0</v>
          </cell>
          <cell r="N905">
            <v>0</v>
          </cell>
          <cell r="O905">
            <v>0</v>
          </cell>
        </row>
        <row r="906">
          <cell r="B906" t="str">
            <v>Q904</v>
          </cell>
          <cell r="C906">
            <v>0</v>
          </cell>
          <cell r="D906">
            <v>0</v>
          </cell>
          <cell r="E906">
            <v>0</v>
          </cell>
          <cell r="F906">
            <v>0</v>
          </cell>
          <cell r="G906">
            <v>0</v>
          </cell>
          <cell r="H906">
            <v>0</v>
          </cell>
          <cell r="I906">
            <v>0</v>
          </cell>
          <cell r="J906">
            <v>0</v>
          </cell>
          <cell r="K906">
            <v>0</v>
          </cell>
          <cell r="L906">
            <v>0</v>
          </cell>
          <cell r="M906">
            <v>0</v>
          </cell>
          <cell r="N906">
            <v>0</v>
          </cell>
          <cell r="O906">
            <v>0</v>
          </cell>
        </row>
        <row r="907">
          <cell r="B907" t="str">
            <v>Q905</v>
          </cell>
          <cell r="C907">
            <v>0</v>
          </cell>
          <cell r="D907">
            <v>0</v>
          </cell>
          <cell r="E907">
            <v>0</v>
          </cell>
          <cell r="F907">
            <v>0</v>
          </cell>
          <cell r="G907">
            <v>0</v>
          </cell>
          <cell r="H907">
            <v>0</v>
          </cell>
          <cell r="I907">
            <v>0</v>
          </cell>
          <cell r="J907">
            <v>0</v>
          </cell>
          <cell r="K907">
            <v>0</v>
          </cell>
          <cell r="L907">
            <v>0</v>
          </cell>
          <cell r="M907">
            <v>0</v>
          </cell>
          <cell r="N907">
            <v>0</v>
          </cell>
          <cell r="O907">
            <v>0</v>
          </cell>
        </row>
        <row r="908">
          <cell r="B908" t="str">
            <v>Q906</v>
          </cell>
          <cell r="C908">
            <v>0</v>
          </cell>
          <cell r="D908">
            <v>0</v>
          </cell>
          <cell r="E908">
            <v>0</v>
          </cell>
          <cell r="F908">
            <v>0</v>
          </cell>
          <cell r="G908">
            <v>0</v>
          </cell>
          <cell r="H908">
            <v>0</v>
          </cell>
          <cell r="I908">
            <v>0</v>
          </cell>
          <cell r="J908">
            <v>0</v>
          </cell>
          <cell r="K908">
            <v>0</v>
          </cell>
          <cell r="L908">
            <v>0</v>
          </cell>
          <cell r="M908">
            <v>0</v>
          </cell>
          <cell r="N908">
            <v>0</v>
          </cell>
          <cell r="O908">
            <v>0</v>
          </cell>
        </row>
        <row r="909">
          <cell r="B909" t="str">
            <v>Q907</v>
          </cell>
          <cell r="C909">
            <v>0</v>
          </cell>
          <cell r="D909">
            <v>0</v>
          </cell>
          <cell r="E909">
            <v>0</v>
          </cell>
          <cell r="F909">
            <v>0</v>
          </cell>
          <cell r="G909">
            <v>0</v>
          </cell>
          <cell r="H909">
            <v>0</v>
          </cell>
          <cell r="I909">
            <v>0</v>
          </cell>
          <cell r="J909">
            <v>0</v>
          </cell>
          <cell r="K909">
            <v>0</v>
          </cell>
          <cell r="L909">
            <v>0</v>
          </cell>
          <cell r="M909">
            <v>0</v>
          </cell>
          <cell r="N909">
            <v>0</v>
          </cell>
          <cell r="O909">
            <v>0</v>
          </cell>
        </row>
        <row r="910">
          <cell r="B910" t="str">
            <v>Q908</v>
          </cell>
          <cell r="C910">
            <v>0</v>
          </cell>
          <cell r="D910">
            <v>0</v>
          </cell>
          <cell r="E910">
            <v>0</v>
          </cell>
          <cell r="F910">
            <v>0</v>
          </cell>
          <cell r="G910">
            <v>0</v>
          </cell>
          <cell r="H910">
            <v>0</v>
          </cell>
          <cell r="I910">
            <v>0</v>
          </cell>
          <cell r="J910">
            <v>0</v>
          </cell>
          <cell r="K910">
            <v>0</v>
          </cell>
          <cell r="L910">
            <v>0</v>
          </cell>
          <cell r="M910">
            <v>0</v>
          </cell>
          <cell r="N910">
            <v>0</v>
          </cell>
          <cell r="O910">
            <v>0</v>
          </cell>
        </row>
        <row r="911">
          <cell r="B911" t="str">
            <v>Q909</v>
          </cell>
          <cell r="C911">
            <v>0</v>
          </cell>
          <cell r="D911">
            <v>0</v>
          </cell>
          <cell r="E911">
            <v>0</v>
          </cell>
          <cell r="F911">
            <v>0</v>
          </cell>
          <cell r="G911">
            <v>0</v>
          </cell>
          <cell r="H911">
            <v>0</v>
          </cell>
          <cell r="I911">
            <v>0</v>
          </cell>
          <cell r="J911">
            <v>0</v>
          </cell>
          <cell r="K911">
            <v>0</v>
          </cell>
          <cell r="L911">
            <v>0</v>
          </cell>
          <cell r="M911">
            <v>0</v>
          </cell>
          <cell r="N911">
            <v>0</v>
          </cell>
          <cell r="O911">
            <v>0</v>
          </cell>
        </row>
        <row r="912">
          <cell r="B912" t="str">
            <v>Q910</v>
          </cell>
          <cell r="C912">
            <v>0</v>
          </cell>
          <cell r="D912">
            <v>0</v>
          </cell>
          <cell r="E912">
            <v>0</v>
          </cell>
          <cell r="F912">
            <v>0</v>
          </cell>
          <cell r="G912">
            <v>0</v>
          </cell>
          <cell r="H912">
            <v>0</v>
          </cell>
          <cell r="I912">
            <v>0</v>
          </cell>
          <cell r="J912">
            <v>0</v>
          </cell>
          <cell r="K912">
            <v>0</v>
          </cell>
          <cell r="L912">
            <v>0</v>
          </cell>
          <cell r="M912">
            <v>0</v>
          </cell>
          <cell r="N912">
            <v>0</v>
          </cell>
          <cell r="O912">
            <v>0</v>
          </cell>
        </row>
        <row r="913">
          <cell r="B913" t="str">
            <v>Q911</v>
          </cell>
          <cell r="C913">
            <v>0</v>
          </cell>
          <cell r="D913">
            <v>0</v>
          </cell>
          <cell r="E913">
            <v>0</v>
          </cell>
          <cell r="F913">
            <v>0</v>
          </cell>
          <cell r="G913">
            <v>0</v>
          </cell>
          <cell r="H913">
            <v>0</v>
          </cell>
          <cell r="I913">
            <v>0</v>
          </cell>
          <cell r="J913">
            <v>0</v>
          </cell>
          <cell r="K913">
            <v>0</v>
          </cell>
          <cell r="L913">
            <v>0</v>
          </cell>
          <cell r="M913">
            <v>0</v>
          </cell>
          <cell r="N913">
            <v>0</v>
          </cell>
          <cell r="O913">
            <v>0</v>
          </cell>
        </row>
        <row r="914">
          <cell r="B914" t="str">
            <v>Q912</v>
          </cell>
          <cell r="C914">
            <v>0</v>
          </cell>
          <cell r="D914">
            <v>0</v>
          </cell>
          <cell r="E914">
            <v>0</v>
          </cell>
          <cell r="F914">
            <v>0</v>
          </cell>
          <cell r="G914">
            <v>0</v>
          </cell>
          <cell r="H914">
            <v>0</v>
          </cell>
          <cell r="I914">
            <v>0</v>
          </cell>
          <cell r="J914">
            <v>0</v>
          </cell>
          <cell r="K914">
            <v>0</v>
          </cell>
          <cell r="L914">
            <v>0</v>
          </cell>
          <cell r="M914">
            <v>0</v>
          </cell>
          <cell r="N914">
            <v>0</v>
          </cell>
          <cell r="O914">
            <v>0</v>
          </cell>
        </row>
        <row r="915">
          <cell r="B915" t="str">
            <v>Q913</v>
          </cell>
          <cell r="C915">
            <v>0</v>
          </cell>
          <cell r="D915">
            <v>0</v>
          </cell>
          <cell r="E915">
            <v>0</v>
          </cell>
          <cell r="F915">
            <v>0</v>
          </cell>
          <cell r="G915">
            <v>0</v>
          </cell>
          <cell r="H915">
            <v>0</v>
          </cell>
          <cell r="I915">
            <v>0</v>
          </cell>
          <cell r="J915">
            <v>0</v>
          </cell>
          <cell r="K915">
            <v>0</v>
          </cell>
          <cell r="L915">
            <v>0</v>
          </cell>
          <cell r="M915">
            <v>0</v>
          </cell>
          <cell r="N915">
            <v>0</v>
          </cell>
          <cell r="O915">
            <v>0</v>
          </cell>
        </row>
        <row r="916">
          <cell r="B916" t="str">
            <v>Q914</v>
          </cell>
          <cell r="C916">
            <v>0</v>
          </cell>
          <cell r="D916">
            <v>0</v>
          </cell>
          <cell r="E916">
            <v>0</v>
          </cell>
          <cell r="F916">
            <v>0</v>
          </cell>
          <cell r="G916">
            <v>0</v>
          </cell>
          <cell r="H916">
            <v>0</v>
          </cell>
          <cell r="I916">
            <v>0</v>
          </cell>
          <cell r="J916">
            <v>0</v>
          </cell>
          <cell r="K916">
            <v>0</v>
          </cell>
          <cell r="L916">
            <v>0</v>
          </cell>
          <cell r="M916">
            <v>0</v>
          </cell>
          <cell r="N916">
            <v>0</v>
          </cell>
          <cell r="O916">
            <v>0</v>
          </cell>
        </row>
        <row r="917">
          <cell r="B917" t="str">
            <v>Q915</v>
          </cell>
          <cell r="C917">
            <v>0</v>
          </cell>
          <cell r="D917">
            <v>0</v>
          </cell>
          <cell r="E917">
            <v>0</v>
          </cell>
          <cell r="F917">
            <v>0</v>
          </cell>
          <cell r="G917">
            <v>0</v>
          </cell>
          <cell r="H917">
            <v>0</v>
          </cell>
          <cell r="I917">
            <v>0</v>
          </cell>
          <cell r="J917">
            <v>0</v>
          </cell>
          <cell r="K917">
            <v>0</v>
          </cell>
          <cell r="L917">
            <v>0</v>
          </cell>
          <cell r="M917">
            <v>0</v>
          </cell>
          <cell r="N917">
            <v>0</v>
          </cell>
          <cell r="O917">
            <v>0</v>
          </cell>
        </row>
        <row r="918">
          <cell r="B918" t="str">
            <v>Q916</v>
          </cell>
          <cell r="C918">
            <v>0</v>
          </cell>
          <cell r="D918">
            <v>0</v>
          </cell>
          <cell r="E918">
            <v>0</v>
          </cell>
          <cell r="F918">
            <v>0</v>
          </cell>
          <cell r="G918">
            <v>0</v>
          </cell>
          <cell r="H918">
            <v>0</v>
          </cell>
          <cell r="I918">
            <v>0</v>
          </cell>
          <cell r="J918">
            <v>0</v>
          </cell>
          <cell r="K918">
            <v>0</v>
          </cell>
          <cell r="L918">
            <v>0</v>
          </cell>
          <cell r="M918">
            <v>0</v>
          </cell>
          <cell r="N918">
            <v>0</v>
          </cell>
          <cell r="O918">
            <v>0</v>
          </cell>
        </row>
        <row r="919">
          <cell r="B919" t="str">
            <v>Q917</v>
          </cell>
          <cell r="C919">
            <v>0</v>
          </cell>
          <cell r="D919">
            <v>0</v>
          </cell>
          <cell r="E919">
            <v>0</v>
          </cell>
          <cell r="F919">
            <v>0</v>
          </cell>
          <cell r="G919">
            <v>0</v>
          </cell>
          <cell r="H919">
            <v>0</v>
          </cell>
          <cell r="I919">
            <v>0</v>
          </cell>
          <cell r="J919">
            <v>0</v>
          </cell>
          <cell r="K919">
            <v>0</v>
          </cell>
          <cell r="L919">
            <v>0</v>
          </cell>
          <cell r="M919">
            <v>0</v>
          </cell>
          <cell r="N919">
            <v>0</v>
          </cell>
          <cell r="O919">
            <v>0</v>
          </cell>
        </row>
        <row r="920">
          <cell r="B920" t="str">
            <v>Q918</v>
          </cell>
          <cell r="C920">
            <v>0</v>
          </cell>
          <cell r="D920">
            <v>0</v>
          </cell>
          <cell r="E920">
            <v>0</v>
          </cell>
          <cell r="F920">
            <v>0</v>
          </cell>
          <cell r="G920">
            <v>0</v>
          </cell>
          <cell r="H920">
            <v>0</v>
          </cell>
          <cell r="I920">
            <v>0</v>
          </cell>
          <cell r="J920">
            <v>0</v>
          </cell>
          <cell r="K920">
            <v>0</v>
          </cell>
          <cell r="L920">
            <v>0</v>
          </cell>
          <cell r="M920">
            <v>0</v>
          </cell>
          <cell r="N920">
            <v>0</v>
          </cell>
          <cell r="O920">
            <v>0</v>
          </cell>
        </row>
        <row r="921">
          <cell r="B921" t="str">
            <v>Q919</v>
          </cell>
          <cell r="C921">
            <v>0</v>
          </cell>
          <cell r="D921">
            <v>0</v>
          </cell>
          <cell r="E921">
            <v>0</v>
          </cell>
          <cell r="F921">
            <v>0</v>
          </cell>
          <cell r="G921">
            <v>0</v>
          </cell>
          <cell r="H921">
            <v>0</v>
          </cell>
          <cell r="I921">
            <v>0</v>
          </cell>
          <cell r="J921">
            <v>0</v>
          </cell>
          <cell r="K921">
            <v>0</v>
          </cell>
          <cell r="L921">
            <v>0</v>
          </cell>
          <cell r="M921">
            <v>0</v>
          </cell>
          <cell r="N921">
            <v>0</v>
          </cell>
          <cell r="O921">
            <v>0</v>
          </cell>
        </row>
        <row r="922">
          <cell r="B922" t="str">
            <v>Q920</v>
          </cell>
          <cell r="C922">
            <v>0</v>
          </cell>
          <cell r="D922">
            <v>0</v>
          </cell>
          <cell r="E922">
            <v>0</v>
          </cell>
          <cell r="F922">
            <v>0</v>
          </cell>
          <cell r="G922">
            <v>0</v>
          </cell>
          <cell r="H922">
            <v>0</v>
          </cell>
          <cell r="I922">
            <v>0</v>
          </cell>
          <cell r="J922">
            <v>0</v>
          </cell>
          <cell r="K922">
            <v>0</v>
          </cell>
          <cell r="L922">
            <v>0</v>
          </cell>
          <cell r="M922">
            <v>0</v>
          </cell>
          <cell r="N922">
            <v>0</v>
          </cell>
          <cell r="O922">
            <v>0</v>
          </cell>
        </row>
        <row r="923">
          <cell r="B923" t="str">
            <v>Q921</v>
          </cell>
          <cell r="C923">
            <v>0</v>
          </cell>
          <cell r="D923">
            <v>0</v>
          </cell>
          <cell r="E923">
            <v>0</v>
          </cell>
          <cell r="F923">
            <v>0</v>
          </cell>
          <cell r="G923">
            <v>0</v>
          </cell>
          <cell r="H923">
            <v>0</v>
          </cell>
          <cell r="I923">
            <v>0</v>
          </cell>
          <cell r="J923">
            <v>0</v>
          </cell>
          <cell r="K923">
            <v>0</v>
          </cell>
          <cell r="L923">
            <v>0</v>
          </cell>
          <cell r="M923">
            <v>0</v>
          </cell>
          <cell r="N923">
            <v>0</v>
          </cell>
          <cell r="O923">
            <v>0</v>
          </cell>
        </row>
        <row r="924">
          <cell r="B924" t="str">
            <v>Q922</v>
          </cell>
          <cell r="C924">
            <v>0</v>
          </cell>
          <cell r="D924">
            <v>0</v>
          </cell>
          <cell r="E924">
            <v>0</v>
          </cell>
          <cell r="F924">
            <v>0</v>
          </cell>
          <cell r="G924">
            <v>0</v>
          </cell>
          <cell r="H924">
            <v>0</v>
          </cell>
          <cell r="I924">
            <v>0</v>
          </cell>
          <cell r="J924">
            <v>0</v>
          </cell>
          <cell r="K924">
            <v>0</v>
          </cell>
          <cell r="L924">
            <v>0</v>
          </cell>
          <cell r="M924">
            <v>0</v>
          </cell>
          <cell r="N924">
            <v>0</v>
          </cell>
          <cell r="O924">
            <v>0</v>
          </cell>
        </row>
        <row r="925">
          <cell r="B925" t="str">
            <v>Q923</v>
          </cell>
          <cell r="C925">
            <v>0</v>
          </cell>
          <cell r="D925">
            <v>0</v>
          </cell>
          <cell r="E925">
            <v>0</v>
          </cell>
          <cell r="F925">
            <v>0</v>
          </cell>
          <cell r="G925">
            <v>0</v>
          </cell>
          <cell r="H925">
            <v>0</v>
          </cell>
          <cell r="I925">
            <v>0</v>
          </cell>
          <cell r="J925">
            <v>0</v>
          </cell>
          <cell r="K925">
            <v>0</v>
          </cell>
          <cell r="L925">
            <v>0</v>
          </cell>
          <cell r="M925">
            <v>0</v>
          </cell>
          <cell r="N925">
            <v>0</v>
          </cell>
          <cell r="O925">
            <v>0</v>
          </cell>
        </row>
        <row r="926">
          <cell r="B926" t="str">
            <v>Q924</v>
          </cell>
          <cell r="C926">
            <v>0</v>
          </cell>
          <cell r="D926">
            <v>0</v>
          </cell>
          <cell r="E926">
            <v>0</v>
          </cell>
          <cell r="F926">
            <v>0</v>
          </cell>
          <cell r="G926">
            <v>0</v>
          </cell>
          <cell r="H926">
            <v>0</v>
          </cell>
          <cell r="I926">
            <v>0</v>
          </cell>
          <cell r="J926">
            <v>0</v>
          </cell>
          <cell r="K926">
            <v>0</v>
          </cell>
          <cell r="L926">
            <v>0</v>
          </cell>
          <cell r="M926">
            <v>0</v>
          </cell>
          <cell r="N926">
            <v>0</v>
          </cell>
          <cell r="O926">
            <v>0</v>
          </cell>
        </row>
        <row r="927">
          <cell r="B927" t="str">
            <v>Q925</v>
          </cell>
          <cell r="C927">
            <v>0</v>
          </cell>
          <cell r="D927">
            <v>0</v>
          </cell>
          <cell r="E927">
            <v>0</v>
          </cell>
          <cell r="F927">
            <v>0</v>
          </cell>
          <cell r="G927">
            <v>0</v>
          </cell>
          <cell r="H927">
            <v>0</v>
          </cell>
          <cell r="I927">
            <v>0</v>
          </cell>
          <cell r="J927">
            <v>0</v>
          </cell>
          <cell r="K927">
            <v>0</v>
          </cell>
          <cell r="L927">
            <v>0</v>
          </cell>
          <cell r="M927">
            <v>0</v>
          </cell>
          <cell r="N927">
            <v>0</v>
          </cell>
          <cell r="O927">
            <v>0</v>
          </cell>
        </row>
        <row r="928">
          <cell r="B928" t="str">
            <v>Q926</v>
          </cell>
          <cell r="C928">
            <v>0</v>
          </cell>
          <cell r="D928">
            <v>0</v>
          </cell>
          <cell r="E928">
            <v>0</v>
          </cell>
          <cell r="F928">
            <v>0</v>
          </cell>
          <cell r="G928">
            <v>0</v>
          </cell>
          <cell r="H928">
            <v>0</v>
          </cell>
          <cell r="I928">
            <v>0</v>
          </cell>
          <cell r="J928">
            <v>0</v>
          </cell>
          <cell r="K928">
            <v>0</v>
          </cell>
          <cell r="L928">
            <v>0</v>
          </cell>
          <cell r="M928">
            <v>0</v>
          </cell>
          <cell r="N928">
            <v>0</v>
          </cell>
          <cell r="O928">
            <v>0</v>
          </cell>
        </row>
        <row r="929">
          <cell r="B929" t="str">
            <v>Q927</v>
          </cell>
          <cell r="C929">
            <v>0</v>
          </cell>
          <cell r="D929">
            <v>0</v>
          </cell>
          <cell r="E929">
            <v>0</v>
          </cell>
          <cell r="F929">
            <v>0</v>
          </cell>
          <cell r="G929">
            <v>0</v>
          </cell>
          <cell r="H929">
            <v>0</v>
          </cell>
          <cell r="I929">
            <v>0</v>
          </cell>
          <cell r="J929">
            <v>0</v>
          </cell>
          <cell r="K929">
            <v>0</v>
          </cell>
          <cell r="L929">
            <v>0</v>
          </cell>
          <cell r="M929">
            <v>0</v>
          </cell>
          <cell r="N929">
            <v>0</v>
          </cell>
          <cell r="O929">
            <v>0</v>
          </cell>
        </row>
        <row r="930">
          <cell r="B930" t="str">
            <v>Q928</v>
          </cell>
          <cell r="C930">
            <v>0</v>
          </cell>
          <cell r="D930">
            <v>0</v>
          </cell>
          <cell r="E930">
            <v>0</v>
          </cell>
          <cell r="F930">
            <v>0</v>
          </cell>
          <cell r="G930">
            <v>0</v>
          </cell>
          <cell r="H930">
            <v>0</v>
          </cell>
          <cell r="I930">
            <v>0</v>
          </cell>
          <cell r="J930">
            <v>0</v>
          </cell>
          <cell r="K930">
            <v>0</v>
          </cell>
          <cell r="L930">
            <v>0</v>
          </cell>
          <cell r="M930">
            <v>0</v>
          </cell>
          <cell r="N930">
            <v>0</v>
          </cell>
          <cell r="O930">
            <v>0</v>
          </cell>
        </row>
        <row r="931">
          <cell r="B931" t="str">
            <v>Q929</v>
          </cell>
          <cell r="C931">
            <v>0</v>
          </cell>
          <cell r="D931">
            <v>0</v>
          </cell>
          <cell r="E931">
            <v>0</v>
          </cell>
          <cell r="F931">
            <v>0</v>
          </cell>
          <cell r="G931">
            <v>0</v>
          </cell>
          <cell r="H931">
            <v>0</v>
          </cell>
          <cell r="I931">
            <v>0</v>
          </cell>
          <cell r="J931">
            <v>0</v>
          </cell>
          <cell r="K931">
            <v>0</v>
          </cell>
          <cell r="L931">
            <v>0</v>
          </cell>
          <cell r="M931">
            <v>0</v>
          </cell>
          <cell r="N931">
            <v>0</v>
          </cell>
          <cell r="O931">
            <v>0</v>
          </cell>
        </row>
        <row r="932">
          <cell r="B932" t="str">
            <v>Q930</v>
          </cell>
          <cell r="C932">
            <v>0</v>
          </cell>
          <cell r="D932">
            <v>0</v>
          </cell>
          <cell r="E932">
            <v>0</v>
          </cell>
          <cell r="F932">
            <v>0</v>
          </cell>
          <cell r="G932">
            <v>0</v>
          </cell>
          <cell r="H932">
            <v>0</v>
          </cell>
          <cell r="I932">
            <v>0</v>
          </cell>
          <cell r="J932">
            <v>0</v>
          </cell>
          <cell r="K932">
            <v>0</v>
          </cell>
          <cell r="L932">
            <v>0</v>
          </cell>
          <cell r="M932">
            <v>0</v>
          </cell>
          <cell r="N932">
            <v>0</v>
          </cell>
          <cell r="O932">
            <v>0</v>
          </cell>
        </row>
        <row r="933">
          <cell r="B933" t="str">
            <v>Q931</v>
          </cell>
          <cell r="C933">
            <v>0</v>
          </cell>
          <cell r="D933">
            <v>0</v>
          </cell>
          <cell r="E933">
            <v>0</v>
          </cell>
          <cell r="F933">
            <v>0</v>
          </cell>
          <cell r="G933">
            <v>0</v>
          </cell>
          <cell r="H933">
            <v>0</v>
          </cell>
          <cell r="I933">
            <v>0</v>
          </cell>
          <cell r="J933">
            <v>0</v>
          </cell>
          <cell r="K933">
            <v>0</v>
          </cell>
          <cell r="L933">
            <v>0</v>
          </cell>
          <cell r="M933">
            <v>0</v>
          </cell>
          <cell r="N933">
            <v>0</v>
          </cell>
          <cell r="O933">
            <v>0</v>
          </cell>
        </row>
        <row r="934">
          <cell r="B934" t="str">
            <v>Q932</v>
          </cell>
          <cell r="C934">
            <v>0</v>
          </cell>
          <cell r="D934">
            <v>0</v>
          </cell>
          <cell r="E934">
            <v>0</v>
          </cell>
          <cell r="F934">
            <v>0</v>
          </cell>
          <cell r="G934">
            <v>0</v>
          </cell>
          <cell r="H934">
            <v>0</v>
          </cell>
          <cell r="I934">
            <v>0</v>
          </cell>
          <cell r="J934">
            <v>0</v>
          </cell>
          <cell r="K934">
            <v>0</v>
          </cell>
          <cell r="L934">
            <v>0</v>
          </cell>
          <cell r="M934">
            <v>0</v>
          </cell>
          <cell r="N934">
            <v>0</v>
          </cell>
          <cell r="O934">
            <v>0</v>
          </cell>
        </row>
        <row r="935">
          <cell r="B935" t="str">
            <v>Q933</v>
          </cell>
          <cell r="C935">
            <v>0</v>
          </cell>
          <cell r="D935">
            <v>0</v>
          </cell>
          <cell r="E935">
            <v>0</v>
          </cell>
          <cell r="F935">
            <v>0</v>
          </cell>
          <cell r="G935">
            <v>0</v>
          </cell>
          <cell r="H935">
            <v>0</v>
          </cell>
          <cell r="I935">
            <v>0</v>
          </cell>
          <cell r="J935">
            <v>0</v>
          </cell>
          <cell r="K935">
            <v>0</v>
          </cell>
          <cell r="L935">
            <v>0</v>
          </cell>
          <cell r="M935">
            <v>0</v>
          </cell>
          <cell r="N935">
            <v>0</v>
          </cell>
          <cell r="O935">
            <v>0</v>
          </cell>
        </row>
        <row r="936">
          <cell r="B936" t="str">
            <v>Q934</v>
          </cell>
          <cell r="C936">
            <v>0</v>
          </cell>
          <cell r="D936">
            <v>0</v>
          </cell>
          <cell r="E936">
            <v>0</v>
          </cell>
          <cell r="F936">
            <v>0</v>
          </cell>
          <cell r="G936">
            <v>0</v>
          </cell>
          <cell r="H936">
            <v>0</v>
          </cell>
          <cell r="I936">
            <v>0</v>
          </cell>
          <cell r="J936">
            <v>0</v>
          </cell>
          <cell r="K936">
            <v>0</v>
          </cell>
          <cell r="L936">
            <v>0</v>
          </cell>
          <cell r="M936">
            <v>0</v>
          </cell>
          <cell r="N936">
            <v>0</v>
          </cell>
          <cell r="O936">
            <v>0</v>
          </cell>
        </row>
        <row r="937">
          <cell r="B937" t="str">
            <v>Q935</v>
          </cell>
          <cell r="C937">
            <v>0</v>
          </cell>
          <cell r="D937">
            <v>0</v>
          </cell>
          <cell r="E937">
            <v>0</v>
          </cell>
          <cell r="F937">
            <v>0</v>
          </cell>
          <cell r="G937">
            <v>0</v>
          </cell>
          <cell r="H937">
            <v>0</v>
          </cell>
          <cell r="I937">
            <v>0</v>
          </cell>
          <cell r="J937">
            <v>0</v>
          </cell>
          <cell r="K937">
            <v>0</v>
          </cell>
          <cell r="L937">
            <v>0</v>
          </cell>
          <cell r="M937">
            <v>0</v>
          </cell>
          <cell r="N937">
            <v>0</v>
          </cell>
          <cell r="O937">
            <v>0</v>
          </cell>
        </row>
        <row r="938">
          <cell r="B938" t="str">
            <v>Q936</v>
          </cell>
          <cell r="C938">
            <v>0</v>
          </cell>
          <cell r="D938">
            <v>0</v>
          </cell>
          <cell r="E938">
            <v>0</v>
          </cell>
          <cell r="F938">
            <v>0</v>
          </cell>
          <cell r="G938">
            <v>0</v>
          </cell>
          <cell r="H938">
            <v>0</v>
          </cell>
          <cell r="I938">
            <v>0</v>
          </cell>
          <cell r="J938">
            <v>0</v>
          </cell>
          <cell r="K938">
            <v>0</v>
          </cell>
          <cell r="L938">
            <v>0</v>
          </cell>
          <cell r="M938">
            <v>0</v>
          </cell>
          <cell r="N938">
            <v>0</v>
          </cell>
          <cell r="O938">
            <v>0</v>
          </cell>
        </row>
        <row r="939">
          <cell r="B939" t="str">
            <v>Q937</v>
          </cell>
          <cell r="C939">
            <v>0</v>
          </cell>
          <cell r="D939">
            <v>0</v>
          </cell>
          <cell r="E939">
            <v>0</v>
          </cell>
          <cell r="F939">
            <v>0</v>
          </cell>
          <cell r="G939">
            <v>0</v>
          </cell>
          <cell r="H939">
            <v>0</v>
          </cell>
          <cell r="I939">
            <v>0</v>
          </cell>
          <cell r="J939">
            <v>0</v>
          </cell>
          <cell r="K939">
            <v>0</v>
          </cell>
          <cell r="L939">
            <v>0</v>
          </cell>
          <cell r="M939">
            <v>0</v>
          </cell>
          <cell r="N939">
            <v>0</v>
          </cell>
          <cell r="O939">
            <v>0</v>
          </cell>
        </row>
        <row r="940">
          <cell r="B940" t="str">
            <v>Q938</v>
          </cell>
          <cell r="C940">
            <v>0</v>
          </cell>
          <cell r="D940">
            <v>0</v>
          </cell>
          <cell r="E940">
            <v>0</v>
          </cell>
          <cell r="F940">
            <v>0</v>
          </cell>
          <cell r="G940">
            <v>0</v>
          </cell>
          <cell r="H940">
            <v>0</v>
          </cell>
          <cell r="I940">
            <v>0</v>
          </cell>
          <cell r="J940">
            <v>0</v>
          </cell>
          <cell r="K940">
            <v>0</v>
          </cell>
          <cell r="L940">
            <v>0</v>
          </cell>
          <cell r="M940">
            <v>0</v>
          </cell>
          <cell r="N940">
            <v>0</v>
          </cell>
          <cell r="O940">
            <v>0</v>
          </cell>
        </row>
        <row r="941">
          <cell r="B941" t="str">
            <v>Q939</v>
          </cell>
          <cell r="C941">
            <v>0</v>
          </cell>
          <cell r="D941">
            <v>0</v>
          </cell>
          <cell r="E941">
            <v>0</v>
          </cell>
          <cell r="F941">
            <v>0</v>
          </cell>
          <cell r="G941">
            <v>0</v>
          </cell>
          <cell r="H941">
            <v>0</v>
          </cell>
          <cell r="I941">
            <v>0</v>
          </cell>
          <cell r="J941">
            <v>0</v>
          </cell>
          <cell r="K941">
            <v>0</v>
          </cell>
          <cell r="L941">
            <v>0</v>
          </cell>
          <cell r="M941">
            <v>0</v>
          </cell>
          <cell r="N941">
            <v>0</v>
          </cell>
          <cell r="O941">
            <v>0</v>
          </cell>
        </row>
        <row r="942">
          <cell r="B942" t="str">
            <v>Q940</v>
          </cell>
          <cell r="C942">
            <v>0</v>
          </cell>
          <cell r="D942">
            <v>0</v>
          </cell>
          <cell r="E942">
            <v>0</v>
          </cell>
          <cell r="F942">
            <v>0</v>
          </cell>
          <cell r="G942">
            <v>0</v>
          </cell>
          <cell r="H942">
            <v>0</v>
          </cell>
          <cell r="I942">
            <v>0</v>
          </cell>
          <cell r="J942">
            <v>0</v>
          </cell>
          <cell r="K942">
            <v>0</v>
          </cell>
          <cell r="L942">
            <v>0</v>
          </cell>
          <cell r="M942">
            <v>0</v>
          </cell>
          <cell r="N942">
            <v>0</v>
          </cell>
          <cell r="O942">
            <v>0</v>
          </cell>
        </row>
        <row r="943">
          <cell r="B943" t="str">
            <v>Q941</v>
          </cell>
          <cell r="C943">
            <v>0</v>
          </cell>
          <cell r="D943">
            <v>0</v>
          </cell>
          <cell r="E943">
            <v>0</v>
          </cell>
          <cell r="F943">
            <v>0</v>
          </cell>
          <cell r="G943">
            <v>0</v>
          </cell>
          <cell r="H943">
            <v>0</v>
          </cell>
          <cell r="I943">
            <v>0</v>
          </cell>
          <cell r="J943">
            <v>0</v>
          </cell>
          <cell r="K943">
            <v>0</v>
          </cell>
          <cell r="L943">
            <v>0</v>
          </cell>
          <cell r="M943">
            <v>0</v>
          </cell>
          <cell r="N943">
            <v>0</v>
          </cell>
          <cell r="O943">
            <v>0</v>
          </cell>
        </row>
        <row r="944">
          <cell r="B944" t="str">
            <v>Q942</v>
          </cell>
          <cell r="C944">
            <v>0</v>
          </cell>
          <cell r="D944">
            <v>0</v>
          </cell>
          <cell r="E944">
            <v>0</v>
          </cell>
          <cell r="F944">
            <v>0</v>
          </cell>
          <cell r="G944">
            <v>0</v>
          </cell>
          <cell r="H944">
            <v>0</v>
          </cell>
          <cell r="I944">
            <v>0</v>
          </cell>
          <cell r="J944">
            <v>0</v>
          </cell>
          <cell r="K944">
            <v>0</v>
          </cell>
          <cell r="L944">
            <v>0</v>
          </cell>
          <cell r="M944">
            <v>0</v>
          </cell>
          <cell r="N944">
            <v>0</v>
          </cell>
          <cell r="O944">
            <v>0</v>
          </cell>
        </row>
        <row r="945">
          <cell r="B945" t="str">
            <v>Q943</v>
          </cell>
          <cell r="C945">
            <v>0</v>
          </cell>
          <cell r="D945">
            <v>0</v>
          </cell>
          <cell r="E945">
            <v>0</v>
          </cell>
          <cell r="F945">
            <v>0</v>
          </cell>
          <cell r="G945">
            <v>0</v>
          </cell>
          <cell r="H945">
            <v>0</v>
          </cell>
          <cell r="I945">
            <v>0</v>
          </cell>
          <cell r="J945">
            <v>0</v>
          </cell>
          <cell r="K945">
            <v>0</v>
          </cell>
          <cell r="L945">
            <v>0</v>
          </cell>
          <cell r="M945">
            <v>0</v>
          </cell>
          <cell r="N945">
            <v>0</v>
          </cell>
          <cell r="O945">
            <v>0</v>
          </cell>
        </row>
        <row r="946">
          <cell r="B946" t="str">
            <v>Q944</v>
          </cell>
          <cell r="C946">
            <v>0</v>
          </cell>
          <cell r="D946">
            <v>0</v>
          </cell>
          <cell r="E946">
            <v>0</v>
          </cell>
          <cell r="F946">
            <v>0</v>
          </cell>
          <cell r="G946">
            <v>0</v>
          </cell>
          <cell r="H946">
            <v>0</v>
          </cell>
          <cell r="I946">
            <v>0</v>
          </cell>
          <cell r="J946">
            <v>0</v>
          </cell>
          <cell r="K946">
            <v>0</v>
          </cell>
          <cell r="L946">
            <v>0</v>
          </cell>
          <cell r="M946">
            <v>0</v>
          </cell>
          <cell r="N946">
            <v>0</v>
          </cell>
          <cell r="O946">
            <v>0</v>
          </cell>
        </row>
        <row r="947">
          <cell r="B947" t="str">
            <v>Q945</v>
          </cell>
          <cell r="C947">
            <v>0</v>
          </cell>
          <cell r="D947">
            <v>0</v>
          </cell>
          <cell r="E947">
            <v>0</v>
          </cell>
          <cell r="F947">
            <v>0</v>
          </cell>
          <cell r="G947">
            <v>0</v>
          </cell>
          <cell r="H947">
            <v>0</v>
          </cell>
          <cell r="I947">
            <v>0</v>
          </cell>
          <cell r="J947">
            <v>0</v>
          </cell>
          <cell r="K947">
            <v>0</v>
          </cell>
          <cell r="L947">
            <v>0</v>
          </cell>
          <cell r="M947">
            <v>0</v>
          </cell>
          <cell r="N947">
            <v>0</v>
          </cell>
          <cell r="O947">
            <v>0</v>
          </cell>
        </row>
        <row r="948">
          <cell r="B948" t="str">
            <v>Q946</v>
          </cell>
          <cell r="C948">
            <v>0</v>
          </cell>
          <cell r="D948">
            <v>0</v>
          </cell>
          <cell r="E948">
            <v>0</v>
          </cell>
          <cell r="F948">
            <v>0</v>
          </cell>
          <cell r="G948">
            <v>0</v>
          </cell>
          <cell r="H948">
            <v>0</v>
          </cell>
          <cell r="I948">
            <v>0</v>
          </cell>
          <cell r="J948">
            <v>0</v>
          </cell>
          <cell r="K948">
            <v>0</v>
          </cell>
          <cell r="L948">
            <v>0</v>
          </cell>
          <cell r="M948">
            <v>0</v>
          </cell>
          <cell r="N948">
            <v>0</v>
          </cell>
          <cell r="O948">
            <v>0</v>
          </cell>
        </row>
        <row r="949">
          <cell r="B949" t="str">
            <v>Q947</v>
          </cell>
          <cell r="C949">
            <v>0</v>
          </cell>
          <cell r="D949">
            <v>0</v>
          </cell>
          <cell r="E949">
            <v>0</v>
          </cell>
          <cell r="F949">
            <v>0</v>
          </cell>
          <cell r="G949">
            <v>0</v>
          </cell>
          <cell r="H949">
            <v>0</v>
          </cell>
          <cell r="I949">
            <v>0</v>
          </cell>
          <cell r="J949">
            <v>0</v>
          </cell>
          <cell r="K949">
            <v>0</v>
          </cell>
          <cell r="L949">
            <v>0</v>
          </cell>
          <cell r="M949">
            <v>0</v>
          </cell>
          <cell r="N949">
            <v>0</v>
          </cell>
          <cell r="O949">
            <v>0</v>
          </cell>
        </row>
        <row r="950">
          <cell r="B950" t="str">
            <v>Q948</v>
          </cell>
          <cell r="C950">
            <v>0</v>
          </cell>
          <cell r="D950">
            <v>0</v>
          </cell>
          <cell r="E950">
            <v>0</v>
          </cell>
          <cell r="F950">
            <v>0</v>
          </cell>
          <cell r="G950">
            <v>0</v>
          </cell>
          <cell r="H950">
            <v>0</v>
          </cell>
          <cell r="I950">
            <v>0</v>
          </cell>
          <cell r="J950">
            <v>0</v>
          </cell>
          <cell r="K950">
            <v>0</v>
          </cell>
          <cell r="L950">
            <v>0</v>
          </cell>
          <cell r="M950">
            <v>0</v>
          </cell>
          <cell r="N950">
            <v>0</v>
          </cell>
          <cell r="O950">
            <v>0</v>
          </cell>
        </row>
        <row r="951">
          <cell r="B951" t="str">
            <v>Q949</v>
          </cell>
          <cell r="C951">
            <v>0</v>
          </cell>
          <cell r="D951">
            <v>0</v>
          </cell>
          <cell r="E951">
            <v>0</v>
          </cell>
          <cell r="F951">
            <v>0</v>
          </cell>
          <cell r="G951">
            <v>0</v>
          </cell>
          <cell r="H951">
            <v>0</v>
          </cell>
          <cell r="I951">
            <v>0</v>
          </cell>
          <cell r="J951">
            <v>0</v>
          </cell>
          <cell r="K951">
            <v>0</v>
          </cell>
          <cell r="L951">
            <v>0</v>
          </cell>
          <cell r="M951">
            <v>0</v>
          </cell>
          <cell r="N951">
            <v>0</v>
          </cell>
          <cell r="O951">
            <v>0</v>
          </cell>
        </row>
        <row r="952">
          <cell r="B952" t="str">
            <v>Q950</v>
          </cell>
          <cell r="C952">
            <v>0</v>
          </cell>
          <cell r="D952">
            <v>0</v>
          </cell>
          <cell r="E952">
            <v>0</v>
          </cell>
          <cell r="F952">
            <v>0</v>
          </cell>
          <cell r="G952">
            <v>0</v>
          </cell>
          <cell r="H952">
            <v>0</v>
          </cell>
          <cell r="I952">
            <v>0</v>
          </cell>
          <cell r="J952">
            <v>0</v>
          </cell>
          <cell r="K952">
            <v>0</v>
          </cell>
          <cell r="L952">
            <v>0</v>
          </cell>
          <cell r="M952">
            <v>0</v>
          </cell>
          <cell r="N952">
            <v>0</v>
          </cell>
          <cell r="O952">
            <v>0</v>
          </cell>
        </row>
        <row r="953">
          <cell r="B953" t="str">
            <v>Q951</v>
          </cell>
          <cell r="C953">
            <v>0</v>
          </cell>
          <cell r="D953">
            <v>0</v>
          </cell>
          <cell r="E953">
            <v>0</v>
          </cell>
          <cell r="F953">
            <v>0</v>
          </cell>
          <cell r="G953">
            <v>0</v>
          </cell>
          <cell r="H953">
            <v>0</v>
          </cell>
          <cell r="I953">
            <v>0</v>
          </cell>
          <cell r="J953">
            <v>0</v>
          </cell>
          <cell r="K953">
            <v>0</v>
          </cell>
          <cell r="L953">
            <v>0</v>
          </cell>
          <cell r="M953">
            <v>0</v>
          </cell>
          <cell r="N953">
            <v>0</v>
          </cell>
          <cell r="O953">
            <v>0</v>
          </cell>
        </row>
        <row r="954">
          <cell r="B954" t="str">
            <v>Q952</v>
          </cell>
          <cell r="C954">
            <v>0</v>
          </cell>
          <cell r="D954">
            <v>0</v>
          </cell>
          <cell r="E954">
            <v>0</v>
          </cell>
          <cell r="F954">
            <v>0</v>
          </cell>
          <cell r="G954">
            <v>0</v>
          </cell>
          <cell r="H954">
            <v>0</v>
          </cell>
          <cell r="I954">
            <v>0</v>
          </cell>
          <cell r="J954">
            <v>0</v>
          </cell>
          <cell r="K954">
            <v>0</v>
          </cell>
          <cell r="L954">
            <v>0</v>
          </cell>
          <cell r="M954">
            <v>0</v>
          </cell>
          <cell r="N954">
            <v>0</v>
          </cell>
          <cell r="O954">
            <v>0</v>
          </cell>
        </row>
        <row r="955">
          <cell r="B955" t="str">
            <v>Q953</v>
          </cell>
          <cell r="C955">
            <v>0</v>
          </cell>
          <cell r="D955">
            <v>0</v>
          </cell>
          <cell r="E955">
            <v>0</v>
          </cell>
          <cell r="F955">
            <v>0</v>
          </cell>
          <cell r="G955">
            <v>0</v>
          </cell>
          <cell r="H955">
            <v>0</v>
          </cell>
          <cell r="I955">
            <v>0</v>
          </cell>
          <cell r="J955">
            <v>0</v>
          </cell>
          <cell r="K955">
            <v>0</v>
          </cell>
          <cell r="L955">
            <v>0</v>
          </cell>
          <cell r="M955">
            <v>0</v>
          </cell>
          <cell r="N955">
            <v>0</v>
          </cell>
          <cell r="O955">
            <v>0</v>
          </cell>
        </row>
        <row r="956">
          <cell r="B956" t="str">
            <v>Q954</v>
          </cell>
          <cell r="C956">
            <v>0</v>
          </cell>
          <cell r="D956">
            <v>0</v>
          </cell>
          <cell r="E956">
            <v>0</v>
          </cell>
          <cell r="F956">
            <v>0</v>
          </cell>
          <cell r="G956">
            <v>0</v>
          </cell>
          <cell r="H956">
            <v>0</v>
          </cell>
          <cell r="I956">
            <v>0</v>
          </cell>
          <cell r="J956">
            <v>0</v>
          </cell>
          <cell r="K956">
            <v>0</v>
          </cell>
          <cell r="L956">
            <v>0</v>
          </cell>
          <cell r="M956">
            <v>0</v>
          </cell>
          <cell r="N956">
            <v>0</v>
          </cell>
          <cell r="O956">
            <v>0</v>
          </cell>
        </row>
        <row r="957">
          <cell r="B957" t="str">
            <v>Q955</v>
          </cell>
          <cell r="C957">
            <v>0</v>
          </cell>
          <cell r="D957">
            <v>0</v>
          </cell>
          <cell r="E957">
            <v>0</v>
          </cell>
          <cell r="F957">
            <v>0</v>
          </cell>
          <cell r="G957">
            <v>0</v>
          </cell>
          <cell r="H957">
            <v>0</v>
          </cell>
          <cell r="I957">
            <v>0</v>
          </cell>
          <cell r="J957">
            <v>0</v>
          </cell>
          <cell r="K957">
            <v>0</v>
          </cell>
          <cell r="L957">
            <v>0</v>
          </cell>
          <cell r="M957">
            <v>0</v>
          </cell>
          <cell r="N957">
            <v>0</v>
          </cell>
          <cell r="O957">
            <v>0</v>
          </cell>
        </row>
        <row r="958">
          <cell r="B958" t="str">
            <v>Q956</v>
          </cell>
          <cell r="C958">
            <v>0</v>
          </cell>
          <cell r="D958">
            <v>0</v>
          </cell>
          <cell r="E958">
            <v>0</v>
          </cell>
          <cell r="F958">
            <v>0</v>
          </cell>
          <cell r="G958">
            <v>0</v>
          </cell>
          <cell r="H958">
            <v>0</v>
          </cell>
          <cell r="I958">
            <v>0</v>
          </cell>
          <cell r="J958">
            <v>0</v>
          </cell>
          <cell r="K958">
            <v>0</v>
          </cell>
          <cell r="L958">
            <v>0</v>
          </cell>
          <cell r="M958">
            <v>0</v>
          </cell>
          <cell r="N958">
            <v>0</v>
          </cell>
          <cell r="O958">
            <v>0</v>
          </cell>
        </row>
        <row r="959">
          <cell r="B959" t="str">
            <v>Q957</v>
          </cell>
          <cell r="C959">
            <v>0</v>
          </cell>
          <cell r="D959">
            <v>0</v>
          </cell>
          <cell r="E959">
            <v>0</v>
          </cell>
          <cell r="F959">
            <v>0</v>
          </cell>
          <cell r="G959">
            <v>0</v>
          </cell>
          <cell r="H959">
            <v>0</v>
          </cell>
          <cell r="I959">
            <v>0</v>
          </cell>
          <cell r="J959">
            <v>0</v>
          </cell>
          <cell r="K959">
            <v>0</v>
          </cell>
          <cell r="L959">
            <v>0</v>
          </cell>
          <cell r="M959">
            <v>0</v>
          </cell>
          <cell r="N959">
            <v>0</v>
          </cell>
          <cell r="O959">
            <v>0</v>
          </cell>
        </row>
        <row r="960">
          <cell r="B960" t="str">
            <v>Q958</v>
          </cell>
          <cell r="C960">
            <v>0</v>
          </cell>
          <cell r="D960">
            <v>0</v>
          </cell>
          <cell r="E960">
            <v>0</v>
          </cell>
          <cell r="F960">
            <v>0</v>
          </cell>
          <cell r="G960">
            <v>0</v>
          </cell>
          <cell r="H960">
            <v>0</v>
          </cell>
          <cell r="I960">
            <v>0</v>
          </cell>
          <cell r="J960">
            <v>0</v>
          </cell>
          <cell r="K960">
            <v>0</v>
          </cell>
          <cell r="L960">
            <v>0</v>
          </cell>
          <cell r="M960">
            <v>0</v>
          </cell>
          <cell r="N960">
            <v>0</v>
          </cell>
          <cell r="O960">
            <v>0</v>
          </cell>
        </row>
        <row r="961">
          <cell r="B961" t="str">
            <v>Q959</v>
          </cell>
          <cell r="C961">
            <v>0</v>
          </cell>
          <cell r="D961">
            <v>0</v>
          </cell>
          <cell r="E961">
            <v>0</v>
          </cell>
          <cell r="F961">
            <v>0</v>
          </cell>
          <cell r="G961">
            <v>0</v>
          </cell>
          <cell r="H961">
            <v>0</v>
          </cell>
          <cell r="I961">
            <v>0</v>
          </cell>
          <cell r="J961">
            <v>0</v>
          </cell>
          <cell r="K961">
            <v>0</v>
          </cell>
          <cell r="L961">
            <v>0</v>
          </cell>
          <cell r="M961">
            <v>0</v>
          </cell>
          <cell r="N961">
            <v>0</v>
          </cell>
          <cell r="O961">
            <v>0</v>
          </cell>
        </row>
        <row r="962">
          <cell r="B962" t="str">
            <v>Q960</v>
          </cell>
          <cell r="C962">
            <v>0</v>
          </cell>
          <cell r="D962">
            <v>0</v>
          </cell>
          <cell r="E962">
            <v>0</v>
          </cell>
          <cell r="F962">
            <v>0</v>
          </cell>
          <cell r="G962">
            <v>0</v>
          </cell>
          <cell r="H962">
            <v>0</v>
          </cell>
          <cell r="I962">
            <v>0</v>
          </cell>
          <cell r="J962">
            <v>0</v>
          </cell>
          <cell r="K962">
            <v>0</v>
          </cell>
          <cell r="L962">
            <v>0</v>
          </cell>
          <cell r="M962">
            <v>0</v>
          </cell>
          <cell r="N962">
            <v>0</v>
          </cell>
          <cell r="O962">
            <v>0</v>
          </cell>
        </row>
        <row r="963">
          <cell r="B963" t="str">
            <v>Q961</v>
          </cell>
          <cell r="C963">
            <v>0</v>
          </cell>
          <cell r="D963">
            <v>0</v>
          </cell>
          <cell r="E963">
            <v>0</v>
          </cell>
          <cell r="F963">
            <v>0</v>
          </cell>
          <cell r="G963">
            <v>0</v>
          </cell>
          <cell r="H963">
            <v>0</v>
          </cell>
          <cell r="I963">
            <v>0</v>
          </cell>
          <cell r="J963">
            <v>0</v>
          </cell>
          <cell r="K963">
            <v>0</v>
          </cell>
          <cell r="L963">
            <v>0</v>
          </cell>
          <cell r="M963">
            <v>0</v>
          </cell>
          <cell r="N963">
            <v>0</v>
          </cell>
          <cell r="O963">
            <v>0</v>
          </cell>
        </row>
        <row r="964">
          <cell r="B964" t="str">
            <v>Q962</v>
          </cell>
          <cell r="C964">
            <v>0</v>
          </cell>
          <cell r="D964">
            <v>0</v>
          </cell>
          <cell r="E964">
            <v>0</v>
          </cell>
          <cell r="F964">
            <v>0</v>
          </cell>
          <cell r="G964">
            <v>0</v>
          </cell>
          <cell r="H964">
            <v>0</v>
          </cell>
          <cell r="I964">
            <v>0</v>
          </cell>
          <cell r="J964">
            <v>0</v>
          </cell>
          <cell r="K964">
            <v>0</v>
          </cell>
          <cell r="L964">
            <v>0</v>
          </cell>
          <cell r="M964">
            <v>0</v>
          </cell>
          <cell r="N964">
            <v>0</v>
          </cell>
          <cell r="O964">
            <v>0</v>
          </cell>
        </row>
        <row r="965">
          <cell r="B965" t="str">
            <v>Q963</v>
          </cell>
          <cell r="C965">
            <v>0</v>
          </cell>
          <cell r="D965">
            <v>0</v>
          </cell>
          <cell r="E965">
            <v>0</v>
          </cell>
          <cell r="F965">
            <v>0</v>
          </cell>
          <cell r="G965">
            <v>0</v>
          </cell>
          <cell r="H965">
            <v>0</v>
          </cell>
          <cell r="I965">
            <v>0</v>
          </cell>
          <cell r="J965">
            <v>0</v>
          </cell>
          <cell r="K965">
            <v>0</v>
          </cell>
          <cell r="L965">
            <v>0</v>
          </cell>
          <cell r="M965">
            <v>0</v>
          </cell>
          <cell r="N965">
            <v>0</v>
          </cell>
          <cell r="O965">
            <v>0</v>
          </cell>
        </row>
        <row r="966">
          <cell r="B966" t="str">
            <v>Q964</v>
          </cell>
          <cell r="C966">
            <v>0</v>
          </cell>
          <cell r="D966">
            <v>0</v>
          </cell>
          <cell r="E966">
            <v>0</v>
          </cell>
          <cell r="F966">
            <v>0</v>
          </cell>
          <cell r="G966">
            <v>0</v>
          </cell>
          <cell r="H966">
            <v>0</v>
          </cell>
          <cell r="I966">
            <v>0</v>
          </cell>
          <cell r="J966">
            <v>0</v>
          </cell>
          <cell r="K966">
            <v>0</v>
          </cell>
          <cell r="L966">
            <v>0</v>
          </cell>
          <cell r="M966">
            <v>0</v>
          </cell>
          <cell r="N966">
            <v>0</v>
          </cell>
          <cell r="O966">
            <v>0</v>
          </cell>
        </row>
        <row r="967">
          <cell r="B967" t="str">
            <v>Q965</v>
          </cell>
          <cell r="C967">
            <v>0</v>
          </cell>
          <cell r="D967">
            <v>0</v>
          </cell>
          <cell r="E967">
            <v>0</v>
          </cell>
          <cell r="F967">
            <v>0</v>
          </cell>
          <cell r="G967">
            <v>0</v>
          </cell>
          <cell r="H967">
            <v>0</v>
          </cell>
          <cell r="I967">
            <v>0</v>
          </cell>
          <cell r="J967">
            <v>0</v>
          </cell>
          <cell r="K967">
            <v>0</v>
          </cell>
          <cell r="L967">
            <v>0</v>
          </cell>
          <cell r="M967">
            <v>0</v>
          </cell>
          <cell r="N967">
            <v>0</v>
          </cell>
          <cell r="O967">
            <v>0</v>
          </cell>
        </row>
        <row r="968">
          <cell r="B968" t="str">
            <v>Q966</v>
          </cell>
          <cell r="C968">
            <v>0</v>
          </cell>
          <cell r="D968">
            <v>0</v>
          </cell>
          <cell r="E968">
            <v>0</v>
          </cell>
          <cell r="F968">
            <v>0</v>
          </cell>
          <cell r="G968">
            <v>0</v>
          </cell>
          <cell r="H968">
            <v>0</v>
          </cell>
          <cell r="I968">
            <v>0</v>
          </cell>
          <cell r="J968">
            <v>0</v>
          </cell>
          <cell r="K968">
            <v>0</v>
          </cell>
          <cell r="L968">
            <v>0</v>
          </cell>
          <cell r="M968">
            <v>0</v>
          </cell>
          <cell r="N968">
            <v>0</v>
          </cell>
          <cell r="O968">
            <v>0</v>
          </cell>
        </row>
        <row r="969">
          <cell r="B969" t="str">
            <v>Q967</v>
          </cell>
          <cell r="C969">
            <v>0</v>
          </cell>
          <cell r="D969">
            <v>0</v>
          </cell>
          <cell r="E969">
            <v>0</v>
          </cell>
          <cell r="F969">
            <v>0</v>
          </cell>
          <cell r="G969">
            <v>0</v>
          </cell>
          <cell r="H969">
            <v>0</v>
          </cell>
          <cell r="I969">
            <v>0</v>
          </cell>
          <cell r="J969">
            <v>0</v>
          </cell>
          <cell r="K969">
            <v>0</v>
          </cell>
          <cell r="L969">
            <v>0</v>
          </cell>
          <cell r="M969">
            <v>0</v>
          </cell>
          <cell r="N969">
            <v>0</v>
          </cell>
          <cell r="O969">
            <v>0</v>
          </cell>
        </row>
        <row r="970">
          <cell r="B970" t="str">
            <v>Q968</v>
          </cell>
          <cell r="C970">
            <v>0</v>
          </cell>
          <cell r="D970">
            <v>0</v>
          </cell>
          <cell r="E970">
            <v>0</v>
          </cell>
          <cell r="F970">
            <v>0</v>
          </cell>
          <cell r="G970">
            <v>0</v>
          </cell>
          <cell r="H970">
            <v>0</v>
          </cell>
          <cell r="I970">
            <v>0</v>
          </cell>
          <cell r="J970">
            <v>0</v>
          </cell>
          <cell r="K970">
            <v>0</v>
          </cell>
          <cell r="L970">
            <v>0</v>
          </cell>
          <cell r="M970">
            <v>0</v>
          </cell>
          <cell r="N970">
            <v>0</v>
          </cell>
          <cell r="O970">
            <v>0</v>
          </cell>
        </row>
        <row r="971">
          <cell r="B971" t="str">
            <v>Q969</v>
          </cell>
          <cell r="C971">
            <v>0</v>
          </cell>
          <cell r="D971">
            <v>0</v>
          </cell>
          <cell r="E971">
            <v>0</v>
          </cell>
          <cell r="F971">
            <v>0</v>
          </cell>
          <cell r="G971">
            <v>0</v>
          </cell>
          <cell r="H971">
            <v>0</v>
          </cell>
          <cell r="I971">
            <v>0</v>
          </cell>
          <cell r="J971">
            <v>0</v>
          </cell>
          <cell r="K971">
            <v>0</v>
          </cell>
          <cell r="L971">
            <v>0</v>
          </cell>
          <cell r="M971">
            <v>0</v>
          </cell>
          <cell r="N971">
            <v>0</v>
          </cell>
          <cell r="O971">
            <v>0</v>
          </cell>
        </row>
        <row r="972">
          <cell r="B972" t="str">
            <v>Q970</v>
          </cell>
          <cell r="C972">
            <v>0</v>
          </cell>
          <cell r="D972">
            <v>0</v>
          </cell>
          <cell r="E972">
            <v>0</v>
          </cell>
          <cell r="F972">
            <v>0</v>
          </cell>
          <cell r="G972">
            <v>0</v>
          </cell>
          <cell r="H972">
            <v>0</v>
          </cell>
          <cell r="I972">
            <v>0</v>
          </cell>
          <cell r="J972">
            <v>0</v>
          </cell>
          <cell r="K972">
            <v>0</v>
          </cell>
          <cell r="L972">
            <v>0</v>
          </cell>
          <cell r="M972">
            <v>0</v>
          </cell>
          <cell r="N972">
            <v>0</v>
          </cell>
          <cell r="O972">
            <v>0</v>
          </cell>
        </row>
        <row r="973">
          <cell r="B973" t="str">
            <v>Q971</v>
          </cell>
          <cell r="C973">
            <v>0</v>
          </cell>
          <cell r="D973">
            <v>0</v>
          </cell>
          <cell r="E973">
            <v>0</v>
          </cell>
          <cell r="F973">
            <v>0</v>
          </cell>
          <cell r="G973">
            <v>0</v>
          </cell>
          <cell r="H973">
            <v>0</v>
          </cell>
          <cell r="I973">
            <v>0</v>
          </cell>
          <cell r="J973">
            <v>0</v>
          </cell>
          <cell r="K973">
            <v>0</v>
          </cell>
          <cell r="L973">
            <v>0</v>
          </cell>
          <cell r="M973">
            <v>0</v>
          </cell>
          <cell r="N973">
            <v>0</v>
          </cell>
          <cell r="O973">
            <v>0</v>
          </cell>
        </row>
        <row r="974">
          <cell r="B974" t="str">
            <v>Q972</v>
          </cell>
          <cell r="C974">
            <v>0</v>
          </cell>
          <cell r="D974">
            <v>0</v>
          </cell>
          <cell r="E974">
            <v>0</v>
          </cell>
          <cell r="F974">
            <v>0</v>
          </cell>
          <cell r="G974">
            <v>0</v>
          </cell>
          <cell r="H974">
            <v>0</v>
          </cell>
          <cell r="I974">
            <v>0</v>
          </cell>
          <cell r="J974">
            <v>0</v>
          </cell>
          <cell r="K974">
            <v>0</v>
          </cell>
          <cell r="L974">
            <v>0</v>
          </cell>
          <cell r="M974">
            <v>0</v>
          </cell>
          <cell r="N974">
            <v>0</v>
          </cell>
          <cell r="O974">
            <v>0</v>
          </cell>
        </row>
        <row r="975">
          <cell r="B975" t="str">
            <v>Q973</v>
          </cell>
          <cell r="C975">
            <v>0</v>
          </cell>
          <cell r="D975">
            <v>0</v>
          </cell>
          <cell r="E975">
            <v>0</v>
          </cell>
          <cell r="F975">
            <v>0</v>
          </cell>
          <cell r="G975">
            <v>0</v>
          </cell>
          <cell r="H975">
            <v>0</v>
          </cell>
          <cell r="I975">
            <v>0</v>
          </cell>
          <cell r="J975">
            <v>0</v>
          </cell>
          <cell r="K975">
            <v>0</v>
          </cell>
          <cell r="L975">
            <v>0</v>
          </cell>
          <cell r="M975">
            <v>0</v>
          </cell>
          <cell r="N975">
            <v>0</v>
          </cell>
          <cell r="O975">
            <v>0</v>
          </cell>
        </row>
        <row r="976">
          <cell r="B976" t="str">
            <v>Q974</v>
          </cell>
          <cell r="C976">
            <v>0</v>
          </cell>
          <cell r="D976">
            <v>0</v>
          </cell>
          <cell r="E976">
            <v>0</v>
          </cell>
          <cell r="F976">
            <v>0</v>
          </cell>
          <cell r="G976">
            <v>0</v>
          </cell>
          <cell r="H976">
            <v>0</v>
          </cell>
          <cell r="I976">
            <v>0</v>
          </cell>
          <cell r="J976">
            <v>0</v>
          </cell>
          <cell r="K976">
            <v>0</v>
          </cell>
          <cell r="L976">
            <v>0</v>
          </cell>
          <cell r="M976">
            <v>0</v>
          </cell>
          <cell r="N976">
            <v>0</v>
          </cell>
          <cell r="O976">
            <v>0</v>
          </cell>
        </row>
        <row r="977">
          <cell r="B977" t="str">
            <v>Q975</v>
          </cell>
          <cell r="C977">
            <v>0</v>
          </cell>
          <cell r="D977">
            <v>0</v>
          </cell>
          <cell r="E977">
            <v>0</v>
          </cell>
          <cell r="F977">
            <v>0</v>
          </cell>
          <cell r="G977">
            <v>0</v>
          </cell>
          <cell r="H977">
            <v>0</v>
          </cell>
          <cell r="I977">
            <v>0</v>
          </cell>
          <cell r="J977">
            <v>0</v>
          </cell>
          <cell r="K977">
            <v>0</v>
          </cell>
          <cell r="L977">
            <v>0</v>
          </cell>
          <cell r="M977">
            <v>0</v>
          </cell>
          <cell r="N977">
            <v>0</v>
          </cell>
          <cell r="O977">
            <v>0</v>
          </cell>
        </row>
        <row r="978">
          <cell r="B978" t="str">
            <v>Q976</v>
          </cell>
          <cell r="C978">
            <v>0</v>
          </cell>
          <cell r="D978">
            <v>0</v>
          </cell>
          <cell r="E978">
            <v>0</v>
          </cell>
          <cell r="F978">
            <v>0</v>
          </cell>
          <cell r="G978">
            <v>0</v>
          </cell>
          <cell r="H978">
            <v>0</v>
          </cell>
          <cell r="I978">
            <v>0</v>
          </cell>
          <cell r="J978">
            <v>0</v>
          </cell>
          <cell r="K978">
            <v>0</v>
          </cell>
          <cell r="L978">
            <v>0</v>
          </cell>
          <cell r="M978">
            <v>0</v>
          </cell>
          <cell r="N978">
            <v>0</v>
          </cell>
          <cell r="O978">
            <v>0</v>
          </cell>
        </row>
        <row r="979">
          <cell r="B979" t="str">
            <v>Q977</v>
          </cell>
          <cell r="C979">
            <v>0</v>
          </cell>
          <cell r="D979">
            <v>0</v>
          </cell>
          <cell r="E979">
            <v>0</v>
          </cell>
          <cell r="F979">
            <v>0</v>
          </cell>
          <cell r="G979">
            <v>0</v>
          </cell>
          <cell r="H979">
            <v>0</v>
          </cell>
          <cell r="I979">
            <v>0</v>
          </cell>
          <cell r="J979">
            <v>0</v>
          </cell>
          <cell r="K979">
            <v>0</v>
          </cell>
          <cell r="L979">
            <v>0</v>
          </cell>
          <cell r="M979">
            <v>0</v>
          </cell>
          <cell r="N979">
            <v>0</v>
          </cell>
          <cell r="O979">
            <v>0</v>
          </cell>
        </row>
        <row r="980">
          <cell r="B980" t="str">
            <v>Q978</v>
          </cell>
          <cell r="C980">
            <v>0</v>
          </cell>
          <cell r="D980">
            <v>0</v>
          </cell>
          <cell r="E980">
            <v>0</v>
          </cell>
          <cell r="F980">
            <v>0</v>
          </cell>
          <cell r="G980">
            <v>0</v>
          </cell>
          <cell r="H980">
            <v>0</v>
          </cell>
          <cell r="I980">
            <v>0</v>
          </cell>
          <cell r="J980">
            <v>0</v>
          </cell>
          <cell r="K980">
            <v>0</v>
          </cell>
          <cell r="L980">
            <v>0</v>
          </cell>
          <cell r="M980">
            <v>0</v>
          </cell>
          <cell r="N980">
            <v>0</v>
          </cell>
          <cell r="O980">
            <v>0</v>
          </cell>
        </row>
        <row r="981">
          <cell r="B981" t="str">
            <v>Q979</v>
          </cell>
          <cell r="C981">
            <v>0</v>
          </cell>
          <cell r="D981">
            <v>0</v>
          </cell>
          <cell r="E981">
            <v>0</v>
          </cell>
          <cell r="F981">
            <v>0</v>
          </cell>
          <cell r="G981">
            <v>0</v>
          </cell>
          <cell r="H981">
            <v>0</v>
          </cell>
          <cell r="I981">
            <v>0</v>
          </cell>
          <cell r="J981">
            <v>0</v>
          </cell>
          <cell r="K981">
            <v>0</v>
          </cell>
          <cell r="L981">
            <v>0</v>
          </cell>
          <cell r="M981">
            <v>0</v>
          </cell>
          <cell r="N981">
            <v>0</v>
          </cell>
          <cell r="O981">
            <v>0</v>
          </cell>
        </row>
        <row r="982">
          <cell r="B982" t="str">
            <v>Q980</v>
          </cell>
          <cell r="C982">
            <v>0</v>
          </cell>
          <cell r="D982">
            <v>0</v>
          </cell>
          <cell r="E982">
            <v>0</v>
          </cell>
          <cell r="F982">
            <v>0</v>
          </cell>
          <cell r="G982">
            <v>0</v>
          </cell>
          <cell r="H982">
            <v>0</v>
          </cell>
          <cell r="I982">
            <v>0</v>
          </cell>
          <cell r="J982">
            <v>0</v>
          </cell>
          <cell r="K982">
            <v>0</v>
          </cell>
          <cell r="L982">
            <v>0</v>
          </cell>
          <cell r="M982">
            <v>0</v>
          </cell>
          <cell r="N982">
            <v>0</v>
          </cell>
          <cell r="O982">
            <v>0</v>
          </cell>
        </row>
        <row r="983">
          <cell r="B983" t="str">
            <v>Q981</v>
          </cell>
          <cell r="C983">
            <v>0</v>
          </cell>
          <cell r="D983">
            <v>0</v>
          </cell>
          <cell r="E983">
            <v>0</v>
          </cell>
          <cell r="F983">
            <v>0</v>
          </cell>
          <cell r="G983">
            <v>0</v>
          </cell>
          <cell r="H983">
            <v>0</v>
          </cell>
          <cell r="I983">
            <v>0</v>
          </cell>
          <cell r="J983">
            <v>0</v>
          </cell>
          <cell r="K983">
            <v>0</v>
          </cell>
          <cell r="L983">
            <v>0</v>
          </cell>
          <cell r="M983">
            <v>0</v>
          </cell>
          <cell r="N983">
            <v>0</v>
          </cell>
          <cell r="O983">
            <v>0</v>
          </cell>
        </row>
        <row r="984">
          <cell r="B984" t="str">
            <v>Q982</v>
          </cell>
          <cell r="C984">
            <v>0</v>
          </cell>
          <cell r="D984">
            <v>0</v>
          </cell>
          <cell r="E984">
            <v>0</v>
          </cell>
          <cell r="F984">
            <v>0</v>
          </cell>
          <cell r="G984">
            <v>0</v>
          </cell>
          <cell r="H984">
            <v>0</v>
          </cell>
          <cell r="I984">
            <v>0</v>
          </cell>
          <cell r="J984">
            <v>0</v>
          </cell>
          <cell r="K984">
            <v>0</v>
          </cell>
          <cell r="L984">
            <v>0</v>
          </cell>
          <cell r="M984">
            <v>0</v>
          </cell>
          <cell r="N984">
            <v>0</v>
          </cell>
          <cell r="O984">
            <v>0</v>
          </cell>
        </row>
        <row r="985">
          <cell r="B985" t="str">
            <v>Q983</v>
          </cell>
          <cell r="C985">
            <v>0</v>
          </cell>
          <cell r="D985">
            <v>0</v>
          </cell>
          <cell r="E985">
            <v>0</v>
          </cell>
          <cell r="F985">
            <v>0</v>
          </cell>
          <cell r="G985">
            <v>0</v>
          </cell>
          <cell r="H985">
            <v>0</v>
          </cell>
          <cell r="I985">
            <v>0</v>
          </cell>
          <cell r="J985">
            <v>0</v>
          </cell>
          <cell r="K985">
            <v>0</v>
          </cell>
          <cell r="L985">
            <v>0</v>
          </cell>
          <cell r="M985">
            <v>0</v>
          </cell>
          <cell r="N985">
            <v>0</v>
          </cell>
          <cell r="O985">
            <v>0</v>
          </cell>
        </row>
        <row r="986">
          <cell r="B986" t="str">
            <v>Q984</v>
          </cell>
          <cell r="C986">
            <v>0</v>
          </cell>
          <cell r="D986">
            <v>0</v>
          </cell>
          <cell r="E986">
            <v>0</v>
          </cell>
          <cell r="F986">
            <v>0</v>
          </cell>
          <cell r="G986">
            <v>0</v>
          </cell>
          <cell r="H986">
            <v>0</v>
          </cell>
          <cell r="I986">
            <v>0</v>
          </cell>
          <cell r="J986">
            <v>0</v>
          </cell>
          <cell r="K986">
            <v>0</v>
          </cell>
          <cell r="L986">
            <v>0</v>
          </cell>
          <cell r="M986">
            <v>0</v>
          </cell>
          <cell r="N986">
            <v>0</v>
          </cell>
          <cell r="O986">
            <v>0</v>
          </cell>
        </row>
        <row r="987">
          <cell r="B987" t="str">
            <v>Q985</v>
          </cell>
          <cell r="C987">
            <v>0</v>
          </cell>
          <cell r="D987">
            <v>0</v>
          </cell>
          <cell r="E987">
            <v>0</v>
          </cell>
          <cell r="F987">
            <v>0</v>
          </cell>
          <cell r="G987">
            <v>0</v>
          </cell>
          <cell r="H987">
            <v>0</v>
          </cell>
          <cell r="I987">
            <v>0</v>
          </cell>
          <cell r="J987">
            <v>0</v>
          </cell>
          <cell r="K987">
            <v>0</v>
          </cell>
          <cell r="L987">
            <v>0</v>
          </cell>
          <cell r="M987">
            <v>0</v>
          </cell>
          <cell r="N987">
            <v>0</v>
          </cell>
          <cell r="O987">
            <v>0</v>
          </cell>
        </row>
        <row r="988">
          <cell r="B988" t="str">
            <v>Q986</v>
          </cell>
          <cell r="C988">
            <v>0</v>
          </cell>
          <cell r="D988">
            <v>0</v>
          </cell>
          <cell r="E988">
            <v>0</v>
          </cell>
          <cell r="F988">
            <v>0</v>
          </cell>
          <cell r="G988">
            <v>0</v>
          </cell>
          <cell r="H988">
            <v>0</v>
          </cell>
          <cell r="I988">
            <v>0</v>
          </cell>
          <cell r="J988">
            <v>0</v>
          </cell>
          <cell r="K988">
            <v>0</v>
          </cell>
          <cell r="L988">
            <v>0</v>
          </cell>
          <cell r="M988">
            <v>0</v>
          </cell>
          <cell r="N988">
            <v>0</v>
          </cell>
          <cell r="O988">
            <v>0</v>
          </cell>
        </row>
        <row r="989">
          <cell r="B989" t="str">
            <v>Q987</v>
          </cell>
          <cell r="C989">
            <v>0</v>
          </cell>
          <cell r="D989">
            <v>0</v>
          </cell>
          <cell r="E989">
            <v>0</v>
          </cell>
          <cell r="F989">
            <v>0</v>
          </cell>
          <cell r="G989">
            <v>0</v>
          </cell>
          <cell r="H989">
            <v>0</v>
          </cell>
          <cell r="I989">
            <v>0</v>
          </cell>
          <cell r="J989">
            <v>0</v>
          </cell>
          <cell r="K989">
            <v>0</v>
          </cell>
          <cell r="L989">
            <v>0</v>
          </cell>
          <cell r="M989">
            <v>0</v>
          </cell>
          <cell r="N989">
            <v>0</v>
          </cell>
          <cell r="O989">
            <v>0</v>
          </cell>
        </row>
        <row r="990">
          <cell r="B990" t="str">
            <v>Q988</v>
          </cell>
          <cell r="C990">
            <v>0</v>
          </cell>
          <cell r="D990">
            <v>0</v>
          </cell>
          <cell r="E990">
            <v>0</v>
          </cell>
          <cell r="F990">
            <v>0</v>
          </cell>
          <cell r="G990">
            <v>0</v>
          </cell>
          <cell r="H990">
            <v>0</v>
          </cell>
          <cell r="I990">
            <v>0</v>
          </cell>
          <cell r="J990">
            <v>0</v>
          </cell>
          <cell r="K990">
            <v>0</v>
          </cell>
          <cell r="L990">
            <v>0</v>
          </cell>
          <cell r="M990">
            <v>0</v>
          </cell>
          <cell r="N990">
            <v>0</v>
          </cell>
          <cell r="O990">
            <v>0</v>
          </cell>
        </row>
        <row r="991">
          <cell r="B991" t="str">
            <v>Q989</v>
          </cell>
          <cell r="C991">
            <v>0</v>
          </cell>
          <cell r="D991">
            <v>0</v>
          </cell>
          <cell r="E991">
            <v>0</v>
          </cell>
          <cell r="F991">
            <v>0</v>
          </cell>
          <cell r="G991">
            <v>0</v>
          </cell>
          <cell r="H991">
            <v>0</v>
          </cell>
          <cell r="I991">
            <v>0</v>
          </cell>
          <cell r="J991">
            <v>0</v>
          </cell>
          <cell r="K991">
            <v>0</v>
          </cell>
          <cell r="L991">
            <v>0</v>
          </cell>
          <cell r="M991">
            <v>0</v>
          </cell>
          <cell r="N991">
            <v>0</v>
          </cell>
          <cell r="O991">
            <v>0</v>
          </cell>
        </row>
        <row r="992">
          <cell r="B992" t="str">
            <v>Q990</v>
          </cell>
          <cell r="C992">
            <v>0</v>
          </cell>
          <cell r="D992">
            <v>0</v>
          </cell>
          <cell r="E992">
            <v>0</v>
          </cell>
          <cell r="F992">
            <v>0</v>
          </cell>
          <cell r="G992">
            <v>0</v>
          </cell>
          <cell r="H992">
            <v>0</v>
          </cell>
          <cell r="I992">
            <v>0</v>
          </cell>
          <cell r="J992">
            <v>0</v>
          </cell>
          <cell r="K992">
            <v>0</v>
          </cell>
          <cell r="L992">
            <v>0</v>
          </cell>
          <cell r="M992">
            <v>0</v>
          </cell>
          <cell r="N992">
            <v>0</v>
          </cell>
          <cell r="O992">
            <v>0</v>
          </cell>
        </row>
        <row r="993">
          <cell r="B993" t="str">
            <v>Q991</v>
          </cell>
          <cell r="C993">
            <v>0</v>
          </cell>
          <cell r="D993">
            <v>0</v>
          </cell>
          <cell r="E993">
            <v>0</v>
          </cell>
          <cell r="F993">
            <v>0</v>
          </cell>
          <cell r="G993">
            <v>0</v>
          </cell>
          <cell r="H993">
            <v>0</v>
          </cell>
          <cell r="I993">
            <v>0</v>
          </cell>
          <cell r="J993">
            <v>0</v>
          </cell>
          <cell r="K993">
            <v>0</v>
          </cell>
          <cell r="L993">
            <v>0</v>
          </cell>
          <cell r="M993">
            <v>0</v>
          </cell>
          <cell r="N993">
            <v>0</v>
          </cell>
          <cell r="O993">
            <v>0</v>
          </cell>
        </row>
        <row r="994">
          <cell r="B994" t="str">
            <v>Q992</v>
          </cell>
          <cell r="C994">
            <v>0</v>
          </cell>
          <cell r="D994">
            <v>0</v>
          </cell>
          <cell r="E994">
            <v>0</v>
          </cell>
          <cell r="F994">
            <v>0</v>
          </cell>
          <cell r="G994">
            <v>0</v>
          </cell>
          <cell r="H994">
            <v>0</v>
          </cell>
          <cell r="I994">
            <v>0</v>
          </cell>
          <cell r="J994">
            <v>0</v>
          </cell>
          <cell r="K994">
            <v>0</v>
          </cell>
          <cell r="L994">
            <v>0</v>
          </cell>
          <cell r="M994">
            <v>0</v>
          </cell>
          <cell r="N994">
            <v>0</v>
          </cell>
          <cell r="O994">
            <v>0</v>
          </cell>
        </row>
        <row r="995">
          <cell r="B995" t="str">
            <v>Q993</v>
          </cell>
          <cell r="C995">
            <v>0</v>
          </cell>
          <cell r="D995">
            <v>0</v>
          </cell>
          <cell r="E995">
            <v>0</v>
          </cell>
          <cell r="F995">
            <v>0</v>
          </cell>
          <cell r="G995">
            <v>0</v>
          </cell>
          <cell r="H995">
            <v>0</v>
          </cell>
          <cell r="I995">
            <v>0</v>
          </cell>
          <cell r="J995">
            <v>0</v>
          </cell>
          <cell r="K995">
            <v>0</v>
          </cell>
          <cell r="L995">
            <v>0</v>
          </cell>
          <cell r="M995">
            <v>0</v>
          </cell>
          <cell r="N995">
            <v>0</v>
          </cell>
          <cell r="O995">
            <v>0</v>
          </cell>
        </row>
        <row r="996">
          <cell r="B996" t="str">
            <v>Q994</v>
          </cell>
          <cell r="C996">
            <v>0</v>
          </cell>
          <cell r="D996">
            <v>0</v>
          </cell>
          <cell r="E996">
            <v>0</v>
          </cell>
          <cell r="F996">
            <v>0</v>
          </cell>
          <cell r="G996">
            <v>0</v>
          </cell>
          <cell r="H996">
            <v>0</v>
          </cell>
          <cell r="I996">
            <v>0</v>
          </cell>
          <cell r="J996">
            <v>0</v>
          </cell>
          <cell r="K996">
            <v>0</v>
          </cell>
          <cell r="L996">
            <v>0</v>
          </cell>
          <cell r="M996">
            <v>0</v>
          </cell>
          <cell r="N996">
            <v>0</v>
          </cell>
          <cell r="O996">
            <v>0</v>
          </cell>
        </row>
        <row r="997">
          <cell r="B997" t="str">
            <v>Q995</v>
          </cell>
          <cell r="C997">
            <v>0</v>
          </cell>
          <cell r="D997">
            <v>0</v>
          </cell>
          <cell r="E997">
            <v>0</v>
          </cell>
          <cell r="F997">
            <v>0</v>
          </cell>
          <cell r="G997">
            <v>0</v>
          </cell>
          <cell r="H997">
            <v>0</v>
          </cell>
          <cell r="I997">
            <v>0</v>
          </cell>
          <cell r="J997">
            <v>0</v>
          </cell>
          <cell r="K997">
            <v>0</v>
          </cell>
          <cell r="L997">
            <v>0</v>
          </cell>
          <cell r="M997">
            <v>0</v>
          </cell>
          <cell r="N997">
            <v>0</v>
          </cell>
          <cell r="O997">
            <v>0</v>
          </cell>
        </row>
        <row r="998">
          <cell r="B998" t="str">
            <v>Q996</v>
          </cell>
          <cell r="C998">
            <v>0</v>
          </cell>
          <cell r="D998">
            <v>0</v>
          </cell>
          <cell r="E998">
            <v>0</v>
          </cell>
          <cell r="F998">
            <v>0</v>
          </cell>
          <cell r="G998">
            <v>0</v>
          </cell>
          <cell r="H998">
            <v>0</v>
          </cell>
          <cell r="I998">
            <v>0</v>
          </cell>
          <cell r="J998">
            <v>0</v>
          </cell>
          <cell r="K998">
            <v>0</v>
          </cell>
          <cell r="L998">
            <v>0</v>
          </cell>
          <cell r="M998">
            <v>0</v>
          </cell>
          <cell r="N998">
            <v>0</v>
          </cell>
          <cell r="O998">
            <v>0</v>
          </cell>
        </row>
        <row r="999">
          <cell r="B999" t="str">
            <v>Q997</v>
          </cell>
          <cell r="C999">
            <v>0</v>
          </cell>
          <cell r="D999">
            <v>0</v>
          </cell>
          <cell r="E999">
            <v>0</v>
          </cell>
          <cell r="F999">
            <v>0</v>
          </cell>
          <cell r="G999">
            <v>0</v>
          </cell>
          <cell r="H999">
            <v>0</v>
          </cell>
          <cell r="I999">
            <v>0</v>
          </cell>
          <cell r="J999">
            <v>0</v>
          </cell>
          <cell r="K999">
            <v>0</v>
          </cell>
          <cell r="L999">
            <v>0</v>
          </cell>
          <cell r="M999">
            <v>0</v>
          </cell>
          <cell r="N999">
            <v>0</v>
          </cell>
          <cell r="O999">
            <v>0</v>
          </cell>
        </row>
        <row r="1000">
          <cell r="B1000" t="str">
            <v>Q998</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row>
        <row r="1001">
          <cell r="B1001" t="str">
            <v>Q999</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row>
        <row r="1002">
          <cell r="B1002" t="str">
            <v>Q1000</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row>
        <row r="1003">
          <cell r="B1003" t="str">
            <v>Q1001</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row>
        <row r="1004">
          <cell r="B1004" t="str">
            <v>Q1002</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row>
        <row r="1005">
          <cell r="B1005" t="str">
            <v>Q1003</v>
          </cell>
          <cell r="C1005">
            <v>0</v>
          </cell>
          <cell r="D1005">
            <v>0</v>
          </cell>
          <cell r="E1005">
            <v>0</v>
          </cell>
          <cell r="F1005">
            <v>0</v>
          </cell>
          <cell r="G1005">
            <v>0</v>
          </cell>
          <cell r="H1005">
            <v>0</v>
          </cell>
          <cell r="I1005">
            <v>0</v>
          </cell>
          <cell r="J1005">
            <v>0</v>
          </cell>
          <cell r="K1005">
            <v>0</v>
          </cell>
          <cell r="L1005">
            <v>0</v>
          </cell>
          <cell r="M1005">
            <v>0</v>
          </cell>
          <cell r="N1005">
            <v>0</v>
          </cell>
          <cell r="O1005">
            <v>0</v>
          </cell>
        </row>
        <row r="1006">
          <cell r="B1006" t="str">
            <v>Q1004</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row>
        <row r="1007">
          <cell r="B1007" t="str">
            <v>Q1005</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row>
        <row r="1008">
          <cell r="B1008" t="str">
            <v>Q1006</v>
          </cell>
          <cell r="C1008">
            <v>0</v>
          </cell>
          <cell r="D1008">
            <v>0</v>
          </cell>
          <cell r="E1008">
            <v>0</v>
          </cell>
          <cell r="F1008">
            <v>0</v>
          </cell>
          <cell r="G1008">
            <v>0</v>
          </cell>
          <cell r="H1008">
            <v>0</v>
          </cell>
          <cell r="I1008">
            <v>0</v>
          </cell>
          <cell r="J1008">
            <v>0</v>
          </cell>
          <cell r="K1008">
            <v>0</v>
          </cell>
          <cell r="L1008">
            <v>0</v>
          </cell>
          <cell r="M1008">
            <v>0</v>
          </cell>
          <cell r="N1008">
            <v>0</v>
          </cell>
          <cell r="O1008">
            <v>0</v>
          </cell>
        </row>
        <row r="1009">
          <cell r="B1009" t="str">
            <v>Q1007</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row>
        <row r="1010">
          <cell r="B1010" t="str">
            <v>Q1008</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row>
        <row r="1011">
          <cell r="B1011" t="str">
            <v>Q1009</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row>
        <row r="1012">
          <cell r="B1012" t="str">
            <v>Q1010</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row>
        <row r="1013">
          <cell r="B1013" t="str">
            <v>Q1011</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row>
        <row r="1014">
          <cell r="B1014" t="str">
            <v>Q1012</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row>
        <row r="1015">
          <cell r="B1015" t="str">
            <v>Q1013</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row>
        <row r="1016">
          <cell r="B1016" t="str">
            <v>Q1014</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row>
        <row r="1017">
          <cell r="B1017" t="str">
            <v>Q1015</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row>
        <row r="1018">
          <cell r="B1018" t="str">
            <v>Q1016</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row>
        <row r="1019">
          <cell r="B1019" t="str">
            <v>Q1017</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row>
        <row r="1020">
          <cell r="B1020" t="str">
            <v>Q1018</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row>
        <row r="1021">
          <cell r="B1021" t="str">
            <v>Q1019</v>
          </cell>
          <cell r="C1021">
            <v>0</v>
          </cell>
          <cell r="D1021">
            <v>0</v>
          </cell>
          <cell r="E1021">
            <v>0</v>
          </cell>
          <cell r="F1021">
            <v>0</v>
          </cell>
          <cell r="G1021">
            <v>0</v>
          </cell>
          <cell r="H1021">
            <v>0</v>
          </cell>
          <cell r="I1021">
            <v>0</v>
          </cell>
          <cell r="J1021">
            <v>0</v>
          </cell>
          <cell r="K1021">
            <v>0</v>
          </cell>
          <cell r="L1021">
            <v>0</v>
          </cell>
          <cell r="M1021">
            <v>0</v>
          </cell>
          <cell r="N1021">
            <v>0</v>
          </cell>
          <cell r="O1021">
            <v>0</v>
          </cell>
        </row>
        <row r="1022">
          <cell r="B1022" t="str">
            <v>Q1020</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row>
        <row r="1023">
          <cell r="B1023" t="str">
            <v>Q1021</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row>
        <row r="1024">
          <cell r="B1024" t="str">
            <v>Q1022</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row>
        <row r="1025">
          <cell r="B1025" t="str">
            <v>Q1023</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row>
        <row r="1026">
          <cell r="B1026" t="str">
            <v>Q1024</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row>
        <row r="1027">
          <cell r="B1027" t="str">
            <v>Q1025</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row>
        <row r="1028">
          <cell r="B1028" t="str">
            <v>Q1026</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row>
        <row r="1029">
          <cell r="B1029" t="str">
            <v>Q1027</v>
          </cell>
          <cell r="C1029">
            <v>0</v>
          </cell>
          <cell r="D1029">
            <v>0</v>
          </cell>
          <cell r="E1029">
            <v>0</v>
          </cell>
          <cell r="F1029">
            <v>0</v>
          </cell>
          <cell r="G1029">
            <v>0</v>
          </cell>
          <cell r="H1029">
            <v>0</v>
          </cell>
          <cell r="I1029">
            <v>0</v>
          </cell>
          <cell r="J1029">
            <v>0</v>
          </cell>
          <cell r="K1029">
            <v>0</v>
          </cell>
          <cell r="L1029">
            <v>0</v>
          </cell>
          <cell r="M1029">
            <v>0</v>
          </cell>
          <cell r="N1029">
            <v>0</v>
          </cell>
          <cell r="O1029">
            <v>0</v>
          </cell>
        </row>
        <row r="1030">
          <cell r="B1030" t="str">
            <v>Q1028</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row>
        <row r="1031">
          <cell r="B1031" t="str">
            <v>Q1029</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row>
        <row r="1032">
          <cell r="B1032" t="str">
            <v>Q1030</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row>
        <row r="1033">
          <cell r="B1033" t="str">
            <v>Q1031</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row>
        <row r="1034">
          <cell r="B1034" t="str">
            <v>Q1032</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row>
        <row r="1035">
          <cell r="B1035" t="str">
            <v>Q1033</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row>
        <row r="1036">
          <cell r="B1036" t="str">
            <v>Q1034</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row>
        <row r="1037">
          <cell r="B1037" t="str">
            <v>Q1035</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row>
        <row r="1038">
          <cell r="B1038" t="str">
            <v>Q1036</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row>
        <row r="1039">
          <cell r="B1039" t="str">
            <v>Q1037</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row>
        <row r="1040">
          <cell r="B1040" t="str">
            <v>Q1038</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row>
        <row r="1041">
          <cell r="B1041" t="str">
            <v>Q1039</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row>
        <row r="1042">
          <cell r="B1042" t="str">
            <v>Q1040</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row>
        <row r="1043">
          <cell r="B1043" t="str">
            <v>Q1041</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row>
        <row r="1044">
          <cell r="B1044" t="str">
            <v>Q1042</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row>
        <row r="1045">
          <cell r="B1045" t="str">
            <v>Q1043</v>
          </cell>
          <cell r="C1045">
            <v>0</v>
          </cell>
          <cell r="D1045">
            <v>0</v>
          </cell>
          <cell r="E1045">
            <v>0</v>
          </cell>
          <cell r="F1045">
            <v>0</v>
          </cell>
          <cell r="G1045">
            <v>0</v>
          </cell>
          <cell r="H1045">
            <v>0</v>
          </cell>
          <cell r="I1045">
            <v>0</v>
          </cell>
          <cell r="J1045">
            <v>0</v>
          </cell>
          <cell r="K1045">
            <v>0</v>
          </cell>
          <cell r="L1045">
            <v>0</v>
          </cell>
          <cell r="M1045">
            <v>0</v>
          </cell>
          <cell r="N1045">
            <v>0</v>
          </cell>
          <cell r="O1045">
            <v>0</v>
          </cell>
        </row>
        <row r="1046">
          <cell r="B1046" t="str">
            <v>Q1044</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row>
        <row r="1047">
          <cell r="B1047" t="str">
            <v>Q1045</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row>
        <row r="1048">
          <cell r="B1048" t="str">
            <v>Q1046</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row>
        <row r="1049">
          <cell r="B1049" t="str">
            <v>Q1047</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row>
        <row r="1050">
          <cell r="B1050" t="str">
            <v>Q1048</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row>
        <row r="1051">
          <cell r="B1051" t="str">
            <v>Q1049</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row>
        <row r="1052">
          <cell r="B1052" t="str">
            <v>Q1050</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row>
        <row r="1053">
          <cell r="B1053" t="str">
            <v>Q1051</v>
          </cell>
          <cell r="C1053">
            <v>0</v>
          </cell>
          <cell r="D1053">
            <v>0</v>
          </cell>
          <cell r="E1053">
            <v>0</v>
          </cell>
          <cell r="F1053">
            <v>0</v>
          </cell>
          <cell r="G1053">
            <v>0</v>
          </cell>
          <cell r="H1053">
            <v>0</v>
          </cell>
          <cell r="I1053">
            <v>0</v>
          </cell>
          <cell r="J1053">
            <v>0</v>
          </cell>
          <cell r="K1053">
            <v>0</v>
          </cell>
          <cell r="L1053">
            <v>0</v>
          </cell>
          <cell r="M1053">
            <v>0</v>
          </cell>
          <cell r="N1053">
            <v>0</v>
          </cell>
          <cell r="O1053">
            <v>0</v>
          </cell>
        </row>
        <row r="1054">
          <cell r="B1054" t="str">
            <v>Q1052</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row>
        <row r="1055">
          <cell r="B1055" t="str">
            <v>Q1053</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row>
        <row r="1056">
          <cell r="B1056" t="str">
            <v>Q1054</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row>
        <row r="1057">
          <cell r="B1057" t="str">
            <v>Q1055</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row>
        <row r="1058">
          <cell r="B1058" t="str">
            <v>Q1056</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row>
        <row r="1059">
          <cell r="B1059" t="str">
            <v>Q1057</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row>
        <row r="1060">
          <cell r="B1060" t="str">
            <v>Q1058</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row>
        <row r="1061">
          <cell r="B1061" t="str">
            <v>Q1059</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row>
        <row r="1062">
          <cell r="B1062" t="str">
            <v>Q1060</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row>
        <row r="1063">
          <cell r="B1063" t="str">
            <v>Q1061</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row>
        <row r="1064">
          <cell r="B1064" t="str">
            <v>Q1062</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row>
        <row r="1065">
          <cell r="B1065" t="str">
            <v>Q1063</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row>
        <row r="1066">
          <cell r="B1066" t="str">
            <v>Q1064</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row>
        <row r="1067">
          <cell r="B1067" t="str">
            <v>Q1065</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row>
        <row r="1068">
          <cell r="B1068" t="str">
            <v>Q1066</v>
          </cell>
          <cell r="C1068">
            <v>0</v>
          </cell>
          <cell r="D1068">
            <v>0</v>
          </cell>
          <cell r="E1068">
            <v>0</v>
          </cell>
          <cell r="F1068">
            <v>0</v>
          </cell>
          <cell r="G1068">
            <v>0</v>
          </cell>
          <cell r="H1068">
            <v>0</v>
          </cell>
          <cell r="I1068">
            <v>0</v>
          </cell>
          <cell r="J1068">
            <v>0</v>
          </cell>
          <cell r="K1068">
            <v>0</v>
          </cell>
          <cell r="L1068">
            <v>0</v>
          </cell>
          <cell r="M1068">
            <v>0</v>
          </cell>
          <cell r="N1068">
            <v>0</v>
          </cell>
          <cell r="O1068">
            <v>0</v>
          </cell>
        </row>
        <row r="1069">
          <cell r="B1069" t="str">
            <v>Q1067</v>
          </cell>
          <cell r="C1069">
            <v>0</v>
          </cell>
          <cell r="D1069">
            <v>0</v>
          </cell>
          <cell r="E1069">
            <v>0</v>
          </cell>
          <cell r="F1069">
            <v>0</v>
          </cell>
          <cell r="G1069">
            <v>0</v>
          </cell>
          <cell r="H1069">
            <v>0</v>
          </cell>
          <cell r="I1069">
            <v>0</v>
          </cell>
          <cell r="J1069">
            <v>0</v>
          </cell>
          <cell r="K1069">
            <v>0</v>
          </cell>
          <cell r="L1069">
            <v>0</v>
          </cell>
          <cell r="M1069">
            <v>0</v>
          </cell>
          <cell r="N1069">
            <v>0</v>
          </cell>
          <cell r="O1069">
            <v>0</v>
          </cell>
        </row>
        <row r="1070">
          <cell r="B1070" t="str">
            <v>Q1068</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row>
        <row r="1071">
          <cell r="B1071" t="str">
            <v>Q1069</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row>
        <row r="1072">
          <cell r="B1072" t="str">
            <v>Q1070</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row>
        <row r="1073">
          <cell r="B1073" t="str">
            <v>Q1071</v>
          </cell>
          <cell r="C1073">
            <v>0</v>
          </cell>
          <cell r="D1073">
            <v>0</v>
          </cell>
          <cell r="E1073">
            <v>0</v>
          </cell>
          <cell r="F1073">
            <v>0</v>
          </cell>
          <cell r="G1073">
            <v>0</v>
          </cell>
          <cell r="H1073">
            <v>0</v>
          </cell>
          <cell r="I1073">
            <v>0</v>
          </cell>
          <cell r="J1073">
            <v>0</v>
          </cell>
          <cell r="K1073">
            <v>0</v>
          </cell>
          <cell r="L1073">
            <v>0</v>
          </cell>
          <cell r="M1073">
            <v>0</v>
          </cell>
          <cell r="N1073">
            <v>0</v>
          </cell>
          <cell r="O1073">
            <v>0</v>
          </cell>
        </row>
        <row r="1074">
          <cell r="B1074" t="str">
            <v>Q1072</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row>
        <row r="1075">
          <cell r="B1075" t="str">
            <v>Q1073</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row>
        <row r="1076">
          <cell r="B1076" t="str">
            <v>Q1074</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row>
        <row r="1077">
          <cell r="B1077" t="str">
            <v>Q1075</v>
          </cell>
          <cell r="C1077">
            <v>0</v>
          </cell>
          <cell r="D1077">
            <v>0</v>
          </cell>
          <cell r="E1077">
            <v>0</v>
          </cell>
          <cell r="F1077">
            <v>0</v>
          </cell>
          <cell r="G1077">
            <v>0</v>
          </cell>
          <cell r="H1077">
            <v>0</v>
          </cell>
          <cell r="I1077">
            <v>0</v>
          </cell>
          <cell r="J1077">
            <v>0</v>
          </cell>
          <cell r="K1077">
            <v>0</v>
          </cell>
          <cell r="L1077">
            <v>0</v>
          </cell>
          <cell r="M1077">
            <v>0</v>
          </cell>
          <cell r="N1077">
            <v>0</v>
          </cell>
          <cell r="O1077">
            <v>0</v>
          </cell>
        </row>
        <row r="1078">
          <cell r="B1078" t="str">
            <v>Q1076</v>
          </cell>
          <cell r="C1078">
            <v>0</v>
          </cell>
          <cell r="D1078">
            <v>0</v>
          </cell>
          <cell r="E1078">
            <v>0</v>
          </cell>
          <cell r="F1078">
            <v>0</v>
          </cell>
          <cell r="G1078">
            <v>0</v>
          </cell>
          <cell r="H1078">
            <v>0</v>
          </cell>
          <cell r="I1078">
            <v>0</v>
          </cell>
          <cell r="J1078">
            <v>0</v>
          </cell>
          <cell r="K1078">
            <v>0</v>
          </cell>
          <cell r="L1078">
            <v>0</v>
          </cell>
          <cell r="M1078">
            <v>0</v>
          </cell>
          <cell r="N1078">
            <v>0</v>
          </cell>
          <cell r="O1078">
            <v>0</v>
          </cell>
        </row>
        <row r="1079">
          <cell r="B1079" t="str">
            <v>Q1077</v>
          </cell>
          <cell r="C1079">
            <v>0</v>
          </cell>
          <cell r="D1079">
            <v>0</v>
          </cell>
          <cell r="E1079">
            <v>0</v>
          </cell>
          <cell r="F1079">
            <v>0</v>
          </cell>
          <cell r="G1079">
            <v>0</v>
          </cell>
          <cell r="H1079">
            <v>0</v>
          </cell>
          <cell r="I1079">
            <v>0</v>
          </cell>
          <cell r="J1079">
            <v>0</v>
          </cell>
          <cell r="K1079">
            <v>0</v>
          </cell>
          <cell r="L1079">
            <v>0</v>
          </cell>
          <cell r="M1079">
            <v>0</v>
          </cell>
          <cell r="N1079">
            <v>0</v>
          </cell>
          <cell r="O1079">
            <v>0</v>
          </cell>
        </row>
        <row r="1080">
          <cell r="B1080" t="str">
            <v>Q1078</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row>
        <row r="1081">
          <cell r="B1081" t="str">
            <v>Q1079</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row>
        <row r="1082">
          <cell r="B1082" t="str">
            <v>Q1080</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row>
        <row r="1083">
          <cell r="B1083" t="str">
            <v>Q1081</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row>
        <row r="1084">
          <cell r="B1084" t="str">
            <v>Q1082</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row>
        <row r="1085">
          <cell r="B1085" t="str">
            <v>Q1083</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row>
        <row r="1086">
          <cell r="B1086" t="str">
            <v>Q1084</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row>
        <row r="1087">
          <cell r="B1087" t="str">
            <v>Q1085</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row>
        <row r="1088">
          <cell r="B1088" t="str">
            <v>Q1086</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row>
        <row r="1089">
          <cell r="B1089" t="str">
            <v>Q1087</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row>
        <row r="1090">
          <cell r="B1090" t="str">
            <v>Q1088</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row>
        <row r="1091">
          <cell r="B1091" t="str">
            <v>Q1089</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row>
        <row r="1092">
          <cell r="B1092" t="str">
            <v>Q1090</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row>
        <row r="1093">
          <cell r="B1093" t="str">
            <v>Q1091</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row>
        <row r="1094">
          <cell r="B1094" t="str">
            <v>Q1092</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row>
        <row r="1095">
          <cell r="B1095" t="str">
            <v>Q1093</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row>
        <row r="1096">
          <cell r="B1096" t="str">
            <v>Q1094</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row>
        <row r="1097">
          <cell r="B1097" t="str">
            <v>Q1095</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row>
        <row r="1098">
          <cell r="B1098" t="str">
            <v>Q1096</v>
          </cell>
          <cell r="C1098">
            <v>0</v>
          </cell>
          <cell r="D1098">
            <v>0</v>
          </cell>
          <cell r="E1098">
            <v>0</v>
          </cell>
          <cell r="F1098">
            <v>0</v>
          </cell>
          <cell r="G1098">
            <v>0</v>
          </cell>
          <cell r="H1098">
            <v>0</v>
          </cell>
          <cell r="I1098">
            <v>0</v>
          </cell>
          <cell r="J1098">
            <v>0</v>
          </cell>
          <cell r="K1098">
            <v>0</v>
          </cell>
          <cell r="L1098">
            <v>0</v>
          </cell>
          <cell r="M1098">
            <v>0</v>
          </cell>
          <cell r="N1098">
            <v>0</v>
          </cell>
          <cell r="O1098">
            <v>0</v>
          </cell>
        </row>
        <row r="1099">
          <cell r="B1099" t="str">
            <v>Q1097</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row>
        <row r="1100">
          <cell r="B1100" t="str">
            <v>Q1098</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row>
        <row r="1101">
          <cell r="B1101" t="str">
            <v>Q1099</v>
          </cell>
          <cell r="C1101">
            <v>0</v>
          </cell>
          <cell r="D1101">
            <v>0</v>
          </cell>
          <cell r="E1101">
            <v>0</v>
          </cell>
          <cell r="F1101">
            <v>0</v>
          </cell>
          <cell r="G1101">
            <v>0</v>
          </cell>
          <cell r="H1101">
            <v>0</v>
          </cell>
          <cell r="I1101">
            <v>0</v>
          </cell>
          <cell r="J1101">
            <v>0</v>
          </cell>
          <cell r="K1101">
            <v>0</v>
          </cell>
          <cell r="L1101">
            <v>0</v>
          </cell>
          <cell r="M1101">
            <v>0</v>
          </cell>
          <cell r="N1101">
            <v>0</v>
          </cell>
          <cell r="O1101">
            <v>0</v>
          </cell>
        </row>
        <row r="1102">
          <cell r="B1102" t="str">
            <v>Q1100</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row>
        <row r="1103">
          <cell r="B1103" t="str">
            <v>Q1101</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row>
        <row r="1104">
          <cell r="B1104" t="str">
            <v>Q1102</v>
          </cell>
          <cell r="C1104">
            <v>0</v>
          </cell>
          <cell r="D1104">
            <v>0</v>
          </cell>
          <cell r="E1104">
            <v>0</v>
          </cell>
          <cell r="F1104">
            <v>0</v>
          </cell>
          <cell r="G1104">
            <v>0</v>
          </cell>
          <cell r="H1104">
            <v>0</v>
          </cell>
          <cell r="I1104">
            <v>0</v>
          </cell>
          <cell r="J1104">
            <v>0</v>
          </cell>
          <cell r="K1104">
            <v>0</v>
          </cell>
          <cell r="L1104">
            <v>0</v>
          </cell>
          <cell r="M1104">
            <v>0</v>
          </cell>
          <cell r="N1104">
            <v>0</v>
          </cell>
          <cell r="O1104">
            <v>0</v>
          </cell>
        </row>
        <row r="1105">
          <cell r="B1105" t="str">
            <v>Q1103</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row>
        <row r="1106">
          <cell r="B1106" t="str">
            <v>Q1104</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row>
        <row r="1107">
          <cell r="B1107" t="str">
            <v>Q1105</v>
          </cell>
          <cell r="C1107">
            <v>0</v>
          </cell>
          <cell r="D1107">
            <v>0</v>
          </cell>
          <cell r="E1107">
            <v>0</v>
          </cell>
          <cell r="F1107">
            <v>0</v>
          </cell>
          <cell r="G1107">
            <v>0</v>
          </cell>
          <cell r="H1107">
            <v>0</v>
          </cell>
          <cell r="I1107">
            <v>0</v>
          </cell>
          <cell r="J1107">
            <v>0</v>
          </cell>
          <cell r="K1107">
            <v>0</v>
          </cell>
          <cell r="L1107">
            <v>0</v>
          </cell>
          <cell r="M1107">
            <v>0</v>
          </cell>
          <cell r="N1107">
            <v>0</v>
          </cell>
          <cell r="O1107">
            <v>0</v>
          </cell>
        </row>
        <row r="1108">
          <cell r="B1108" t="str">
            <v>Q1106</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row>
        <row r="1109">
          <cell r="B1109" t="str">
            <v>Q1107</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row>
        <row r="1110">
          <cell r="B1110" t="str">
            <v>Q1108</v>
          </cell>
          <cell r="C1110">
            <v>0</v>
          </cell>
          <cell r="D1110">
            <v>0</v>
          </cell>
          <cell r="E1110">
            <v>0</v>
          </cell>
          <cell r="F1110">
            <v>0</v>
          </cell>
          <cell r="G1110">
            <v>0</v>
          </cell>
          <cell r="H1110">
            <v>0</v>
          </cell>
          <cell r="I1110">
            <v>0</v>
          </cell>
          <cell r="J1110">
            <v>0</v>
          </cell>
          <cell r="K1110">
            <v>0</v>
          </cell>
          <cell r="L1110">
            <v>0</v>
          </cell>
          <cell r="M1110">
            <v>0</v>
          </cell>
          <cell r="N1110">
            <v>0</v>
          </cell>
          <cell r="O1110">
            <v>0</v>
          </cell>
        </row>
        <row r="1111">
          <cell r="B1111" t="str">
            <v>Q1109</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row>
        <row r="1112">
          <cell r="B1112" t="str">
            <v>Q1110</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row>
        <row r="1113">
          <cell r="B1113" t="str">
            <v>Q1111</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row>
        <row r="1114">
          <cell r="B1114" t="str">
            <v>Q1112</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row>
        <row r="1115">
          <cell r="B1115" t="str">
            <v>Q1113</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row>
        <row r="1116">
          <cell r="B1116" t="str">
            <v>Q1114</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row>
        <row r="1117">
          <cell r="B1117" t="str">
            <v>Q1115</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row>
        <row r="1118">
          <cell r="B1118" t="str">
            <v>Q1116</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row>
        <row r="1119">
          <cell r="B1119" t="str">
            <v>Q1117</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row>
        <row r="1120">
          <cell r="B1120" t="str">
            <v>Q1118</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row>
        <row r="1121">
          <cell r="B1121" t="str">
            <v>Q1119</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row>
        <row r="1122">
          <cell r="B1122" t="str">
            <v>Q1120</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row>
        <row r="1123">
          <cell r="B1123" t="str">
            <v>Q1121</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row>
        <row r="1124">
          <cell r="B1124" t="str">
            <v>Q1122</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row>
        <row r="1125">
          <cell r="B1125" t="str">
            <v>Q1123</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row>
        <row r="1126">
          <cell r="B1126" t="str">
            <v>Q1124</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row>
        <row r="1127">
          <cell r="B1127" t="str">
            <v>Q1125</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row>
        <row r="1128">
          <cell r="B1128" t="str">
            <v>Q1126</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row>
        <row r="1129">
          <cell r="B1129" t="str">
            <v>Q1127</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row>
        <row r="1130">
          <cell r="B1130" t="str">
            <v>Q1128</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row>
        <row r="1131">
          <cell r="B1131" t="str">
            <v>Q1129</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row>
        <row r="1132">
          <cell r="B1132" t="str">
            <v>Q1130</v>
          </cell>
          <cell r="C1132">
            <v>0</v>
          </cell>
          <cell r="D1132">
            <v>0</v>
          </cell>
          <cell r="E1132">
            <v>0</v>
          </cell>
          <cell r="F1132">
            <v>0</v>
          </cell>
          <cell r="G1132">
            <v>0</v>
          </cell>
          <cell r="H1132">
            <v>0</v>
          </cell>
          <cell r="I1132">
            <v>0</v>
          </cell>
          <cell r="J1132">
            <v>0</v>
          </cell>
          <cell r="K1132">
            <v>0</v>
          </cell>
          <cell r="L1132">
            <v>0</v>
          </cell>
          <cell r="M1132">
            <v>0</v>
          </cell>
          <cell r="N1132">
            <v>0</v>
          </cell>
          <cell r="O1132">
            <v>0</v>
          </cell>
        </row>
        <row r="1133">
          <cell r="B1133" t="str">
            <v>Q1131</v>
          </cell>
          <cell r="C1133">
            <v>0</v>
          </cell>
          <cell r="D1133">
            <v>0</v>
          </cell>
          <cell r="E1133">
            <v>0</v>
          </cell>
          <cell r="F1133">
            <v>0</v>
          </cell>
          <cell r="G1133">
            <v>0</v>
          </cell>
          <cell r="H1133">
            <v>0</v>
          </cell>
          <cell r="I1133">
            <v>0</v>
          </cell>
          <cell r="J1133">
            <v>0</v>
          </cell>
          <cell r="K1133">
            <v>0</v>
          </cell>
          <cell r="L1133">
            <v>0</v>
          </cell>
          <cell r="M1133">
            <v>0</v>
          </cell>
          <cell r="N1133">
            <v>0</v>
          </cell>
          <cell r="O1133">
            <v>0</v>
          </cell>
        </row>
        <row r="1134">
          <cell r="B1134" t="str">
            <v>Q1132</v>
          </cell>
          <cell r="C1134">
            <v>0</v>
          </cell>
          <cell r="D1134">
            <v>0</v>
          </cell>
          <cell r="E1134">
            <v>0</v>
          </cell>
          <cell r="F1134">
            <v>0</v>
          </cell>
          <cell r="G1134">
            <v>0</v>
          </cell>
          <cell r="H1134">
            <v>0</v>
          </cell>
          <cell r="I1134">
            <v>0</v>
          </cell>
          <cell r="J1134">
            <v>0</v>
          </cell>
          <cell r="K1134">
            <v>0</v>
          </cell>
          <cell r="L1134">
            <v>0</v>
          </cell>
          <cell r="M1134">
            <v>0</v>
          </cell>
          <cell r="N1134">
            <v>0</v>
          </cell>
          <cell r="O1134">
            <v>0</v>
          </cell>
        </row>
        <row r="1135">
          <cell r="B1135" t="str">
            <v>Q1133</v>
          </cell>
          <cell r="C1135">
            <v>0</v>
          </cell>
          <cell r="D1135">
            <v>0</v>
          </cell>
          <cell r="E1135">
            <v>0</v>
          </cell>
          <cell r="F1135">
            <v>0</v>
          </cell>
          <cell r="G1135">
            <v>0</v>
          </cell>
          <cell r="H1135">
            <v>0</v>
          </cell>
          <cell r="I1135">
            <v>0</v>
          </cell>
          <cell r="J1135">
            <v>0</v>
          </cell>
          <cell r="K1135">
            <v>0</v>
          </cell>
          <cell r="L1135">
            <v>0</v>
          </cell>
          <cell r="M1135">
            <v>0</v>
          </cell>
          <cell r="N1135">
            <v>0</v>
          </cell>
          <cell r="O1135">
            <v>0</v>
          </cell>
        </row>
        <row r="1136">
          <cell r="B1136" t="str">
            <v>Q1134</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row>
        <row r="1137">
          <cell r="B1137" t="str">
            <v>Q1135</v>
          </cell>
          <cell r="C1137">
            <v>0</v>
          </cell>
          <cell r="D1137">
            <v>0</v>
          </cell>
          <cell r="E1137">
            <v>0</v>
          </cell>
          <cell r="F1137">
            <v>0</v>
          </cell>
          <cell r="G1137">
            <v>0</v>
          </cell>
          <cell r="H1137">
            <v>0</v>
          </cell>
          <cell r="I1137">
            <v>0</v>
          </cell>
          <cell r="J1137">
            <v>0</v>
          </cell>
          <cell r="K1137">
            <v>0</v>
          </cell>
          <cell r="L1137">
            <v>0</v>
          </cell>
          <cell r="M1137">
            <v>0</v>
          </cell>
          <cell r="N1137">
            <v>0</v>
          </cell>
          <cell r="O1137">
            <v>0</v>
          </cell>
        </row>
        <row r="1138">
          <cell r="B1138" t="str">
            <v>Q1136</v>
          </cell>
          <cell r="C1138">
            <v>0</v>
          </cell>
          <cell r="D1138">
            <v>0</v>
          </cell>
          <cell r="E1138">
            <v>0</v>
          </cell>
          <cell r="F1138">
            <v>0</v>
          </cell>
          <cell r="G1138">
            <v>0</v>
          </cell>
          <cell r="H1138">
            <v>0</v>
          </cell>
          <cell r="I1138">
            <v>0</v>
          </cell>
          <cell r="J1138">
            <v>0</v>
          </cell>
          <cell r="K1138">
            <v>0</v>
          </cell>
          <cell r="L1138">
            <v>0</v>
          </cell>
          <cell r="M1138">
            <v>0</v>
          </cell>
          <cell r="N1138">
            <v>0</v>
          </cell>
          <cell r="O1138">
            <v>0</v>
          </cell>
        </row>
        <row r="1139">
          <cell r="B1139" t="str">
            <v>Q1137</v>
          </cell>
          <cell r="C1139">
            <v>0</v>
          </cell>
          <cell r="D1139">
            <v>0</v>
          </cell>
          <cell r="E1139">
            <v>0</v>
          </cell>
          <cell r="F1139">
            <v>0</v>
          </cell>
          <cell r="G1139">
            <v>0</v>
          </cell>
          <cell r="H1139">
            <v>0</v>
          </cell>
          <cell r="I1139">
            <v>0</v>
          </cell>
          <cell r="J1139">
            <v>0</v>
          </cell>
          <cell r="K1139">
            <v>0</v>
          </cell>
          <cell r="L1139">
            <v>0</v>
          </cell>
          <cell r="M1139">
            <v>0</v>
          </cell>
          <cell r="N1139">
            <v>0</v>
          </cell>
          <cell r="O1139">
            <v>0</v>
          </cell>
        </row>
        <row r="1140">
          <cell r="B1140" t="str">
            <v>Q1138</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row>
        <row r="1141">
          <cell r="B1141" t="str">
            <v>Q1139</v>
          </cell>
          <cell r="C1141">
            <v>0</v>
          </cell>
          <cell r="D1141">
            <v>0</v>
          </cell>
          <cell r="E1141">
            <v>0</v>
          </cell>
          <cell r="F1141">
            <v>0</v>
          </cell>
          <cell r="G1141">
            <v>0</v>
          </cell>
          <cell r="H1141">
            <v>0</v>
          </cell>
          <cell r="I1141">
            <v>0</v>
          </cell>
          <cell r="J1141">
            <v>0</v>
          </cell>
          <cell r="K1141">
            <v>0</v>
          </cell>
          <cell r="L1141">
            <v>0</v>
          </cell>
          <cell r="M1141">
            <v>0</v>
          </cell>
          <cell r="N1141">
            <v>0</v>
          </cell>
          <cell r="O1141">
            <v>0</v>
          </cell>
        </row>
        <row r="1142">
          <cell r="B1142" t="str">
            <v>Q1140</v>
          </cell>
          <cell r="C1142">
            <v>0</v>
          </cell>
          <cell r="D1142">
            <v>0</v>
          </cell>
          <cell r="E1142">
            <v>0</v>
          </cell>
          <cell r="F1142">
            <v>0</v>
          </cell>
          <cell r="G1142">
            <v>0</v>
          </cell>
          <cell r="H1142">
            <v>0</v>
          </cell>
          <cell r="I1142">
            <v>0</v>
          </cell>
          <cell r="J1142">
            <v>0</v>
          </cell>
          <cell r="K1142">
            <v>0</v>
          </cell>
          <cell r="L1142">
            <v>0</v>
          </cell>
          <cell r="M1142">
            <v>0</v>
          </cell>
          <cell r="N1142">
            <v>0</v>
          </cell>
          <cell r="O1142">
            <v>0</v>
          </cell>
        </row>
        <row r="1143">
          <cell r="B1143" t="str">
            <v>Q1141</v>
          </cell>
          <cell r="C1143">
            <v>0</v>
          </cell>
          <cell r="D1143">
            <v>0</v>
          </cell>
          <cell r="E1143">
            <v>0</v>
          </cell>
          <cell r="F1143">
            <v>0</v>
          </cell>
          <cell r="G1143">
            <v>0</v>
          </cell>
          <cell r="H1143">
            <v>0</v>
          </cell>
          <cell r="I1143">
            <v>0</v>
          </cell>
          <cell r="J1143">
            <v>0</v>
          </cell>
          <cell r="K1143">
            <v>0</v>
          </cell>
          <cell r="L1143">
            <v>0</v>
          </cell>
          <cell r="M1143">
            <v>0</v>
          </cell>
          <cell r="N1143">
            <v>0</v>
          </cell>
          <cell r="O1143">
            <v>0</v>
          </cell>
        </row>
        <row r="1144">
          <cell r="B1144" t="str">
            <v>Q1142</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row>
        <row r="1145">
          <cell r="B1145" t="str">
            <v>Q1143</v>
          </cell>
          <cell r="C1145">
            <v>0</v>
          </cell>
          <cell r="D1145">
            <v>0</v>
          </cell>
          <cell r="E1145">
            <v>0</v>
          </cell>
          <cell r="F1145">
            <v>0</v>
          </cell>
          <cell r="G1145">
            <v>0</v>
          </cell>
          <cell r="H1145">
            <v>0</v>
          </cell>
          <cell r="I1145">
            <v>0</v>
          </cell>
          <cell r="J1145">
            <v>0</v>
          </cell>
          <cell r="K1145">
            <v>0</v>
          </cell>
          <cell r="L1145">
            <v>0</v>
          </cell>
          <cell r="M1145">
            <v>0</v>
          </cell>
          <cell r="N1145">
            <v>0</v>
          </cell>
          <cell r="O1145">
            <v>0</v>
          </cell>
        </row>
        <row r="1146">
          <cell r="B1146" t="str">
            <v>Q1144</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row>
        <row r="1147">
          <cell r="B1147" t="str">
            <v>Q1145</v>
          </cell>
          <cell r="C1147">
            <v>0</v>
          </cell>
          <cell r="D1147">
            <v>0</v>
          </cell>
          <cell r="E1147">
            <v>0</v>
          </cell>
          <cell r="F1147">
            <v>0</v>
          </cell>
          <cell r="G1147">
            <v>0</v>
          </cell>
          <cell r="H1147">
            <v>0</v>
          </cell>
          <cell r="I1147">
            <v>0</v>
          </cell>
          <cell r="J1147">
            <v>0</v>
          </cell>
          <cell r="K1147">
            <v>0</v>
          </cell>
          <cell r="L1147">
            <v>0</v>
          </cell>
          <cell r="M1147">
            <v>0</v>
          </cell>
          <cell r="N1147">
            <v>0</v>
          </cell>
          <cell r="O1147">
            <v>0</v>
          </cell>
        </row>
        <row r="1148">
          <cell r="B1148" t="str">
            <v>Q1146</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row>
        <row r="1149">
          <cell r="B1149" t="str">
            <v>Q1147</v>
          </cell>
          <cell r="C1149">
            <v>0</v>
          </cell>
          <cell r="D1149">
            <v>0</v>
          </cell>
          <cell r="E1149">
            <v>0</v>
          </cell>
          <cell r="F1149">
            <v>0</v>
          </cell>
          <cell r="G1149">
            <v>0</v>
          </cell>
          <cell r="H1149">
            <v>0</v>
          </cell>
          <cell r="I1149">
            <v>0</v>
          </cell>
          <cell r="J1149">
            <v>0</v>
          </cell>
          <cell r="K1149">
            <v>0</v>
          </cell>
          <cell r="L1149">
            <v>0</v>
          </cell>
          <cell r="M1149">
            <v>0</v>
          </cell>
          <cell r="N1149">
            <v>0</v>
          </cell>
          <cell r="O1149">
            <v>0</v>
          </cell>
        </row>
        <row r="1150">
          <cell r="B1150" t="str">
            <v>Q1148</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row>
        <row r="1151">
          <cell r="B1151" t="str">
            <v>Q1149</v>
          </cell>
          <cell r="C1151">
            <v>0</v>
          </cell>
          <cell r="D1151">
            <v>0</v>
          </cell>
          <cell r="E1151">
            <v>0</v>
          </cell>
          <cell r="F1151">
            <v>0</v>
          </cell>
          <cell r="G1151">
            <v>0</v>
          </cell>
          <cell r="H1151">
            <v>0</v>
          </cell>
          <cell r="I1151">
            <v>0</v>
          </cell>
          <cell r="J1151">
            <v>0</v>
          </cell>
          <cell r="K1151">
            <v>0</v>
          </cell>
          <cell r="L1151">
            <v>0</v>
          </cell>
          <cell r="M1151">
            <v>0</v>
          </cell>
          <cell r="N1151">
            <v>0</v>
          </cell>
          <cell r="O1151">
            <v>0</v>
          </cell>
        </row>
        <row r="1152">
          <cell r="B1152" t="str">
            <v>Q1150</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row>
        <row r="1153">
          <cell r="B1153" t="str">
            <v>Q1151</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row>
        <row r="1154">
          <cell r="B1154" t="str">
            <v>Q1152</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row>
        <row r="1155">
          <cell r="B1155" t="str">
            <v>Q1153</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row>
        <row r="1156">
          <cell r="B1156" t="str">
            <v>Q1154</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row>
        <row r="1157">
          <cell r="B1157" t="str">
            <v>Q1155</v>
          </cell>
          <cell r="C1157">
            <v>0</v>
          </cell>
          <cell r="D1157">
            <v>0</v>
          </cell>
          <cell r="E1157">
            <v>0</v>
          </cell>
          <cell r="F1157">
            <v>0</v>
          </cell>
          <cell r="G1157">
            <v>0</v>
          </cell>
          <cell r="H1157">
            <v>0</v>
          </cell>
          <cell r="I1157">
            <v>0</v>
          </cell>
          <cell r="J1157">
            <v>0</v>
          </cell>
          <cell r="K1157">
            <v>0</v>
          </cell>
          <cell r="L1157">
            <v>0</v>
          </cell>
          <cell r="M1157">
            <v>0</v>
          </cell>
          <cell r="N1157">
            <v>0</v>
          </cell>
          <cell r="O1157">
            <v>0</v>
          </cell>
        </row>
        <row r="1158">
          <cell r="B1158" t="str">
            <v>Q1156</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row>
        <row r="1159">
          <cell r="B1159" t="str">
            <v>Q1157</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row>
        <row r="1160">
          <cell r="B1160" t="str">
            <v>Q1158</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row>
        <row r="1161">
          <cell r="B1161" t="str">
            <v>Q1159</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row>
        <row r="1162">
          <cell r="B1162" t="str">
            <v>Q1160</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row>
        <row r="1163">
          <cell r="B1163" t="str">
            <v>Q1161</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row>
        <row r="1164">
          <cell r="B1164" t="str">
            <v>Q1162</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row>
        <row r="1165">
          <cell r="B1165" t="str">
            <v>Q1163</v>
          </cell>
          <cell r="C1165">
            <v>0</v>
          </cell>
          <cell r="D1165">
            <v>0</v>
          </cell>
          <cell r="E1165">
            <v>0</v>
          </cell>
          <cell r="F1165">
            <v>0</v>
          </cell>
          <cell r="G1165">
            <v>0</v>
          </cell>
          <cell r="H1165">
            <v>0</v>
          </cell>
          <cell r="I1165">
            <v>0</v>
          </cell>
          <cell r="J1165">
            <v>0</v>
          </cell>
          <cell r="K1165">
            <v>0</v>
          </cell>
          <cell r="L1165">
            <v>0</v>
          </cell>
          <cell r="M1165">
            <v>0</v>
          </cell>
          <cell r="N1165">
            <v>0</v>
          </cell>
          <cell r="O1165">
            <v>0</v>
          </cell>
        </row>
        <row r="1166">
          <cell r="B1166" t="str">
            <v>Q1164</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row>
        <row r="1167">
          <cell r="B1167" t="str">
            <v>Q1165</v>
          </cell>
          <cell r="C1167">
            <v>0</v>
          </cell>
          <cell r="D1167">
            <v>0</v>
          </cell>
          <cell r="E1167">
            <v>0</v>
          </cell>
          <cell r="F1167">
            <v>0</v>
          </cell>
          <cell r="G1167">
            <v>0</v>
          </cell>
          <cell r="H1167">
            <v>0</v>
          </cell>
          <cell r="I1167">
            <v>0</v>
          </cell>
          <cell r="J1167">
            <v>0</v>
          </cell>
          <cell r="K1167">
            <v>0</v>
          </cell>
          <cell r="L1167">
            <v>0</v>
          </cell>
          <cell r="M1167">
            <v>0</v>
          </cell>
          <cell r="N1167">
            <v>0</v>
          </cell>
          <cell r="O1167">
            <v>0</v>
          </cell>
        </row>
        <row r="1168">
          <cell r="B1168" t="str">
            <v>Q1166</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row>
        <row r="1169">
          <cell r="B1169" t="str">
            <v>Q1167</v>
          </cell>
          <cell r="C1169">
            <v>0</v>
          </cell>
          <cell r="D1169">
            <v>0</v>
          </cell>
          <cell r="E1169">
            <v>0</v>
          </cell>
          <cell r="F1169">
            <v>0</v>
          </cell>
          <cell r="G1169">
            <v>0</v>
          </cell>
          <cell r="H1169">
            <v>0</v>
          </cell>
          <cell r="I1169">
            <v>0</v>
          </cell>
          <cell r="J1169">
            <v>0</v>
          </cell>
          <cell r="K1169">
            <v>0</v>
          </cell>
          <cell r="L1169">
            <v>0</v>
          </cell>
          <cell r="M1169">
            <v>0</v>
          </cell>
          <cell r="N1169">
            <v>0</v>
          </cell>
          <cell r="O1169">
            <v>0</v>
          </cell>
        </row>
        <row r="1170">
          <cell r="B1170" t="str">
            <v>Q1168</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row>
        <row r="1171">
          <cell r="B1171" t="str">
            <v>Q1169</v>
          </cell>
          <cell r="C1171">
            <v>0</v>
          </cell>
          <cell r="D1171">
            <v>0</v>
          </cell>
          <cell r="E1171">
            <v>0</v>
          </cell>
          <cell r="F1171">
            <v>0</v>
          </cell>
          <cell r="G1171">
            <v>0</v>
          </cell>
          <cell r="H1171">
            <v>0</v>
          </cell>
          <cell r="I1171">
            <v>0</v>
          </cell>
          <cell r="J1171">
            <v>0</v>
          </cell>
          <cell r="K1171">
            <v>0</v>
          </cell>
          <cell r="L1171">
            <v>0</v>
          </cell>
          <cell r="M1171">
            <v>0</v>
          </cell>
          <cell r="N1171">
            <v>0</v>
          </cell>
          <cell r="O1171">
            <v>0</v>
          </cell>
        </row>
        <row r="1172">
          <cell r="B1172" t="str">
            <v>Q1170</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row>
        <row r="1173">
          <cell r="B1173" t="str">
            <v>Q1171</v>
          </cell>
          <cell r="C1173">
            <v>0</v>
          </cell>
          <cell r="D1173">
            <v>0</v>
          </cell>
          <cell r="E1173">
            <v>0</v>
          </cell>
          <cell r="F1173">
            <v>0</v>
          </cell>
          <cell r="G1173">
            <v>0</v>
          </cell>
          <cell r="H1173">
            <v>0</v>
          </cell>
          <cell r="I1173">
            <v>0</v>
          </cell>
          <cell r="J1173">
            <v>0</v>
          </cell>
          <cell r="K1173">
            <v>0</v>
          </cell>
          <cell r="L1173">
            <v>0</v>
          </cell>
          <cell r="M1173">
            <v>0</v>
          </cell>
          <cell r="N1173">
            <v>0</v>
          </cell>
          <cell r="O1173">
            <v>0</v>
          </cell>
        </row>
        <row r="1174">
          <cell r="B1174" t="str">
            <v>Q1172</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row>
        <row r="1175">
          <cell r="B1175" t="str">
            <v>Q1173</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row>
        <row r="1176">
          <cell r="B1176" t="str">
            <v>Q1174</v>
          </cell>
          <cell r="C1176">
            <v>0</v>
          </cell>
          <cell r="D1176">
            <v>0</v>
          </cell>
          <cell r="E1176">
            <v>0</v>
          </cell>
          <cell r="F1176">
            <v>0</v>
          </cell>
          <cell r="G1176">
            <v>0</v>
          </cell>
          <cell r="H1176">
            <v>0</v>
          </cell>
          <cell r="I1176">
            <v>0</v>
          </cell>
          <cell r="J1176">
            <v>0</v>
          </cell>
          <cell r="K1176">
            <v>0</v>
          </cell>
          <cell r="L1176">
            <v>0</v>
          </cell>
          <cell r="M1176">
            <v>0</v>
          </cell>
          <cell r="N1176">
            <v>0</v>
          </cell>
          <cell r="O1176">
            <v>0</v>
          </cell>
        </row>
        <row r="1177">
          <cell r="B1177" t="str">
            <v>Q1175</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row>
        <row r="1178">
          <cell r="B1178" t="str">
            <v>Q1176</v>
          </cell>
          <cell r="C1178">
            <v>0</v>
          </cell>
          <cell r="D1178">
            <v>0</v>
          </cell>
          <cell r="E1178">
            <v>0</v>
          </cell>
          <cell r="F1178">
            <v>0</v>
          </cell>
          <cell r="G1178">
            <v>0</v>
          </cell>
          <cell r="H1178">
            <v>0</v>
          </cell>
          <cell r="I1178">
            <v>0</v>
          </cell>
          <cell r="J1178">
            <v>0</v>
          </cell>
          <cell r="K1178">
            <v>0</v>
          </cell>
          <cell r="L1178">
            <v>0</v>
          </cell>
          <cell r="M1178">
            <v>0</v>
          </cell>
          <cell r="N1178">
            <v>0</v>
          </cell>
          <cell r="O1178">
            <v>0</v>
          </cell>
        </row>
        <row r="1179">
          <cell r="B1179" t="str">
            <v>Q1177</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row>
        <row r="1180">
          <cell r="B1180" t="str">
            <v>Q1178</v>
          </cell>
          <cell r="C1180">
            <v>0</v>
          </cell>
          <cell r="D1180">
            <v>0</v>
          </cell>
          <cell r="E1180">
            <v>0</v>
          </cell>
          <cell r="F1180">
            <v>0</v>
          </cell>
          <cell r="G1180">
            <v>0</v>
          </cell>
          <cell r="H1180">
            <v>0</v>
          </cell>
          <cell r="I1180">
            <v>0</v>
          </cell>
          <cell r="J1180">
            <v>0</v>
          </cell>
          <cell r="K1180">
            <v>0</v>
          </cell>
          <cell r="L1180">
            <v>0</v>
          </cell>
          <cell r="M1180">
            <v>0</v>
          </cell>
          <cell r="N1180">
            <v>0</v>
          </cell>
          <cell r="O1180">
            <v>0</v>
          </cell>
        </row>
        <row r="1181">
          <cell r="B1181" t="str">
            <v>Q1179</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row>
        <row r="1182">
          <cell r="B1182" t="str">
            <v>Q1180</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row>
        <row r="1183">
          <cell r="B1183" t="str">
            <v>Q1181</v>
          </cell>
          <cell r="C1183">
            <v>0</v>
          </cell>
          <cell r="D1183">
            <v>0</v>
          </cell>
          <cell r="E1183">
            <v>0</v>
          </cell>
          <cell r="F1183">
            <v>0</v>
          </cell>
          <cell r="G1183">
            <v>0</v>
          </cell>
          <cell r="H1183">
            <v>0</v>
          </cell>
          <cell r="I1183">
            <v>0</v>
          </cell>
          <cell r="J1183">
            <v>0</v>
          </cell>
          <cell r="K1183">
            <v>0</v>
          </cell>
          <cell r="L1183">
            <v>0</v>
          </cell>
          <cell r="M1183">
            <v>0</v>
          </cell>
          <cell r="N1183">
            <v>0</v>
          </cell>
          <cell r="O1183">
            <v>0</v>
          </cell>
        </row>
        <row r="1184">
          <cell r="B1184" t="str">
            <v>Q1182</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row>
        <row r="1185">
          <cell r="B1185" t="str">
            <v>Q1183</v>
          </cell>
          <cell r="C1185">
            <v>0</v>
          </cell>
          <cell r="D1185">
            <v>0</v>
          </cell>
          <cell r="E1185">
            <v>0</v>
          </cell>
          <cell r="F1185">
            <v>0</v>
          </cell>
          <cell r="G1185">
            <v>0</v>
          </cell>
          <cell r="H1185">
            <v>0</v>
          </cell>
          <cell r="I1185">
            <v>0</v>
          </cell>
          <cell r="J1185">
            <v>0</v>
          </cell>
          <cell r="K1185">
            <v>0</v>
          </cell>
          <cell r="L1185">
            <v>0</v>
          </cell>
          <cell r="M1185">
            <v>0</v>
          </cell>
          <cell r="N1185">
            <v>0</v>
          </cell>
          <cell r="O1185">
            <v>0</v>
          </cell>
        </row>
        <row r="1186">
          <cell r="B1186" t="str">
            <v>Q1184</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row>
        <row r="1187">
          <cell r="B1187" t="str">
            <v>Q1185</v>
          </cell>
          <cell r="C1187">
            <v>0</v>
          </cell>
          <cell r="D1187">
            <v>0</v>
          </cell>
          <cell r="E1187">
            <v>0</v>
          </cell>
          <cell r="F1187">
            <v>0</v>
          </cell>
          <cell r="G1187">
            <v>0</v>
          </cell>
          <cell r="H1187">
            <v>0</v>
          </cell>
          <cell r="I1187">
            <v>0</v>
          </cell>
          <cell r="J1187">
            <v>0</v>
          </cell>
          <cell r="K1187">
            <v>0</v>
          </cell>
          <cell r="L1187">
            <v>0</v>
          </cell>
          <cell r="M1187">
            <v>0</v>
          </cell>
          <cell r="N1187">
            <v>0</v>
          </cell>
          <cell r="O1187">
            <v>0</v>
          </cell>
        </row>
        <row r="1188">
          <cell r="B1188" t="str">
            <v>Q1186</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row>
        <row r="1189">
          <cell r="B1189" t="str">
            <v>Q1187</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row>
        <row r="1190">
          <cell r="B1190" t="str">
            <v>Q1188</v>
          </cell>
          <cell r="C1190">
            <v>0</v>
          </cell>
          <cell r="D1190">
            <v>0</v>
          </cell>
          <cell r="E1190">
            <v>0</v>
          </cell>
          <cell r="F1190">
            <v>0</v>
          </cell>
          <cell r="G1190">
            <v>0</v>
          </cell>
          <cell r="H1190">
            <v>0</v>
          </cell>
          <cell r="I1190">
            <v>0</v>
          </cell>
          <cell r="J1190">
            <v>0</v>
          </cell>
          <cell r="K1190">
            <v>0</v>
          </cell>
          <cell r="L1190">
            <v>0</v>
          </cell>
          <cell r="M1190">
            <v>0</v>
          </cell>
          <cell r="N1190">
            <v>0</v>
          </cell>
          <cell r="O1190">
            <v>0</v>
          </cell>
        </row>
        <row r="1191">
          <cell r="B1191" t="str">
            <v>Q1189</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row>
        <row r="1192">
          <cell r="B1192" t="str">
            <v>Q1190</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row>
        <row r="1193">
          <cell r="B1193" t="str">
            <v>Q1191</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row>
        <row r="1194">
          <cell r="B1194" t="str">
            <v>Q1192</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row>
        <row r="1195">
          <cell r="B1195" t="str">
            <v>Q1193</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row>
        <row r="1196">
          <cell r="B1196" t="str">
            <v>Q1194</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row>
        <row r="1197">
          <cell r="B1197" t="str">
            <v>Q1195</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row>
        <row r="1198">
          <cell r="B1198" t="str">
            <v>Q1196</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row>
        <row r="1199">
          <cell r="B1199" t="str">
            <v>Q1197</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row>
        <row r="1200">
          <cell r="B1200" t="str">
            <v>Q1198</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row>
        <row r="1201">
          <cell r="B1201" t="str">
            <v>Q1199</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row>
        <row r="1202">
          <cell r="B1202" t="str">
            <v>Q1200</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row>
        <row r="1203">
          <cell r="B1203" t="str">
            <v>Q1201</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row>
        <row r="1204">
          <cell r="B1204" t="str">
            <v>Q1202</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row>
        <row r="1205">
          <cell r="B1205" t="str">
            <v>Q1203</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row>
        <row r="1206">
          <cell r="B1206" t="str">
            <v>Q1204</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row>
        <row r="1207">
          <cell r="B1207" t="str">
            <v>Q1205</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row>
        <row r="1208">
          <cell r="B1208" t="str">
            <v>Q1206</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row>
        <row r="1209">
          <cell r="B1209" t="str">
            <v>Q1207</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row>
        <row r="1210">
          <cell r="B1210" t="str">
            <v>Q1208</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row>
        <row r="1211">
          <cell r="B1211" t="str">
            <v>Q1209</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row>
        <row r="1212">
          <cell r="B1212" t="str">
            <v>Q1210</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row>
        <row r="1213">
          <cell r="B1213" t="str">
            <v>Q1211</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row>
        <row r="1214">
          <cell r="B1214" t="str">
            <v>Q1212</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row>
        <row r="1215">
          <cell r="B1215" t="str">
            <v>Q1213</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row>
        <row r="1216">
          <cell r="B1216" t="str">
            <v>Q1214</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row>
        <row r="1217">
          <cell r="B1217" t="str">
            <v>Q1215</v>
          </cell>
          <cell r="C1217">
            <v>0</v>
          </cell>
          <cell r="D1217">
            <v>0</v>
          </cell>
          <cell r="E1217">
            <v>0</v>
          </cell>
          <cell r="F1217">
            <v>0</v>
          </cell>
          <cell r="G1217">
            <v>0</v>
          </cell>
          <cell r="H1217">
            <v>0</v>
          </cell>
          <cell r="I1217">
            <v>0</v>
          </cell>
          <cell r="J1217">
            <v>0</v>
          </cell>
          <cell r="K1217">
            <v>0</v>
          </cell>
          <cell r="L1217">
            <v>0</v>
          </cell>
          <cell r="M1217">
            <v>0</v>
          </cell>
          <cell r="N1217">
            <v>0</v>
          </cell>
          <cell r="O1217">
            <v>0</v>
          </cell>
        </row>
        <row r="1218">
          <cell r="B1218" t="str">
            <v>Q1216</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row>
        <row r="1219">
          <cell r="B1219" t="str">
            <v>Q1217</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row>
        <row r="1220">
          <cell r="B1220" t="str">
            <v>Q1218</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row>
        <row r="1221">
          <cell r="B1221" t="str">
            <v>Q1219</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row>
        <row r="1222">
          <cell r="B1222" t="str">
            <v>Q1220</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row>
        <row r="1223">
          <cell r="B1223" t="str">
            <v>Q1221</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row>
        <row r="1224">
          <cell r="B1224" t="str">
            <v>Q1222</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row>
        <row r="1225">
          <cell r="B1225" t="str">
            <v>Q1223</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row>
        <row r="1226">
          <cell r="B1226" t="str">
            <v>Q1224</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row>
        <row r="1227">
          <cell r="B1227" t="str">
            <v>Q1225</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row>
        <row r="1228">
          <cell r="B1228" t="str">
            <v>Q1226</v>
          </cell>
          <cell r="C1228">
            <v>0</v>
          </cell>
          <cell r="D1228">
            <v>0</v>
          </cell>
          <cell r="E1228">
            <v>0</v>
          </cell>
          <cell r="F1228">
            <v>0</v>
          </cell>
          <cell r="G1228">
            <v>0</v>
          </cell>
          <cell r="H1228">
            <v>0</v>
          </cell>
          <cell r="I1228">
            <v>0</v>
          </cell>
          <cell r="J1228">
            <v>0</v>
          </cell>
          <cell r="K1228">
            <v>0</v>
          </cell>
          <cell r="L1228">
            <v>0</v>
          </cell>
          <cell r="M1228">
            <v>0</v>
          </cell>
          <cell r="N1228">
            <v>0</v>
          </cell>
          <cell r="O1228">
            <v>0</v>
          </cell>
        </row>
        <row r="1229">
          <cell r="B1229" t="str">
            <v>Q1227</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row>
        <row r="1230">
          <cell r="B1230" t="str">
            <v>Q1228</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row>
        <row r="1231">
          <cell r="B1231" t="str">
            <v>Q1229</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row>
        <row r="1232">
          <cell r="B1232" t="str">
            <v>Q1230</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row>
        <row r="1233">
          <cell r="B1233" t="str">
            <v>Q1231</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row>
        <row r="1234">
          <cell r="B1234" t="str">
            <v>Q1232</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row>
        <row r="1235">
          <cell r="B1235" t="str">
            <v>Q1233</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row>
        <row r="1236">
          <cell r="B1236" t="str">
            <v>Q1234</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row>
        <row r="1237">
          <cell r="B1237" t="str">
            <v>Q1235</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row>
        <row r="1238">
          <cell r="B1238" t="str">
            <v>Q1236</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row>
        <row r="1239">
          <cell r="B1239" t="str">
            <v>Q1237</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row>
        <row r="1240">
          <cell r="B1240" t="str">
            <v>Q1238</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row>
        <row r="1241">
          <cell r="B1241" t="str">
            <v>Q1239</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row>
        <row r="1242">
          <cell r="B1242" t="str">
            <v>Q1240</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row>
        <row r="1243">
          <cell r="B1243" t="str">
            <v>Q1241</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row>
        <row r="1244">
          <cell r="B1244" t="str">
            <v>Q1242</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row>
        <row r="1245">
          <cell r="B1245" t="str">
            <v>Q1243</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row>
        <row r="1246">
          <cell r="B1246" t="str">
            <v>Q1244</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row>
        <row r="1247">
          <cell r="B1247" t="str">
            <v>Q1245</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row>
        <row r="1248">
          <cell r="B1248" t="str">
            <v>Q1246</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row>
        <row r="1249">
          <cell r="B1249" t="str">
            <v>Q1247</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row>
        <row r="1250">
          <cell r="B1250" t="str">
            <v>Q1248</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row>
        <row r="1251">
          <cell r="B1251" t="str">
            <v>Q1249</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row>
        <row r="1252">
          <cell r="B1252" t="str">
            <v>Q1250</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row>
        <row r="1253">
          <cell r="B1253" t="str">
            <v>Q1251</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row>
        <row r="1254">
          <cell r="B1254" t="str">
            <v>Q1252</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row>
        <row r="1255">
          <cell r="B1255" t="str">
            <v>Q1253</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row>
        <row r="1256">
          <cell r="B1256" t="str">
            <v>Q1254</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row>
        <row r="1257">
          <cell r="B1257" t="str">
            <v>Q1255</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row>
        <row r="1258">
          <cell r="B1258" t="str">
            <v>Q1256</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row>
        <row r="1259">
          <cell r="B1259" t="str">
            <v>Q1257</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row>
        <row r="1260">
          <cell r="B1260" t="str">
            <v>Q1258</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row>
        <row r="1261">
          <cell r="B1261" t="str">
            <v>Q1259</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row>
        <row r="1262">
          <cell r="B1262" t="str">
            <v>Q1260</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row>
        <row r="1263">
          <cell r="B1263" t="str">
            <v>Q1261</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row>
        <row r="1264">
          <cell r="B1264" t="str">
            <v>Q1262</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row>
        <row r="1265">
          <cell r="B1265" t="str">
            <v>Q1263</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row>
        <row r="1266">
          <cell r="B1266" t="str">
            <v>Q1264</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row>
        <row r="1267">
          <cell r="B1267" t="str">
            <v>Q1265</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row>
        <row r="1268">
          <cell r="B1268" t="str">
            <v>Q1266</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row>
        <row r="1269">
          <cell r="B1269" t="str">
            <v>Q1267</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row>
        <row r="1270">
          <cell r="B1270" t="str">
            <v>Q1268</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row>
        <row r="1271">
          <cell r="B1271" t="str">
            <v>Q1269</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row>
        <row r="1272">
          <cell r="B1272" t="str">
            <v>Q1270</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row>
        <row r="1273">
          <cell r="B1273" t="str">
            <v>Q1271</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row>
        <row r="1274">
          <cell r="B1274" t="str">
            <v>Q1272</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row>
        <row r="1275">
          <cell r="B1275" t="str">
            <v>Q1273</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row>
        <row r="1276">
          <cell r="B1276" t="str">
            <v>Q1274</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row>
        <row r="1277">
          <cell r="B1277" t="str">
            <v>Q1275</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row>
        <row r="1278">
          <cell r="B1278" t="str">
            <v>Q1276</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row>
        <row r="1279">
          <cell r="B1279" t="str">
            <v>Q1277</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row>
        <row r="1280">
          <cell r="B1280" t="str">
            <v>Q1278</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row>
        <row r="1281">
          <cell r="B1281" t="str">
            <v>Q1279</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row>
        <row r="1282">
          <cell r="B1282" t="str">
            <v>Q1280</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row>
        <row r="1283">
          <cell r="B1283" t="str">
            <v>Q1281</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row>
        <row r="1284">
          <cell r="B1284" t="str">
            <v>Q1282</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row>
        <row r="1285">
          <cell r="B1285" t="str">
            <v>Q1283</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row>
        <row r="1286">
          <cell r="B1286" t="str">
            <v>Q1284</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row>
        <row r="1287">
          <cell r="B1287" t="str">
            <v>Q1285</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row>
        <row r="1288">
          <cell r="B1288" t="str">
            <v>Q1286</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row>
        <row r="1289">
          <cell r="B1289" t="str">
            <v>Q1287</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row>
        <row r="1290">
          <cell r="B1290" t="str">
            <v>Q1288</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row>
        <row r="1291">
          <cell r="B1291" t="str">
            <v>Q1289</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row>
        <row r="1292">
          <cell r="B1292" t="str">
            <v>Q1290</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row>
        <row r="1293">
          <cell r="B1293" t="str">
            <v>Q1291</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row>
        <row r="1294">
          <cell r="B1294" t="str">
            <v>Q1292</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row>
        <row r="1295">
          <cell r="B1295" t="str">
            <v>Q1293</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row>
        <row r="1296">
          <cell r="B1296" t="str">
            <v>Q1294</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row>
        <row r="1297">
          <cell r="B1297" t="str">
            <v>Q1295</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row>
        <row r="1298">
          <cell r="B1298" t="str">
            <v>Q1296</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row>
        <row r="1299">
          <cell r="B1299" t="str">
            <v>Q1297</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row>
        <row r="1300">
          <cell r="B1300" t="str">
            <v>Q1298</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row>
        <row r="1301">
          <cell r="B1301" t="str">
            <v>Q1299</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row>
        <row r="1302">
          <cell r="B1302" t="str">
            <v>Q1300</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row>
        <row r="1303">
          <cell r="B1303" t="str">
            <v>Q1301</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row>
        <row r="1304">
          <cell r="B1304" t="str">
            <v>Q1302</v>
          </cell>
          <cell r="C1304">
            <v>0</v>
          </cell>
          <cell r="D1304">
            <v>0</v>
          </cell>
          <cell r="E1304">
            <v>0</v>
          </cell>
          <cell r="F1304">
            <v>0</v>
          </cell>
          <cell r="G1304">
            <v>0</v>
          </cell>
          <cell r="H1304">
            <v>0</v>
          </cell>
          <cell r="I1304">
            <v>0</v>
          </cell>
          <cell r="J1304">
            <v>0</v>
          </cell>
          <cell r="K1304">
            <v>0</v>
          </cell>
          <cell r="L1304">
            <v>0</v>
          </cell>
          <cell r="M1304">
            <v>0</v>
          </cell>
          <cell r="N1304">
            <v>0</v>
          </cell>
          <cell r="O1304">
            <v>0</v>
          </cell>
        </row>
        <row r="1305">
          <cell r="B1305" t="str">
            <v>Q1303</v>
          </cell>
          <cell r="C1305">
            <v>0</v>
          </cell>
          <cell r="D1305">
            <v>0</v>
          </cell>
          <cell r="E1305">
            <v>0</v>
          </cell>
          <cell r="F1305">
            <v>0</v>
          </cell>
          <cell r="G1305">
            <v>0</v>
          </cell>
          <cell r="H1305">
            <v>0</v>
          </cell>
          <cell r="I1305">
            <v>0</v>
          </cell>
          <cell r="J1305">
            <v>0</v>
          </cell>
          <cell r="K1305">
            <v>0</v>
          </cell>
          <cell r="L1305">
            <v>0</v>
          </cell>
          <cell r="M1305">
            <v>0</v>
          </cell>
          <cell r="N1305">
            <v>0</v>
          </cell>
          <cell r="O1305">
            <v>0</v>
          </cell>
        </row>
        <row r="1306">
          <cell r="B1306" t="str">
            <v>Q1304</v>
          </cell>
          <cell r="C1306">
            <v>0</v>
          </cell>
          <cell r="D1306">
            <v>0</v>
          </cell>
          <cell r="E1306">
            <v>0</v>
          </cell>
          <cell r="F1306">
            <v>0</v>
          </cell>
          <cell r="G1306">
            <v>0</v>
          </cell>
          <cell r="H1306">
            <v>0</v>
          </cell>
          <cell r="I1306">
            <v>0</v>
          </cell>
          <cell r="J1306">
            <v>0</v>
          </cell>
          <cell r="K1306">
            <v>0</v>
          </cell>
          <cell r="L1306">
            <v>0</v>
          </cell>
          <cell r="M1306">
            <v>0</v>
          </cell>
          <cell r="N1306">
            <v>0</v>
          </cell>
          <cell r="O1306">
            <v>0</v>
          </cell>
        </row>
        <row r="1307">
          <cell r="B1307" t="str">
            <v>Q1305</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row>
        <row r="1308">
          <cell r="B1308" t="str">
            <v>Q1306</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row>
        <row r="1309">
          <cell r="B1309" t="str">
            <v>Q1307</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row>
        <row r="1310">
          <cell r="B1310" t="str">
            <v>Q1308</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row>
        <row r="1311">
          <cell r="B1311" t="str">
            <v>Q1309</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row>
        <row r="1312">
          <cell r="B1312" t="str">
            <v>Q1310</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row>
        <row r="1313">
          <cell r="B1313" t="str">
            <v>Q1311</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row>
        <row r="1314">
          <cell r="B1314" t="str">
            <v>Q1312</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row>
        <row r="1315">
          <cell r="B1315" t="str">
            <v>Q1313</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row>
        <row r="1316">
          <cell r="B1316" t="str">
            <v>Q1314</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SS"/>
      <sheetName val="Start"/>
      <sheetName val="_1"/>
      <sheetName val="_8"/>
      <sheetName val="Residual Report"/>
      <sheetName val="Cash Buckets"/>
      <sheetName val="Note Calcs"/>
      <sheetName val="Swap"/>
      <sheetName val="Reserve Funds &amp; Ledgers"/>
      <sheetName val="Triggers"/>
      <sheetName val="Waterfall"/>
      <sheetName val="Setup"/>
      <sheetName val="Contacts"/>
      <sheetName val="Ratings"/>
      <sheetName val="Validations"/>
      <sheetName val="Temp"/>
      <sheetName val="Log"/>
      <sheetName val="Index Rates"/>
      <sheetName val="TransMap"/>
      <sheetName val="ID CD Valids"/>
      <sheetName val="ID CD Data"/>
      <sheetName val="PRECISE 2018-2B Model"/>
    </sheetNames>
    <definedNames>
      <definedName name="SeriesCEA" refersTo="#REF!"/>
      <definedName name="SeriesCEB" refersTo="#REF!"/>
      <definedName name="SeriesCEC" refersTo="#REF!"/>
      <definedName name="SeriesCED" refersTo="#REF!"/>
      <definedName name="SeriesCEE" refersTo="#REF!"/>
      <definedName name="SeriesCPR" refersTo="#REF!"/>
      <definedName name="SeriesCumLoss" refersTo="#REF!"/>
      <definedName name="SeriesDel120" refersTo="#REF!"/>
      <definedName name="SeriesDel3060" refersTo="#REF!"/>
      <definedName name="SeriesDel6090" refersTo="#REF!"/>
      <definedName name="SeriesDel90120" refersTo="#REF!"/>
      <definedName name="SeriesES" refersTo="#REF!"/>
      <definedName name="SeriesMM" refersTo="#REF!"/>
      <definedName name="SeriesRange" refersTo="#REF!"/>
    </definedNames>
    <sheetDataSet>
      <sheetData sheetId="0"/>
      <sheetData sheetId="1">
        <row r="25">
          <cell r="E25">
            <v>1</v>
          </cell>
        </row>
        <row r="27">
          <cell r="H27">
            <v>43179</v>
          </cell>
        </row>
        <row r="29">
          <cell r="H29">
            <v>56685</v>
          </cell>
        </row>
      </sheetData>
      <sheetData sheetId="2"/>
      <sheetData sheetId="3">
        <row r="12">
          <cell r="AC12" t="str">
            <v>Elinor Giles</v>
          </cell>
        </row>
        <row r="13">
          <cell r="AC13" t="str">
            <v>elinor.giles@usbank.com</v>
          </cell>
        </row>
        <row r="14">
          <cell r="AC14" t="str">
            <v>44.207.330.2170</v>
          </cell>
        </row>
        <row r="35">
          <cell r="L35" t="str">
            <v>XS1783215871 / 178321587</v>
          </cell>
        </row>
        <row r="37">
          <cell r="L37" t="str">
            <v>XS1783216093 / 178321609</v>
          </cell>
        </row>
        <row r="39">
          <cell r="L39" t="str">
            <v>XS1783216176 / 178321617</v>
          </cell>
        </row>
        <row r="41">
          <cell r="L41" t="str">
            <v>XS1783216333 / 178321633</v>
          </cell>
        </row>
        <row r="43">
          <cell r="L43" t="str">
            <v>XS1783216507 / 178321650</v>
          </cell>
        </row>
        <row r="45">
          <cell r="L45" t="str">
            <v>XS1783216689 / 178321668</v>
          </cell>
        </row>
      </sheetData>
      <sheetData sheetId="4"/>
      <sheetData sheetId="5">
        <row r="7">
          <cell r="E7">
            <v>0</v>
          </cell>
        </row>
        <row r="9">
          <cell r="E9">
            <v>0</v>
          </cell>
        </row>
        <row r="11">
          <cell r="E11">
            <v>0</v>
          </cell>
        </row>
        <row r="13">
          <cell r="E13">
            <v>0</v>
          </cell>
        </row>
        <row r="15">
          <cell r="E15">
            <v>0</v>
          </cell>
        </row>
        <row r="17">
          <cell r="E17">
            <v>0</v>
          </cell>
        </row>
        <row r="19">
          <cell r="E19">
            <v>0</v>
          </cell>
        </row>
        <row r="21">
          <cell r="E21">
            <v>0</v>
          </cell>
        </row>
        <row r="23">
          <cell r="E23">
            <v>0</v>
          </cell>
        </row>
        <row r="25">
          <cell r="E25">
            <v>0</v>
          </cell>
        </row>
        <row r="31">
          <cell r="E31">
            <v>0</v>
          </cell>
        </row>
        <row r="33">
          <cell r="E33">
            <v>0</v>
          </cell>
        </row>
        <row r="35">
          <cell r="E35">
            <v>0</v>
          </cell>
        </row>
        <row r="37">
          <cell r="E37">
            <v>0</v>
          </cell>
        </row>
        <row r="42">
          <cell r="E42">
            <v>0</v>
          </cell>
        </row>
        <row r="44">
          <cell r="E44">
            <v>0</v>
          </cell>
        </row>
        <row r="46">
          <cell r="E46">
            <v>0</v>
          </cell>
        </row>
        <row r="48">
          <cell r="E48">
            <v>0</v>
          </cell>
        </row>
        <row r="50">
          <cell r="E50">
            <v>0</v>
          </cell>
        </row>
        <row r="52">
          <cell r="E52">
            <v>0</v>
          </cell>
        </row>
      </sheetData>
      <sheetData sheetId="6">
        <row r="6">
          <cell r="G6">
            <v>6.0565999999999997E-3</v>
          </cell>
        </row>
        <row r="19">
          <cell r="C19">
            <v>338900000</v>
          </cell>
          <cell r="E19">
            <v>3389</v>
          </cell>
          <cell r="F19">
            <v>338900000</v>
          </cell>
          <cell r="H19">
            <v>1.2856599999999999E-2</v>
          </cell>
          <cell r="I19">
            <v>84</v>
          </cell>
          <cell r="K19">
            <v>1002730.26</v>
          </cell>
          <cell r="O19">
            <v>0</v>
          </cell>
          <cell r="P19">
            <v>0</v>
          </cell>
        </row>
        <row r="20">
          <cell r="C20">
            <v>11230000</v>
          </cell>
          <cell r="E20">
            <v>112.3</v>
          </cell>
          <cell r="F20">
            <v>11230000</v>
          </cell>
          <cell r="H20">
            <v>1.6056600000000001E-2</v>
          </cell>
          <cell r="I20">
            <v>84</v>
          </cell>
          <cell r="K20">
            <v>41497.29</v>
          </cell>
          <cell r="L20">
            <v>0</v>
          </cell>
          <cell r="M20">
            <v>0</v>
          </cell>
          <cell r="O20">
            <v>0</v>
          </cell>
          <cell r="P20">
            <v>41497.29</v>
          </cell>
        </row>
        <row r="21">
          <cell r="C21">
            <v>11230000</v>
          </cell>
          <cell r="E21">
            <v>112.3</v>
          </cell>
          <cell r="F21">
            <v>11230000</v>
          </cell>
          <cell r="H21">
            <v>2.0556599999999998E-2</v>
          </cell>
          <cell r="I21">
            <v>84</v>
          </cell>
          <cell r="K21">
            <v>53127.26</v>
          </cell>
          <cell r="L21">
            <v>0</v>
          </cell>
          <cell r="M21">
            <v>0</v>
          </cell>
          <cell r="O21">
            <v>0</v>
          </cell>
          <cell r="P21">
            <v>53127.26</v>
          </cell>
        </row>
        <row r="22">
          <cell r="C22">
            <v>7490000</v>
          </cell>
          <cell r="E22">
            <v>74.900000000000006</v>
          </cell>
          <cell r="F22">
            <v>7490000</v>
          </cell>
          <cell r="H22">
            <v>2.4056600000000001E-2</v>
          </cell>
          <cell r="I22">
            <v>84</v>
          </cell>
          <cell r="K22">
            <v>41466.980000000003</v>
          </cell>
          <cell r="L22">
            <v>0</v>
          </cell>
          <cell r="M22">
            <v>0</v>
          </cell>
          <cell r="O22">
            <v>0</v>
          </cell>
          <cell r="P22">
            <v>41466.980000000003</v>
          </cell>
        </row>
        <row r="23">
          <cell r="C23">
            <v>5620000</v>
          </cell>
          <cell r="E23">
            <v>56.199438005619946</v>
          </cell>
          <cell r="F23">
            <v>5620000</v>
          </cell>
          <cell r="H23">
            <v>3.7556600000000002E-2</v>
          </cell>
          <cell r="I23">
            <v>84</v>
          </cell>
          <cell r="K23">
            <v>48574.57</v>
          </cell>
          <cell r="L23">
            <v>0</v>
          </cell>
          <cell r="M23">
            <v>0</v>
          </cell>
          <cell r="O23">
            <v>0</v>
          </cell>
          <cell r="P23">
            <v>48574.57</v>
          </cell>
        </row>
        <row r="24">
          <cell r="C24">
            <v>13110000</v>
          </cell>
          <cell r="E24">
            <v>131.1</v>
          </cell>
          <cell r="F24">
            <v>13110000</v>
          </cell>
          <cell r="H24">
            <v>3.5556600000000001E-2</v>
          </cell>
          <cell r="I24">
            <v>84</v>
          </cell>
          <cell r="K24">
            <v>107277.67</v>
          </cell>
          <cell r="L24">
            <v>0</v>
          </cell>
          <cell r="M24">
            <v>0</v>
          </cell>
          <cell r="O24">
            <v>0</v>
          </cell>
          <cell r="P24">
            <v>107277.67</v>
          </cell>
        </row>
        <row r="25">
          <cell r="O25">
            <v>0</v>
          </cell>
        </row>
        <row r="34">
          <cell r="I34">
            <v>338900000</v>
          </cell>
          <cell r="J34">
            <v>0</v>
          </cell>
          <cell r="L34">
            <v>1</v>
          </cell>
        </row>
        <row r="35">
          <cell r="I35">
            <v>11230000</v>
          </cell>
          <cell r="J35">
            <v>0</v>
          </cell>
          <cell r="L35">
            <v>1</v>
          </cell>
        </row>
        <row r="36">
          <cell r="I36">
            <v>11230000</v>
          </cell>
          <cell r="J36">
            <v>0</v>
          </cell>
          <cell r="L36">
            <v>1</v>
          </cell>
        </row>
        <row r="37">
          <cell r="I37">
            <v>7490000</v>
          </cell>
          <cell r="J37">
            <v>0</v>
          </cell>
          <cell r="L37">
            <v>1</v>
          </cell>
        </row>
        <row r="38">
          <cell r="I38">
            <v>5620000</v>
          </cell>
          <cell r="J38">
            <v>0</v>
          </cell>
          <cell r="L38">
            <v>1</v>
          </cell>
        </row>
        <row r="39">
          <cell r="I39">
            <v>13110000</v>
          </cell>
          <cell r="J39">
            <v>0</v>
          </cell>
          <cell r="L39">
            <v>1</v>
          </cell>
        </row>
        <row r="41">
          <cell r="J41">
            <v>0</v>
          </cell>
        </row>
        <row r="64">
          <cell r="J64" t="str">
            <v>AAA</v>
          </cell>
          <cell r="M64" t="str">
            <v/>
          </cell>
          <cell r="N64" t="str">
            <v/>
          </cell>
          <cell r="O64" t="str">
            <v/>
          </cell>
        </row>
        <row r="65">
          <cell r="J65" t="str">
            <v>AA</v>
          </cell>
          <cell r="M65" t="str">
            <v/>
          </cell>
          <cell r="N65" t="str">
            <v/>
          </cell>
          <cell r="O65" t="str">
            <v/>
          </cell>
        </row>
        <row r="66">
          <cell r="J66" t="str">
            <v>A+</v>
          </cell>
          <cell r="M66" t="str">
            <v/>
          </cell>
          <cell r="N66" t="str">
            <v/>
          </cell>
          <cell r="O66" t="str">
            <v/>
          </cell>
        </row>
        <row r="67">
          <cell r="J67" t="str">
            <v>BBB+</v>
          </cell>
          <cell r="M67" t="str">
            <v/>
          </cell>
          <cell r="N67" t="str">
            <v/>
          </cell>
          <cell r="O67" t="str">
            <v/>
          </cell>
        </row>
        <row r="68">
          <cell r="J68" t="str">
            <v>BBB-</v>
          </cell>
          <cell r="M68" t="str">
            <v/>
          </cell>
          <cell r="N68" t="str">
            <v/>
          </cell>
          <cell r="O68" t="str">
            <v/>
          </cell>
        </row>
        <row r="69">
          <cell r="J69" t="str">
            <v>BB+</v>
          </cell>
        </row>
        <row r="70">
          <cell r="J70" t="str">
            <v>Aaa</v>
          </cell>
          <cell r="M70" t="str">
            <v/>
          </cell>
          <cell r="N70" t="str">
            <v/>
          </cell>
          <cell r="O70" t="str">
            <v/>
          </cell>
        </row>
        <row r="71">
          <cell r="J71" t="str">
            <v>Aa1</v>
          </cell>
          <cell r="M71" t="str">
            <v/>
          </cell>
          <cell r="N71" t="str">
            <v/>
          </cell>
          <cell r="O71" t="str">
            <v/>
          </cell>
        </row>
        <row r="72">
          <cell r="J72" t="str">
            <v>A2</v>
          </cell>
          <cell r="M72" t="str">
            <v/>
          </cell>
          <cell r="N72" t="str">
            <v/>
          </cell>
          <cell r="O72" t="str">
            <v/>
          </cell>
        </row>
        <row r="73">
          <cell r="J73" t="str">
            <v>Baa2</v>
          </cell>
          <cell r="M73" t="str">
            <v/>
          </cell>
          <cell r="N73" t="str">
            <v/>
          </cell>
          <cell r="O73" t="str">
            <v/>
          </cell>
        </row>
        <row r="74">
          <cell r="J74" t="str">
            <v>Ba3</v>
          </cell>
          <cell r="M74" t="str">
            <v/>
          </cell>
          <cell r="N74" t="str">
            <v/>
          </cell>
          <cell r="O74" t="str">
            <v/>
          </cell>
        </row>
        <row r="75">
          <cell r="J75" t="str">
            <v>B3</v>
          </cell>
        </row>
      </sheetData>
      <sheetData sheetId="7">
        <row r="8">
          <cell r="F8" t="str">
            <v>n.a.</v>
          </cell>
        </row>
        <row r="9">
          <cell r="F9" t="str">
            <v>n.a.</v>
          </cell>
        </row>
        <row r="14">
          <cell r="B14">
            <v>160112707</v>
          </cell>
          <cell r="F14">
            <v>6.0565999999999997E-3</v>
          </cell>
          <cell r="G14">
            <v>84</v>
          </cell>
          <cell r="H14">
            <v>223172.72</v>
          </cell>
        </row>
        <row r="18">
          <cell r="F18">
            <v>9.9500000000000005E-3</v>
          </cell>
          <cell r="H18">
            <v>366636.17</v>
          </cell>
        </row>
        <row r="20">
          <cell r="H20">
            <v>-143463.44999999998</v>
          </cell>
        </row>
      </sheetData>
      <sheetData sheetId="8">
        <row r="8">
          <cell r="L8">
            <v>0</v>
          </cell>
          <cell r="AC8">
            <v>0</v>
          </cell>
        </row>
        <row r="9">
          <cell r="F9">
            <v>5251950</v>
          </cell>
        </row>
        <row r="14">
          <cell r="F14">
            <v>5251950</v>
          </cell>
        </row>
        <row r="15">
          <cell r="F15">
            <v>0</v>
          </cell>
          <cell r="M15">
            <v>0</v>
          </cell>
        </row>
        <row r="16">
          <cell r="M16">
            <v>0</v>
          </cell>
        </row>
        <row r="17">
          <cell r="F17">
            <v>0</v>
          </cell>
          <cell r="M17">
            <v>0</v>
          </cell>
        </row>
        <row r="18">
          <cell r="M18">
            <v>0</v>
          </cell>
          <cell r="AC18">
            <v>0</v>
          </cell>
          <cell r="AD18">
            <v>0</v>
          </cell>
          <cell r="AE18">
            <v>0</v>
          </cell>
        </row>
        <row r="19">
          <cell r="F19">
            <v>5251950</v>
          </cell>
          <cell r="M19">
            <v>0</v>
          </cell>
          <cell r="AC19">
            <v>0</v>
          </cell>
          <cell r="AD19">
            <v>0</v>
          </cell>
          <cell r="AE19">
            <v>0</v>
          </cell>
        </row>
        <row r="20">
          <cell r="M20">
            <v>0</v>
          </cell>
          <cell r="AC20">
            <v>0</v>
          </cell>
          <cell r="AD20">
            <v>0</v>
          </cell>
          <cell r="AE20">
            <v>0</v>
          </cell>
        </row>
        <row r="21">
          <cell r="F21">
            <v>0</v>
          </cell>
          <cell r="M21">
            <v>0</v>
          </cell>
          <cell r="AC21">
            <v>0</v>
          </cell>
          <cell r="AD21">
            <v>0</v>
          </cell>
          <cell r="AE21">
            <v>0</v>
          </cell>
        </row>
        <row r="22">
          <cell r="M22">
            <v>0</v>
          </cell>
          <cell r="AC22">
            <v>0</v>
          </cell>
          <cell r="AD22">
            <v>0</v>
          </cell>
          <cell r="AE22">
            <v>0</v>
          </cell>
        </row>
        <row r="23">
          <cell r="M23">
            <v>0</v>
          </cell>
        </row>
        <row r="24">
          <cell r="M24">
            <v>0</v>
          </cell>
        </row>
        <row r="25">
          <cell r="M25">
            <v>0</v>
          </cell>
        </row>
        <row r="26">
          <cell r="M26">
            <v>0</v>
          </cell>
        </row>
        <row r="27">
          <cell r="M27">
            <v>0</v>
          </cell>
        </row>
        <row r="28">
          <cell r="M28">
            <v>0</v>
          </cell>
        </row>
        <row r="29">
          <cell r="M29">
            <v>0</v>
          </cell>
        </row>
        <row r="30">
          <cell r="M30">
            <v>143463.44999999998</v>
          </cell>
        </row>
        <row r="31">
          <cell r="M31">
            <v>300</v>
          </cell>
        </row>
        <row r="32">
          <cell r="F32">
            <v>365100</v>
          </cell>
          <cell r="M32">
            <v>1002730.26</v>
          </cell>
        </row>
        <row r="33">
          <cell r="F33">
            <v>0</v>
          </cell>
        </row>
        <row r="34">
          <cell r="F34">
            <v>0</v>
          </cell>
          <cell r="M34">
            <v>41497.29</v>
          </cell>
        </row>
        <row r="38">
          <cell r="F38">
            <v>0</v>
          </cell>
        </row>
        <row r="40">
          <cell r="F40">
            <v>365100</v>
          </cell>
        </row>
        <row r="43">
          <cell r="F43">
            <v>365100</v>
          </cell>
        </row>
        <row r="55">
          <cell r="Q55">
            <v>0</v>
          </cell>
        </row>
      </sheetData>
      <sheetData sheetId="9">
        <row r="9">
          <cell r="F9" t="str">
            <v>No</v>
          </cell>
        </row>
        <row r="10">
          <cell r="F10" t="str">
            <v>No</v>
          </cell>
        </row>
        <row r="11">
          <cell r="F11" t="str">
            <v>No</v>
          </cell>
        </row>
        <row r="12">
          <cell r="F12" t="str">
            <v>No</v>
          </cell>
        </row>
        <row r="13">
          <cell r="F13" t="str">
            <v>No</v>
          </cell>
        </row>
        <row r="14">
          <cell r="F14" t="str">
            <v>No</v>
          </cell>
        </row>
        <row r="15">
          <cell r="F15" t="str">
            <v>No</v>
          </cell>
        </row>
        <row r="17">
          <cell r="F17" t="str">
            <v>No</v>
          </cell>
        </row>
        <row r="44">
          <cell r="C44" t="str">
            <v>8.3 (a) Optional Purchase Price received</v>
          </cell>
          <cell r="F44" t="str">
            <v>NO</v>
          </cell>
        </row>
        <row r="45">
          <cell r="C45" t="str">
            <v>8.3 (b) Ten Per cent clean up call</v>
          </cell>
          <cell r="F45" t="str">
            <v>NO</v>
          </cell>
        </row>
        <row r="46">
          <cell r="C46" t="str">
            <v>8.4 Taxation or Other Reasons</v>
          </cell>
        </row>
        <row r="48">
          <cell r="F48" t="str">
            <v>NO</v>
          </cell>
        </row>
      </sheetData>
      <sheetData sheetId="10">
        <row r="7">
          <cell r="I7">
            <v>0</v>
          </cell>
        </row>
        <row r="8">
          <cell r="I8">
            <v>0</v>
          </cell>
        </row>
        <row r="9">
          <cell r="I9">
            <v>0</v>
          </cell>
        </row>
        <row r="17">
          <cell r="K17">
            <v>0</v>
          </cell>
        </row>
        <row r="18">
          <cell r="K18">
            <v>0</v>
          </cell>
        </row>
        <row r="22">
          <cell r="K22">
            <v>0</v>
          </cell>
        </row>
        <row r="23">
          <cell r="K23">
            <v>0</v>
          </cell>
        </row>
        <row r="24">
          <cell r="K24">
            <v>0</v>
          </cell>
        </row>
        <row r="25">
          <cell r="K25">
            <v>0</v>
          </cell>
        </row>
        <row r="26">
          <cell r="K26">
            <v>0</v>
          </cell>
        </row>
        <row r="27">
          <cell r="K27">
            <v>0</v>
          </cell>
        </row>
        <row r="28">
          <cell r="K28">
            <v>0</v>
          </cell>
        </row>
        <row r="29">
          <cell r="K29">
            <v>0</v>
          </cell>
        </row>
        <row r="30">
          <cell r="K30">
            <v>0</v>
          </cell>
        </row>
        <row r="33">
          <cell r="K33">
            <v>0</v>
          </cell>
        </row>
        <row r="34">
          <cell r="K34">
            <v>0</v>
          </cell>
        </row>
        <row r="36">
          <cell r="K36">
            <v>0</v>
          </cell>
        </row>
        <row r="38">
          <cell r="K38">
            <v>0</v>
          </cell>
        </row>
        <row r="46">
          <cell r="K46">
            <v>0</v>
          </cell>
        </row>
        <row r="62">
          <cell r="K62">
            <v>0</v>
          </cell>
        </row>
        <row r="72">
          <cell r="K72">
            <v>0</v>
          </cell>
        </row>
        <row r="74">
          <cell r="K74">
            <v>0</v>
          </cell>
        </row>
        <row r="75">
          <cell r="E75" t="str">
            <v>RC1 Payments to the holders of the RC1 Residual Certificates</v>
          </cell>
        </row>
        <row r="76">
          <cell r="E76" t="str">
            <v>RC2 Payments to the holders of the RC2 Residual Certificates</v>
          </cell>
        </row>
      </sheetData>
      <sheetData sheetId="11">
        <row r="5">
          <cell r="B5" t="str">
            <v>Precise Mortgage Funding 2018-2B plc</v>
          </cell>
        </row>
      </sheetData>
      <sheetData sheetId="12"/>
      <sheetData sheetId="13"/>
      <sheetData sheetId="14"/>
      <sheetData sheetId="15"/>
      <sheetData sheetId="16"/>
      <sheetData sheetId="17"/>
      <sheetData sheetId="18">
        <row r="6">
          <cell r="D6" t="str">
            <v>201806</v>
          </cell>
        </row>
      </sheetData>
      <sheetData sheetId="19"/>
      <sheetData sheetId="20"/>
      <sheetData sheetId="2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euroabs.com/IH.aspx?s=166" TargetMode="Externa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26"/>
  <sheetViews>
    <sheetView tabSelected="1" workbookViewId="0">
      <selection activeCell="F23" sqref="F23"/>
    </sheetView>
  </sheetViews>
  <sheetFormatPr defaultRowHeight="15"/>
  <cols>
    <col min="1" max="1" width="90.5703125" style="900" bestFit="1" customWidth="1"/>
    <col min="2" max="16384" width="9.140625" style="897"/>
  </cols>
  <sheetData>
    <row r="1" spans="1:1">
      <c r="A1" s="896" t="s">
        <v>621</v>
      </c>
    </row>
    <row r="2" spans="1:1">
      <c r="A2" s="896" t="s">
        <v>622</v>
      </c>
    </row>
    <row r="3" spans="1:1">
      <c r="A3" s="898" t="s">
        <v>623</v>
      </c>
    </row>
    <row r="4" spans="1:1">
      <c r="A4" s="898" t="s">
        <v>624</v>
      </c>
    </row>
    <row r="5" spans="1:1">
      <c r="A5" s="898" t="s">
        <v>625</v>
      </c>
    </row>
    <row r="6" spans="1:1">
      <c r="A6" s="898" t="s">
        <v>626</v>
      </c>
    </row>
    <row r="7" spans="1:1">
      <c r="A7" s="898" t="s">
        <v>627</v>
      </c>
    </row>
    <row r="8" spans="1:1">
      <c r="A8" s="898" t="s">
        <v>628</v>
      </c>
    </row>
    <row r="9" spans="1:1">
      <c r="A9" s="896" t="s">
        <v>629</v>
      </c>
    </row>
    <row r="10" spans="1:1">
      <c r="A10" s="898" t="s">
        <v>630</v>
      </c>
    </row>
    <row r="11" spans="1:1">
      <c r="A11" s="898" t="s">
        <v>631</v>
      </c>
    </row>
    <row r="12" spans="1:1">
      <c r="A12" s="898" t="s">
        <v>632</v>
      </c>
    </row>
    <row r="13" spans="1:1">
      <c r="A13" s="898" t="s">
        <v>633</v>
      </c>
    </row>
    <row r="14" spans="1:1">
      <c r="A14" s="898" t="s">
        <v>634</v>
      </c>
    </row>
    <row r="15" spans="1:1">
      <c r="A15" s="898" t="s">
        <v>635</v>
      </c>
    </row>
    <row r="16" spans="1:1">
      <c r="A16" s="898" t="s">
        <v>636</v>
      </c>
    </row>
    <row r="17" spans="1:1">
      <c r="A17" s="898" t="s">
        <v>637</v>
      </c>
    </row>
    <row r="18" spans="1:1">
      <c r="A18" s="896" t="s">
        <v>638</v>
      </c>
    </row>
    <row r="19" spans="1:1">
      <c r="A19" s="898" t="s">
        <v>639</v>
      </c>
    </row>
    <row r="20" spans="1:1">
      <c r="A20" s="898" t="s">
        <v>640</v>
      </c>
    </row>
    <row r="21" spans="1:1">
      <c r="A21" s="898" t="s">
        <v>641</v>
      </c>
    </row>
    <row r="22" spans="1:1">
      <c r="A22" s="898" t="s">
        <v>642</v>
      </c>
    </row>
    <row r="23" spans="1:1">
      <c r="A23" s="898" t="s">
        <v>643</v>
      </c>
    </row>
    <row r="24" spans="1:1">
      <c r="A24" s="898" t="s">
        <v>644</v>
      </c>
    </row>
    <row r="25" spans="1:1" ht="15.75">
      <c r="A25" s="898" t="s">
        <v>645</v>
      </c>
    </row>
    <row r="26" spans="1:1">
      <c r="A26" s="898" t="s">
        <v>646</v>
      </c>
    </row>
    <row r="27" spans="1:1">
      <c r="A27" s="898" t="s">
        <v>647</v>
      </c>
    </row>
    <row r="28" spans="1:1">
      <c r="A28" s="898" t="s">
        <v>648</v>
      </c>
    </row>
    <row r="29" spans="1:1">
      <c r="A29" s="898" t="s">
        <v>649</v>
      </c>
    </row>
    <row r="30" spans="1:1">
      <c r="A30" s="898" t="s">
        <v>650</v>
      </c>
    </row>
    <row r="31" spans="1:1">
      <c r="A31" s="898" t="s">
        <v>651</v>
      </c>
    </row>
    <row r="32" spans="1:1" ht="15.75">
      <c r="A32" s="898" t="s">
        <v>652</v>
      </c>
    </row>
    <row r="33" spans="1:1">
      <c r="A33" s="898" t="s">
        <v>653</v>
      </c>
    </row>
    <row r="34" spans="1:1">
      <c r="A34" s="898" t="s">
        <v>654</v>
      </c>
    </row>
    <row r="35" spans="1:1">
      <c r="A35" s="898" t="s">
        <v>655</v>
      </c>
    </row>
    <row r="36" spans="1:1" ht="15.75">
      <c r="A36" s="898" t="s">
        <v>656</v>
      </c>
    </row>
    <row r="37" spans="1:1">
      <c r="A37" s="898" t="s">
        <v>657</v>
      </c>
    </row>
    <row r="38" spans="1:1">
      <c r="A38" s="898" t="s">
        <v>658</v>
      </c>
    </row>
    <row r="39" spans="1:1">
      <c r="A39" s="898" t="s">
        <v>659</v>
      </c>
    </row>
    <row r="40" spans="1:1">
      <c r="A40" s="898" t="s">
        <v>660</v>
      </c>
    </row>
    <row r="41" spans="1:1" ht="15.75">
      <c r="A41" s="898" t="s">
        <v>661</v>
      </c>
    </row>
    <row r="42" spans="1:1">
      <c r="A42" s="898" t="s">
        <v>662</v>
      </c>
    </row>
    <row r="43" spans="1:1">
      <c r="A43" s="898" t="s">
        <v>663</v>
      </c>
    </row>
    <row r="44" spans="1:1">
      <c r="A44" s="898" t="s">
        <v>664</v>
      </c>
    </row>
    <row r="45" spans="1:1">
      <c r="A45" s="898" t="s">
        <v>665</v>
      </c>
    </row>
    <row r="46" spans="1:1">
      <c r="A46" s="898" t="s">
        <v>666</v>
      </c>
    </row>
    <row r="47" spans="1:1">
      <c r="A47" s="896" t="s">
        <v>667</v>
      </c>
    </row>
    <row r="48" spans="1:1">
      <c r="A48" s="898" t="s">
        <v>668</v>
      </c>
    </row>
    <row r="49" spans="1:1">
      <c r="A49" s="898" t="s">
        <v>669</v>
      </c>
    </row>
    <row r="50" spans="1:1">
      <c r="A50" s="898" t="s">
        <v>670</v>
      </c>
    </row>
    <row r="51" spans="1:1">
      <c r="A51" s="898" t="s">
        <v>671</v>
      </c>
    </row>
    <row r="52" spans="1:1">
      <c r="A52" s="896" t="s">
        <v>672</v>
      </c>
    </row>
    <row r="53" spans="1:1">
      <c r="A53" s="896" t="s">
        <v>673</v>
      </c>
    </row>
    <row r="54" spans="1:1">
      <c r="A54" s="898" t="s">
        <v>674</v>
      </c>
    </row>
    <row r="55" spans="1:1">
      <c r="A55" s="898" t="s">
        <v>675</v>
      </c>
    </row>
    <row r="56" spans="1:1">
      <c r="A56" s="898" t="s">
        <v>676</v>
      </c>
    </row>
    <row r="57" spans="1:1">
      <c r="A57" s="898" t="s">
        <v>677</v>
      </c>
    </row>
    <row r="58" spans="1:1">
      <c r="A58" s="898" t="s">
        <v>678</v>
      </c>
    </row>
    <row r="59" spans="1:1">
      <c r="A59" s="898" t="s">
        <v>679</v>
      </c>
    </row>
    <row r="60" spans="1:1">
      <c r="A60" s="898" t="s">
        <v>680</v>
      </c>
    </row>
    <row r="61" spans="1:1">
      <c r="A61" s="898" t="s">
        <v>681</v>
      </c>
    </row>
    <row r="62" spans="1:1">
      <c r="A62" s="898" t="s">
        <v>682</v>
      </c>
    </row>
    <row r="63" spans="1:1">
      <c r="A63" s="898" t="s">
        <v>683</v>
      </c>
    </row>
    <row r="64" spans="1:1">
      <c r="A64" s="898" t="s">
        <v>684</v>
      </c>
    </row>
    <row r="65" spans="1:1">
      <c r="A65" s="898" t="s">
        <v>685</v>
      </c>
    </row>
    <row r="66" spans="1:1">
      <c r="A66" s="898" t="s">
        <v>686</v>
      </c>
    </row>
    <row r="67" spans="1:1">
      <c r="A67" s="898" t="s">
        <v>687</v>
      </c>
    </row>
    <row r="68" spans="1:1">
      <c r="A68" s="898" t="s">
        <v>688</v>
      </c>
    </row>
    <row r="69" spans="1:1">
      <c r="A69" s="898" t="s">
        <v>689</v>
      </c>
    </row>
    <row r="70" spans="1:1">
      <c r="A70" s="898" t="s">
        <v>690</v>
      </c>
    </row>
    <row r="71" spans="1:1">
      <c r="A71" s="898" t="s">
        <v>691</v>
      </c>
    </row>
    <row r="72" spans="1:1">
      <c r="A72" s="898" t="s">
        <v>692</v>
      </c>
    </row>
    <row r="73" spans="1:1">
      <c r="A73" s="898" t="s">
        <v>693</v>
      </c>
    </row>
    <row r="74" spans="1:1">
      <c r="A74" s="898" t="s">
        <v>694</v>
      </c>
    </row>
    <row r="75" spans="1:1">
      <c r="A75" s="898" t="s">
        <v>695</v>
      </c>
    </row>
    <row r="76" spans="1:1">
      <c r="A76" s="898" t="s">
        <v>696</v>
      </c>
    </row>
    <row r="77" spans="1:1">
      <c r="A77" s="898" t="s">
        <v>697</v>
      </c>
    </row>
    <row r="78" spans="1:1">
      <c r="A78" s="898" t="s">
        <v>698</v>
      </c>
    </row>
    <row r="79" spans="1:1">
      <c r="A79" s="898" t="s">
        <v>699</v>
      </c>
    </row>
    <row r="80" spans="1:1">
      <c r="A80" s="898" t="s">
        <v>700</v>
      </c>
    </row>
    <row r="81" spans="1:1">
      <c r="A81" s="898" t="s">
        <v>701</v>
      </c>
    </row>
    <row r="82" spans="1:1">
      <c r="A82" s="898" t="s">
        <v>702</v>
      </c>
    </row>
    <row r="83" spans="1:1">
      <c r="A83" s="898" t="s">
        <v>703</v>
      </c>
    </row>
    <row r="84" spans="1:1">
      <c r="A84" s="898" t="s">
        <v>704</v>
      </c>
    </row>
    <row r="85" spans="1:1">
      <c r="A85" s="898" t="s">
        <v>705</v>
      </c>
    </row>
    <row r="86" spans="1:1">
      <c r="A86" s="898" t="s">
        <v>706</v>
      </c>
    </row>
    <row r="87" spans="1:1">
      <c r="A87" s="896" t="s">
        <v>707</v>
      </c>
    </row>
    <row r="88" spans="1:1">
      <c r="A88" s="898" t="s">
        <v>708</v>
      </c>
    </row>
    <row r="89" spans="1:1">
      <c r="A89" s="898" t="s">
        <v>709</v>
      </c>
    </row>
    <row r="90" spans="1:1">
      <c r="A90" s="896" t="s">
        <v>710</v>
      </c>
    </row>
    <row r="91" spans="1:1">
      <c r="A91" s="898" t="s">
        <v>711</v>
      </c>
    </row>
    <row r="92" spans="1:1">
      <c r="A92" s="898" t="s">
        <v>712</v>
      </c>
    </row>
    <row r="93" spans="1:1">
      <c r="A93" s="896" t="s">
        <v>713</v>
      </c>
    </row>
    <row r="94" spans="1:1">
      <c r="A94" s="898" t="s">
        <v>714</v>
      </c>
    </row>
    <row r="95" spans="1:1">
      <c r="A95" s="898" t="s">
        <v>715</v>
      </c>
    </row>
    <row r="96" spans="1:1">
      <c r="A96" s="898" t="s">
        <v>716</v>
      </c>
    </row>
    <row r="97" spans="1:1">
      <c r="A97" s="898" t="s">
        <v>717</v>
      </c>
    </row>
    <row r="98" spans="1:1">
      <c r="A98" s="898" t="s">
        <v>718</v>
      </c>
    </row>
    <row r="99" spans="1:1">
      <c r="A99" s="898" t="s">
        <v>719</v>
      </c>
    </row>
    <row r="100" spans="1:1">
      <c r="A100" s="898" t="s">
        <v>720</v>
      </c>
    </row>
    <row r="101" spans="1:1">
      <c r="A101" s="898" t="s">
        <v>721</v>
      </c>
    </row>
    <row r="102" spans="1:1">
      <c r="A102" s="898" t="s">
        <v>722</v>
      </c>
    </row>
    <row r="103" spans="1:1">
      <c r="A103" s="898" t="s">
        <v>723</v>
      </c>
    </row>
    <row r="104" spans="1:1">
      <c r="A104" s="898" t="s">
        <v>724</v>
      </c>
    </row>
    <row r="105" spans="1:1">
      <c r="A105" s="898" t="s">
        <v>725</v>
      </c>
    </row>
    <row r="106" spans="1:1">
      <c r="A106" s="898" t="s">
        <v>726</v>
      </c>
    </row>
    <row r="107" spans="1:1">
      <c r="A107" s="898" t="s">
        <v>727</v>
      </c>
    </row>
    <row r="108" spans="1:1">
      <c r="A108" s="898" t="s">
        <v>728</v>
      </c>
    </row>
    <row r="109" spans="1:1">
      <c r="A109" s="896" t="s">
        <v>729</v>
      </c>
    </row>
    <row r="110" spans="1:1">
      <c r="A110" s="898" t="s">
        <v>730</v>
      </c>
    </row>
    <row r="111" spans="1:1">
      <c r="A111" s="898" t="s">
        <v>731</v>
      </c>
    </row>
    <row r="112" spans="1:1">
      <c r="A112" s="898" t="s">
        <v>732</v>
      </c>
    </row>
    <row r="113" spans="1:1">
      <c r="A113" s="898" t="s">
        <v>733</v>
      </c>
    </row>
    <row r="114" spans="1:1">
      <c r="A114" s="896" t="s">
        <v>734</v>
      </c>
    </row>
    <row r="115" spans="1:1">
      <c r="A115" s="898" t="s">
        <v>735</v>
      </c>
    </row>
    <row r="116" spans="1:1">
      <c r="A116" s="898" t="s">
        <v>736</v>
      </c>
    </row>
    <row r="117" spans="1:1">
      <c r="A117" s="898" t="s">
        <v>737</v>
      </c>
    </row>
    <row r="118" spans="1:1">
      <c r="A118" s="898" t="s">
        <v>738</v>
      </c>
    </row>
    <row r="119" spans="1:1">
      <c r="A119" s="896" t="s">
        <v>739</v>
      </c>
    </row>
    <row r="120" spans="1:1">
      <c r="A120" s="898" t="s">
        <v>740</v>
      </c>
    </row>
    <row r="121" spans="1:1">
      <c r="A121" s="898" t="s">
        <v>741</v>
      </c>
    </row>
    <row r="122" spans="1:1">
      <c r="A122" s="898" t="s">
        <v>742</v>
      </c>
    </row>
    <row r="123" spans="1:1">
      <c r="A123" s="898" t="s">
        <v>743</v>
      </c>
    </row>
    <row r="124" spans="1:1">
      <c r="A124" s="898" t="s">
        <v>744</v>
      </c>
    </row>
    <row r="125" spans="1:1">
      <c r="A125" s="898" t="s">
        <v>641</v>
      </c>
    </row>
    <row r="126" spans="1:1">
      <c r="A126" s="899" t="s">
        <v>745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GP1454"/>
  <sheetViews>
    <sheetView showGridLines="0" view="pageBreakPreview" topLeftCell="A1371" zoomScaleNormal="115" zoomScaleSheetLayoutView="100" workbookViewId="0">
      <selection activeCell="AD1390" sqref="AD1390"/>
    </sheetView>
  </sheetViews>
  <sheetFormatPr defaultColWidth="2.42578125" defaultRowHeight="12.75" customHeight="1"/>
  <cols>
    <col min="1" max="3" width="2.42578125" style="347"/>
    <col min="4" max="4" width="2.42578125" style="347" customWidth="1"/>
    <col min="5" max="5" width="4.85546875" style="347" customWidth="1"/>
    <col min="6" max="8" width="2.42578125" style="347" customWidth="1"/>
    <col min="9" max="9" width="5.42578125" style="347" customWidth="1"/>
    <col min="10" max="10" width="2.42578125" style="347" customWidth="1"/>
    <col min="11" max="11" width="2.85546875" style="347" customWidth="1"/>
    <col min="12" max="14" width="2.42578125" style="347" customWidth="1"/>
    <col min="15" max="15" width="2.85546875" style="347" customWidth="1"/>
    <col min="16" max="16" width="2.42578125" style="347" customWidth="1"/>
    <col min="17" max="17" width="3" style="347" customWidth="1"/>
    <col min="18" max="22" width="2.42578125" style="347" customWidth="1"/>
    <col min="23" max="23" width="3" style="347" customWidth="1"/>
    <col min="24" max="26" width="2.42578125" style="347" customWidth="1"/>
    <col min="27" max="27" width="3.42578125" style="347" customWidth="1"/>
    <col min="28" max="28" width="3.28515625" style="347" customWidth="1"/>
    <col min="29" max="29" width="2.42578125" style="347" customWidth="1"/>
    <col min="30" max="30" width="3.7109375" style="347" customWidth="1"/>
    <col min="31" max="31" width="1.85546875" style="347" customWidth="1"/>
    <col min="32" max="38" width="2.42578125" style="347" customWidth="1"/>
    <col min="39" max="39" width="9.7109375" style="347" customWidth="1"/>
    <col min="40" max="46" width="2.42578125" style="347" customWidth="1"/>
    <col min="47" max="47" width="3" style="347" customWidth="1"/>
    <col min="48" max="60" width="2.42578125" style="347" customWidth="1"/>
    <col min="61" max="61" width="5.5703125" style="347" customWidth="1"/>
    <col min="62" max="62" width="2.42578125" style="347" customWidth="1"/>
    <col min="63" max="63" width="2.42578125" style="347" hidden="1" customWidth="1"/>
    <col min="64" max="64" width="2.42578125" style="347"/>
    <col min="65" max="65" width="2.42578125" style="347" customWidth="1"/>
    <col min="66" max="274" width="2.42578125" style="347"/>
    <col min="275" max="275" width="2.42578125" style="347" customWidth="1"/>
    <col min="276" max="278" width="2.42578125" style="347"/>
    <col min="279" max="279" width="2.42578125" style="347" customWidth="1"/>
    <col min="280" max="285" width="2.42578125" style="347"/>
    <col min="286" max="286" width="2.42578125" style="347" customWidth="1"/>
    <col min="287" max="287" width="2.42578125" style="347"/>
    <col min="288" max="288" width="2.42578125" style="347" customWidth="1"/>
    <col min="289" max="530" width="2.42578125" style="347"/>
    <col min="531" max="531" width="2.42578125" style="347" customWidth="1"/>
    <col min="532" max="534" width="2.42578125" style="347"/>
    <col min="535" max="535" width="2.42578125" style="347" customWidth="1"/>
    <col min="536" max="541" width="2.42578125" style="347"/>
    <col min="542" max="542" width="2.42578125" style="347" customWidth="1"/>
    <col min="543" max="543" width="2.42578125" style="347"/>
    <col min="544" max="544" width="2.42578125" style="347" customWidth="1"/>
    <col min="545" max="786" width="2.42578125" style="347"/>
    <col min="787" max="787" width="2.42578125" style="347" customWidth="1"/>
    <col min="788" max="790" width="2.42578125" style="347"/>
    <col min="791" max="791" width="2.42578125" style="347" customWidth="1"/>
    <col min="792" max="797" width="2.42578125" style="347"/>
    <col min="798" max="798" width="2.42578125" style="347" customWidth="1"/>
    <col min="799" max="799" width="2.42578125" style="347"/>
    <col min="800" max="800" width="2.42578125" style="347" customWidth="1"/>
    <col min="801" max="1042" width="2.42578125" style="347"/>
    <col min="1043" max="1043" width="2.42578125" style="347" customWidth="1"/>
    <col min="1044" max="1046" width="2.42578125" style="347"/>
    <col min="1047" max="1047" width="2.42578125" style="347" customWidth="1"/>
    <col min="1048" max="1053" width="2.42578125" style="347"/>
    <col min="1054" max="1054" width="2.42578125" style="347" customWidth="1"/>
    <col min="1055" max="1055" width="2.42578125" style="347"/>
    <col min="1056" max="1056" width="2.42578125" style="347" customWidth="1"/>
    <col min="1057" max="1298" width="2.42578125" style="347"/>
    <col min="1299" max="1299" width="2.42578125" style="347" customWidth="1"/>
    <col min="1300" max="1302" width="2.42578125" style="347"/>
    <col min="1303" max="1303" width="2.42578125" style="347" customWidth="1"/>
    <col min="1304" max="1309" width="2.42578125" style="347"/>
    <col min="1310" max="1310" width="2.42578125" style="347" customWidth="1"/>
    <col min="1311" max="1311" width="2.42578125" style="347"/>
    <col min="1312" max="1312" width="2.42578125" style="347" customWidth="1"/>
    <col min="1313" max="1554" width="2.42578125" style="347"/>
    <col min="1555" max="1555" width="2.42578125" style="347" customWidth="1"/>
    <col min="1556" max="1558" width="2.42578125" style="347"/>
    <col min="1559" max="1559" width="2.42578125" style="347" customWidth="1"/>
    <col min="1560" max="1565" width="2.42578125" style="347"/>
    <col min="1566" max="1566" width="2.42578125" style="347" customWidth="1"/>
    <col min="1567" max="1567" width="2.42578125" style="347"/>
    <col min="1568" max="1568" width="2.42578125" style="347" customWidth="1"/>
    <col min="1569" max="1810" width="2.42578125" style="347"/>
    <col min="1811" max="1811" width="2.42578125" style="347" customWidth="1"/>
    <col min="1812" max="1814" width="2.42578125" style="347"/>
    <col min="1815" max="1815" width="2.42578125" style="347" customWidth="1"/>
    <col min="1816" max="1821" width="2.42578125" style="347"/>
    <col min="1822" max="1822" width="2.42578125" style="347" customWidth="1"/>
    <col min="1823" max="1823" width="2.42578125" style="347"/>
    <col min="1824" max="1824" width="2.42578125" style="347" customWidth="1"/>
    <col min="1825" max="2066" width="2.42578125" style="347"/>
    <col min="2067" max="2067" width="2.42578125" style="347" customWidth="1"/>
    <col min="2068" max="2070" width="2.42578125" style="347"/>
    <col min="2071" max="2071" width="2.42578125" style="347" customWidth="1"/>
    <col min="2072" max="2077" width="2.42578125" style="347"/>
    <col min="2078" max="2078" width="2.42578125" style="347" customWidth="1"/>
    <col min="2079" max="2079" width="2.42578125" style="347"/>
    <col min="2080" max="2080" width="2.42578125" style="347" customWidth="1"/>
    <col min="2081" max="2322" width="2.42578125" style="347"/>
    <col min="2323" max="2323" width="2.42578125" style="347" customWidth="1"/>
    <col min="2324" max="2326" width="2.42578125" style="347"/>
    <col min="2327" max="2327" width="2.42578125" style="347" customWidth="1"/>
    <col min="2328" max="2333" width="2.42578125" style="347"/>
    <col min="2334" max="2334" width="2.42578125" style="347" customWidth="1"/>
    <col min="2335" max="2335" width="2.42578125" style="347"/>
    <col min="2336" max="2336" width="2.42578125" style="347" customWidth="1"/>
    <col min="2337" max="2578" width="2.42578125" style="347"/>
    <col min="2579" max="2579" width="2.42578125" style="347" customWidth="1"/>
    <col min="2580" max="2582" width="2.42578125" style="347"/>
    <col min="2583" max="2583" width="2.42578125" style="347" customWidth="1"/>
    <col min="2584" max="2589" width="2.42578125" style="347"/>
    <col min="2590" max="2590" width="2.42578125" style="347" customWidth="1"/>
    <col min="2591" max="2591" width="2.42578125" style="347"/>
    <col min="2592" max="2592" width="2.42578125" style="347" customWidth="1"/>
    <col min="2593" max="2834" width="2.42578125" style="347"/>
    <col min="2835" max="2835" width="2.42578125" style="347" customWidth="1"/>
    <col min="2836" max="2838" width="2.42578125" style="347"/>
    <col min="2839" max="2839" width="2.42578125" style="347" customWidth="1"/>
    <col min="2840" max="2845" width="2.42578125" style="347"/>
    <col min="2846" max="2846" width="2.42578125" style="347" customWidth="1"/>
    <col min="2847" max="2847" width="2.42578125" style="347"/>
    <col min="2848" max="2848" width="2.42578125" style="347" customWidth="1"/>
    <col min="2849" max="3090" width="2.42578125" style="347"/>
    <col min="3091" max="3091" width="2.42578125" style="347" customWidth="1"/>
    <col min="3092" max="3094" width="2.42578125" style="347"/>
    <col min="3095" max="3095" width="2.42578125" style="347" customWidth="1"/>
    <col min="3096" max="3101" width="2.42578125" style="347"/>
    <col min="3102" max="3102" width="2.42578125" style="347" customWidth="1"/>
    <col min="3103" max="3103" width="2.42578125" style="347"/>
    <col min="3104" max="3104" width="2.42578125" style="347" customWidth="1"/>
    <col min="3105" max="3346" width="2.42578125" style="347"/>
    <col min="3347" max="3347" width="2.42578125" style="347" customWidth="1"/>
    <col min="3348" max="3350" width="2.42578125" style="347"/>
    <col min="3351" max="3351" width="2.42578125" style="347" customWidth="1"/>
    <col min="3352" max="3357" width="2.42578125" style="347"/>
    <col min="3358" max="3358" width="2.42578125" style="347" customWidth="1"/>
    <col min="3359" max="3359" width="2.42578125" style="347"/>
    <col min="3360" max="3360" width="2.42578125" style="347" customWidth="1"/>
    <col min="3361" max="3602" width="2.42578125" style="347"/>
    <col min="3603" max="3603" width="2.42578125" style="347" customWidth="1"/>
    <col min="3604" max="3606" width="2.42578125" style="347"/>
    <col min="3607" max="3607" width="2.42578125" style="347" customWidth="1"/>
    <col min="3608" max="3613" width="2.42578125" style="347"/>
    <col min="3614" max="3614" width="2.42578125" style="347" customWidth="1"/>
    <col min="3615" max="3615" width="2.42578125" style="347"/>
    <col min="3616" max="3616" width="2.42578125" style="347" customWidth="1"/>
    <col min="3617" max="3858" width="2.42578125" style="347"/>
    <col min="3859" max="3859" width="2.42578125" style="347" customWidth="1"/>
    <col min="3860" max="3862" width="2.42578125" style="347"/>
    <col min="3863" max="3863" width="2.42578125" style="347" customWidth="1"/>
    <col min="3864" max="3869" width="2.42578125" style="347"/>
    <col min="3870" max="3870" width="2.42578125" style="347" customWidth="1"/>
    <col min="3871" max="3871" width="2.42578125" style="347"/>
    <col min="3872" max="3872" width="2.42578125" style="347" customWidth="1"/>
    <col min="3873" max="4114" width="2.42578125" style="347"/>
    <col min="4115" max="4115" width="2.42578125" style="347" customWidth="1"/>
    <col min="4116" max="4118" width="2.42578125" style="347"/>
    <col min="4119" max="4119" width="2.42578125" style="347" customWidth="1"/>
    <col min="4120" max="4125" width="2.42578125" style="347"/>
    <col min="4126" max="4126" width="2.42578125" style="347" customWidth="1"/>
    <col min="4127" max="4127" width="2.42578125" style="347"/>
    <col min="4128" max="4128" width="2.42578125" style="347" customWidth="1"/>
    <col min="4129" max="4370" width="2.42578125" style="347"/>
    <col min="4371" max="4371" width="2.42578125" style="347" customWidth="1"/>
    <col min="4372" max="4374" width="2.42578125" style="347"/>
    <col min="4375" max="4375" width="2.42578125" style="347" customWidth="1"/>
    <col min="4376" max="4381" width="2.42578125" style="347"/>
    <col min="4382" max="4382" width="2.42578125" style="347" customWidth="1"/>
    <col min="4383" max="4383" width="2.42578125" style="347"/>
    <col min="4384" max="4384" width="2.42578125" style="347" customWidth="1"/>
    <col min="4385" max="4626" width="2.42578125" style="347"/>
    <col min="4627" max="4627" width="2.42578125" style="347" customWidth="1"/>
    <col min="4628" max="4630" width="2.42578125" style="347"/>
    <col min="4631" max="4631" width="2.42578125" style="347" customWidth="1"/>
    <col min="4632" max="4637" width="2.42578125" style="347"/>
    <col min="4638" max="4638" width="2.42578125" style="347" customWidth="1"/>
    <col min="4639" max="4639" width="2.42578125" style="347"/>
    <col min="4640" max="4640" width="2.42578125" style="347" customWidth="1"/>
    <col min="4641" max="4882" width="2.42578125" style="347"/>
    <col min="4883" max="4883" width="2.42578125" style="347" customWidth="1"/>
    <col min="4884" max="4886" width="2.42578125" style="347"/>
    <col min="4887" max="4887" width="2.42578125" style="347" customWidth="1"/>
    <col min="4888" max="4893" width="2.42578125" style="347"/>
    <col min="4894" max="4894" width="2.42578125" style="347" customWidth="1"/>
    <col min="4895" max="4895" width="2.42578125" style="347"/>
    <col min="4896" max="4896" width="2.42578125" style="347" customWidth="1"/>
    <col min="4897" max="5138" width="2.42578125" style="347"/>
    <col min="5139" max="5139" width="2.42578125" style="347" customWidth="1"/>
    <col min="5140" max="5142" width="2.42578125" style="347"/>
    <col min="5143" max="5143" width="2.42578125" style="347" customWidth="1"/>
    <col min="5144" max="5149" width="2.42578125" style="347"/>
    <col min="5150" max="5150" width="2.42578125" style="347" customWidth="1"/>
    <col min="5151" max="5151" width="2.42578125" style="347"/>
    <col min="5152" max="5152" width="2.42578125" style="347" customWidth="1"/>
    <col min="5153" max="5394" width="2.42578125" style="347"/>
    <col min="5395" max="5395" width="2.42578125" style="347" customWidth="1"/>
    <col min="5396" max="5398" width="2.42578125" style="347"/>
    <col min="5399" max="5399" width="2.42578125" style="347" customWidth="1"/>
    <col min="5400" max="5405" width="2.42578125" style="347"/>
    <col min="5406" max="5406" width="2.42578125" style="347" customWidth="1"/>
    <col min="5407" max="5407" width="2.42578125" style="347"/>
    <col min="5408" max="5408" width="2.42578125" style="347" customWidth="1"/>
    <col min="5409" max="5650" width="2.42578125" style="347"/>
    <col min="5651" max="5651" width="2.42578125" style="347" customWidth="1"/>
    <col min="5652" max="5654" width="2.42578125" style="347"/>
    <col min="5655" max="5655" width="2.42578125" style="347" customWidth="1"/>
    <col min="5656" max="5661" width="2.42578125" style="347"/>
    <col min="5662" max="5662" width="2.42578125" style="347" customWidth="1"/>
    <col min="5663" max="5663" width="2.42578125" style="347"/>
    <col min="5664" max="5664" width="2.42578125" style="347" customWidth="1"/>
    <col min="5665" max="5906" width="2.42578125" style="347"/>
    <col min="5907" max="5907" width="2.42578125" style="347" customWidth="1"/>
    <col min="5908" max="5910" width="2.42578125" style="347"/>
    <col min="5911" max="5911" width="2.42578125" style="347" customWidth="1"/>
    <col min="5912" max="5917" width="2.42578125" style="347"/>
    <col min="5918" max="5918" width="2.42578125" style="347" customWidth="1"/>
    <col min="5919" max="5919" width="2.42578125" style="347"/>
    <col min="5920" max="5920" width="2.42578125" style="347" customWidth="1"/>
    <col min="5921" max="6162" width="2.42578125" style="347"/>
    <col min="6163" max="6163" width="2.42578125" style="347" customWidth="1"/>
    <col min="6164" max="6166" width="2.42578125" style="347"/>
    <col min="6167" max="6167" width="2.42578125" style="347" customWidth="1"/>
    <col min="6168" max="6173" width="2.42578125" style="347"/>
    <col min="6174" max="6174" width="2.42578125" style="347" customWidth="1"/>
    <col min="6175" max="6175" width="2.42578125" style="347"/>
    <col min="6176" max="6176" width="2.42578125" style="347" customWidth="1"/>
    <col min="6177" max="6418" width="2.42578125" style="347"/>
    <col min="6419" max="6419" width="2.42578125" style="347" customWidth="1"/>
    <col min="6420" max="6422" width="2.42578125" style="347"/>
    <col min="6423" max="6423" width="2.42578125" style="347" customWidth="1"/>
    <col min="6424" max="6429" width="2.42578125" style="347"/>
    <col min="6430" max="6430" width="2.42578125" style="347" customWidth="1"/>
    <col min="6431" max="6431" width="2.42578125" style="347"/>
    <col min="6432" max="6432" width="2.42578125" style="347" customWidth="1"/>
    <col min="6433" max="6674" width="2.42578125" style="347"/>
    <col min="6675" max="6675" width="2.42578125" style="347" customWidth="1"/>
    <col min="6676" max="6678" width="2.42578125" style="347"/>
    <col min="6679" max="6679" width="2.42578125" style="347" customWidth="1"/>
    <col min="6680" max="6685" width="2.42578125" style="347"/>
    <col min="6686" max="6686" width="2.42578125" style="347" customWidth="1"/>
    <col min="6687" max="6687" width="2.42578125" style="347"/>
    <col min="6688" max="6688" width="2.42578125" style="347" customWidth="1"/>
    <col min="6689" max="6930" width="2.42578125" style="347"/>
    <col min="6931" max="6931" width="2.42578125" style="347" customWidth="1"/>
    <col min="6932" max="6934" width="2.42578125" style="347"/>
    <col min="6935" max="6935" width="2.42578125" style="347" customWidth="1"/>
    <col min="6936" max="6941" width="2.42578125" style="347"/>
    <col min="6942" max="6942" width="2.42578125" style="347" customWidth="1"/>
    <col min="6943" max="6943" width="2.42578125" style="347"/>
    <col min="6944" max="6944" width="2.42578125" style="347" customWidth="1"/>
    <col min="6945" max="7186" width="2.42578125" style="347"/>
    <col min="7187" max="7187" width="2.42578125" style="347" customWidth="1"/>
    <col min="7188" max="7190" width="2.42578125" style="347"/>
    <col min="7191" max="7191" width="2.42578125" style="347" customWidth="1"/>
    <col min="7192" max="7197" width="2.42578125" style="347"/>
    <col min="7198" max="7198" width="2.42578125" style="347" customWidth="1"/>
    <col min="7199" max="7199" width="2.42578125" style="347"/>
    <col min="7200" max="7200" width="2.42578125" style="347" customWidth="1"/>
    <col min="7201" max="7442" width="2.42578125" style="347"/>
    <col min="7443" max="7443" width="2.42578125" style="347" customWidth="1"/>
    <col min="7444" max="7446" width="2.42578125" style="347"/>
    <col min="7447" max="7447" width="2.42578125" style="347" customWidth="1"/>
    <col min="7448" max="7453" width="2.42578125" style="347"/>
    <col min="7454" max="7454" width="2.42578125" style="347" customWidth="1"/>
    <col min="7455" max="7455" width="2.42578125" style="347"/>
    <col min="7456" max="7456" width="2.42578125" style="347" customWidth="1"/>
    <col min="7457" max="7698" width="2.42578125" style="347"/>
    <col min="7699" max="7699" width="2.42578125" style="347" customWidth="1"/>
    <col min="7700" max="7702" width="2.42578125" style="347"/>
    <col min="7703" max="7703" width="2.42578125" style="347" customWidth="1"/>
    <col min="7704" max="7709" width="2.42578125" style="347"/>
    <col min="7710" max="7710" width="2.42578125" style="347" customWidth="1"/>
    <col min="7711" max="7711" width="2.42578125" style="347"/>
    <col min="7712" max="7712" width="2.42578125" style="347" customWidth="1"/>
    <col min="7713" max="7954" width="2.42578125" style="347"/>
    <col min="7955" max="7955" width="2.42578125" style="347" customWidth="1"/>
    <col min="7956" max="7958" width="2.42578125" style="347"/>
    <col min="7959" max="7959" width="2.42578125" style="347" customWidth="1"/>
    <col min="7960" max="7965" width="2.42578125" style="347"/>
    <col min="7966" max="7966" width="2.42578125" style="347" customWidth="1"/>
    <col min="7967" max="7967" width="2.42578125" style="347"/>
    <col min="7968" max="7968" width="2.42578125" style="347" customWidth="1"/>
    <col min="7969" max="8210" width="2.42578125" style="347"/>
    <col min="8211" max="8211" width="2.42578125" style="347" customWidth="1"/>
    <col min="8212" max="8214" width="2.42578125" style="347"/>
    <col min="8215" max="8215" width="2.42578125" style="347" customWidth="1"/>
    <col min="8216" max="8221" width="2.42578125" style="347"/>
    <col min="8222" max="8222" width="2.42578125" style="347" customWidth="1"/>
    <col min="8223" max="8223" width="2.42578125" style="347"/>
    <col min="8224" max="8224" width="2.42578125" style="347" customWidth="1"/>
    <col min="8225" max="8466" width="2.42578125" style="347"/>
    <col min="8467" max="8467" width="2.42578125" style="347" customWidth="1"/>
    <col min="8468" max="8470" width="2.42578125" style="347"/>
    <col min="8471" max="8471" width="2.42578125" style="347" customWidth="1"/>
    <col min="8472" max="8477" width="2.42578125" style="347"/>
    <col min="8478" max="8478" width="2.42578125" style="347" customWidth="1"/>
    <col min="8479" max="8479" width="2.42578125" style="347"/>
    <col min="8480" max="8480" width="2.42578125" style="347" customWidth="1"/>
    <col min="8481" max="8722" width="2.42578125" style="347"/>
    <col min="8723" max="8723" width="2.42578125" style="347" customWidth="1"/>
    <col min="8724" max="8726" width="2.42578125" style="347"/>
    <col min="8727" max="8727" width="2.42578125" style="347" customWidth="1"/>
    <col min="8728" max="8733" width="2.42578125" style="347"/>
    <col min="8734" max="8734" width="2.42578125" style="347" customWidth="1"/>
    <col min="8735" max="8735" width="2.42578125" style="347"/>
    <col min="8736" max="8736" width="2.42578125" style="347" customWidth="1"/>
    <col min="8737" max="8978" width="2.42578125" style="347"/>
    <col min="8979" max="8979" width="2.42578125" style="347" customWidth="1"/>
    <col min="8980" max="8982" width="2.42578125" style="347"/>
    <col min="8983" max="8983" width="2.42578125" style="347" customWidth="1"/>
    <col min="8984" max="8989" width="2.42578125" style="347"/>
    <col min="8990" max="8990" width="2.42578125" style="347" customWidth="1"/>
    <col min="8991" max="8991" width="2.42578125" style="347"/>
    <col min="8992" max="8992" width="2.42578125" style="347" customWidth="1"/>
    <col min="8993" max="9234" width="2.42578125" style="347"/>
    <col min="9235" max="9235" width="2.42578125" style="347" customWidth="1"/>
    <col min="9236" max="9238" width="2.42578125" style="347"/>
    <col min="9239" max="9239" width="2.42578125" style="347" customWidth="1"/>
    <col min="9240" max="9245" width="2.42578125" style="347"/>
    <col min="9246" max="9246" width="2.42578125" style="347" customWidth="1"/>
    <col min="9247" max="9247" width="2.42578125" style="347"/>
    <col min="9248" max="9248" width="2.42578125" style="347" customWidth="1"/>
    <col min="9249" max="9490" width="2.42578125" style="347"/>
    <col min="9491" max="9491" width="2.42578125" style="347" customWidth="1"/>
    <col min="9492" max="9494" width="2.42578125" style="347"/>
    <col min="9495" max="9495" width="2.42578125" style="347" customWidth="1"/>
    <col min="9496" max="9501" width="2.42578125" style="347"/>
    <col min="9502" max="9502" width="2.42578125" style="347" customWidth="1"/>
    <col min="9503" max="9503" width="2.42578125" style="347"/>
    <col min="9504" max="9504" width="2.42578125" style="347" customWidth="1"/>
    <col min="9505" max="9746" width="2.42578125" style="347"/>
    <col min="9747" max="9747" width="2.42578125" style="347" customWidth="1"/>
    <col min="9748" max="9750" width="2.42578125" style="347"/>
    <col min="9751" max="9751" width="2.42578125" style="347" customWidth="1"/>
    <col min="9752" max="9757" width="2.42578125" style="347"/>
    <col min="9758" max="9758" width="2.42578125" style="347" customWidth="1"/>
    <col min="9759" max="9759" width="2.42578125" style="347"/>
    <col min="9760" max="9760" width="2.42578125" style="347" customWidth="1"/>
    <col min="9761" max="10002" width="2.42578125" style="347"/>
    <col min="10003" max="10003" width="2.42578125" style="347" customWidth="1"/>
    <col min="10004" max="10006" width="2.42578125" style="347"/>
    <col min="10007" max="10007" width="2.42578125" style="347" customWidth="1"/>
    <col min="10008" max="10013" width="2.42578125" style="347"/>
    <col min="10014" max="10014" width="2.42578125" style="347" customWidth="1"/>
    <col min="10015" max="10015" width="2.42578125" style="347"/>
    <col min="10016" max="10016" width="2.42578125" style="347" customWidth="1"/>
    <col min="10017" max="10258" width="2.42578125" style="347"/>
    <col min="10259" max="10259" width="2.42578125" style="347" customWidth="1"/>
    <col min="10260" max="10262" width="2.42578125" style="347"/>
    <col min="10263" max="10263" width="2.42578125" style="347" customWidth="1"/>
    <col min="10264" max="10269" width="2.42578125" style="347"/>
    <col min="10270" max="10270" width="2.42578125" style="347" customWidth="1"/>
    <col min="10271" max="10271" width="2.42578125" style="347"/>
    <col min="10272" max="10272" width="2.42578125" style="347" customWidth="1"/>
    <col min="10273" max="10514" width="2.42578125" style="347"/>
    <col min="10515" max="10515" width="2.42578125" style="347" customWidth="1"/>
    <col min="10516" max="10518" width="2.42578125" style="347"/>
    <col min="10519" max="10519" width="2.42578125" style="347" customWidth="1"/>
    <col min="10520" max="10525" width="2.42578125" style="347"/>
    <col min="10526" max="10526" width="2.42578125" style="347" customWidth="1"/>
    <col min="10527" max="10527" width="2.42578125" style="347"/>
    <col min="10528" max="10528" width="2.42578125" style="347" customWidth="1"/>
    <col min="10529" max="10770" width="2.42578125" style="347"/>
    <col min="10771" max="10771" width="2.42578125" style="347" customWidth="1"/>
    <col min="10772" max="10774" width="2.42578125" style="347"/>
    <col min="10775" max="10775" width="2.42578125" style="347" customWidth="1"/>
    <col min="10776" max="10781" width="2.42578125" style="347"/>
    <col min="10782" max="10782" width="2.42578125" style="347" customWidth="1"/>
    <col min="10783" max="10783" width="2.42578125" style="347"/>
    <col min="10784" max="10784" width="2.42578125" style="347" customWidth="1"/>
    <col min="10785" max="11026" width="2.42578125" style="347"/>
    <col min="11027" max="11027" width="2.42578125" style="347" customWidth="1"/>
    <col min="11028" max="11030" width="2.42578125" style="347"/>
    <col min="11031" max="11031" width="2.42578125" style="347" customWidth="1"/>
    <col min="11032" max="11037" width="2.42578125" style="347"/>
    <col min="11038" max="11038" width="2.42578125" style="347" customWidth="1"/>
    <col min="11039" max="11039" width="2.42578125" style="347"/>
    <col min="11040" max="11040" width="2.42578125" style="347" customWidth="1"/>
    <col min="11041" max="11282" width="2.42578125" style="347"/>
    <col min="11283" max="11283" width="2.42578125" style="347" customWidth="1"/>
    <col min="11284" max="11286" width="2.42578125" style="347"/>
    <col min="11287" max="11287" width="2.42578125" style="347" customWidth="1"/>
    <col min="11288" max="11293" width="2.42578125" style="347"/>
    <col min="11294" max="11294" width="2.42578125" style="347" customWidth="1"/>
    <col min="11295" max="11295" width="2.42578125" style="347"/>
    <col min="11296" max="11296" width="2.42578125" style="347" customWidth="1"/>
    <col min="11297" max="11538" width="2.42578125" style="347"/>
    <col min="11539" max="11539" width="2.42578125" style="347" customWidth="1"/>
    <col min="11540" max="11542" width="2.42578125" style="347"/>
    <col min="11543" max="11543" width="2.42578125" style="347" customWidth="1"/>
    <col min="11544" max="11549" width="2.42578125" style="347"/>
    <col min="11550" max="11550" width="2.42578125" style="347" customWidth="1"/>
    <col min="11551" max="11551" width="2.42578125" style="347"/>
    <col min="11552" max="11552" width="2.42578125" style="347" customWidth="1"/>
    <col min="11553" max="11794" width="2.42578125" style="347"/>
    <col min="11795" max="11795" width="2.42578125" style="347" customWidth="1"/>
    <col min="11796" max="11798" width="2.42578125" style="347"/>
    <col min="11799" max="11799" width="2.42578125" style="347" customWidth="1"/>
    <col min="11800" max="11805" width="2.42578125" style="347"/>
    <col min="11806" max="11806" width="2.42578125" style="347" customWidth="1"/>
    <col min="11807" max="11807" width="2.42578125" style="347"/>
    <col min="11808" max="11808" width="2.42578125" style="347" customWidth="1"/>
    <col min="11809" max="12050" width="2.42578125" style="347"/>
    <col min="12051" max="12051" width="2.42578125" style="347" customWidth="1"/>
    <col min="12052" max="12054" width="2.42578125" style="347"/>
    <col min="12055" max="12055" width="2.42578125" style="347" customWidth="1"/>
    <col min="12056" max="12061" width="2.42578125" style="347"/>
    <col min="12062" max="12062" width="2.42578125" style="347" customWidth="1"/>
    <col min="12063" max="12063" width="2.42578125" style="347"/>
    <col min="12064" max="12064" width="2.42578125" style="347" customWidth="1"/>
    <col min="12065" max="12306" width="2.42578125" style="347"/>
    <col min="12307" max="12307" width="2.42578125" style="347" customWidth="1"/>
    <col min="12308" max="12310" width="2.42578125" style="347"/>
    <col min="12311" max="12311" width="2.42578125" style="347" customWidth="1"/>
    <col min="12312" max="12317" width="2.42578125" style="347"/>
    <col min="12318" max="12318" width="2.42578125" style="347" customWidth="1"/>
    <col min="12319" max="12319" width="2.42578125" style="347"/>
    <col min="12320" max="12320" width="2.42578125" style="347" customWidth="1"/>
    <col min="12321" max="12562" width="2.42578125" style="347"/>
    <col min="12563" max="12563" width="2.42578125" style="347" customWidth="1"/>
    <col min="12564" max="12566" width="2.42578125" style="347"/>
    <col min="12567" max="12567" width="2.42578125" style="347" customWidth="1"/>
    <col min="12568" max="12573" width="2.42578125" style="347"/>
    <col min="12574" max="12574" width="2.42578125" style="347" customWidth="1"/>
    <col min="12575" max="12575" width="2.42578125" style="347"/>
    <col min="12576" max="12576" width="2.42578125" style="347" customWidth="1"/>
    <col min="12577" max="12818" width="2.42578125" style="347"/>
    <col min="12819" max="12819" width="2.42578125" style="347" customWidth="1"/>
    <col min="12820" max="12822" width="2.42578125" style="347"/>
    <col min="12823" max="12823" width="2.42578125" style="347" customWidth="1"/>
    <col min="12824" max="12829" width="2.42578125" style="347"/>
    <col min="12830" max="12830" width="2.42578125" style="347" customWidth="1"/>
    <col min="12831" max="12831" width="2.42578125" style="347"/>
    <col min="12832" max="12832" width="2.42578125" style="347" customWidth="1"/>
    <col min="12833" max="13074" width="2.42578125" style="347"/>
    <col min="13075" max="13075" width="2.42578125" style="347" customWidth="1"/>
    <col min="13076" max="13078" width="2.42578125" style="347"/>
    <col min="13079" max="13079" width="2.42578125" style="347" customWidth="1"/>
    <col min="13080" max="13085" width="2.42578125" style="347"/>
    <col min="13086" max="13086" width="2.42578125" style="347" customWidth="1"/>
    <col min="13087" max="13087" width="2.42578125" style="347"/>
    <col min="13088" max="13088" width="2.42578125" style="347" customWidth="1"/>
    <col min="13089" max="13330" width="2.42578125" style="347"/>
    <col min="13331" max="13331" width="2.42578125" style="347" customWidth="1"/>
    <col min="13332" max="13334" width="2.42578125" style="347"/>
    <col min="13335" max="13335" width="2.42578125" style="347" customWidth="1"/>
    <col min="13336" max="13341" width="2.42578125" style="347"/>
    <col min="13342" max="13342" width="2.42578125" style="347" customWidth="1"/>
    <col min="13343" max="13343" width="2.42578125" style="347"/>
    <col min="13344" max="13344" width="2.42578125" style="347" customWidth="1"/>
    <col min="13345" max="13586" width="2.42578125" style="347"/>
    <col min="13587" max="13587" width="2.42578125" style="347" customWidth="1"/>
    <col min="13588" max="13590" width="2.42578125" style="347"/>
    <col min="13591" max="13591" width="2.42578125" style="347" customWidth="1"/>
    <col min="13592" max="13597" width="2.42578125" style="347"/>
    <col min="13598" max="13598" width="2.42578125" style="347" customWidth="1"/>
    <col min="13599" max="13599" width="2.42578125" style="347"/>
    <col min="13600" max="13600" width="2.42578125" style="347" customWidth="1"/>
    <col min="13601" max="13842" width="2.42578125" style="347"/>
    <col min="13843" max="13843" width="2.42578125" style="347" customWidth="1"/>
    <col min="13844" max="13846" width="2.42578125" style="347"/>
    <col min="13847" max="13847" width="2.42578125" style="347" customWidth="1"/>
    <col min="13848" max="13853" width="2.42578125" style="347"/>
    <col min="13854" max="13854" width="2.42578125" style="347" customWidth="1"/>
    <col min="13855" max="13855" width="2.42578125" style="347"/>
    <col min="13856" max="13856" width="2.42578125" style="347" customWidth="1"/>
    <col min="13857" max="14098" width="2.42578125" style="347"/>
    <col min="14099" max="14099" width="2.42578125" style="347" customWidth="1"/>
    <col min="14100" max="14102" width="2.42578125" style="347"/>
    <col min="14103" max="14103" width="2.42578125" style="347" customWidth="1"/>
    <col min="14104" max="14109" width="2.42578125" style="347"/>
    <col min="14110" max="14110" width="2.42578125" style="347" customWidth="1"/>
    <col min="14111" max="14111" width="2.42578125" style="347"/>
    <col min="14112" max="14112" width="2.42578125" style="347" customWidth="1"/>
    <col min="14113" max="14354" width="2.42578125" style="347"/>
    <col min="14355" max="14355" width="2.42578125" style="347" customWidth="1"/>
    <col min="14356" max="14358" width="2.42578125" style="347"/>
    <col min="14359" max="14359" width="2.42578125" style="347" customWidth="1"/>
    <col min="14360" max="14365" width="2.42578125" style="347"/>
    <col min="14366" max="14366" width="2.42578125" style="347" customWidth="1"/>
    <col min="14367" max="14367" width="2.42578125" style="347"/>
    <col min="14368" max="14368" width="2.42578125" style="347" customWidth="1"/>
    <col min="14369" max="14610" width="2.42578125" style="347"/>
    <col min="14611" max="14611" width="2.42578125" style="347" customWidth="1"/>
    <col min="14612" max="14614" width="2.42578125" style="347"/>
    <col min="14615" max="14615" width="2.42578125" style="347" customWidth="1"/>
    <col min="14616" max="14621" width="2.42578125" style="347"/>
    <col min="14622" max="14622" width="2.42578125" style="347" customWidth="1"/>
    <col min="14623" max="14623" width="2.42578125" style="347"/>
    <col min="14624" max="14624" width="2.42578125" style="347" customWidth="1"/>
    <col min="14625" max="14866" width="2.42578125" style="347"/>
    <col min="14867" max="14867" width="2.42578125" style="347" customWidth="1"/>
    <col min="14868" max="14870" width="2.42578125" style="347"/>
    <col min="14871" max="14871" width="2.42578125" style="347" customWidth="1"/>
    <col min="14872" max="14877" width="2.42578125" style="347"/>
    <col min="14878" max="14878" width="2.42578125" style="347" customWidth="1"/>
    <col min="14879" max="14879" width="2.42578125" style="347"/>
    <col min="14880" max="14880" width="2.42578125" style="347" customWidth="1"/>
    <col min="14881" max="15122" width="2.42578125" style="347"/>
    <col min="15123" max="15123" width="2.42578125" style="347" customWidth="1"/>
    <col min="15124" max="15126" width="2.42578125" style="347"/>
    <col min="15127" max="15127" width="2.42578125" style="347" customWidth="1"/>
    <col min="15128" max="15133" width="2.42578125" style="347"/>
    <col min="15134" max="15134" width="2.42578125" style="347" customWidth="1"/>
    <col min="15135" max="15135" width="2.42578125" style="347"/>
    <col min="15136" max="15136" width="2.42578125" style="347" customWidth="1"/>
    <col min="15137" max="15378" width="2.42578125" style="347"/>
    <col min="15379" max="15379" width="2.42578125" style="347" customWidth="1"/>
    <col min="15380" max="15382" width="2.42578125" style="347"/>
    <col min="15383" max="15383" width="2.42578125" style="347" customWidth="1"/>
    <col min="15384" max="15389" width="2.42578125" style="347"/>
    <col min="15390" max="15390" width="2.42578125" style="347" customWidth="1"/>
    <col min="15391" max="15391" width="2.42578125" style="347"/>
    <col min="15392" max="15392" width="2.42578125" style="347" customWidth="1"/>
    <col min="15393" max="15634" width="2.42578125" style="347"/>
    <col min="15635" max="15635" width="2.42578125" style="347" customWidth="1"/>
    <col min="15636" max="15638" width="2.42578125" style="347"/>
    <col min="15639" max="15639" width="2.42578125" style="347" customWidth="1"/>
    <col min="15640" max="15645" width="2.42578125" style="347"/>
    <col min="15646" max="15646" width="2.42578125" style="347" customWidth="1"/>
    <col min="15647" max="15647" width="2.42578125" style="347"/>
    <col min="15648" max="15648" width="2.42578125" style="347" customWidth="1"/>
    <col min="15649" max="15890" width="2.42578125" style="347"/>
    <col min="15891" max="15891" width="2.42578125" style="347" customWidth="1"/>
    <col min="15892" max="15894" width="2.42578125" style="347"/>
    <col min="15895" max="15895" width="2.42578125" style="347" customWidth="1"/>
    <col min="15896" max="15901" width="2.42578125" style="347"/>
    <col min="15902" max="15902" width="2.42578125" style="347" customWidth="1"/>
    <col min="15903" max="15903" width="2.42578125" style="347"/>
    <col min="15904" max="15904" width="2.42578125" style="347" customWidth="1"/>
    <col min="15905" max="16146" width="2.42578125" style="347"/>
    <col min="16147" max="16147" width="2.42578125" style="347" customWidth="1"/>
    <col min="16148" max="16150" width="2.42578125" style="347"/>
    <col min="16151" max="16151" width="2.42578125" style="347" customWidth="1"/>
    <col min="16152" max="16157" width="2.42578125" style="347"/>
    <col min="16158" max="16158" width="2.42578125" style="347" customWidth="1"/>
    <col min="16159" max="16159" width="2.42578125" style="347"/>
    <col min="16160" max="16160" width="2.42578125" style="347" customWidth="1"/>
    <col min="16161" max="16384" width="2.42578125" style="347"/>
  </cols>
  <sheetData>
    <row r="1" spans="1:198" s="1" customFormat="1">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row>
    <row r="2" spans="1:198" s="1" customFormat="1">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row>
    <row r="3" spans="1:198" s="1" customFormat="1">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row>
    <row r="4" spans="1:198" s="1" customFormat="1">
      <c r="A4" s="3">
        <v>2</v>
      </c>
      <c r="B4" s="3" t="s">
        <v>0</v>
      </c>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row>
    <row r="5" spans="1:198" s="1" customFormat="1" ht="18" customHeight="1">
      <c r="F5" s="550" t="str">
        <f>[2]Setup!$B$5</f>
        <v>Precise Mortgage Funding 2018-2B plc</v>
      </c>
      <c r="G5" s="550"/>
      <c r="H5" s="550"/>
      <c r="I5" s="550"/>
      <c r="J5" s="550"/>
      <c r="K5" s="550"/>
      <c r="L5" s="550"/>
      <c r="M5" s="550"/>
      <c r="N5" s="550"/>
      <c r="O5" s="550"/>
      <c r="P5" s="550"/>
      <c r="Q5" s="550"/>
      <c r="R5" s="550"/>
      <c r="S5" s="550"/>
      <c r="T5" s="550"/>
      <c r="U5" s="550"/>
      <c r="V5" s="550"/>
      <c r="W5" s="550"/>
      <c r="X5" s="550"/>
      <c r="Y5" s="550"/>
      <c r="Z5" s="550"/>
      <c r="AA5" s="550"/>
      <c r="AB5" s="550"/>
      <c r="AC5" s="550"/>
      <c r="AD5" s="550"/>
      <c r="AE5" s="550"/>
      <c r="AF5" s="550"/>
      <c r="AG5" s="550"/>
      <c r="AH5" s="550"/>
      <c r="AI5" s="550"/>
      <c r="AJ5" s="550"/>
      <c r="AK5" s="550"/>
      <c r="AL5" s="550"/>
      <c r="AM5" s="550"/>
      <c r="AN5" s="550"/>
      <c r="AO5" s="550"/>
      <c r="AP5" s="550"/>
      <c r="AQ5" s="550"/>
      <c r="AR5" s="550"/>
      <c r="AS5" s="550"/>
      <c r="AT5" s="550"/>
      <c r="AU5" s="550"/>
      <c r="AV5" s="550"/>
      <c r="AW5" s="550"/>
      <c r="AX5" s="550"/>
      <c r="AY5" s="550"/>
      <c r="AZ5" s="550"/>
      <c r="BA5" s="550"/>
      <c r="BB5" s="550"/>
      <c r="BC5" s="550"/>
      <c r="BD5" s="550"/>
      <c r="BE5" s="550"/>
      <c r="BF5" s="550"/>
      <c r="BG5" s="550"/>
      <c r="BH5" s="550"/>
      <c r="BI5" s="550"/>
      <c r="BJ5" s="550"/>
      <c r="BK5" s="550"/>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row>
    <row r="6" spans="1:198" s="1" customFormat="1" ht="15" customHeight="1">
      <c r="F6" s="551" t="s">
        <v>1</v>
      </c>
      <c r="G6" s="551"/>
      <c r="H6" s="551"/>
      <c r="I6" s="551"/>
      <c r="J6" s="551"/>
      <c r="K6" s="551"/>
      <c r="L6" s="551"/>
      <c r="M6" s="551"/>
      <c r="N6" s="551"/>
      <c r="O6" s="551"/>
      <c r="P6" s="551"/>
      <c r="Q6" s="551"/>
      <c r="R6" s="551"/>
      <c r="S6" s="551"/>
      <c r="T6" s="551"/>
      <c r="U6" s="551"/>
      <c r="V6" s="551"/>
      <c r="W6" s="551"/>
      <c r="X6" s="551"/>
      <c r="Y6" s="551"/>
      <c r="Z6" s="551"/>
      <c r="AA6" s="551"/>
      <c r="AB6" s="551"/>
      <c r="AC6" s="551"/>
      <c r="AD6" s="551"/>
      <c r="AE6" s="551"/>
      <c r="AF6" s="551"/>
      <c r="AG6" s="551"/>
      <c r="AH6" s="551"/>
      <c r="AI6" s="551"/>
      <c r="AJ6" s="551"/>
      <c r="AK6" s="551"/>
      <c r="AL6" s="551"/>
      <c r="AM6" s="551"/>
      <c r="AN6" s="551"/>
      <c r="AO6" s="551"/>
      <c r="AP6" s="551"/>
      <c r="AQ6" s="551"/>
      <c r="AR6" s="551"/>
      <c r="AS6" s="551"/>
      <c r="AT6" s="551"/>
      <c r="AU6" s="551"/>
      <c r="AV6" s="551"/>
      <c r="AW6" s="551"/>
      <c r="AX6" s="551"/>
      <c r="AY6" s="551"/>
      <c r="AZ6" s="551"/>
      <c r="BA6" s="551"/>
      <c r="BB6" s="551"/>
      <c r="BC6" s="551"/>
      <c r="BD6" s="551"/>
      <c r="BE6" s="551"/>
      <c r="BF6" s="551"/>
      <c r="BG6" s="551"/>
      <c r="BH6" s="551"/>
      <c r="BI6" s="551"/>
      <c r="BJ6" s="551"/>
      <c r="BK6" s="551"/>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row>
    <row r="7" spans="1:198" s="1" customFormat="1" ht="15" customHeight="1">
      <c r="F7" s="551" t="s">
        <v>2</v>
      </c>
      <c r="G7" s="551"/>
      <c r="H7" s="551"/>
      <c r="I7" s="551"/>
      <c r="J7" s="551"/>
      <c r="K7" s="551"/>
      <c r="L7" s="551"/>
      <c r="M7" s="551"/>
      <c r="N7" s="551"/>
      <c r="O7" s="551"/>
      <c r="P7" s="551"/>
      <c r="Q7" s="551"/>
      <c r="R7" s="551"/>
      <c r="S7" s="551"/>
      <c r="T7" s="551"/>
      <c r="U7" s="551"/>
      <c r="V7" s="551"/>
      <c r="W7" s="551"/>
      <c r="X7" s="551"/>
      <c r="Y7" s="551"/>
      <c r="Z7" s="551"/>
      <c r="AA7" s="551"/>
      <c r="AB7" s="551"/>
      <c r="AC7" s="551"/>
      <c r="AD7" s="551"/>
      <c r="AE7" s="551"/>
      <c r="AF7" s="551"/>
      <c r="AG7" s="551"/>
      <c r="AH7" s="551"/>
      <c r="AI7" s="551"/>
      <c r="AJ7" s="551"/>
      <c r="AK7" s="551"/>
      <c r="AL7" s="551"/>
      <c r="AM7" s="551"/>
      <c r="AN7" s="551"/>
      <c r="AO7" s="551"/>
      <c r="AP7" s="551"/>
      <c r="AQ7" s="551"/>
      <c r="AR7" s="551"/>
      <c r="AS7" s="551"/>
      <c r="AT7" s="551"/>
      <c r="AU7" s="551"/>
      <c r="AV7" s="551"/>
      <c r="AW7" s="551"/>
      <c r="AX7" s="551"/>
      <c r="AY7" s="551"/>
      <c r="AZ7" s="551"/>
      <c r="BA7" s="551"/>
      <c r="BB7" s="551"/>
      <c r="BC7" s="551"/>
      <c r="BD7" s="551"/>
      <c r="BE7" s="551"/>
      <c r="BF7" s="551"/>
      <c r="BG7" s="551"/>
      <c r="BH7" s="551"/>
      <c r="BI7" s="551"/>
      <c r="BJ7" s="551"/>
      <c r="BK7" s="551"/>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row>
    <row r="8" spans="1:198" s="1" customFormat="1" ht="13.5" customHeight="1" thickBot="1">
      <c r="F8" s="552">
        <f>[1]Input!$C$112</f>
        <v>43211</v>
      </c>
      <c r="G8" s="552"/>
      <c r="H8" s="552"/>
      <c r="I8" s="552"/>
      <c r="J8" s="552"/>
      <c r="K8" s="552"/>
      <c r="L8" s="552"/>
      <c r="M8" s="552"/>
      <c r="N8" s="552"/>
      <c r="O8" s="552"/>
      <c r="P8" s="552"/>
      <c r="Q8" s="552"/>
      <c r="R8" s="552"/>
      <c r="S8" s="552"/>
      <c r="T8" s="552"/>
      <c r="U8" s="552"/>
      <c r="V8" s="552"/>
      <c r="W8" s="552"/>
      <c r="X8" s="552"/>
      <c r="Y8" s="552"/>
      <c r="Z8" s="552"/>
      <c r="AA8" s="552"/>
      <c r="AB8" s="552"/>
      <c r="AC8" s="552"/>
      <c r="AD8" s="552"/>
      <c r="AE8" s="552"/>
      <c r="AF8" s="552"/>
      <c r="AG8" s="552"/>
      <c r="AH8" s="552"/>
      <c r="AI8" s="552"/>
      <c r="AJ8" s="552"/>
      <c r="AK8" s="552"/>
      <c r="AL8" s="552"/>
      <c r="AM8" s="552"/>
      <c r="AN8" s="552"/>
      <c r="AO8" s="552"/>
      <c r="AP8" s="552"/>
      <c r="AQ8" s="552"/>
      <c r="AR8" s="552"/>
      <c r="AS8" s="552"/>
      <c r="AT8" s="552"/>
      <c r="AU8" s="552"/>
      <c r="AV8" s="552"/>
      <c r="AW8" s="552"/>
      <c r="AX8" s="552"/>
      <c r="AY8" s="552"/>
      <c r="AZ8" s="552"/>
      <c r="BA8" s="552"/>
      <c r="BB8" s="552"/>
      <c r="BC8" s="552"/>
      <c r="BD8" s="552"/>
      <c r="BE8" s="552"/>
      <c r="BF8" s="552"/>
      <c r="BG8" s="552"/>
      <c r="BH8" s="552"/>
      <c r="BI8" s="552"/>
      <c r="BJ8" s="552"/>
      <c r="BK8" s="55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row>
    <row r="9" spans="1:198" s="1" customFormat="1" ht="12.75" customHeight="1">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row>
    <row r="10" spans="1:198" s="1" customFormat="1" ht="12.75" customHeight="1">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R10" s="2"/>
      <c r="BS10" s="553"/>
      <c r="BT10" s="553"/>
      <c r="BU10" s="553"/>
      <c r="BV10" s="553"/>
      <c r="BW10" s="553"/>
      <c r="BX10" s="553"/>
      <c r="BY10" s="553"/>
      <c r="BZ10" s="553"/>
      <c r="CA10" s="553"/>
      <c r="CB10" s="553"/>
      <c r="CC10" s="553"/>
      <c r="CD10" s="553"/>
      <c r="CE10" s="553"/>
      <c r="CF10" s="553"/>
      <c r="CG10" s="553"/>
      <c r="CH10" s="553"/>
      <c r="CI10" s="553"/>
      <c r="CJ10" s="553"/>
      <c r="CK10" s="553"/>
      <c r="CL10" s="553"/>
      <c r="CM10" s="553"/>
      <c r="CN10" s="553"/>
      <c r="CO10" s="553"/>
      <c r="CP10" s="553"/>
      <c r="CQ10" s="553"/>
      <c r="CR10" s="553"/>
      <c r="CS10" s="553"/>
      <c r="CT10" s="553"/>
      <c r="CU10" s="553"/>
      <c r="CV10" s="553"/>
      <c r="CW10" s="553"/>
      <c r="CX10" s="553"/>
      <c r="CY10" s="553"/>
      <c r="CZ10" s="553"/>
      <c r="DA10" s="553"/>
      <c r="DB10" s="553"/>
      <c r="DC10" s="553"/>
      <c r="DD10" s="553"/>
      <c r="DE10" s="553"/>
      <c r="DF10" s="553"/>
      <c r="DG10" s="553"/>
      <c r="DH10" s="553"/>
      <c r="DI10" s="553"/>
      <c r="DJ10" s="553"/>
      <c r="DK10" s="553"/>
      <c r="DL10" s="553"/>
      <c r="DM10" s="553"/>
      <c r="DN10" s="553"/>
      <c r="DO10" s="553"/>
      <c r="DP10" s="553"/>
      <c r="DQ10" s="553"/>
      <c r="DR10" s="553"/>
      <c r="DS10" s="553"/>
      <c r="DT10" s="553"/>
      <c r="DU10" s="553"/>
      <c r="DV10" s="553"/>
      <c r="DW10" s="553"/>
      <c r="DX10" s="2"/>
      <c r="DY10" s="2"/>
      <c r="DZ10" s="2"/>
      <c r="EA10" s="2"/>
      <c r="EB10" s="2"/>
      <c r="EC10" s="2"/>
      <c r="ED10" s="2"/>
      <c r="EE10" s="2"/>
      <c r="EF10" s="2"/>
      <c r="EG10" s="553"/>
      <c r="EH10" s="553"/>
      <c r="EI10" s="553"/>
      <c r="EJ10" s="553"/>
      <c r="EK10" s="553"/>
      <c r="EL10" s="553"/>
      <c r="EM10" s="553"/>
      <c r="EN10" s="553"/>
      <c r="EO10" s="553"/>
      <c r="EP10" s="553"/>
      <c r="EQ10" s="553"/>
      <c r="ER10" s="553"/>
      <c r="ES10" s="553"/>
      <c r="ET10" s="553"/>
      <c r="EU10" s="553"/>
      <c r="EV10" s="553"/>
      <c r="EW10" s="553"/>
      <c r="EX10" s="553"/>
      <c r="EY10" s="553"/>
      <c r="EZ10" s="553"/>
      <c r="FA10" s="553"/>
      <c r="FB10" s="553"/>
      <c r="FC10" s="553"/>
      <c r="FD10" s="553"/>
      <c r="FE10" s="553"/>
      <c r="FF10" s="553"/>
      <c r="FG10" s="553"/>
      <c r="FH10" s="553"/>
      <c r="FI10" s="553"/>
      <c r="FJ10" s="553"/>
      <c r="FK10" s="553"/>
      <c r="FL10" s="553"/>
      <c r="FM10" s="553"/>
      <c r="FN10" s="553"/>
      <c r="FO10" s="553"/>
      <c r="FP10" s="553"/>
      <c r="FQ10" s="553"/>
      <c r="FR10" s="553"/>
      <c r="FS10" s="553"/>
      <c r="FT10" s="553"/>
      <c r="FU10" s="553"/>
      <c r="FV10" s="553"/>
      <c r="FW10" s="553"/>
      <c r="FX10" s="553"/>
      <c r="FY10" s="553"/>
      <c r="FZ10" s="553"/>
      <c r="GA10" s="553"/>
      <c r="GB10" s="553"/>
      <c r="GC10" s="553"/>
      <c r="GD10" s="553"/>
      <c r="GE10" s="553"/>
      <c r="GF10" s="553"/>
      <c r="GG10" s="553"/>
      <c r="GH10" s="553"/>
      <c r="GI10" s="553"/>
      <c r="GJ10" s="553"/>
      <c r="GK10" s="553"/>
      <c r="GL10" s="2"/>
      <c r="GM10" s="2"/>
      <c r="GN10" s="2"/>
      <c r="GO10" s="2"/>
      <c r="GP10" s="2"/>
    </row>
    <row r="11" spans="1:198" s="1" customFormat="1" ht="12.75" customHeight="1">
      <c r="F11" s="6" t="s">
        <v>3</v>
      </c>
      <c r="G11" s="4"/>
      <c r="H11" s="4"/>
      <c r="I11" s="4"/>
      <c r="J11" s="4"/>
      <c r="K11" s="4"/>
      <c r="L11" s="4"/>
      <c r="M11" s="4"/>
      <c r="N11" s="4"/>
      <c r="O11" s="4"/>
      <c r="P11" s="4"/>
      <c r="Q11" s="4"/>
      <c r="R11" s="4"/>
      <c r="S11" s="4"/>
      <c r="T11" s="4"/>
      <c r="U11" s="4"/>
      <c r="V11" s="4"/>
      <c r="W11" s="7"/>
      <c r="X11" s="7"/>
      <c r="Y11" s="8"/>
      <c r="Z11" s="7"/>
      <c r="AA11" s="7"/>
      <c r="AB11" s="9"/>
      <c r="AC11" s="8"/>
      <c r="AD11" s="7"/>
      <c r="AE11" s="7"/>
      <c r="AF11" s="7"/>
      <c r="AG11" s="10" t="str">
        <f>[2]_8!AC12</f>
        <v>Elinor Giles</v>
      </c>
      <c r="AH11" s="4"/>
      <c r="AI11" s="4"/>
      <c r="AJ11" s="7"/>
      <c r="AK11" s="11" t="s">
        <v>4</v>
      </c>
      <c r="AL11" s="7"/>
      <c r="AM11" s="9"/>
      <c r="AN11" s="7"/>
      <c r="AO11" s="6"/>
      <c r="AP11" s="4"/>
      <c r="AQ11" s="6"/>
      <c r="AR11" s="4"/>
      <c r="AS11" s="4"/>
      <c r="AT11" s="4"/>
      <c r="AU11" s="4"/>
      <c r="AV11" s="4"/>
      <c r="AW11" s="4"/>
      <c r="AX11" s="4"/>
      <c r="AY11" s="4"/>
      <c r="AZ11" s="4"/>
      <c r="BA11" s="4"/>
      <c r="BB11" s="4"/>
      <c r="BC11" s="4"/>
      <c r="BD11" s="4"/>
      <c r="BE11" s="4"/>
      <c r="BF11" s="4"/>
      <c r="BG11" s="12"/>
      <c r="BH11" s="13" t="s">
        <v>5</v>
      </c>
      <c r="BI11" s="4"/>
      <c r="BJ11" s="4"/>
      <c r="BK11" s="4"/>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row>
    <row r="12" spans="1:198" s="1" customFormat="1" ht="12.75" customHeight="1">
      <c r="F12" s="4"/>
      <c r="G12" s="4"/>
      <c r="H12" s="4"/>
      <c r="I12" s="4"/>
      <c r="J12" s="4"/>
      <c r="K12" s="4"/>
      <c r="L12" s="4"/>
      <c r="M12" s="4"/>
      <c r="N12" s="4"/>
      <c r="O12" s="4"/>
      <c r="P12" s="4"/>
      <c r="Q12" s="4"/>
      <c r="R12" s="4"/>
      <c r="S12" s="4"/>
      <c r="T12" s="4"/>
      <c r="U12" s="4"/>
      <c r="V12" s="4"/>
      <c r="W12" s="7"/>
      <c r="X12" s="7"/>
      <c r="Y12" s="8"/>
      <c r="Z12" s="7"/>
      <c r="AA12" s="7"/>
      <c r="AB12" s="9"/>
      <c r="AC12" s="14"/>
      <c r="AD12" s="7"/>
      <c r="AE12" s="7"/>
      <c r="AF12" s="7"/>
      <c r="AG12" s="10" t="str">
        <f>[2]_8!AC13</f>
        <v>elinor.giles@usbank.com</v>
      </c>
      <c r="AH12" s="4"/>
      <c r="AI12" s="4"/>
      <c r="AJ12" s="7"/>
      <c r="AK12" s="7"/>
      <c r="AL12" s="7"/>
      <c r="AM12" s="7"/>
      <c r="AN12" s="7"/>
      <c r="AO12" s="4"/>
      <c r="AP12" s="4"/>
      <c r="AQ12" s="4"/>
      <c r="AR12" s="4"/>
      <c r="AS12" s="4"/>
      <c r="AT12" s="4"/>
      <c r="AU12" s="4"/>
      <c r="AV12" s="4"/>
      <c r="AW12" s="4"/>
      <c r="AX12" s="4"/>
      <c r="AY12" s="4"/>
      <c r="AZ12" s="4"/>
      <c r="BA12" s="4"/>
      <c r="BB12" s="4"/>
      <c r="BC12" s="4"/>
      <c r="BD12" s="4"/>
      <c r="BE12" s="4"/>
      <c r="BF12" s="4"/>
      <c r="BG12" s="12"/>
      <c r="BH12" s="13" t="s">
        <v>6</v>
      </c>
      <c r="BI12" s="13"/>
      <c r="BJ12" s="4"/>
      <c r="BK12" s="15" t="s">
        <v>5</v>
      </c>
      <c r="BR12" s="2"/>
      <c r="BS12" s="16"/>
      <c r="BT12" s="2"/>
      <c r="BU12" s="2"/>
      <c r="BV12" s="2"/>
      <c r="BW12" s="2"/>
      <c r="BX12" s="2"/>
      <c r="BY12" s="2"/>
      <c r="BZ12" s="2"/>
      <c r="CA12" s="2"/>
      <c r="CB12" s="2"/>
      <c r="CC12" s="2"/>
      <c r="CD12" s="2"/>
      <c r="CE12" s="2"/>
      <c r="CF12" s="2"/>
      <c r="CG12" s="2"/>
      <c r="CH12" s="2"/>
      <c r="CI12" s="2"/>
      <c r="CJ12" s="2"/>
      <c r="CK12" s="2"/>
      <c r="CL12" s="17"/>
      <c r="CM12" s="2"/>
      <c r="CN12" s="2"/>
      <c r="CO12" s="2"/>
      <c r="CP12" s="17"/>
      <c r="CQ12" s="2"/>
      <c r="CR12" s="2"/>
      <c r="CS12" s="2"/>
      <c r="CT12" s="2"/>
      <c r="CU12" s="2"/>
      <c r="CV12" s="2"/>
      <c r="CW12" s="2"/>
      <c r="CX12" s="2"/>
      <c r="CY12" s="2"/>
      <c r="CZ12" s="16"/>
      <c r="DA12" s="2"/>
      <c r="DB12" s="16"/>
      <c r="DC12" s="2"/>
      <c r="DD12" s="16"/>
      <c r="DE12" s="2"/>
      <c r="DF12" s="2"/>
      <c r="DG12" s="2"/>
      <c r="DH12" s="2"/>
      <c r="DI12" s="2"/>
      <c r="DJ12" s="2"/>
      <c r="DK12" s="2"/>
      <c r="DL12" s="2"/>
      <c r="DM12" s="2"/>
      <c r="DN12" s="2"/>
      <c r="DO12" s="2"/>
      <c r="DP12" s="2"/>
      <c r="DQ12" s="2"/>
      <c r="DR12" s="2"/>
      <c r="DS12" s="2"/>
      <c r="DT12" s="2"/>
      <c r="DU12" s="2"/>
      <c r="DV12" s="2"/>
      <c r="DW12" s="17"/>
      <c r="DX12" s="2"/>
      <c r="DY12" s="2"/>
      <c r="DZ12" s="2"/>
      <c r="EA12" s="2"/>
      <c r="EB12" s="2"/>
      <c r="EC12" s="2"/>
      <c r="ED12" s="2"/>
      <c r="EE12" s="2"/>
      <c r="EF12" s="2"/>
      <c r="EG12" s="16"/>
      <c r="EH12" s="2"/>
      <c r="EI12" s="2"/>
      <c r="EJ12" s="2"/>
      <c r="EK12" s="2"/>
      <c r="EL12" s="2"/>
      <c r="EM12" s="2"/>
      <c r="EN12" s="2"/>
      <c r="EO12" s="2"/>
      <c r="EP12" s="2"/>
      <c r="EQ12" s="2"/>
      <c r="ER12" s="2"/>
      <c r="ES12" s="2"/>
      <c r="ET12" s="2"/>
      <c r="EU12" s="2"/>
      <c r="EV12" s="2"/>
      <c r="EW12" s="2"/>
      <c r="EX12" s="2"/>
      <c r="EY12" s="2"/>
      <c r="EZ12" s="17"/>
      <c r="FA12" s="2"/>
      <c r="FB12" s="2"/>
      <c r="FC12" s="2"/>
      <c r="FD12" s="17"/>
      <c r="FE12" s="2"/>
      <c r="FF12" s="2"/>
      <c r="FG12" s="2"/>
      <c r="FH12" s="2"/>
      <c r="FI12" s="2"/>
      <c r="FJ12" s="2"/>
      <c r="FK12" s="2"/>
      <c r="FL12" s="2"/>
      <c r="FM12" s="2"/>
      <c r="FN12" s="16"/>
      <c r="FO12" s="2"/>
      <c r="FP12" s="16"/>
      <c r="FQ12" s="2"/>
      <c r="FR12" s="16"/>
      <c r="FS12" s="2"/>
      <c r="FT12" s="2"/>
      <c r="FU12" s="2"/>
      <c r="FV12" s="2"/>
      <c r="FW12" s="2"/>
      <c r="FX12" s="2"/>
      <c r="FY12" s="2"/>
      <c r="FZ12" s="2"/>
      <c r="GA12" s="2"/>
      <c r="GB12" s="2"/>
      <c r="GC12" s="2"/>
      <c r="GD12" s="2"/>
      <c r="GE12" s="2"/>
      <c r="GF12" s="2"/>
      <c r="GG12" s="2"/>
      <c r="GH12" s="2"/>
      <c r="GI12" s="2"/>
      <c r="GJ12" s="2"/>
      <c r="GK12" s="17"/>
      <c r="GL12" s="2"/>
      <c r="GM12" s="2"/>
      <c r="GN12" s="2"/>
      <c r="GO12" s="2"/>
      <c r="GP12" s="2"/>
    </row>
    <row r="13" spans="1:198" s="1" customFormat="1" ht="12.75" customHeight="1">
      <c r="F13" s="4"/>
      <c r="G13" s="4"/>
      <c r="H13" s="4"/>
      <c r="I13" s="4"/>
      <c r="J13" s="4"/>
      <c r="K13" s="4"/>
      <c r="L13" s="4"/>
      <c r="M13" s="4"/>
      <c r="N13" s="4"/>
      <c r="O13" s="4"/>
      <c r="P13" s="4"/>
      <c r="Q13" s="4"/>
      <c r="R13" s="4"/>
      <c r="S13" s="4"/>
      <c r="T13" s="4"/>
      <c r="U13" s="4"/>
      <c r="V13" s="4"/>
      <c r="W13" s="7"/>
      <c r="X13" s="7"/>
      <c r="Y13" s="8"/>
      <c r="Z13" s="7"/>
      <c r="AA13" s="7"/>
      <c r="AB13" s="9"/>
      <c r="AC13" s="8"/>
      <c r="AD13" s="7"/>
      <c r="AE13" s="7"/>
      <c r="AF13" s="7"/>
      <c r="AG13" s="10" t="str">
        <f>[2]_8!AC14</f>
        <v>44.207.330.2170</v>
      </c>
      <c r="AH13" s="4"/>
      <c r="AI13" s="4"/>
      <c r="AJ13" s="7"/>
      <c r="AK13" s="7"/>
      <c r="AL13" s="7"/>
      <c r="AM13" s="7"/>
      <c r="AN13" s="7"/>
      <c r="AO13" s="4"/>
      <c r="AP13" s="4"/>
      <c r="AQ13" s="4"/>
      <c r="AR13" s="4"/>
      <c r="AS13" s="4"/>
      <c r="AT13" s="4"/>
      <c r="AU13" s="4"/>
      <c r="AV13" s="4"/>
      <c r="AW13" s="4"/>
      <c r="AX13" s="4"/>
      <c r="AY13" s="4"/>
      <c r="AZ13" s="4"/>
      <c r="BA13" s="4"/>
      <c r="BB13" s="4"/>
      <c r="BC13" s="4"/>
      <c r="BD13" s="4"/>
      <c r="BE13" s="4"/>
      <c r="BF13" s="4"/>
      <c r="BG13" s="12"/>
      <c r="BH13" s="13" t="s">
        <v>7</v>
      </c>
      <c r="BI13" s="13"/>
      <c r="BJ13" s="4"/>
      <c r="BK13" s="15" t="s">
        <v>6</v>
      </c>
      <c r="BR13" s="2"/>
      <c r="BS13" s="2"/>
      <c r="BT13" s="2"/>
      <c r="BU13" s="2"/>
      <c r="BV13" s="2"/>
      <c r="BW13" s="2"/>
      <c r="BX13" s="2"/>
      <c r="BY13" s="2"/>
      <c r="BZ13" s="2"/>
      <c r="CA13" s="2"/>
      <c r="CB13" s="2"/>
      <c r="CC13" s="2"/>
      <c r="CD13" s="2"/>
      <c r="CE13" s="2"/>
      <c r="CF13" s="2"/>
      <c r="CG13" s="2"/>
      <c r="CH13" s="2"/>
      <c r="CI13" s="2"/>
      <c r="CJ13" s="2"/>
      <c r="CK13" s="2"/>
      <c r="CL13" s="17"/>
      <c r="CM13" s="2"/>
      <c r="CN13" s="2"/>
      <c r="CO13" s="2"/>
      <c r="CP13" s="17"/>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17"/>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17"/>
      <c r="FA13" s="2"/>
      <c r="FB13" s="2"/>
      <c r="FC13" s="2"/>
      <c r="FD13" s="17"/>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17"/>
      <c r="GL13" s="2"/>
      <c r="GM13" s="2"/>
      <c r="GN13" s="2"/>
      <c r="GO13" s="2"/>
      <c r="GP13" s="2"/>
    </row>
    <row r="14" spans="1:198" s="1" customFormat="1" ht="12.75" customHeight="1">
      <c r="F14" s="4"/>
      <c r="G14" s="4"/>
      <c r="H14" s="4"/>
      <c r="I14" s="4"/>
      <c r="J14" s="4"/>
      <c r="K14" s="4"/>
      <c r="L14" s="4"/>
      <c r="M14" s="4"/>
      <c r="N14" s="4"/>
      <c r="O14" s="4"/>
      <c r="P14" s="4"/>
      <c r="Q14" s="4"/>
      <c r="R14" s="4"/>
      <c r="S14" s="18"/>
      <c r="T14" s="18"/>
      <c r="U14" s="18"/>
      <c r="V14" s="18"/>
      <c r="W14" s="19"/>
      <c r="X14" s="19"/>
      <c r="Y14" s="19"/>
      <c r="Z14" s="19"/>
      <c r="AA14" s="19"/>
      <c r="AB14" s="9"/>
      <c r="AC14" s="19"/>
      <c r="AD14" s="7"/>
      <c r="AE14" s="7"/>
      <c r="AF14" s="7"/>
      <c r="AG14" s="19"/>
      <c r="AH14" s="4"/>
      <c r="AI14" s="4"/>
      <c r="AJ14" s="7"/>
      <c r="AK14" s="7"/>
      <c r="AL14" s="7"/>
      <c r="AM14" s="7"/>
      <c r="AN14" s="7"/>
      <c r="AO14" s="4"/>
      <c r="AP14" s="4"/>
      <c r="AQ14" s="4"/>
      <c r="AR14" s="4"/>
      <c r="AS14" s="4"/>
      <c r="AT14" s="4"/>
      <c r="AU14" s="4"/>
      <c r="AV14" s="4"/>
      <c r="AW14" s="4"/>
      <c r="AX14" s="4"/>
      <c r="AY14" s="4"/>
      <c r="AZ14" s="4"/>
      <c r="BA14" s="4"/>
      <c r="BB14" s="4"/>
      <c r="BC14" s="4"/>
      <c r="BD14" s="4"/>
      <c r="BE14" s="4"/>
      <c r="BF14" s="4"/>
      <c r="BG14" s="12"/>
      <c r="BH14" s="4"/>
      <c r="BI14" s="13"/>
      <c r="BJ14" s="4"/>
      <c r="BK14" s="15" t="s">
        <v>7</v>
      </c>
      <c r="BR14" s="2"/>
      <c r="BS14" s="2"/>
      <c r="BT14" s="2"/>
      <c r="BU14" s="2"/>
      <c r="BV14" s="2"/>
      <c r="BW14" s="2"/>
      <c r="BX14" s="2"/>
      <c r="BY14" s="2"/>
      <c r="BZ14" s="2"/>
      <c r="CA14" s="2"/>
      <c r="CB14" s="2"/>
      <c r="CC14" s="2"/>
      <c r="CD14" s="2"/>
      <c r="CE14" s="2"/>
      <c r="CF14" s="2"/>
      <c r="CG14" s="2"/>
      <c r="CH14" s="2"/>
      <c r="CI14" s="2"/>
      <c r="CJ14" s="2"/>
      <c r="CK14" s="2"/>
      <c r="CL14" s="17"/>
      <c r="CM14" s="2"/>
      <c r="CN14" s="2"/>
      <c r="CO14" s="2"/>
      <c r="CP14" s="17"/>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17"/>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17"/>
      <c r="FA14" s="2"/>
      <c r="FB14" s="2"/>
      <c r="FC14" s="2"/>
      <c r="FD14" s="17"/>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17"/>
      <c r="GL14" s="2"/>
      <c r="GM14" s="2"/>
      <c r="GN14" s="2"/>
      <c r="GO14" s="2"/>
      <c r="GP14" s="2"/>
    </row>
    <row r="15" spans="1:198" s="1" customFormat="1" ht="12.75" customHeight="1">
      <c r="F15" s="6" t="s">
        <v>8</v>
      </c>
      <c r="G15" s="4"/>
      <c r="H15" s="4"/>
      <c r="I15" s="4"/>
      <c r="J15" s="4"/>
      <c r="K15" s="4"/>
      <c r="L15" s="4"/>
      <c r="M15" s="4"/>
      <c r="N15" s="4"/>
      <c r="O15" s="4"/>
      <c r="P15" s="4"/>
      <c r="Q15" s="4"/>
      <c r="R15" s="4"/>
      <c r="S15" s="18"/>
      <c r="T15" s="18"/>
      <c r="U15" s="18"/>
      <c r="V15" s="18"/>
      <c r="W15" s="9"/>
      <c r="X15" s="20"/>
      <c r="Y15" s="20"/>
      <c r="Z15" s="20"/>
      <c r="AA15" s="20"/>
      <c r="AB15" s="567">
        <f>[1]Input!$C$112</f>
        <v>43211</v>
      </c>
      <c r="AC15" s="567"/>
      <c r="AD15" s="567"/>
      <c r="AE15" s="567"/>
      <c r="AF15" s="567"/>
      <c r="AG15" s="567"/>
      <c r="AH15" s="4"/>
      <c r="AI15" s="4"/>
      <c r="AJ15" s="7"/>
      <c r="AK15" s="11" t="s">
        <v>9</v>
      </c>
      <c r="AL15" s="9"/>
      <c r="AM15" s="9"/>
      <c r="AN15" s="7"/>
      <c r="AO15" s="6"/>
      <c r="AP15" s="4"/>
      <c r="AQ15" s="6"/>
      <c r="AR15" s="4"/>
      <c r="AS15" s="4"/>
      <c r="AT15" s="4"/>
      <c r="AU15" s="4"/>
      <c r="AV15" s="4"/>
      <c r="AW15" s="4"/>
      <c r="AX15" s="4"/>
      <c r="AY15" s="4"/>
      <c r="AZ15" s="4"/>
      <c r="BA15" s="4"/>
      <c r="BB15" s="4"/>
      <c r="BC15" s="4"/>
      <c r="BD15" s="4"/>
      <c r="BE15" s="4"/>
      <c r="BF15" s="4"/>
      <c r="BG15" s="12"/>
      <c r="BH15" s="21" t="s">
        <v>10</v>
      </c>
      <c r="BI15" s="4"/>
      <c r="BJ15" s="4"/>
      <c r="BK15" s="4"/>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row>
    <row r="16" spans="1:198" s="1" customFormat="1" ht="12.75" customHeight="1">
      <c r="F16" s="9"/>
      <c r="G16" s="9"/>
      <c r="H16" s="9"/>
      <c r="I16" s="9"/>
      <c r="J16" s="9"/>
      <c r="K16" s="9"/>
      <c r="L16" s="9"/>
      <c r="M16" s="9"/>
      <c r="N16" s="9"/>
      <c r="O16" s="9"/>
      <c r="P16" s="9"/>
      <c r="Q16" s="9"/>
      <c r="R16" s="9"/>
      <c r="S16" s="9"/>
      <c r="T16" s="9"/>
      <c r="U16" s="9"/>
      <c r="V16" s="9"/>
      <c r="W16" s="9"/>
      <c r="X16" s="9"/>
      <c r="Y16" s="9"/>
      <c r="Z16" s="9"/>
      <c r="AA16" s="9"/>
      <c r="AB16" s="9"/>
      <c r="AC16" s="9"/>
      <c r="AD16" s="19"/>
      <c r="AE16" s="7"/>
      <c r="AF16" s="7"/>
      <c r="AG16" s="7"/>
      <c r="AH16" s="7"/>
      <c r="AI16" s="7"/>
      <c r="AJ16" s="7"/>
      <c r="AK16" s="9"/>
      <c r="AL16" s="9"/>
      <c r="AM16" s="9"/>
      <c r="AN16" s="9"/>
      <c r="AO16" s="9"/>
      <c r="AP16" s="9"/>
      <c r="AQ16" s="9"/>
      <c r="AR16" s="9"/>
      <c r="AS16" s="9"/>
      <c r="AT16" s="9"/>
      <c r="AU16" s="9"/>
      <c r="AV16" s="9"/>
      <c r="AW16" s="9"/>
      <c r="AX16" s="9"/>
      <c r="AY16" s="9"/>
      <c r="AZ16" s="9"/>
      <c r="BA16" s="9"/>
      <c r="BB16" s="9"/>
      <c r="BC16" s="9"/>
      <c r="BD16" s="9"/>
      <c r="BE16" s="9"/>
      <c r="BF16" s="9"/>
      <c r="BG16" s="9"/>
      <c r="BH16" s="9"/>
      <c r="BI16" s="21"/>
      <c r="BJ16" s="4"/>
      <c r="BK16" s="21" t="s">
        <v>10</v>
      </c>
      <c r="BR16" s="2"/>
      <c r="BS16" s="16"/>
      <c r="BT16" s="2"/>
      <c r="BU16" s="2"/>
      <c r="BV16" s="2"/>
      <c r="BW16" s="2"/>
      <c r="BX16" s="2"/>
      <c r="BY16" s="2"/>
      <c r="BZ16" s="2"/>
      <c r="CA16" s="2"/>
      <c r="CB16" s="2"/>
      <c r="CC16" s="2"/>
      <c r="CD16" s="2"/>
      <c r="CE16" s="2"/>
      <c r="CF16" s="2"/>
      <c r="CG16" s="2"/>
      <c r="CH16" s="2"/>
      <c r="CI16" s="2"/>
      <c r="CJ16" s="2"/>
      <c r="CK16" s="2"/>
      <c r="CL16" s="17"/>
      <c r="CM16" s="2"/>
      <c r="CN16" s="2"/>
      <c r="CO16" s="2"/>
      <c r="CP16" s="17"/>
      <c r="CQ16" s="2"/>
      <c r="CR16" s="2"/>
      <c r="CS16" s="2"/>
      <c r="CT16" s="2"/>
      <c r="CU16" s="2"/>
      <c r="CV16" s="2"/>
      <c r="CW16" s="2"/>
      <c r="CX16" s="2"/>
      <c r="CY16" s="2"/>
      <c r="CZ16" s="16"/>
      <c r="DA16" s="2"/>
      <c r="DB16" s="16"/>
      <c r="DC16" s="2"/>
      <c r="DD16" s="16"/>
      <c r="DE16" s="2"/>
      <c r="DF16" s="2"/>
      <c r="DG16" s="2"/>
      <c r="DH16" s="2"/>
      <c r="DI16" s="2"/>
      <c r="DJ16" s="2"/>
      <c r="DK16" s="2"/>
      <c r="DL16" s="2"/>
      <c r="DM16" s="2"/>
      <c r="DN16" s="2"/>
      <c r="DO16" s="2"/>
      <c r="DP16" s="2"/>
      <c r="DQ16" s="2"/>
      <c r="DR16" s="2"/>
      <c r="DS16" s="2"/>
      <c r="DT16" s="2"/>
      <c r="DU16" s="2"/>
      <c r="DV16" s="2"/>
      <c r="DW16" s="22"/>
      <c r="DX16" s="2"/>
      <c r="DY16" s="2"/>
      <c r="DZ16" s="2"/>
      <c r="EA16" s="2"/>
      <c r="EB16" s="2"/>
      <c r="EC16" s="2"/>
      <c r="ED16" s="2"/>
      <c r="EE16" s="2"/>
      <c r="EF16" s="2"/>
      <c r="EG16" s="16"/>
      <c r="EH16" s="2"/>
      <c r="EI16" s="2"/>
      <c r="EJ16" s="2"/>
      <c r="EK16" s="2"/>
      <c r="EL16" s="2"/>
      <c r="EM16" s="2"/>
      <c r="EN16" s="2"/>
      <c r="EO16" s="2"/>
      <c r="EP16" s="2"/>
      <c r="EQ16" s="2"/>
      <c r="ER16" s="2"/>
      <c r="ES16" s="2"/>
      <c r="ET16" s="2"/>
      <c r="EU16" s="2"/>
      <c r="EV16" s="2"/>
      <c r="EW16" s="2"/>
      <c r="EX16" s="2"/>
      <c r="EY16" s="2"/>
      <c r="EZ16" s="17"/>
      <c r="FA16" s="2"/>
      <c r="FB16" s="2"/>
      <c r="FC16" s="2"/>
      <c r="FD16" s="17"/>
      <c r="FE16" s="2"/>
      <c r="FF16" s="2"/>
      <c r="FG16" s="2"/>
      <c r="FH16" s="2"/>
      <c r="FI16" s="2"/>
      <c r="FJ16" s="2"/>
      <c r="FK16" s="2"/>
      <c r="FL16" s="2"/>
      <c r="FM16" s="2"/>
      <c r="FN16" s="16"/>
      <c r="FO16" s="2"/>
      <c r="FP16" s="16"/>
      <c r="FQ16" s="2"/>
      <c r="FR16" s="16"/>
      <c r="FS16" s="2"/>
      <c r="FT16" s="2"/>
      <c r="FU16" s="2"/>
      <c r="FV16" s="2"/>
      <c r="FW16" s="2"/>
      <c r="FX16" s="2"/>
      <c r="FY16" s="2"/>
      <c r="FZ16" s="2"/>
      <c r="GA16" s="2"/>
      <c r="GB16" s="2"/>
      <c r="GC16" s="2"/>
      <c r="GD16" s="2"/>
      <c r="GE16" s="2"/>
      <c r="GF16" s="2"/>
      <c r="GG16" s="2"/>
      <c r="GH16" s="2"/>
      <c r="GI16" s="2"/>
      <c r="GJ16" s="2"/>
      <c r="GK16" s="22"/>
      <c r="GL16" s="2"/>
      <c r="GM16" s="2"/>
      <c r="GN16" s="2"/>
      <c r="GO16" s="2"/>
      <c r="GP16" s="2"/>
    </row>
    <row r="17" spans="6:198" s="1" customFormat="1" ht="12.75" customHeight="1">
      <c r="F17" s="568" t="s">
        <v>11</v>
      </c>
      <c r="G17" s="569"/>
      <c r="H17" s="569"/>
      <c r="I17" s="569"/>
      <c r="J17" s="569"/>
      <c r="K17" s="569"/>
      <c r="L17" s="569"/>
      <c r="M17" s="569"/>
      <c r="N17" s="569"/>
      <c r="O17" s="569"/>
      <c r="P17" s="569"/>
      <c r="Q17" s="569"/>
      <c r="R17" s="569"/>
      <c r="S17" s="569"/>
      <c r="T17" s="569"/>
      <c r="U17" s="569"/>
      <c r="V17" s="569"/>
      <c r="W17" s="569"/>
      <c r="X17" s="569"/>
      <c r="Y17" s="569"/>
      <c r="Z17" s="569"/>
      <c r="AA17" s="569"/>
      <c r="AB17" s="569"/>
      <c r="AC17" s="569"/>
      <c r="AD17" s="569"/>
      <c r="AE17" s="569"/>
      <c r="AF17" s="569"/>
      <c r="AG17" s="570"/>
      <c r="AH17" s="4"/>
      <c r="AI17" s="568" t="s">
        <v>12</v>
      </c>
      <c r="AJ17" s="569"/>
      <c r="AK17" s="569"/>
      <c r="AL17" s="569"/>
      <c r="AM17" s="569"/>
      <c r="AN17" s="569"/>
      <c r="AO17" s="569"/>
      <c r="AP17" s="569"/>
      <c r="AQ17" s="569"/>
      <c r="AR17" s="569"/>
      <c r="AS17" s="569"/>
      <c r="AT17" s="569"/>
      <c r="AU17" s="569"/>
      <c r="AV17" s="569"/>
      <c r="AW17" s="569"/>
      <c r="AX17" s="569"/>
      <c r="AY17" s="569"/>
      <c r="AZ17" s="569"/>
      <c r="BA17" s="569"/>
      <c r="BB17" s="569"/>
      <c r="BC17" s="569"/>
      <c r="BD17" s="569"/>
      <c r="BE17" s="569"/>
      <c r="BF17" s="569"/>
      <c r="BG17" s="569"/>
      <c r="BH17" s="569"/>
      <c r="BI17" s="569"/>
      <c r="BJ17" s="570"/>
      <c r="BK17" s="4"/>
      <c r="BR17" s="2"/>
      <c r="BS17" s="2"/>
      <c r="BT17" s="2"/>
      <c r="BU17" s="2"/>
      <c r="BV17" s="2"/>
      <c r="BW17" s="2"/>
      <c r="BX17" s="2"/>
      <c r="BY17" s="2"/>
      <c r="BZ17" s="2"/>
      <c r="CA17" s="2"/>
      <c r="CB17" s="2"/>
      <c r="CC17" s="2"/>
      <c r="CD17" s="2"/>
      <c r="CE17" s="2"/>
      <c r="CF17" s="2"/>
      <c r="CG17" s="2"/>
      <c r="CH17" s="2"/>
      <c r="CI17" s="2"/>
      <c r="CJ17" s="2"/>
      <c r="CK17" s="2"/>
      <c r="CL17" s="17"/>
      <c r="CM17" s="2"/>
      <c r="CN17" s="2"/>
      <c r="CO17" s="2"/>
      <c r="CP17" s="17"/>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17"/>
      <c r="FA17" s="2"/>
      <c r="FB17" s="2"/>
      <c r="FC17" s="2"/>
      <c r="FD17" s="17"/>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row>
    <row r="18" spans="6:198" s="1" customFormat="1" ht="12.75" customHeight="1">
      <c r="F18" s="23"/>
      <c r="G18" s="4"/>
      <c r="H18" s="4"/>
      <c r="I18" s="4"/>
      <c r="J18" s="4"/>
      <c r="K18" s="4"/>
      <c r="L18" s="4"/>
      <c r="M18" s="4"/>
      <c r="N18" s="4"/>
      <c r="O18" s="4"/>
      <c r="P18" s="4"/>
      <c r="Q18" s="4"/>
      <c r="R18" s="4"/>
      <c r="S18" s="4"/>
      <c r="T18" s="4"/>
      <c r="U18" s="4"/>
      <c r="V18" s="4"/>
      <c r="W18" s="4"/>
      <c r="X18" s="4"/>
      <c r="Y18" s="4"/>
      <c r="Z18" s="4"/>
      <c r="AA18" s="4"/>
      <c r="AB18" s="4"/>
      <c r="AC18" s="4"/>
      <c r="AD18" s="4"/>
      <c r="AE18" s="4"/>
      <c r="AF18" s="4"/>
      <c r="AG18" s="24"/>
      <c r="AH18" s="4"/>
      <c r="AI18" s="23"/>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24"/>
      <c r="BK18" s="4"/>
      <c r="BR18" s="2"/>
      <c r="BS18" s="2"/>
      <c r="BT18" s="2"/>
      <c r="BU18" s="2"/>
      <c r="BV18" s="2"/>
      <c r="BW18" s="2"/>
      <c r="BX18" s="2"/>
      <c r="BY18" s="2"/>
      <c r="BZ18" s="2"/>
      <c r="CA18" s="2"/>
      <c r="CB18" s="2"/>
      <c r="CC18" s="2"/>
      <c r="CD18" s="2"/>
      <c r="CE18" s="2"/>
      <c r="CF18" s="2"/>
      <c r="CG18" s="2"/>
      <c r="CH18" s="2"/>
      <c r="CI18" s="2"/>
      <c r="CJ18" s="2"/>
      <c r="CK18" s="2"/>
      <c r="CL18" s="17"/>
      <c r="CM18" s="2"/>
      <c r="CN18" s="2"/>
      <c r="CO18" s="2"/>
      <c r="CP18" s="17"/>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17"/>
      <c r="FA18" s="2"/>
      <c r="FB18" s="2"/>
      <c r="FC18" s="2"/>
      <c r="FD18" s="17"/>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row>
    <row r="19" spans="6:198" s="1" customFormat="1" ht="12.75" customHeight="1">
      <c r="F19" s="23"/>
      <c r="G19" s="6" t="s">
        <v>13</v>
      </c>
      <c r="H19" s="4"/>
      <c r="I19" s="4"/>
      <c r="J19" s="4"/>
      <c r="K19" s="4"/>
      <c r="L19" s="4"/>
      <c r="M19" s="4"/>
      <c r="N19" s="4"/>
      <c r="O19" s="4"/>
      <c r="P19" s="4"/>
      <c r="Q19" s="4"/>
      <c r="R19" s="4"/>
      <c r="S19" s="4"/>
      <c r="T19" s="4"/>
      <c r="U19" s="4"/>
      <c r="V19" s="4"/>
      <c r="W19" s="4"/>
      <c r="X19" s="25"/>
      <c r="Y19" s="25"/>
      <c r="Z19" s="25"/>
      <c r="AA19" s="557">
        <f>[1]Input!$C$107</f>
        <v>43263</v>
      </c>
      <c r="AB19" s="557"/>
      <c r="AC19" s="557"/>
      <c r="AD19" s="557"/>
      <c r="AE19" s="557"/>
      <c r="AF19" s="26"/>
      <c r="AG19" s="24"/>
      <c r="AH19" s="4"/>
      <c r="AI19" s="23"/>
      <c r="AJ19" s="27" t="s">
        <v>14</v>
      </c>
      <c r="AK19" s="7"/>
      <c r="AL19" s="7"/>
      <c r="AM19" s="7"/>
      <c r="AN19" s="7"/>
      <c r="AO19" s="7"/>
      <c r="AP19" s="7"/>
      <c r="AQ19" s="7"/>
      <c r="AR19" s="7"/>
      <c r="AS19" s="7"/>
      <c r="AT19" s="7"/>
      <c r="AU19" s="7"/>
      <c r="AV19" s="7"/>
      <c r="AW19" s="7"/>
      <c r="AX19" s="7"/>
      <c r="AY19" s="7"/>
      <c r="AZ19" s="7"/>
      <c r="BA19" s="7"/>
      <c r="BB19" s="7"/>
      <c r="BC19" s="7"/>
      <c r="BD19" s="7"/>
      <c r="BE19" s="7"/>
      <c r="BF19" s="7"/>
      <c r="BG19" s="28">
        <v>2</v>
      </c>
      <c r="BH19" s="28"/>
      <c r="BI19" s="29"/>
      <c r="BJ19" s="30"/>
      <c r="BK19" s="4"/>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row>
    <row r="20" spans="6:198" s="1" customFormat="1" ht="12.75" customHeight="1">
      <c r="F20" s="23"/>
      <c r="G20" s="6"/>
      <c r="H20" s="4"/>
      <c r="I20" s="4"/>
      <c r="J20" s="4"/>
      <c r="K20" s="4"/>
      <c r="L20" s="4"/>
      <c r="M20" s="4"/>
      <c r="N20" s="4"/>
      <c r="O20" s="4"/>
      <c r="P20" s="4"/>
      <c r="Q20" s="4"/>
      <c r="R20" s="4"/>
      <c r="S20" s="4"/>
      <c r="T20" s="4"/>
      <c r="U20" s="4"/>
      <c r="V20" s="4"/>
      <c r="W20" s="4"/>
      <c r="X20" s="25"/>
      <c r="Y20" s="25"/>
      <c r="Z20" s="25"/>
      <c r="AA20" s="29"/>
      <c r="AB20" s="29"/>
      <c r="AC20" s="29"/>
      <c r="AD20" s="29"/>
      <c r="AE20" s="29"/>
      <c r="AF20" s="25"/>
      <c r="AG20" s="24"/>
      <c r="AH20" s="4"/>
      <c r="AI20" s="23"/>
      <c r="AJ20" s="27" t="s">
        <v>15</v>
      </c>
      <c r="AK20" s="7"/>
      <c r="AL20" s="7"/>
      <c r="AM20" s="7"/>
      <c r="AN20" s="7"/>
      <c r="AO20" s="7"/>
      <c r="AP20" s="7"/>
      <c r="AQ20" s="7"/>
      <c r="AR20" s="7"/>
      <c r="AS20" s="7"/>
      <c r="AT20" s="7"/>
      <c r="AU20" s="7"/>
      <c r="AV20" s="7"/>
      <c r="AW20" s="7"/>
      <c r="AX20" s="7"/>
      <c r="AY20" s="7"/>
      <c r="AZ20" s="7"/>
      <c r="BA20" s="7"/>
      <c r="BB20" s="7"/>
      <c r="BC20" s="7"/>
      <c r="BD20" s="7"/>
      <c r="BE20" s="7"/>
      <c r="BF20" s="7"/>
      <c r="BG20" s="28">
        <v>3</v>
      </c>
      <c r="BH20" s="28"/>
      <c r="BI20" s="29"/>
      <c r="BJ20" s="30"/>
      <c r="BK20" s="31"/>
      <c r="BR20" s="2"/>
      <c r="BS20" s="32"/>
      <c r="BT20" s="32"/>
      <c r="BU20" s="32"/>
      <c r="BV20" s="32"/>
      <c r="BW20" s="32"/>
      <c r="BX20" s="32"/>
      <c r="BY20" s="32"/>
      <c r="BZ20" s="32"/>
      <c r="CA20" s="32"/>
      <c r="CB20" s="32"/>
      <c r="CC20" s="32"/>
      <c r="CD20" s="32"/>
      <c r="CE20" s="32"/>
      <c r="CF20" s="32"/>
      <c r="CG20" s="32"/>
      <c r="CH20" s="32"/>
      <c r="CI20" s="32"/>
      <c r="CJ20" s="32"/>
      <c r="CK20" s="32"/>
      <c r="CL20" s="32"/>
      <c r="CM20" s="32"/>
      <c r="CN20" s="32"/>
      <c r="CO20" s="32"/>
      <c r="CP20" s="32"/>
      <c r="CQ20" s="32"/>
      <c r="CR20" s="32"/>
      <c r="CS20" s="32"/>
      <c r="CT20" s="32"/>
      <c r="CU20" s="32"/>
      <c r="CV20" s="32"/>
      <c r="CW20" s="32"/>
      <c r="CX20" s="32"/>
      <c r="CY20" s="32"/>
      <c r="CZ20" s="32"/>
      <c r="DA20" s="32"/>
      <c r="DB20" s="32"/>
      <c r="DC20" s="32"/>
      <c r="DD20" s="32"/>
      <c r="DE20" s="32"/>
      <c r="DF20" s="32"/>
      <c r="DG20" s="32"/>
      <c r="DH20" s="32"/>
      <c r="DI20" s="32"/>
      <c r="DJ20" s="32"/>
      <c r="DK20" s="32"/>
      <c r="DL20" s="32"/>
      <c r="DM20" s="32"/>
      <c r="DN20" s="32"/>
      <c r="DO20" s="32"/>
      <c r="DP20" s="32"/>
      <c r="DQ20" s="32"/>
      <c r="DR20" s="32"/>
      <c r="DS20" s="32"/>
      <c r="DT20" s="32"/>
      <c r="DU20" s="32"/>
      <c r="DV20" s="32"/>
      <c r="DW20" s="32"/>
      <c r="DX20" s="2"/>
      <c r="DY20" s="2"/>
      <c r="DZ20" s="2"/>
      <c r="EA20" s="2"/>
      <c r="EB20" s="2"/>
      <c r="EC20" s="2"/>
      <c r="ED20" s="2"/>
      <c r="EE20" s="2"/>
      <c r="EF20" s="2"/>
      <c r="EG20" s="32"/>
      <c r="EH20" s="32"/>
      <c r="EI20" s="32"/>
      <c r="EJ20" s="32"/>
      <c r="EK20" s="32"/>
      <c r="EL20" s="32"/>
      <c r="EM20" s="32"/>
      <c r="EN20" s="32"/>
      <c r="EO20" s="32"/>
      <c r="EP20" s="32"/>
      <c r="EQ20" s="32"/>
      <c r="ER20" s="32"/>
      <c r="ES20" s="32"/>
      <c r="ET20" s="32"/>
      <c r="EU20" s="32"/>
      <c r="EV20" s="32"/>
      <c r="EW20" s="32"/>
      <c r="EX20" s="32"/>
      <c r="EY20" s="32"/>
      <c r="EZ20" s="32"/>
      <c r="FA20" s="32"/>
      <c r="FB20" s="32"/>
      <c r="FC20" s="32"/>
      <c r="FD20" s="32"/>
      <c r="FE20" s="32"/>
      <c r="FF20" s="32"/>
      <c r="FG20" s="32"/>
      <c r="FH20" s="32"/>
      <c r="FI20" s="32"/>
      <c r="FJ20" s="32"/>
      <c r="FK20" s="32"/>
      <c r="FL20" s="32"/>
      <c r="FM20" s="32"/>
      <c r="FN20" s="32"/>
      <c r="FO20" s="32"/>
      <c r="FP20" s="32"/>
      <c r="FQ20" s="32"/>
      <c r="FR20" s="32"/>
      <c r="FS20" s="32"/>
      <c r="FT20" s="32"/>
      <c r="FU20" s="32"/>
      <c r="FV20" s="32"/>
      <c r="FW20" s="32"/>
      <c r="FX20" s="32"/>
      <c r="FY20" s="32"/>
      <c r="FZ20" s="32"/>
      <c r="GA20" s="32"/>
      <c r="GB20" s="32"/>
      <c r="GC20" s="32"/>
      <c r="GD20" s="32"/>
      <c r="GE20" s="32"/>
      <c r="GF20" s="32"/>
      <c r="GG20" s="32"/>
      <c r="GH20" s="32"/>
      <c r="GI20" s="32"/>
      <c r="GJ20" s="32"/>
      <c r="GK20" s="32"/>
      <c r="GL20" s="2"/>
      <c r="GM20" s="2"/>
      <c r="GN20" s="2"/>
      <c r="GO20" s="2"/>
      <c r="GP20" s="2"/>
    </row>
    <row r="21" spans="6:198" s="1" customFormat="1" ht="12.75" customHeight="1">
      <c r="F21" s="23"/>
      <c r="G21" s="6" t="s">
        <v>16</v>
      </c>
      <c r="H21" s="4"/>
      <c r="I21" s="4"/>
      <c r="J21" s="4"/>
      <c r="K21" s="4"/>
      <c r="L21" s="4"/>
      <c r="M21" s="4"/>
      <c r="N21" s="4"/>
      <c r="O21" s="4"/>
      <c r="P21" s="4"/>
      <c r="Q21" s="4"/>
      <c r="R21" s="4"/>
      <c r="S21" s="4"/>
      <c r="T21" s="4"/>
      <c r="U21" s="4"/>
      <c r="V21" s="4"/>
      <c r="W21" s="4"/>
      <c r="X21" s="25"/>
      <c r="Y21" s="25"/>
      <c r="Z21" s="25"/>
      <c r="AA21" s="557" t="str">
        <f>IF([1]Input!$C$122=1,"n.a.",[1]Input!$C$106)</f>
        <v>n.a.</v>
      </c>
      <c r="AB21" s="557"/>
      <c r="AC21" s="557"/>
      <c r="AD21" s="557"/>
      <c r="AE21" s="557"/>
      <c r="AF21" s="26"/>
      <c r="AG21" s="24"/>
      <c r="AH21" s="4"/>
      <c r="AI21" s="23"/>
      <c r="AJ21" s="27" t="s">
        <v>17</v>
      </c>
      <c r="AK21" s="7"/>
      <c r="AL21" s="7"/>
      <c r="AM21" s="7"/>
      <c r="AN21" s="7"/>
      <c r="AO21" s="7"/>
      <c r="AP21" s="7"/>
      <c r="AQ21" s="7"/>
      <c r="AR21" s="7"/>
      <c r="AS21" s="7"/>
      <c r="AT21" s="7"/>
      <c r="AU21" s="7"/>
      <c r="AV21" s="7"/>
      <c r="AW21" s="7"/>
      <c r="AX21" s="7"/>
      <c r="AY21" s="7"/>
      <c r="AZ21" s="7"/>
      <c r="BA21" s="7"/>
      <c r="BB21" s="7"/>
      <c r="BC21" s="7"/>
      <c r="BD21" s="7"/>
      <c r="BE21" s="7"/>
      <c r="BF21" s="7"/>
      <c r="BG21" s="28">
        <v>4</v>
      </c>
      <c r="BH21" s="28"/>
      <c r="BI21" s="29"/>
      <c r="BJ21" s="30"/>
      <c r="BK21" s="24"/>
      <c r="BR21" s="2"/>
      <c r="BS21" s="32"/>
      <c r="BT21" s="32"/>
      <c r="BU21" s="32"/>
      <c r="BV21" s="32"/>
      <c r="BW21" s="32"/>
      <c r="BX21" s="32"/>
      <c r="BY21" s="32"/>
      <c r="BZ21" s="32"/>
      <c r="CA21" s="32"/>
      <c r="CB21" s="32"/>
      <c r="CC21" s="32"/>
      <c r="CD21" s="32"/>
      <c r="CE21" s="32"/>
      <c r="CF21" s="32"/>
      <c r="CG21" s="32"/>
      <c r="CH21" s="32"/>
      <c r="CI21" s="32"/>
      <c r="CJ21" s="32"/>
      <c r="CK21" s="32"/>
      <c r="CL21" s="32"/>
      <c r="CM21" s="32"/>
      <c r="CN21" s="32"/>
      <c r="CO21" s="32"/>
      <c r="CP21" s="32"/>
      <c r="CQ21" s="32"/>
      <c r="CR21" s="32"/>
      <c r="CS21" s="32"/>
      <c r="CT21" s="32"/>
      <c r="CU21" s="32"/>
      <c r="CV21" s="562"/>
      <c r="CW21" s="563"/>
      <c r="CX21" s="563"/>
      <c r="CY21" s="563"/>
      <c r="CZ21" s="563"/>
      <c r="DA21" s="563"/>
      <c r="DB21" s="563"/>
      <c r="DC21" s="563"/>
      <c r="DD21" s="563"/>
      <c r="DE21" s="563"/>
      <c r="DF21" s="32"/>
      <c r="DG21" s="32"/>
      <c r="DH21" s="32"/>
      <c r="DI21" s="32"/>
      <c r="DJ21" s="32"/>
      <c r="DK21" s="32"/>
      <c r="DL21" s="32"/>
      <c r="DM21" s="32"/>
      <c r="DN21" s="32"/>
      <c r="DO21" s="32"/>
      <c r="DP21" s="32"/>
      <c r="DQ21" s="32"/>
      <c r="DR21" s="32"/>
      <c r="DS21" s="32"/>
      <c r="DT21" s="32"/>
      <c r="DU21" s="32"/>
      <c r="DV21" s="32"/>
      <c r="DW21" s="32"/>
      <c r="DX21" s="2"/>
      <c r="DY21" s="2"/>
      <c r="DZ21" s="2"/>
      <c r="EA21" s="2"/>
      <c r="EB21" s="2"/>
      <c r="EC21" s="2"/>
      <c r="ED21" s="2"/>
      <c r="EE21" s="2"/>
      <c r="EF21" s="2"/>
      <c r="EG21" s="2"/>
      <c r="EH21" s="2"/>
      <c r="EI21" s="2"/>
      <c r="EJ21" s="2"/>
      <c r="EK21" s="554"/>
      <c r="EL21" s="554"/>
      <c r="EM21" s="554"/>
      <c r="EN21" s="32"/>
      <c r="EO21" s="554"/>
      <c r="EP21" s="554"/>
      <c r="EQ21" s="554"/>
      <c r="ER21" s="554"/>
      <c r="ES21" s="554"/>
      <c r="ET21" s="554"/>
      <c r="EU21" s="554"/>
      <c r="EV21" s="554"/>
      <c r="EW21" s="554"/>
      <c r="EX21" s="32"/>
      <c r="EY21" s="554"/>
      <c r="EZ21" s="554"/>
      <c r="FA21" s="554"/>
      <c r="FB21" s="554"/>
      <c r="FC21" s="554"/>
      <c r="FD21" s="554"/>
      <c r="FE21" s="32"/>
      <c r="FF21" s="554"/>
      <c r="FG21" s="554"/>
      <c r="FH21" s="554"/>
      <c r="FI21" s="554"/>
      <c r="FJ21" s="554"/>
      <c r="FK21" s="554"/>
      <c r="FL21" s="32"/>
      <c r="FM21" s="554"/>
      <c r="FN21" s="554"/>
      <c r="FO21" s="554"/>
      <c r="FP21" s="554"/>
      <c r="FQ21" s="554"/>
      <c r="FR21" s="554"/>
      <c r="FS21" s="32"/>
      <c r="FT21" s="554"/>
      <c r="FU21" s="554"/>
      <c r="FV21" s="554"/>
      <c r="FW21" s="554"/>
      <c r="FX21" s="554"/>
      <c r="FY21" s="554"/>
      <c r="FZ21" s="32"/>
      <c r="GA21" s="554"/>
      <c r="GB21" s="554"/>
      <c r="GC21" s="554"/>
      <c r="GD21" s="554"/>
      <c r="GE21" s="554"/>
      <c r="GF21" s="554"/>
      <c r="GG21" s="32"/>
      <c r="GH21" s="32"/>
      <c r="GI21" s="32"/>
      <c r="GJ21" s="32"/>
      <c r="GK21" s="32"/>
      <c r="GL21" s="2"/>
      <c r="GM21" s="2"/>
      <c r="GN21" s="2"/>
      <c r="GO21" s="2"/>
      <c r="GP21" s="2"/>
    </row>
    <row r="22" spans="6:198" s="1" customFormat="1" ht="12.75" customHeight="1">
      <c r="F22" s="23"/>
      <c r="G22" s="6"/>
      <c r="H22" s="4"/>
      <c r="I22" s="4"/>
      <c r="J22" s="4"/>
      <c r="K22" s="4"/>
      <c r="L22" s="4"/>
      <c r="M22" s="4"/>
      <c r="N22" s="4"/>
      <c r="O22" s="4"/>
      <c r="P22" s="4"/>
      <c r="Q22" s="4"/>
      <c r="R22" s="4"/>
      <c r="S22" s="4"/>
      <c r="T22" s="4"/>
      <c r="U22" s="4"/>
      <c r="V22" s="4"/>
      <c r="W22" s="4"/>
      <c r="X22" s="25"/>
      <c r="Y22" s="25"/>
      <c r="Z22" s="25"/>
      <c r="AA22" s="29"/>
      <c r="AB22" s="29"/>
      <c r="AC22" s="29"/>
      <c r="AD22" s="29"/>
      <c r="AE22" s="29"/>
      <c r="AF22" s="25"/>
      <c r="AG22" s="24"/>
      <c r="AH22" s="4"/>
      <c r="AI22" s="23"/>
      <c r="AJ22" s="27" t="s">
        <v>18</v>
      </c>
      <c r="AK22" s="7"/>
      <c r="AL22" s="7"/>
      <c r="AM22" s="7"/>
      <c r="AN22" s="7"/>
      <c r="AO22" s="7"/>
      <c r="AP22" s="7"/>
      <c r="AQ22" s="7"/>
      <c r="AR22" s="7"/>
      <c r="AS22" s="7"/>
      <c r="AT22" s="7"/>
      <c r="AU22" s="7"/>
      <c r="AV22" s="7"/>
      <c r="AW22" s="7"/>
      <c r="AX22" s="7"/>
      <c r="AY22" s="7"/>
      <c r="AZ22" s="7"/>
      <c r="BA22" s="7"/>
      <c r="BB22" s="7"/>
      <c r="BC22" s="7"/>
      <c r="BD22" s="7"/>
      <c r="BE22" s="7"/>
      <c r="BF22" s="7"/>
      <c r="BG22" s="28">
        <v>5</v>
      </c>
      <c r="BH22" s="28"/>
      <c r="BI22" s="29"/>
      <c r="BJ22" s="30"/>
      <c r="BK22" s="24"/>
      <c r="BR22" s="2"/>
      <c r="BS22" s="32"/>
      <c r="BT22" s="32"/>
      <c r="BU22" s="32"/>
      <c r="BV22" s="32"/>
      <c r="BW22" s="32"/>
      <c r="BX22" s="32"/>
      <c r="BY22" s="32"/>
      <c r="BZ22" s="32"/>
      <c r="CA22" s="32"/>
      <c r="CB22" s="32"/>
      <c r="CC22" s="32"/>
      <c r="CD22" s="32"/>
      <c r="CE22" s="32"/>
      <c r="CF22" s="32"/>
      <c r="CG22" s="32"/>
      <c r="CH22" s="32"/>
      <c r="CI22" s="32"/>
      <c r="CJ22" s="32"/>
      <c r="CK22" s="32"/>
      <c r="CL22" s="32"/>
      <c r="CM22" s="32"/>
      <c r="CN22" s="32"/>
      <c r="CO22" s="32"/>
      <c r="CP22" s="32"/>
      <c r="CQ22" s="32"/>
      <c r="CR22" s="32"/>
      <c r="CS22" s="32"/>
      <c r="CT22" s="32"/>
      <c r="CU22" s="32"/>
      <c r="CV22" s="555"/>
      <c r="CW22" s="556"/>
      <c r="CX22" s="556"/>
      <c r="CY22" s="556"/>
      <c r="CZ22" s="556"/>
      <c r="DA22" s="556"/>
      <c r="DB22" s="556"/>
      <c r="DC22" s="556"/>
      <c r="DD22" s="556"/>
      <c r="DE22" s="556"/>
      <c r="DF22" s="32"/>
      <c r="DG22" s="32"/>
      <c r="DH22" s="32"/>
      <c r="DI22" s="32"/>
      <c r="DJ22" s="32"/>
      <c r="DK22" s="32"/>
      <c r="DL22" s="32"/>
      <c r="DM22" s="32"/>
      <c r="DN22" s="32"/>
      <c r="DO22" s="32"/>
      <c r="DP22" s="32"/>
      <c r="DQ22" s="32"/>
      <c r="DR22" s="32"/>
      <c r="DS22" s="32"/>
      <c r="DT22" s="32"/>
      <c r="DU22" s="32"/>
      <c r="DV22" s="32"/>
      <c r="DW22" s="32"/>
      <c r="DX22" s="2"/>
      <c r="DY22" s="2"/>
      <c r="DZ22" s="2"/>
      <c r="EA22" s="2"/>
      <c r="EB22" s="2"/>
      <c r="EC22" s="2"/>
      <c r="ED22" s="2"/>
      <c r="EE22" s="2"/>
      <c r="EF22" s="2"/>
      <c r="EG22" s="2"/>
      <c r="EH22" s="2"/>
      <c r="EI22" s="2"/>
      <c r="EJ22" s="2"/>
      <c r="EK22" s="554"/>
      <c r="EL22" s="554"/>
      <c r="EM22" s="554"/>
      <c r="EN22" s="32"/>
      <c r="EO22" s="554"/>
      <c r="EP22" s="554"/>
      <c r="EQ22" s="554"/>
      <c r="ER22" s="554"/>
      <c r="ES22" s="554"/>
      <c r="ET22" s="554"/>
      <c r="EU22" s="554"/>
      <c r="EV22" s="554"/>
      <c r="EW22" s="554"/>
      <c r="EX22" s="32"/>
      <c r="EY22" s="554"/>
      <c r="EZ22" s="554"/>
      <c r="FA22" s="554"/>
      <c r="FB22" s="554"/>
      <c r="FC22" s="554"/>
      <c r="FD22" s="554"/>
      <c r="FE22" s="32"/>
      <c r="FF22" s="554"/>
      <c r="FG22" s="554"/>
      <c r="FH22" s="554"/>
      <c r="FI22" s="554"/>
      <c r="FJ22" s="554"/>
      <c r="FK22" s="554"/>
      <c r="FL22" s="32"/>
      <c r="FM22" s="554"/>
      <c r="FN22" s="554"/>
      <c r="FO22" s="554"/>
      <c r="FP22" s="554"/>
      <c r="FQ22" s="554"/>
      <c r="FR22" s="554"/>
      <c r="FS22" s="32"/>
      <c r="FT22" s="554"/>
      <c r="FU22" s="554"/>
      <c r="FV22" s="554"/>
      <c r="FW22" s="554"/>
      <c r="FX22" s="554"/>
      <c r="FY22" s="554"/>
      <c r="FZ22" s="32"/>
      <c r="GA22" s="554"/>
      <c r="GB22" s="554"/>
      <c r="GC22" s="554"/>
      <c r="GD22" s="554"/>
      <c r="GE22" s="554"/>
      <c r="GF22" s="554"/>
      <c r="GG22" s="32"/>
      <c r="GH22" s="32"/>
      <c r="GI22" s="32"/>
      <c r="GJ22" s="32"/>
      <c r="GK22" s="32"/>
      <c r="GL22" s="2"/>
      <c r="GM22" s="2"/>
      <c r="GN22" s="2"/>
      <c r="GO22" s="2"/>
      <c r="GP22" s="2"/>
    </row>
    <row r="23" spans="6:198" s="1" customFormat="1" ht="12.75" customHeight="1">
      <c r="F23" s="23"/>
      <c r="G23" s="6" t="s">
        <v>19</v>
      </c>
      <c r="H23" s="4"/>
      <c r="I23" s="4"/>
      <c r="J23" s="4"/>
      <c r="K23" s="4"/>
      <c r="L23" s="4"/>
      <c r="M23" s="4"/>
      <c r="N23" s="4"/>
      <c r="O23" s="4"/>
      <c r="P23" s="4"/>
      <c r="Q23" s="4"/>
      <c r="R23" s="4"/>
      <c r="S23" s="4"/>
      <c r="T23" s="4"/>
      <c r="U23" s="4"/>
      <c r="V23" s="4"/>
      <c r="W23" s="4"/>
      <c r="X23" s="25"/>
      <c r="Y23" s="25"/>
      <c r="Z23" s="25"/>
      <c r="AA23" s="557">
        <f>[1]Input!$C$108</f>
        <v>43355</v>
      </c>
      <c r="AB23" s="557"/>
      <c r="AC23" s="557"/>
      <c r="AD23" s="557"/>
      <c r="AE23" s="557"/>
      <c r="AF23" s="26"/>
      <c r="AG23" s="24"/>
      <c r="AH23" s="4"/>
      <c r="AI23" s="23"/>
      <c r="AJ23" s="27" t="s">
        <v>20</v>
      </c>
      <c r="AK23" s="7"/>
      <c r="AL23" s="7"/>
      <c r="AM23" s="7"/>
      <c r="AN23" s="7"/>
      <c r="AO23" s="7"/>
      <c r="AP23" s="7"/>
      <c r="AQ23" s="7"/>
      <c r="AR23" s="7"/>
      <c r="AS23" s="7"/>
      <c r="AT23" s="7"/>
      <c r="AU23" s="7"/>
      <c r="AV23" s="7"/>
      <c r="AW23" s="7"/>
      <c r="AX23" s="7"/>
      <c r="AY23" s="7"/>
      <c r="AZ23" s="7"/>
      <c r="BA23" s="7"/>
      <c r="BB23" s="7"/>
      <c r="BC23" s="7"/>
      <c r="BD23" s="7"/>
      <c r="BE23" s="7"/>
      <c r="BF23" s="7"/>
      <c r="BG23" s="28">
        <v>6</v>
      </c>
      <c r="BH23" s="28"/>
      <c r="BI23" s="29"/>
      <c r="BJ23" s="30"/>
      <c r="BK23" s="24"/>
      <c r="BR23" s="2"/>
      <c r="BS23" s="32"/>
      <c r="BT23" s="32"/>
      <c r="BU23" s="32"/>
      <c r="BV23" s="32"/>
      <c r="BW23" s="32"/>
      <c r="BX23" s="32"/>
      <c r="BY23" s="32"/>
      <c r="BZ23" s="32"/>
      <c r="CA23" s="32"/>
      <c r="CB23" s="32"/>
      <c r="CC23" s="32"/>
      <c r="CD23" s="32"/>
      <c r="CE23" s="32"/>
      <c r="CF23" s="32"/>
      <c r="CG23" s="32"/>
      <c r="CH23" s="32"/>
      <c r="CI23" s="32"/>
      <c r="CJ23" s="32"/>
      <c r="CK23" s="32"/>
      <c r="CL23" s="32"/>
      <c r="CM23" s="32"/>
      <c r="CN23" s="32"/>
      <c r="CO23" s="32"/>
      <c r="CP23" s="32"/>
      <c r="CQ23" s="32"/>
      <c r="CR23" s="32"/>
      <c r="CS23" s="32"/>
      <c r="CT23" s="32"/>
      <c r="CU23" s="32"/>
      <c r="CV23" s="558"/>
      <c r="CW23" s="559"/>
      <c r="CX23" s="559"/>
      <c r="CY23" s="559"/>
      <c r="CZ23" s="559"/>
      <c r="DA23" s="559"/>
      <c r="DB23" s="559"/>
      <c r="DC23" s="559"/>
      <c r="DD23" s="559"/>
      <c r="DE23" s="559"/>
      <c r="DF23" s="32"/>
      <c r="DG23" s="32"/>
      <c r="DH23" s="32"/>
      <c r="DI23" s="32"/>
      <c r="DJ23" s="32"/>
      <c r="DK23" s="32"/>
      <c r="DL23" s="32"/>
      <c r="DM23" s="32"/>
      <c r="DN23" s="32"/>
      <c r="DO23" s="32"/>
      <c r="DP23" s="32"/>
      <c r="DQ23" s="32"/>
      <c r="DR23" s="32"/>
      <c r="DS23" s="32"/>
      <c r="DT23" s="32"/>
      <c r="DU23" s="32"/>
      <c r="DV23" s="32"/>
      <c r="DW23" s="32"/>
      <c r="DX23" s="2"/>
      <c r="DY23" s="2"/>
      <c r="DZ23" s="2"/>
      <c r="EA23" s="2"/>
      <c r="EB23" s="2"/>
      <c r="EC23" s="2"/>
      <c r="ED23" s="2"/>
      <c r="EE23" s="2"/>
      <c r="EF23" s="2"/>
      <c r="EG23" s="2"/>
      <c r="EH23" s="2"/>
      <c r="EI23" s="2"/>
      <c r="EJ23" s="2"/>
      <c r="EK23" s="554"/>
      <c r="EL23" s="554"/>
      <c r="EM23" s="554"/>
      <c r="EN23" s="32"/>
      <c r="EO23" s="554"/>
      <c r="EP23" s="554"/>
      <c r="EQ23" s="554"/>
      <c r="ER23" s="554"/>
      <c r="ES23" s="554"/>
      <c r="ET23" s="554"/>
      <c r="EU23" s="554"/>
      <c r="EV23" s="554"/>
      <c r="EW23" s="554"/>
      <c r="EX23" s="32"/>
      <c r="EY23" s="554"/>
      <c r="EZ23" s="554"/>
      <c r="FA23" s="554"/>
      <c r="FB23" s="554"/>
      <c r="FC23" s="554"/>
      <c r="FD23" s="554"/>
      <c r="FE23" s="32"/>
      <c r="FF23" s="554"/>
      <c r="FG23" s="554"/>
      <c r="FH23" s="554"/>
      <c r="FI23" s="554"/>
      <c r="FJ23" s="554"/>
      <c r="FK23" s="554"/>
      <c r="FL23" s="32"/>
      <c r="FM23" s="554"/>
      <c r="FN23" s="554"/>
      <c r="FO23" s="554"/>
      <c r="FP23" s="554"/>
      <c r="FQ23" s="554"/>
      <c r="FR23" s="554"/>
      <c r="FS23" s="32"/>
      <c r="FT23" s="554"/>
      <c r="FU23" s="554"/>
      <c r="FV23" s="554"/>
      <c r="FW23" s="554"/>
      <c r="FX23" s="554"/>
      <c r="FY23" s="554"/>
      <c r="FZ23" s="32"/>
      <c r="GA23" s="554"/>
      <c r="GB23" s="554"/>
      <c r="GC23" s="554"/>
      <c r="GD23" s="554"/>
      <c r="GE23" s="554"/>
      <c r="GF23" s="554"/>
      <c r="GG23" s="32"/>
      <c r="GH23" s="32"/>
      <c r="GI23" s="32"/>
      <c r="GJ23" s="32"/>
      <c r="GK23" s="32"/>
      <c r="GL23" s="2"/>
      <c r="GM23" s="2"/>
      <c r="GN23" s="2"/>
      <c r="GO23" s="2"/>
      <c r="GP23" s="2"/>
    </row>
    <row r="24" spans="6:198" s="1" customFormat="1" ht="12.75" customHeight="1">
      <c r="F24" s="23"/>
      <c r="G24" s="6"/>
      <c r="H24" s="4"/>
      <c r="I24" s="4"/>
      <c r="J24" s="4"/>
      <c r="K24" s="4"/>
      <c r="L24" s="4"/>
      <c r="M24" s="4"/>
      <c r="N24" s="4"/>
      <c r="O24" s="4"/>
      <c r="P24" s="4"/>
      <c r="Q24" s="4"/>
      <c r="R24" s="4"/>
      <c r="S24" s="4"/>
      <c r="T24" s="4"/>
      <c r="U24" s="4"/>
      <c r="V24" s="4"/>
      <c r="W24" s="4"/>
      <c r="X24" s="25"/>
      <c r="Y24" s="25"/>
      <c r="Z24" s="25"/>
      <c r="AA24" s="29"/>
      <c r="AB24" s="29"/>
      <c r="AC24" s="29"/>
      <c r="AD24" s="29"/>
      <c r="AE24" s="29"/>
      <c r="AF24" s="25"/>
      <c r="AG24" s="24"/>
      <c r="AH24" s="4"/>
      <c r="AI24" s="23"/>
      <c r="AJ24" s="27" t="s">
        <v>21</v>
      </c>
      <c r="AK24" s="7"/>
      <c r="AL24" s="7"/>
      <c r="AM24" s="7"/>
      <c r="AN24" s="7"/>
      <c r="AO24" s="7"/>
      <c r="AP24" s="7"/>
      <c r="AQ24" s="7"/>
      <c r="AR24" s="7"/>
      <c r="AS24" s="7"/>
      <c r="AT24" s="7"/>
      <c r="AU24" s="7"/>
      <c r="AV24" s="7"/>
      <c r="AW24" s="7"/>
      <c r="AX24" s="7"/>
      <c r="AY24" s="7"/>
      <c r="AZ24" s="7"/>
      <c r="BA24" s="7"/>
      <c r="BB24" s="7"/>
      <c r="BC24" s="7"/>
      <c r="BD24" s="7"/>
      <c r="BE24" s="7"/>
      <c r="BF24" s="7"/>
      <c r="BG24" s="28">
        <v>7</v>
      </c>
      <c r="BH24" s="28"/>
      <c r="BI24" s="29"/>
      <c r="BJ24" s="30"/>
      <c r="BK24" s="24"/>
      <c r="BR24" s="2"/>
      <c r="BS24" s="32"/>
      <c r="BT24" s="32"/>
      <c r="BU24" s="32"/>
      <c r="BV24" s="32"/>
      <c r="BW24" s="32"/>
      <c r="BX24" s="32"/>
      <c r="BY24" s="32"/>
      <c r="BZ24" s="32"/>
      <c r="CA24" s="32"/>
      <c r="CB24" s="32"/>
      <c r="CC24" s="32"/>
      <c r="CD24" s="32"/>
      <c r="CE24" s="32"/>
      <c r="CF24" s="32"/>
      <c r="CG24" s="32"/>
      <c r="CH24" s="32"/>
      <c r="CI24" s="32"/>
      <c r="CJ24" s="32"/>
      <c r="CK24" s="32"/>
      <c r="CL24" s="32"/>
      <c r="CM24" s="32"/>
      <c r="CN24" s="32"/>
      <c r="CO24" s="32"/>
      <c r="CP24" s="32"/>
      <c r="CQ24" s="32"/>
      <c r="CR24" s="32"/>
      <c r="CS24" s="32"/>
      <c r="CT24" s="32"/>
      <c r="CU24" s="32"/>
      <c r="CV24" s="555"/>
      <c r="CW24" s="556"/>
      <c r="CX24" s="556"/>
      <c r="CY24" s="556"/>
      <c r="CZ24" s="556"/>
      <c r="DA24" s="556"/>
      <c r="DB24" s="556"/>
      <c r="DC24" s="556"/>
      <c r="DD24" s="556"/>
      <c r="DE24" s="556"/>
      <c r="DF24" s="32"/>
      <c r="DG24" s="32"/>
      <c r="DH24" s="32"/>
      <c r="DI24" s="32"/>
      <c r="DJ24" s="32"/>
      <c r="DK24" s="32"/>
      <c r="DL24" s="32"/>
      <c r="DM24" s="32"/>
      <c r="DN24" s="32"/>
      <c r="DO24" s="32"/>
      <c r="DP24" s="32"/>
      <c r="DQ24" s="32"/>
      <c r="DR24" s="32"/>
      <c r="DS24" s="32"/>
      <c r="DT24" s="32"/>
      <c r="DU24" s="32"/>
      <c r="DV24" s="32"/>
      <c r="DW24" s="32"/>
      <c r="DX24" s="2"/>
      <c r="DY24" s="2"/>
      <c r="DZ24" s="2"/>
      <c r="EA24" s="2"/>
      <c r="EB24" s="2"/>
      <c r="EC24" s="2"/>
      <c r="ED24" s="2"/>
      <c r="EE24" s="2"/>
      <c r="EF24" s="2"/>
      <c r="EG24" s="32"/>
      <c r="EH24" s="32"/>
      <c r="EI24" s="32"/>
      <c r="EJ24" s="32"/>
      <c r="EK24" s="32"/>
      <c r="EL24" s="32"/>
      <c r="EM24" s="32"/>
      <c r="EN24" s="32"/>
      <c r="EO24" s="32"/>
      <c r="EP24" s="32"/>
      <c r="EQ24" s="32"/>
      <c r="ER24" s="32"/>
      <c r="ES24" s="32"/>
      <c r="ET24" s="32"/>
      <c r="EU24" s="32"/>
      <c r="EV24" s="32"/>
      <c r="EW24" s="32"/>
      <c r="EX24" s="32"/>
      <c r="EY24" s="32"/>
      <c r="EZ24" s="32"/>
      <c r="FA24" s="32"/>
      <c r="FB24" s="32"/>
      <c r="FC24" s="32"/>
      <c r="FD24" s="32"/>
      <c r="FE24" s="32"/>
      <c r="FF24" s="32"/>
      <c r="FG24" s="32"/>
      <c r="FH24" s="32"/>
      <c r="FI24" s="32"/>
      <c r="FJ24" s="32"/>
      <c r="FK24" s="32"/>
      <c r="FL24" s="32"/>
      <c r="FM24" s="32"/>
      <c r="FN24" s="32"/>
      <c r="FO24" s="32"/>
      <c r="FP24" s="32"/>
      <c r="FQ24" s="32"/>
      <c r="FR24" s="32"/>
      <c r="FS24" s="32"/>
      <c r="FT24" s="32"/>
      <c r="FU24" s="32"/>
      <c r="FV24" s="32"/>
      <c r="FW24" s="32"/>
      <c r="FX24" s="32"/>
      <c r="FY24" s="32"/>
      <c r="FZ24" s="32"/>
      <c r="GA24" s="32"/>
      <c r="GB24" s="32"/>
      <c r="GC24" s="32"/>
      <c r="GD24" s="32"/>
      <c r="GE24" s="32"/>
      <c r="GF24" s="32"/>
      <c r="GG24" s="32"/>
      <c r="GH24" s="32"/>
      <c r="GI24" s="32"/>
      <c r="GJ24" s="32"/>
      <c r="GK24" s="32"/>
      <c r="GL24" s="2"/>
      <c r="GM24" s="2"/>
      <c r="GN24" s="2"/>
      <c r="GO24" s="2"/>
      <c r="GP24" s="2"/>
    </row>
    <row r="25" spans="6:198" s="1" customFormat="1" ht="12.75" customHeight="1">
      <c r="F25" s="23"/>
      <c r="G25" s="6" t="s">
        <v>22</v>
      </c>
      <c r="H25" s="4"/>
      <c r="I25" s="4"/>
      <c r="J25" s="4"/>
      <c r="K25" s="4"/>
      <c r="L25" s="4"/>
      <c r="M25" s="4"/>
      <c r="N25" s="4"/>
      <c r="O25" s="4"/>
      <c r="P25" s="4"/>
      <c r="Q25" s="4"/>
      <c r="R25" s="4"/>
      <c r="S25" s="4"/>
      <c r="T25" s="4"/>
      <c r="U25" s="4"/>
      <c r="V25" s="4"/>
      <c r="W25" s="4"/>
      <c r="X25" s="25"/>
      <c r="Y25" s="25"/>
      <c r="Z25" s="25"/>
      <c r="AA25" s="560" t="str">
        <f>IF([1]Input!$C$123=1,"n.a.",[1]Input!$C$122)</f>
        <v>n.a.</v>
      </c>
      <c r="AB25" s="561"/>
      <c r="AC25" s="33"/>
      <c r="AD25" s="33"/>
      <c r="AE25" s="33"/>
      <c r="AF25" s="26"/>
      <c r="AG25" s="24"/>
      <c r="AH25" s="4"/>
      <c r="AI25" s="23"/>
      <c r="AJ25" s="27" t="s">
        <v>23</v>
      </c>
      <c r="AK25" s="7"/>
      <c r="AL25" s="7"/>
      <c r="AM25" s="7"/>
      <c r="AN25" s="7"/>
      <c r="AO25" s="7"/>
      <c r="AP25" s="7"/>
      <c r="AQ25" s="7"/>
      <c r="AR25" s="7"/>
      <c r="AS25" s="7"/>
      <c r="AT25" s="7"/>
      <c r="AU25" s="7"/>
      <c r="AV25" s="7"/>
      <c r="AW25" s="7"/>
      <c r="AX25" s="7"/>
      <c r="AY25" s="7"/>
      <c r="AZ25" s="7"/>
      <c r="BA25" s="7"/>
      <c r="BB25" s="7"/>
      <c r="BC25" s="7"/>
      <c r="BD25" s="7"/>
      <c r="BE25" s="7"/>
      <c r="BF25" s="7"/>
      <c r="BG25" s="28">
        <v>8</v>
      </c>
      <c r="BH25" s="28"/>
      <c r="BI25" s="29"/>
      <c r="BJ25" s="30"/>
      <c r="BK25" s="24"/>
      <c r="BR25" s="2"/>
      <c r="BS25" s="32"/>
      <c r="BT25" s="32"/>
      <c r="BU25" s="32"/>
      <c r="BV25" s="32"/>
      <c r="BW25" s="32"/>
      <c r="BX25" s="32"/>
      <c r="BY25" s="32"/>
      <c r="BZ25" s="32"/>
      <c r="CA25" s="32"/>
      <c r="CB25" s="32"/>
      <c r="CC25" s="32"/>
      <c r="CD25" s="32"/>
      <c r="CE25" s="32"/>
      <c r="CF25" s="32"/>
      <c r="CG25" s="32"/>
      <c r="CH25" s="32"/>
      <c r="CI25" s="32"/>
      <c r="CJ25" s="32"/>
      <c r="CK25" s="32"/>
      <c r="CL25" s="32"/>
      <c r="CM25" s="32"/>
      <c r="CN25" s="32"/>
      <c r="CO25" s="32"/>
      <c r="CP25" s="32"/>
      <c r="CQ25" s="32"/>
      <c r="CR25" s="32"/>
      <c r="CS25" s="32"/>
      <c r="CT25" s="32"/>
      <c r="CU25" s="32"/>
      <c r="CV25" s="562"/>
      <c r="CW25" s="563"/>
      <c r="CX25" s="563"/>
      <c r="CY25" s="563"/>
      <c r="CZ25" s="563"/>
      <c r="DA25" s="563"/>
      <c r="DB25" s="563"/>
      <c r="DC25" s="563"/>
      <c r="DD25" s="563"/>
      <c r="DE25" s="563"/>
      <c r="DF25" s="32"/>
      <c r="DG25" s="32"/>
      <c r="DH25" s="32"/>
      <c r="DI25" s="32"/>
      <c r="DJ25" s="32"/>
      <c r="DK25" s="32"/>
      <c r="DL25" s="32"/>
      <c r="DM25" s="32"/>
      <c r="DN25" s="32"/>
      <c r="DO25" s="32"/>
      <c r="DP25" s="32"/>
      <c r="DQ25" s="32"/>
      <c r="DR25" s="32"/>
      <c r="DS25" s="32"/>
      <c r="DT25" s="32"/>
      <c r="DU25" s="32"/>
      <c r="DV25" s="32"/>
      <c r="DW25" s="32"/>
      <c r="DX25" s="2"/>
      <c r="DY25" s="2"/>
      <c r="DZ25" s="2"/>
      <c r="EA25" s="2"/>
      <c r="EB25" s="2"/>
      <c r="EC25" s="2"/>
      <c r="ED25" s="2"/>
      <c r="EE25" s="2"/>
      <c r="EF25" s="2"/>
      <c r="EG25" s="32"/>
      <c r="EH25" s="32"/>
      <c r="EI25" s="32"/>
      <c r="EJ25" s="32"/>
      <c r="EK25" s="564"/>
      <c r="EL25" s="564"/>
      <c r="EM25" s="564"/>
      <c r="EN25" s="32"/>
      <c r="EO25" s="554"/>
      <c r="EP25" s="554"/>
      <c r="EQ25" s="554"/>
      <c r="ER25" s="554"/>
      <c r="ES25" s="554"/>
      <c r="ET25" s="554"/>
      <c r="EU25" s="554"/>
      <c r="EV25" s="554"/>
      <c r="EW25" s="554"/>
      <c r="EX25" s="32"/>
      <c r="EY25" s="565"/>
      <c r="EZ25" s="566"/>
      <c r="FA25" s="566"/>
      <c r="FB25" s="566"/>
      <c r="FC25" s="566"/>
      <c r="FD25" s="566"/>
      <c r="FE25" s="34"/>
      <c r="FF25" s="565"/>
      <c r="FG25" s="566"/>
      <c r="FH25" s="566"/>
      <c r="FI25" s="566"/>
      <c r="FJ25" s="566"/>
      <c r="FK25" s="566"/>
      <c r="FL25" s="35"/>
      <c r="FM25" s="565"/>
      <c r="FN25" s="566"/>
      <c r="FO25" s="566"/>
      <c r="FP25" s="566"/>
      <c r="FQ25" s="566"/>
      <c r="FR25" s="566"/>
      <c r="FS25" s="35"/>
      <c r="FT25" s="565"/>
      <c r="FU25" s="566"/>
      <c r="FV25" s="566"/>
      <c r="FW25" s="566"/>
      <c r="FX25" s="566"/>
      <c r="FY25" s="566"/>
      <c r="FZ25" s="35"/>
      <c r="GA25" s="565"/>
      <c r="GB25" s="566"/>
      <c r="GC25" s="566"/>
      <c r="GD25" s="566"/>
      <c r="GE25" s="566"/>
      <c r="GF25" s="566"/>
      <c r="GG25" s="32"/>
      <c r="GH25" s="32"/>
      <c r="GI25" s="32"/>
      <c r="GJ25" s="32"/>
      <c r="GK25" s="32"/>
      <c r="GL25" s="2"/>
      <c r="GM25" s="2"/>
      <c r="GN25" s="2"/>
      <c r="GO25" s="2"/>
      <c r="GP25" s="2"/>
    </row>
    <row r="26" spans="6:198" s="1" customFormat="1" ht="12.75" customHeight="1">
      <c r="F26" s="23"/>
      <c r="G26" s="6"/>
      <c r="H26" s="4"/>
      <c r="I26" s="4"/>
      <c r="J26" s="4"/>
      <c r="K26" s="4"/>
      <c r="L26" s="4"/>
      <c r="M26" s="4"/>
      <c r="N26" s="4"/>
      <c r="O26" s="4"/>
      <c r="P26" s="4"/>
      <c r="Q26" s="4"/>
      <c r="R26" s="4"/>
      <c r="S26" s="4"/>
      <c r="T26" s="4"/>
      <c r="U26" s="4"/>
      <c r="V26" s="4"/>
      <c r="W26" s="4"/>
      <c r="X26" s="25"/>
      <c r="Y26" s="25"/>
      <c r="Z26" s="25"/>
      <c r="AA26" s="29"/>
      <c r="AB26" s="29"/>
      <c r="AC26" s="29"/>
      <c r="AD26" s="29"/>
      <c r="AE26" s="29"/>
      <c r="AF26" s="25"/>
      <c r="AG26" s="24"/>
      <c r="AH26" s="4"/>
      <c r="AI26" s="23"/>
      <c r="AJ26" s="27" t="s">
        <v>24</v>
      </c>
      <c r="AK26" s="7"/>
      <c r="AL26" s="7"/>
      <c r="AM26" s="7"/>
      <c r="AN26" s="7"/>
      <c r="AO26" s="7"/>
      <c r="AP26" s="7"/>
      <c r="AQ26" s="7"/>
      <c r="AR26" s="7"/>
      <c r="AS26" s="7"/>
      <c r="AT26" s="7"/>
      <c r="AU26" s="7"/>
      <c r="AV26" s="7"/>
      <c r="AW26" s="7"/>
      <c r="AX26" s="7"/>
      <c r="AY26" s="7"/>
      <c r="AZ26" s="7"/>
      <c r="BA26" s="7"/>
      <c r="BB26" s="7"/>
      <c r="BC26" s="7"/>
      <c r="BD26" s="7"/>
      <c r="BE26" s="7"/>
      <c r="BF26" s="7"/>
      <c r="BG26" s="28">
        <v>9</v>
      </c>
      <c r="BH26" s="28"/>
      <c r="BI26" s="29"/>
      <c r="BJ26" s="30"/>
      <c r="BK26" s="24"/>
      <c r="BR26" s="2"/>
      <c r="BS26" s="32"/>
      <c r="BT26" s="32"/>
      <c r="BU26" s="32"/>
      <c r="BV26" s="32"/>
      <c r="BW26" s="32"/>
      <c r="BX26" s="32"/>
      <c r="BY26" s="32"/>
      <c r="BZ26" s="32"/>
      <c r="CA26" s="32"/>
      <c r="CB26" s="32"/>
      <c r="CC26" s="32"/>
      <c r="CD26" s="32"/>
      <c r="CE26" s="32"/>
      <c r="CF26" s="32"/>
      <c r="CG26" s="32"/>
      <c r="CH26" s="32"/>
      <c r="CI26" s="32"/>
      <c r="CJ26" s="32"/>
      <c r="CK26" s="32"/>
      <c r="CL26" s="32"/>
      <c r="CM26" s="32"/>
      <c r="CN26" s="32"/>
      <c r="CO26" s="32"/>
      <c r="CP26" s="32"/>
      <c r="CQ26" s="32"/>
      <c r="CR26" s="32"/>
      <c r="CS26" s="32"/>
      <c r="CT26" s="32"/>
      <c r="CU26" s="32"/>
      <c r="CV26" s="562"/>
      <c r="CW26" s="563"/>
      <c r="CX26" s="563"/>
      <c r="CY26" s="563"/>
      <c r="CZ26" s="563"/>
      <c r="DA26" s="563"/>
      <c r="DB26" s="563"/>
      <c r="DC26" s="563"/>
      <c r="DD26" s="563"/>
      <c r="DE26" s="563"/>
      <c r="DF26" s="32"/>
      <c r="DG26" s="32"/>
      <c r="DH26" s="32"/>
      <c r="DI26" s="32"/>
      <c r="DJ26" s="32"/>
      <c r="DK26" s="32"/>
      <c r="DL26" s="32"/>
      <c r="DM26" s="32"/>
      <c r="DN26" s="32"/>
      <c r="DO26" s="32"/>
      <c r="DP26" s="32"/>
      <c r="DQ26" s="32"/>
      <c r="DR26" s="32"/>
      <c r="DS26" s="32"/>
      <c r="DT26" s="32"/>
      <c r="DU26" s="32"/>
      <c r="DV26" s="32"/>
      <c r="DW26" s="32"/>
      <c r="DX26" s="2"/>
      <c r="DY26" s="2"/>
      <c r="DZ26" s="2"/>
      <c r="EA26" s="2"/>
      <c r="EB26" s="2"/>
      <c r="EC26" s="2"/>
      <c r="ED26" s="2"/>
      <c r="EE26" s="2"/>
      <c r="EF26" s="2"/>
      <c r="EG26" s="32"/>
      <c r="EH26" s="32"/>
      <c r="EI26" s="32"/>
      <c r="EJ26" s="32"/>
      <c r="EK26" s="564"/>
      <c r="EL26" s="564"/>
      <c r="EM26" s="564"/>
      <c r="EN26" s="2"/>
      <c r="EO26" s="554"/>
      <c r="EP26" s="554"/>
      <c r="EQ26" s="554"/>
      <c r="ER26" s="554"/>
      <c r="ES26" s="554"/>
      <c r="ET26" s="554"/>
      <c r="EU26" s="554"/>
      <c r="EV26" s="554"/>
      <c r="EW26" s="554"/>
      <c r="EX26" s="2"/>
      <c r="EY26" s="566"/>
      <c r="EZ26" s="566"/>
      <c r="FA26" s="566"/>
      <c r="FB26" s="566"/>
      <c r="FC26" s="566"/>
      <c r="FD26" s="566"/>
      <c r="FE26" s="36"/>
      <c r="FF26" s="566"/>
      <c r="FG26" s="566"/>
      <c r="FH26" s="566"/>
      <c r="FI26" s="566"/>
      <c r="FJ26" s="566"/>
      <c r="FK26" s="566"/>
      <c r="FL26" s="37"/>
      <c r="FM26" s="566"/>
      <c r="FN26" s="566"/>
      <c r="FO26" s="566"/>
      <c r="FP26" s="566"/>
      <c r="FQ26" s="566"/>
      <c r="FR26" s="566"/>
      <c r="FS26" s="37"/>
      <c r="FT26" s="566"/>
      <c r="FU26" s="566"/>
      <c r="FV26" s="566"/>
      <c r="FW26" s="566"/>
      <c r="FX26" s="566"/>
      <c r="FY26" s="566"/>
      <c r="FZ26" s="37"/>
      <c r="GA26" s="566"/>
      <c r="GB26" s="566"/>
      <c r="GC26" s="566"/>
      <c r="GD26" s="566"/>
      <c r="GE26" s="566"/>
      <c r="GF26" s="566"/>
      <c r="GG26" s="32"/>
      <c r="GH26" s="32"/>
      <c r="GI26" s="32"/>
      <c r="GJ26" s="32"/>
      <c r="GK26" s="32"/>
      <c r="GL26" s="2"/>
      <c r="GM26" s="2"/>
      <c r="GN26" s="2"/>
      <c r="GO26" s="2"/>
      <c r="GP26" s="2"/>
    </row>
    <row r="27" spans="6:198" s="1" customFormat="1" ht="12.75" customHeight="1">
      <c r="F27" s="23"/>
      <c r="G27" s="6" t="s">
        <v>25</v>
      </c>
      <c r="H27" s="4"/>
      <c r="I27" s="4"/>
      <c r="J27" s="4"/>
      <c r="K27" s="4"/>
      <c r="L27" s="4"/>
      <c r="M27" s="4"/>
      <c r="N27" s="4"/>
      <c r="O27" s="4"/>
      <c r="P27" s="4"/>
      <c r="Q27" s="4"/>
      <c r="R27" s="4"/>
      <c r="S27" s="4"/>
      <c r="T27" s="4"/>
      <c r="U27" s="4"/>
      <c r="V27" s="4"/>
      <c r="W27" s="4"/>
      <c r="X27" s="25"/>
      <c r="Y27" s="25"/>
      <c r="Z27" s="25"/>
      <c r="AA27" s="557">
        <f>[2]Start!H27</f>
        <v>43179</v>
      </c>
      <c r="AB27" s="557"/>
      <c r="AC27" s="557"/>
      <c r="AD27" s="557"/>
      <c r="AE27" s="557"/>
      <c r="AF27" s="26"/>
      <c r="AG27" s="24"/>
      <c r="AH27" s="4"/>
      <c r="AI27" s="23"/>
      <c r="AJ27" s="27" t="s">
        <v>26</v>
      </c>
      <c r="AK27" s="7"/>
      <c r="AL27" s="7"/>
      <c r="AM27" s="7"/>
      <c r="AN27" s="7"/>
      <c r="AO27" s="7"/>
      <c r="AP27" s="7"/>
      <c r="AQ27" s="7"/>
      <c r="AR27" s="7"/>
      <c r="AS27" s="7"/>
      <c r="AT27" s="7"/>
      <c r="AU27" s="7"/>
      <c r="AV27" s="7"/>
      <c r="AW27" s="7"/>
      <c r="AX27" s="7"/>
      <c r="AY27" s="7"/>
      <c r="AZ27" s="7"/>
      <c r="BA27" s="7"/>
      <c r="BB27" s="7"/>
      <c r="BC27" s="7"/>
      <c r="BD27" s="7"/>
      <c r="BE27" s="7"/>
      <c r="BF27" s="7"/>
      <c r="BG27" s="28">
        <v>10</v>
      </c>
      <c r="BH27" s="28"/>
      <c r="BI27" s="29"/>
      <c r="BJ27" s="30"/>
      <c r="BK27" s="24"/>
      <c r="BR27" s="2"/>
      <c r="BS27" s="32"/>
      <c r="BT27" s="32"/>
      <c r="BU27" s="32"/>
      <c r="BV27" s="32"/>
      <c r="BW27" s="32"/>
      <c r="BX27" s="32"/>
      <c r="BY27" s="32"/>
      <c r="BZ27" s="32"/>
      <c r="CA27" s="32"/>
      <c r="CB27" s="32"/>
      <c r="CC27" s="32"/>
      <c r="CD27" s="32"/>
      <c r="CE27" s="32"/>
      <c r="CF27" s="32"/>
      <c r="CG27" s="32"/>
      <c r="CH27" s="32"/>
      <c r="CI27" s="32"/>
      <c r="CJ27" s="32"/>
      <c r="CK27" s="32"/>
      <c r="CL27" s="32"/>
      <c r="CM27" s="32"/>
      <c r="CN27" s="32"/>
      <c r="CO27" s="32"/>
      <c r="CP27" s="32"/>
      <c r="CQ27" s="32"/>
      <c r="CR27" s="32"/>
      <c r="CS27" s="32"/>
      <c r="CT27" s="32"/>
      <c r="CU27" s="32"/>
      <c r="CV27" s="571"/>
      <c r="CW27" s="572"/>
      <c r="CX27" s="572"/>
      <c r="CY27" s="572"/>
      <c r="CZ27" s="572"/>
      <c r="DA27" s="572"/>
      <c r="DB27" s="572"/>
      <c r="DC27" s="572"/>
      <c r="DD27" s="572"/>
      <c r="DE27" s="572"/>
      <c r="DF27" s="32"/>
      <c r="DG27" s="32"/>
      <c r="DH27" s="32"/>
      <c r="DI27" s="32"/>
      <c r="DJ27" s="32"/>
      <c r="DK27" s="32"/>
      <c r="DL27" s="32"/>
      <c r="DM27" s="32"/>
      <c r="DN27" s="32"/>
      <c r="DO27" s="32"/>
      <c r="DP27" s="32"/>
      <c r="DQ27" s="32"/>
      <c r="DR27" s="32"/>
      <c r="DS27" s="32"/>
      <c r="DT27" s="32"/>
      <c r="DU27" s="32"/>
      <c r="DV27" s="32"/>
      <c r="DW27" s="32"/>
      <c r="DX27" s="2"/>
      <c r="DY27" s="2"/>
      <c r="DZ27" s="2"/>
      <c r="EA27" s="2"/>
      <c r="EB27" s="2"/>
      <c r="EC27" s="2"/>
      <c r="ED27" s="2"/>
      <c r="EE27" s="2"/>
      <c r="EF27" s="2"/>
      <c r="EG27" s="32"/>
      <c r="EH27" s="32"/>
      <c r="EI27" s="32"/>
      <c r="EJ27" s="32"/>
      <c r="EK27" s="564"/>
      <c r="EL27" s="564"/>
      <c r="EM27" s="564"/>
      <c r="EN27" s="2"/>
      <c r="EO27" s="554"/>
      <c r="EP27" s="554"/>
      <c r="EQ27" s="554"/>
      <c r="ER27" s="554"/>
      <c r="ES27" s="554"/>
      <c r="ET27" s="554"/>
      <c r="EU27" s="554"/>
      <c r="EV27" s="554"/>
      <c r="EW27" s="554"/>
      <c r="EX27" s="2"/>
      <c r="EY27" s="565"/>
      <c r="EZ27" s="566"/>
      <c r="FA27" s="566"/>
      <c r="FB27" s="566"/>
      <c r="FC27" s="566"/>
      <c r="FD27" s="566"/>
      <c r="FE27" s="34"/>
      <c r="FF27" s="565"/>
      <c r="FG27" s="566"/>
      <c r="FH27" s="566"/>
      <c r="FI27" s="566"/>
      <c r="FJ27" s="566"/>
      <c r="FK27" s="566"/>
      <c r="FL27" s="35"/>
      <c r="FM27" s="565"/>
      <c r="FN27" s="566"/>
      <c r="FO27" s="566"/>
      <c r="FP27" s="566"/>
      <c r="FQ27" s="566"/>
      <c r="FR27" s="566"/>
      <c r="FS27" s="35"/>
      <c r="FT27" s="565"/>
      <c r="FU27" s="566"/>
      <c r="FV27" s="566"/>
      <c r="FW27" s="566"/>
      <c r="FX27" s="566"/>
      <c r="FY27" s="566"/>
      <c r="FZ27" s="35"/>
      <c r="GA27" s="565"/>
      <c r="GB27" s="566"/>
      <c r="GC27" s="566"/>
      <c r="GD27" s="566"/>
      <c r="GE27" s="566"/>
      <c r="GF27" s="566"/>
      <c r="GG27" s="32"/>
      <c r="GH27" s="32"/>
      <c r="GI27" s="32"/>
      <c r="GJ27" s="32"/>
      <c r="GK27" s="32"/>
      <c r="GL27" s="2"/>
      <c r="GM27" s="2"/>
      <c r="GN27" s="2"/>
      <c r="GO27" s="2"/>
      <c r="GP27" s="2"/>
    </row>
    <row r="28" spans="6:198" s="1" customFormat="1" ht="12.75" customHeight="1">
      <c r="F28" s="23"/>
      <c r="G28" s="6"/>
      <c r="H28" s="4"/>
      <c r="I28" s="4"/>
      <c r="J28" s="4"/>
      <c r="K28" s="4"/>
      <c r="L28" s="4"/>
      <c r="M28" s="4"/>
      <c r="N28" s="4"/>
      <c r="O28" s="4"/>
      <c r="P28" s="4"/>
      <c r="Q28" s="4"/>
      <c r="R28" s="4"/>
      <c r="S28" s="4"/>
      <c r="T28" s="4"/>
      <c r="U28" s="4"/>
      <c r="V28" s="4"/>
      <c r="W28" s="4"/>
      <c r="X28" s="25"/>
      <c r="Y28" s="25"/>
      <c r="Z28" s="25"/>
      <c r="AA28" s="29"/>
      <c r="AB28" s="29"/>
      <c r="AC28" s="29"/>
      <c r="AD28" s="29"/>
      <c r="AE28" s="29"/>
      <c r="AF28" s="25"/>
      <c r="AG28" s="24"/>
      <c r="AH28" s="4"/>
      <c r="AI28" s="23"/>
      <c r="AJ28" s="27" t="s">
        <v>27</v>
      </c>
      <c r="AK28" s="7"/>
      <c r="AL28" s="7"/>
      <c r="AM28" s="7"/>
      <c r="AN28" s="7"/>
      <c r="AO28" s="7"/>
      <c r="AP28" s="7"/>
      <c r="AQ28" s="7"/>
      <c r="AR28" s="7"/>
      <c r="AS28" s="7"/>
      <c r="AT28" s="7"/>
      <c r="AU28" s="7"/>
      <c r="AV28" s="7"/>
      <c r="AW28" s="7"/>
      <c r="AX28" s="7"/>
      <c r="AY28" s="7"/>
      <c r="AZ28" s="7"/>
      <c r="BA28" s="7"/>
      <c r="BB28" s="7"/>
      <c r="BC28" s="7"/>
      <c r="BD28" s="7"/>
      <c r="BE28" s="7"/>
      <c r="BF28" s="7"/>
      <c r="BG28" s="28">
        <v>11</v>
      </c>
      <c r="BH28" s="28"/>
      <c r="BI28" s="29"/>
      <c r="BJ28" s="30"/>
      <c r="BK28" s="24"/>
      <c r="BR28" s="2"/>
      <c r="BS28" s="32"/>
      <c r="BT28" s="32"/>
      <c r="BU28" s="32"/>
      <c r="BV28" s="32"/>
      <c r="BW28" s="32"/>
      <c r="BX28" s="32"/>
      <c r="BY28" s="32"/>
      <c r="BZ28" s="32"/>
      <c r="CA28" s="32"/>
      <c r="CB28" s="32"/>
      <c r="CC28" s="32"/>
      <c r="CD28" s="32"/>
      <c r="CE28" s="32"/>
      <c r="CF28" s="32"/>
      <c r="CG28" s="32"/>
      <c r="CH28" s="32"/>
      <c r="CI28" s="32"/>
      <c r="CJ28" s="32"/>
      <c r="CK28" s="32"/>
      <c r="CL28" s="32"/>
      <c r="CM28" s="32"/>
      <c r="CN28" s="32"/>
      <c r="CO28" s="32"/>
      <c r="CP28" s="32"/>
      <c r="CQ28" s="32"/>
      <c r="CR28" s="32"/>
      <c r="CS28" s="32"/>
      <c r="CT28" s="32"/>
      <c r="CU28" s="32"/>
      <c r="CV28" s="562"/>
      <c r="CW28" s="563"/>
      <c r="CX28" s="563"/>
      <c r="CY28" s="563"/>
      <c r="CZ28" s="563"/>
      <c r="DA28" s="563"/>
      <c r="DB28" s="563"/>
      <c r="DC28" s="563"/>
      <c r="DD28" s="563"/>
      <c r="DE28" s="563"/>
      <c r="DF28" s="32"/>
      <c r="DG28" s="32"/>
      <c r="DH28" s="32"/>
      <c r="DI28" s="32"/>
      <c r="DJ28" s="32"/>
      <c r="DK28" s="32"/>
      <c r="DL28" s="32"/>
      <c r="DM28" s="32"/>
      <c r="DN28" s="32"/>
      <c r="DO28" s="32"/>
      <c r="DP28" s="32"/>
      <c r="DQ28" s="32"/>
      <c r="DR28" s="32"/>
      <c r="DS28" s="32"/>
      <c r="DT28" s="32"/>
      <c r="DU28" s="32"/>
      <c r="DV28" s="32"/>
      <c r="DW28" s="32"/>
      <c r="DX28" s="2"/>
      <c r="DY28" s="2"/>
      <c r="DZ28" s="2"/>
      <c r="EA28" s="2"/>
      <c r="EB28" s="2"/>
      <c r="EC28" s="2"/>
      <c r="ED28" s="2"/>
      <c r="EE28" s="2"/>
      <c r="EF28" s="2"/>
      <c r="EG28" s="32"/>
      <c r="EH28" s="32"/>
      <c r="EI28" s="32"/>
      <c r="EJ28" s="32"/>
      <c r="EK28" s="564"/>
      <c r="EL28" s="564"/>
      <c r="EM28" s="564"/>
      <c r="EN28" s="2"/>
      <c r="EO28" s="554"/>
      <c r="EP28" s="554"/>
      <c r="EQ28" s="554"/>
      <c r="ER28" s="554"/>
      <c r="ES28" s="554"/>
      <c r="ET28" s="554"/>
      <c r="EU28" s="554"/>
      <c r="EV28" s="554"/>
      <c r="EW28" s="554"/>
      <c r="EX28" s="2"/>
      <c r="EY28" s="566"/>
      <c r="EZ28" s="566"/>
      <c r="FA28" s="566"/>
      <c r="FB28" s="566"/>
      <c r="FC28" s="566"/>
      <c r="FD28" s="566"/>
      <c r="FE28" s="36"/>
      <c r="FF28" s="566"/>
      <c r="FG28" s="566"/>
      <c r="FH28" s="566"/>
      <c r="FI28" s="566"/>
      <c r="FJ28" s="566"/>
      <c r="FK28" s="566"/>
      <c r="FL28" s="37"/>
      <c r="FM28" s="566"/>
      <c r="FN28" s="566"/>
      <c r="FO28" s="566"/>
      <c r="FP28" s="566"/>
      <c r="FQ28" s="566"/>
      <c r="FR28" s="566"/>
      <c r="FS28" s="37"/>
      <c r="FT28" s="566"/>
      <c r="FU28" s="566"/>
      <c r="FV28" s="566"/>
      <c r="FW28" s="566"/>
      <c r="FX28" s="566"/>
      <c r="FY28" s="566"/>
      <c r="FZ28" s="37"/>
      <c r="GA28" s="566"/>
      <c r="GB28" s="566"/>
      <c r="GC28" s="566"/>
      <c r="GD28" s="566"/>
      <c r="GE28" s="566"/>
      <c r="GF28" s="566"/>
      <c r="GG28" s="32"/>
      <c r="GH28" s="32"/>
      <c r="GI28" s="32"/>
      <c r="GJ28" s="32"/>
      <c r="GK28" s="32"/>
      <c r="GL28" s="2"/>
      <c r="GM28" s="2"/>
      <c r="GN28" s="2"/>
      <c r="GO28" s="2"/>
      <c r="GP28" s="2"/>
    </row>
    <row r="29" spans="6:198" s="1" customFormat="1" ht="12.75" customHeight="1">
      <c r="F29" s="23"/>
      <c r="G29" s="6" t="s">
        <v>28</v>
      </c>
      <c r="H29" s="4"/>
      <c r="I29" s="4"/>
      <c r="J29" s="4"/>
      <c r="K29" s="4"/>
      <c r="L29" s="4"/>
      <c r="M29" s="4"/>
      <c r="N29" s="4"/>
      <c r="O29" s="4"/>
      <c r="P29" s="4"/>
      <c r="Q29" s="4"/>
      <c r="R29" s="4"/>
      <c r="S29" s="4"/>
      <c r="T29" s="4"/>
      <c r="U29" s="4"/>
      <c r="V29" s="4"/>
      <c r="W29" s="4"/>
      <c r="X29" s="25"/>
      <c r="Y29" s="25"/>
      <c r="Z29" s="25"/>
      <c r="AA29" s="557">
        <f>[2]Start!H29</f>
        <v>56685</v>
      </c>
      <c r="AB29" s="557"/>
      <c r="AC29" s="557"/>
      <c r="AD29" s="557"/>
      <c r="AE29" s="557"/>
      <c r="AF29" s="26"/>
      <c r="AG29" s="24"/>
      <c r="AH29" s="4"/>
      <c r="AI29" s="23"/>
      <c r="AJ29" s="27" t="s">
        <v>29</v>
      </c>
      <c r="AK29" s="7"/>
      <c r="AL29" s="7"/>
      <c r="AM29" s="7"/>
      <c r="AN29" s="7"/>
      <c r="AO29" s="7"/>
      <c r="AP29" s="7"/>
      <c r="AQ29" s="7"/>
      <c r="AR29" s="7"/>
      <c r="AS29" s="7"/>
      <c r="AT29" s="7"/>
      <c r="AU29" s="7"/>
      <c r="AV29" s="7"/>
      <c r="AW29" s="7"/>
      <c r="AX29" s="7"/>
      <c r="AY29" s="7"/>
      <c r="AZ29" s="7"/>
      <c r="BA29" s="7"/>
      <c r="BB29" s="7"/>
      <c r="BC29" s="7"/>
      <c r="BD29" s="7"/>
      <c r="BE29" s="7"/>
      <c r="BF29" s="7"/>
      <c r="BG29" s="28">
        <v>12</v>
      </c>
      <c r="BH29" s="28"/>
      <c r="BI29" s="29"/>
      <c r="BJ29" s="30"/>
      <c r="BK29" s="24"/>
      <c r="BR29" s="2"/>
      <c r="BS29" s="32"/>
      <c r="BT29" s="32"/>
      <c r="BU29" s="32"/>
      <c r="BV29" s="32"/>
      <c r="BW29" s="32"/>
      <c r="BX29" s="32"/>
      <c r="BY29" s="32"/>
      <c r="BZ29" s="32"/>
      <c r="CA29" s="32"/>
      <c r="CB29" s="32"/>
      <c r="CC29" s="32"/>
      <c r="CD29" s="32"/>
      <c r="CE29" s="32"/>
      <c r="CF29" s="32"/>
      <c r="CG29" s="32"/>
      <c r="CH29" s="32"/>
      <c r="CI29" s="32"/>
      <c r="CJ29" s="32"/>
      <c r="CK29" s="32"/>
      <c r="CL29" s="32"/>
      <c r="CM29" s="32"/>
      <c r="CN29" s="32"/>
      <c r="CO29" s="32"/>
      <c r="CP29" s="32"/>
      <c r="CQ29" s="32"/>
      <c r="CR29" s="32"/>
      <c r="CS29" s="32"/>
      <c r="CT29" s="32"/>
      <c r="CU29" s="32"/>
      <c r="CV29" s="32"/>
      <c r="CW29" s="32"/>
      <c r="CX29" s="32"/>
      <c r="CY29" s="32"/>
      <c r="CZ29" s="32"/>
      <c r="DA29" s="32"/>
      <c r="DB29" s="32"/>
      <c r="DC29" s="32"/>
      <c r="DD29" s="32"/>
      <c r="DE29" s="32"/>
      <c r="DF29" s="32"/>
      <c r="DG29" s="32"/>
      <c r="DH29" s="32"/>
      <c r="DI29" s="32"/>
      <c r="DJ29" s="32"/>
      <c r="DK29" s="32"/>
      <c r="DL29" s="32"/>
      <c r="DM29" s="32"/>
      <c r="DN29" s="32"/>
      <c r="DO29" s="32"/>
      <c r="DP29" s="32"/>
      <c r="DQ29" s="32"/>
      <c r="DR29" s="32"/>
      <c r="DS29" s="32"/>
      <c r="DT29" s="32"/>
      <c r="DU29" s="32"/>
      <c r="DV29" s="32"/>
      <c r="DW29" s="32"/>
      <c r="DX29" s="2"/>
      <c r="DY29" s="2"/>
      <c r="DZ29" s="2"/>
      <c r="EA29" s="2"/>
      <c r="EB29" s="2"/>
      <c r="EC29" s="2"/>
      <c r="ED29" s="2"/>
      <c r="EE29" s="2"/>
      <c r="EF29" s="2"/>
      <c r="EG29" s="32"/>
      <c r="EH29" s="32"/>
      <c r="EI29" s="32"/>
      <c r="EJ29" s="32"/>
      <c r="EK29" s="564"/>
      <c r="EL29" s="564"/>
      <c r="EM29" s="564"/>
      <c r="EN29" s="32"/>
      <c r="EO29" s="554"/>
      <c r="EP29" s="554"/>
      <c r="EQ29" s="554"/>
      <c r="ER29" s="554"/>
      <c r="ES29" s="554"/>
      <c r="ET29" s="554"/>
      <c r="EU29" s="554"/>
      <c r="EV29" s="554"/>
      <c r="EW29" s="554"/>
      <c r="EX29" s="32"/>
      <c r="EY29" s="565"/>
      <c r="EZ29" s="566"/>
      <c r="FA29" s="566"/>
      <c r="FB29" s="566"/>
      <c r="FC29" s="566"/>
      <c r="FD29" s="566"/>
      <c r="FE29" s="34"/>
      <c r="FF29" s="565"/>
      <c r="FG29" s="566"/>
      <c r="FH29" s="566"/>
      <c r="FI29" s="566"/>
      <c r="FJ29" s="566"/>
      <c r="FK29" s="566"/>
      <c r="FL29" s="35"/>
      <c r="FM29" s="565"/>
      <c r="FN29" s="566"/>
      <c r="FO29" s="566"/>
      <c r="FP29" s="566"/>
      <c r="FQ29" s="566"/>
      <c r="FR29" s="566"/>
      <c r="FS29" s="35"/>
      <c r="FT29" s="565"/>
      <c r="FU29" s="566"/>
      <c r="FV29" s="566"/>
      <c r="FW29" s="566"/>
      <c r="FX29" s="566"/>
      <c r="FY29" s="566"/>
      <c r="FZ29" s="35"/>
      <c r="GA29" s="565"/>
      <c r="GB29" s="566"/>
      <c r="GC29" s="566"/>
      <c r="GD29" s="566"/>
      <c r="GE29" s="566"/>
      <c r="GF29" s="566"/>
      <c r="GG29" s="32"/>
      <c r="GH29" s="32"/>
      <c r="GI29" s="32"/>
      <c r="GJ29" s="32"/>
      <c r="GK29" s="32"/>
      <c r="GL29" s="2"/>
      <c r="GM29" s="2"/>
      <c r="GN29" s="2"/>
      <c r="GO29" s="2"/>
      <c r="GP29" s="2"/>
    </row>
    <row r="30" spans="6:198" s="1" customFormat="1" ht="12.75" customHeight="1">
      <c r="F30" s="23"/>
      <c r="G30" s="6"/>
      <c r="H30" s="4"/>
      <c r="I30" s="4"/>
      <c r="J30" s="4"/>
      <c r="K30" s="4"/>
      <c r="L30" s="4"/>
      <c r="M30" s="4"/>
      <c r="N30" s="4"/>
      <c r="O30" s="4"/>
      <c r="P30" s="4"/>
      <c r="Q30" s="4"/>
      <c r="R30" s="4"/>
      <c r="S30" s="4"/>
      <c r="T30" s="4"/>
      <c r="U30" s="4"/>
      <c r="V30" s="4"/>
      <c r="W30" s="4"/>
      <c r="X30" s="25"/>
      <c r="Y30" s="25"/>
      <c r="Z30" s="25"/>
      <c r="AA30" s="29"/>
      <c r="AB30" s="29"/>
      <c r="AC30" s="29"/>
      <c r="AD30" s="29"/>
      <c r="AE30" s="29"/>
      <c r="AF30" s="25"/>
      <c r="AG30" s="24"/>
      <c r="AH30" s="4"/>
      <c r="AI30" s="23"/>
      <c r="AJ30" s="27" t="s">
        <v>30</v>
      </c>
      <c r="AK30" s="7"/>
      <c r="AL30" s="7"/>
      <c r="AM30" s="7"/>
      <c r="AN30" s="7"/>
      <c r="AO30" s="7"/>
      <c r="AP30" s="7"/>
      <c r="AQ30" s="7"/>
      <c r="AR30" s="7"/>
      <c r="AS30" s="7"/>
      <c r="AT30" s="7"/>
      <c r="AU30" s="7"/>
      <c r="AV30" s="7"/>
      <c r="AW30" s="7"/>
      <c r="AX30" s="7"/>
      <c r="AY30" s="7"/>
      <c r="AZ30" s="7"/>
      <c r="BA30" s="7"/>
      <c r="BB30" s="7"/>
      <c r="BC30" s="7"/>
      <c r="BD30" s="7"/>
      <c r="BE30" s="7"/>
      <c r="BF30" s="7"/>
      <c r="BG30" s="28">
        <v>13</v>
      </c>
      <c r="BH30" s="28"/>
      <c r="BI30" s="29"/>
      <c r="BJ30" s="30"/>
      <c r="BK30" s="24"/>
      <c r="BR30" s="2"/>
      <c r="BS30" s="2"/>
      <c r="BT30" s="2"/>
      <c r="BU30" s="2"/>
      <c r="BV30" s="2"/>
      <c r="BW30" s="2"/>
      <c r="BX30" s="554"/>
      <c r="BY30" s="554"/>
      <c r="BZ30" s="554"/>
      <c r="CA30" s="38"/>
      <c r="CB30" s="2"/>
      <c r="CC30" s="2"/>
      <c r="CD30" s="554"/>
      <c r="CE30" s="554"/>
      <c r="CF30" s="554"/>
      <c r="CG30" s="554"/>
      <c r="CH30" s="554"/>
      <c r="CI30" s="554"/>
      <c r="CJ30" s="554"/>
      <c r="CK30" s="554"/>
      <c r="CL30" s="554"/>
      <c r="CM30" s="2"/>
      <c r="CN30" s="2"/>
      <c r="CO30" s="2"/>
      <c r="CP30" s="573"/>
      <c r="CQ30" s="573"/>
      <c r="CR30" s="573"/>
      <c r="CS30" s="573"/>
      <c r="CT30" s="2"/>
      <c r="CU30" s="2"/>
      <c r="CV30" s="2"/>
      <c r="CW30" s="573"/>
      <c r="CX30" s="573"/>
      <c r="CY30" s="573"/>
      <c r="CZ30" s="573"/>
      <c r="DA30" s="2"/>
      <c r="DB30" s="2"/>
      <c r="DC30" s="2"/>
      <c r="DD30" s="554"/>
      <c r="DE30" s="554"/>
      <c r="DF30" s="554"/>
      <c r="DG30" s="554"/>
      <c r="DH30" s="554"/>
      <c r="DI30" s="554"/>
      <c r="DJ30" s="32"/>
      <c r="DK30" s="32"/>
      <c r="DL30" s="32"/>
      <c r="DM30" s="554"/>
      <c r="DN30" s="554"/>
      <c r="DO30" s="554"/>
      <c r="DP30" s="554"/>
      <c r="DQ30" s="554"/>
      <c r="DR30" s="554"/>
      <c r="DS30" s="32"/>
      <c r="DT30" s="32"/>
      <c r="DU30" s="32"/>
      <c r="DV30" s="32"/>
      <c r="DW30" s="32"/>
      <c r="DX30" s="2"/>
      <c r="DY30" s="2"/>
      <c r="DZ30" s="2"/>
      <c r="EA30" s="2"/>
      <c r="EB30" s="2"/>
      <c r="EC30" s="2"/>
      <c r="ED30" s="2"/>
      <c r="EE30" s="2"/>
      <c r="EF30" s="2"/>
      <c r="EG30" s="2"/>
      <c r="EH30" s="2"/>
      <c r="EI30" s="2"/>
      <c r="EJ30" s="2"/>
      <c r="EK30" s="564"/>
      <c r="EL30" s="564"/>
      <c r="EM30" s="564"/>
      <c r="EN30" s="2"/>
      <c r="EO30" s="554"/>
      <c r="EP30" s="554"/>
      <c r="EQ30" s="554"/>
      <c r="ER30" s="554"/>
      <c r="ES30" s="554"/>
      <c r="ET30" s="554"/>
      <c r="EU30" s="554"/>
      <c r="EV30" s="554"/>
      <c r="EW30" s="554"/>
      <c r="EX30" s="2"/>
      <c r="EY30" s="566"/>
      <c r="EZ30" s="566"/>
      <c r="FA30" s="566"/>
      <c r="FB30" s="566"/>
      <c r="FC30" s="566"/>
      <c r="FD30" s="566"/>
      <c r="FE30" s="36"/>
      <c r="FF30" s="566"/>
      <c r="FG30" s="566"/>
      <c r="FH30" s="566"/>
      <c r="FI30" s="566"/>
      <c r="FJ30" s="566"/>
      <c r="FK30" s="566"/>
      <c r="FL30" s="37"/>
      <c r="FM30" s="566"/>
      <c r="FN30" s="566"/>
      <c r="FO30" s="566"/>
      <c r="FP30" s="566"/>
      <c r="FQ30" s="566"/>
      <c r="FR30" s="566"/>
      <c r="FS30" s="37"/>
      <c r="FT30" s="566"/>
      <c r="FU30" s="566"/>
      <c r="FV30" s="566"/>
      <c r="FW30" s="566"/>
      <c r="FX30" s="566"/>
      <c r="FY30" s="566"/>
      <c r="FZ30" s="37"/>
      <c r="GA30" s="566"/>
      <c r="GB30" s="566"/>
      <c r="GC30" s="566"/>
      <c r="GD30" s="566"/>
      <c r="GE30" s="566"/>
      <c r="GF30" s="566"/>
      <c r="GG30" s="2"/>
      <c r="GH30" s="32"/>
      <c r="GI30" s="32"/>
      <c r="GJ30" s="32"/>
      <c r="GK30" s="32"/>
      <c r="GL30" s="2"/>
      <c r="GM30" s="2"/>
      <c r="GN30" s="2"/>
      <c r="GO30" s="2"/>
      <c r="GP30" s="2"/>
    </row>
    <row r="31" spans="6:198" s="1" customFormat="1" ht="12.75" customHeight="1">
      <c r="F31" s="23"/>
      <c r="G31" s="6" t="s">
        <v>31</v>
      </c>
      <c r="H31" s="4"/>
      <c r="I31" s="4"/>
      <c r="J31" s="4"/>
      <c r="K31" s="4"/>
      <c r="L31" s="4"/>
      <c r="M31" s="4"/>
      <c r="N31" s="4"/>
      <c r="O31" s="4"/>
      <c r="P31" s="4"/>
      <c r="Q31" s="4"/>
      <c r="R31" s="4"/>
      <c r="S31" s="4"/>
      <c r="T31" s="4"/>
      <c r="U31" s="4"/>
      <c r="V31" s="4"/>
      <c r="W31" s="4"/>
      <c r="X31" s="25"/>
      <c r="Y31" s="25"/>
      <c r="Z31" s="25"/>
      <c r="AA31" s="557">
        <f>[1]Input!$C$109</f>
        <v>43179</v>
      </c>
      <c r="AB31" s="557"/>
      <c r="AC31" s="557"/>
      <c r="AD31" s="557"/>
      <c r="AE31" s="557"/>
      <c r="AF31" s="26"/>
      <c r="AG31" s="24"/>
      <c r="AH31" s="4"/>
      <c r="AI31" s="23"/>
      <c r="AJ31" s="27" t="s">
        <v>32</v>
      </c>
      <c r="AK31" s="7"/>
      <c r="AL31" s="7"/>
      <c r="AM31" s="7"/>
      <c r="AN31" s="7"/>
      <c r="AO31" s="7"/>
      <c r="AP31" s="7"/>
      <c r="AQ31" s="7"/>
      <c r="AR31" s="7"/>
      <c r="AS31" s="7"/>
      <c r="AT31" s="7"/>
      <c r="AU31" s="7"/>
      <c r="AV31" s="7"/>
      <c r="AW31" s="7"/>
      <c r="AX31" s="7"/>
      <c r="AY31" s="7"/>
      <c r="AZ31" s="7"/>
      <c r="BA31" s="7"/>
      <c r="BB31" s="7"/>
      <c r="BC31" s="7"/>
      <c r="BD31" s="7"/>
      <c r="BE31" s="7"/>
      <c r="BF31" s="7"/>
      <c r="BG31" s="28">
        <v>14</v>
      </c>
      <c r="BH31" s="28"/>
      <c r="BI31" s="29"/>
      <c r="BJ31" s="30"/>
      <c r="BK31" s="24"/>
      <c r="BR31" s="2"/>
      <c r="BS31" s="2"/>
      <c r="BT31" s="2"/>
      <c r="BU31" s="2"/>
      <c r="BV31" s="2"/>
      <c r="BW31" s="2"/>
      <c r="BX31" s="554"/>
      <c r="BY31" s="554"/>
      <c r="BZ31" s="554"/>
      <c r="CA31" s="38"/>
      <c r="CB31" s="2"/>
      <c r="CC31" s="2"/>
      <c r="CD31" s="554"/>
      <c r="CE31" s="554"/>
      <c r="CF31" s="554"/>
      <c r="CG31" s="554"/>
      <c r="CH31" s="554"/>
      <c r="CI31" s="554"/>
      <c r="CJ31" s="554"/>
      <c r="CK31" s="554"/>
      <c r="CL31" s="554"/>
      <c r="CM31" s="2"/>
      <c r="CN31" s="2"/>
      <c r="CO31" s="2"/>
      <c r="CP31" s="573"/>
      <c r="CQ31" s="573"/>
      <c r="CR31" s="573"/>
      <c r="CS31" s="573"/>
      <c r="CT31" s="2"/>
      <c r="CU31" s="2"/>
      <c r="CV31" s="2"/>
      <c r="CW31" s="573"/>
      <c r="CX31" s="573"/>
      <c r="CY31" s="573"/>
      <c r="CZ31" s="573"/>
      <c r="DA31" s="2"/>
      <c r="DB31" s="2"/>
      <c r="DC31" s="2"/>
      <c r="DD31" s="554"/>
      <c r="DE31" s="554"/>
      <c r="DF31" s="554"/>
      <c r="DG31" s="554"/>
      <c r="DH31" s="554"/>
      <c r="DI31" s="554"/>
      <c r="DJ31" s="32"/>
      <c r="DK31" s="32"/>
      <c r="DL31" s="32"/>
      <c r="DM31" s="554"/>
      <c r="DN31" s="554"/>
      <c r="DO31" s="554"/>
      <c r="DP31" s="554"/>
      <c r="DQ31" s="554"/>
      <c r="DR31" s="554"/>
      <c r="DS31" s="32"/>
      <c r="DT31" s="32"/>
      <c r="DU31" s="32"/>
      <c r="DV31" s="32"/>
      <c r="DW31" s="32"/>
      <c r="DX31" s="2"/>
      <c r="DY31" s="2"/>
      <c r="DZ31" s="2"/>
      <c r="EA31" s="2"/>
      <c r="EB31" s="2"/>
      <c r="EC31" s="2"/>
      <c r="ED31" s="2"/>
      <c r="EE31" s="2"/>
      <c r="EF31" s="2"/>
      <c r="EG31" s="2"/>
      <c r="EH31" s="2"/>
      <c r="EI31" s="2"/>
      <c r="EJ31" s="2"/>
      <c r="EK31" s="564"/>
      <c r="EL31" s="564"/>
      <c r="EM31" s="564"/>
      <c r="EN31" s="2"/>
      <c r="EO31" s="554"/>
      <c r="EP31" s="554"/>
      <c r="EQ31" s="554"/>
      <c r="ER31" s="554"/>
      <c r="ES31" s="554"/>
      <c r="ET31" s="554"/>
      <c r="EU31" s="554"/>
      <c r="EV31" s="554"/>
      <c r="EW31" s="554"/>
      <c r="EX31" s="2"/>
      <c r="EY31" s="565"/>
      <c r="EZ31" s="566"/>
      <c r="FA31" s="566"/>
      <c r="FB31" s="566"/>
      <c r="FC31" s="566"/>
      <c r="FD31" s="566"/>
      <c r="FE31" s="34"/>
      <c r="FF31" s="565"/>
      <c r="FG31" s="566"/>
      <c r="FH31" s="566"/>
      <c r="FI31" s="566"/>
      <c r="FJ31" s="566"/>
      <c r="FK31" s="566"/>
      <c r="FL31" s="35"/>
      <c r="FM31" s="565"/>
      <c r="FN31" s="566"/>
      <c r="FO31" s="566"/>
      <c r="FP31" s="566"/>
      <c r="FQ31" s="566"/>
      <c r="FR31" s="566"/>
      <c r="FS31" s="35"/>
      <c r="FT31" s="565"/>
      <c r="FU31" s="566"/>
      <c r="FV31" s="566"/>
      <c r="FW31" s="566"/>
      <c r="FX31" s="566"/>
      <c r="FY31" s="566"/>
      <c r="FZ31" s="35"/>
      <c r="GA31" s="565"/>
      <c r="GB31" s="566"/>
      <c r="GC31" s="566"/>
      <c r="GD31" s="566"/>
      <c r="GE31" s="566"/>
      <c r="GF31" s="566"/>
      <c r="GG31" s="2"/>
      <c r="GH31" s="32"/>
      <c r="GI31" s="32"/>
      <c r="GJ31" s="32"/>
      <c r="GK31" s="32"/>
      <c r="GL31" s="2"/>
      <c r="GM31" s="2"/>
      <c r="GN31" s="2"/>
      <c r="GO31" s="2"/>
      <c r="GP31" s="2"/>
    </row>
    <row r="32" spans="6:198" s="1" customFormat="1" ht="12.75" customHeight="1">
      <c r="F32" s="23"/>
      <c r="G32" s="6"/>
      <c r="H32" s="4"/>
      <c r="I32" s="4"/>
      <c r="J32" s="4"/>
      <c r="K32" s="4"/>
      <c r="L32" s="4"/>
      <c r="M32" s="4"/>
      <c r="N32" s="4"/>
      <c r="O32" s="4"/>
      <c r="P32" s="4"/>
      <c r="Q32" s="4"/>
      <c r="R32" s="4"/>
      <c r="S32" s="4"/>
      <c r="T32" s="4"/>
      <c r="U32" s="4"/>
      <c r="V32" s="4"/>
      <c r="W32" s="4"/>
      <c r="X32" s="25"/>
      <c r="Y32" s="25"/>
      <c r="Z32" s="25"/>
      <c r="AA32" s="557"/>
      <c r="AB32" s="557"/>
      <c r="AC32" s="557"/>
      <c r="AD32" s="557"/>
      <c r="AE32" s="557"/>
      <c r="AF32" s="25"/>
      <c r="AG32" s="24"/>
      <c r="AH32" s="4"/>
      <c r="AI32" s="23"/>
      <c r="AJ32" s="27" t="s">
        <v>33</v>
      </c>
      <c r="AK32" s="7"/>
      <c r="AL32" s="7"/>
      <c r="AM32" s="7"/>
      <c r="AN32" s="7"/>
      <c r="AO32" s="7"/>
      <c r="AP32" s="7"/>
      <c r="AQ32" s="7"/>
      <c r="AR32" s="7"/>
      <c r="AS32" s="7"/>
      <c r="AT32" s="7"/>
      <c r="AU32" s="7"/>
      <c r="AV32" s="7"/>
      <c r="AW32" s="7"/>
      <c r="AX32" s="7"/>
      <c r="AY32" s="7"/>
      <c r="AZ32" s="7"/>
      <c r="BA32" s="7"/>
      <c r="BB32" s="7"/>
      <c r="BC32" s="7"/>
      <c r="BD32" s="7"/>
      <c r="BE32" s="7"/>
      <c r="BF32" s="7"/>
      <c r="BG32" s="28">
        <v>15</v>
      </c>
      <c r="BH32" s="28"/>
      <c r="BI32" s="29"/>
      <c r="BJ32" s="30"/>
      <c r="BK32" s="24"/>
      <c r="BR32" s="2"/>
      <c r="BS32" s="2"/>
      <c r="BT32" s="2"/>
      <c r="BU32" s="2"/>
      <c r="BV32" s="2"/>
      <c r="BW32" s="2"/>
      <c r="BX32" s="554"/>
      <c r="BY32" s="554"/>
      <c r="BZ32" s="554"/>
      <c r="CA32" s="38"/>
      <c r="CB32" s="2"/>
      <c r="CC32" s="2"/>
      <c r="CD32" s="554"/>
      <c r="CE32" s="554"/>
      <c r="CF32" s="554"/>
      <c r="CG32" s="554"/>
      <c r="CH32" s="554"/>
      <c r="CI32" s="554"/>
      <c r="CJ32" s="554"/>
      <c r="CK32" s="554"/>
      <c r="CL32" s="554"/>
      <c r="CM32" s="2"/>
      <c r="CN32" s="2"/>
      <c r="CO32" s="2"/>
      <c r="CP32" s="574"/>
      <c r="CQ32" s="573"/>
      <c r="CR32" s="573"/>
      <c r="CS32" s="573"/>
      <c r="CT32" s="2"/>
      <c r="CU32" s="2"/>
      <c r="CV32" s="2"/>
      <c r="CW32" s="574"/>
      <c r="CX32" s="573"/>
      <c r="CY32" s="573"/>
      <c r="CZ32" s="573"/>
      <c r="DA32" s="2"/>
      <c r="DB32" s="2"/>
      <c r="DC32" s="2"/>
      <c r="DD32" s="554"/>
      <c r="DE32" s="554"/>
      <c r="DF32" s="554"/>
      <c r="DG32" s="554"/>
      <c r="DH32" s="554"/>
      <c r="DI32" s="554"/>
      <c r="DJ32" s="32"/>
      <c r="DK32" s="32"/>
      <c r="DL32" s="32"/>
      <c r="DM32" s="554"/>
      <c r="DN32" s="554"/>
      <c r="DO32" s="554"/>
      <c r="DP32" s="554"/>
      <c r="DQ32" s="554"/>
      <c r="DR32" s="554"/>
      <c r="DS32" s="32"/>
      <c r="DT32" s="32"/>
      <c r="DU32" s="32"/>
      <c r="DV32" s="32"/>
      <c r="DW32" s="32"/>
      <c r="DX32" s="2"/>
      <c r="DY32" s="2"/>
      <c r="DZ32" s="2"/>
      <c r="EA32" s="2"/>
      <c r="EB32" s="2"/>
      <c r="EC32" s="2"/>
      <c r="ED32" s="2"/>
      <c r="EE32" s="2"/>
      <c r="EF32" s="2"/>
      <c r="EG32" s="2"/>
      <c r="EH32" s="2"/>
      <c r="EI32" s="2"/>
      <c r="EJ32" s="2"/>
      <c r="EK32" s="564"/>
      <c r="EL32" s="564"/>
      <c r="EM32" s="564"/>
      <c r="EN32" s="2"/>
      <c r="EO32" s="554"/>
      <c r="EP32" s="554"/>
      <c r="EQ32" s="554"/>
      <c r="ER32" s="554"/>
      <c r="ES32" s="554"/>
      <c r="ET32" s="554"/>
      <c r="EU32" s="554"/>
      <c r="EV32" s="554"/>
      <c r="EW32" s="554"/>
      <c r="EX32" s="2"/>
      <c r="EY32" s="566"/>
      <c r="EZ32" s="566"/>
      <c r="FA32" s="566"/>
      <c r="FB32" s="566"/>
      <c r="FC32" s="566"/>
      <c r="FD32" s="566"/>
      <c r="FE32" s="36"/>
      <c r="FF32" s="566"/>
      <c r="FG32" s="566"/>
      <c r="FH32" s="566"/>
      <c r="FI32" s="566"/>
      <c r="FJ32" s="566"/>
      <c r="FK32" s="566"/>
      <c r="FL32" s="37"/>
      <c r="FM32" s="566"/>
      <c r="FN32" s="566"/>
      <c r="FO32" s="566"/>
      <c r="FP32" s="566"/>
      <c r="FQ32" s="566"/>
      <c r="FR32" s="566"/>
      <c r="FS32" s="37"/>
      <c r="FT32" s="566"/>
      <c r="FU32" s="566"/>
      <c r="FV32" s="566"/>
      <c r="FW32" s="566"/>
      <c r="FX32" s="566"/>
      <c r="FY32" s="566"/>
      <c r="FZ32" s="37"/>
      <c r="GA32" s="566"/>
      <c r="GB32" s="566"/>
      <c r="GC32" s="566"/>
      <c r="GD32" s="566"/>
      <c r="GE32" s="566"/>
      <c r="GF32" s="566"/>
      <c r="GG32" s="2"/>
      <c r="GH32" s="32"/>
      <c r="GI32" s="32"/>
      <c r="GJ32" s="32"/>
      <c r="GK32" s="32"/>
      <c r="GL32" s="2"/>
      <c r="GM32" s="2"/>
      <c r="GN32" s="2"/>
      <c r="GO32" s="2"/>
      <c r="GP32" s="2"/>
    </row>
    <row r="33" spans="6:198" s="1" customFormat="1" ht="12.75" customHeight="1">
      <c r="F33" s="23"/>
      <c r="G33" s="6" t="s">
        <v>34</v>
      </c>
      <c r="H33" s="12"/>
      <c r="I33" s="12"/>
      <c r="J33" s="12"/>
      <c r="K33" s="12"/>
      <c r="L33" s="12"/>
      <c r="M33" s="12"/>
      <c r="N33" s="12"/>
      <c r="O33" s="12"/>
      <c r="P33" s="12"/>
      <c r="Q33" s="12"/>
      <c r="R33" s="12"/>
      <c r="S33" s="12"/>
      <c r="T33" s="12"/>
      <c r="U33" s="12"/>
      <c r="V33" s="12"/>
      <c r="W33" s="12"/>
      <c r="X33" s="12"/>
      <c r="Y33" s="12"/>
      <c r="Z33" s="12"/>
      <c r="AA33" s="557">
        <f>[1]Input!$C$110</f>
        <v>43263</v>
      </c>
      <c r="AB33" s="557"/>
      <c r="AC33" s="557"/>
      <c r="AD33" s="557"/>
      <c r="AE33" s="557"/>
      <c r="AF33" s="26"/>
      <c r="AG33" s="24"/>
      <c r="AH33" s="4"/>
      <c r="AI33" s="23"/>
      <c r="AJ33" s="27" t="s">
        <v>35</v>
      </c>
      <c r="AK33" s="7"/>
      <c r="AL33" s="7"/>
      <c r="AM33" s="7"/>
      <c r="AN33" s="7"/>
      <c r="AO33" s="7"/>
      <c r="AP33" s="7"/>
      <c r="AQ33" s="7"/>
      <c r="AR33" s="7"/>
      <c r="AS33" s="7"/>
      <c r="AT33" s="7"/>
      <c r="AU33" s="7"/>
      <c r="AV33" s="7"/>
      <c r="AW33" s="7"/>
      <c r="AX33" s="7"/>
      <c r="AY33" s="7"/>
      <c r="AZ33" s="7"/>
      <c r="BA33" s="7"/>
      <c r="BB33" s="7"/>
      <c r="BC33" s="7"/>
      <c r="BD33" s="7"/>
      <c r="BE33" s="7"/>
      <c r="BF33" s="7"/>
      <c r="BG33" s="28">
        <v>16</v>
      </c>
      <c r="BH33" s="28"/>
      <c r="BI33" s="29"/>
      <c r="BJ33" s="30"/>
      <c r="BK33" s="24"/>
      <c r="BR33" s="2"/>
      <c r="BS33" s="32"/>
      <c r="BT33" s="32"/>
      <c r="BU33" s="32"/>
      <c r="BV33" s="32"/>
      <c r="BW33" s="32"/>
      <c r="BX33" s="32"/>
      <c r="BY33" s="32"/>
      <c r="BZ33" s="32"/>
      <c r="CA33" s="32"/>
      <c r="CB33" s="32"/>
      <c r="CC33" s="32"/>
      <c r="CD33" s="32"/>
      <c r="CE33" s="32"/>
      <c r="CF33" s="32"/>
      <c r="CG33" s="32"/>
      <c r="CH33" s="32"/>
      <c r="CI33" s="32"/>
      <c r="CJ33" s="32"/>
      <c r="CK33" s="32"/>
      <c r="CL33" s="32"/>
      <c r="CM33" s="32"/>
      <c r="CN33" s="32"/>
      <c r="CO33" s="32"/>
      <c r="CP33" s="32"/>
      <c r="CQ33" s="32"/>
      <c r="CR33" s="32"/>
      <c r="CS33" s="32"/>
      <c r="CT33" s="32"/>
      <c r="CU33" s="32"/>
      <c r="CV33" s="32"/>
      <c r="CW33" s="32"/>
      <c r="CX33" s="32"/>
      <c r="CY33" s="32"/>
      <c r="CZ33" s="32"/>
      <c r="DA33" s="32"/>
      <c r="DB33" s="32"/>
      <c r="DC33" s="32"/>
      <c r="DD33" s="32"/>
      <c r="DE33" s="32"/>
      <c r="DF33" s="32"/>
      <c r="DG33" s="32"/>
      <c r="DH33" s="32"/>
      <c r="DI33" s="32"/>
      <c r="DJ33" s="32"/>
      <c r="DK33" s="32"/>
      <c r="DL33" s="32"/>
      <c r="DM33" s="32"/>
      <c r="DN33" s="32"/>
      <c r="DO33" s="32"/>
      <c r="DP33" s="32"/>
      <c r="DQ33" s="32"/>
      <c r="DR33" s="32"/>
      <c r="DS33" s="32"/>
      <c r="DT33" s="32"/>
      <c r="DU33" s="32"/>
      <c r="DV33" s="32"/>
      <c r="DW33" s="32"/>
      <c r="DX33" s="2"/>
      <c r="DY33" s="2"/>
      <c r="DZ33" s="2"/>
      <c r="EA33" s="2"/>
      <c r="EB33" s="2"/>
      <c r="EC33" s="2"/>
      <c r="ED33" s="2"/>
      <c r="EE33" s="2"/>
      <c r="EF33" s="2"/>
      <c r="EG33" s="32"/>
      <c r="EH33" s="32"/>
      <c r="EI33" s="2"/>
      <c r="EJ33" s="2"/>
      <c r="EK33" s="564"/>
      <c r="EL33" s="564"/>
      <c r="EM33" s="564"/>
      <c r="EN33" s="32"/>
      <c r="EO33" s="554"/>
      <c r="EP33" s="554"/>
      <c r="EQ33" s="554"/>
      <c r="ER33" s="554"/>
      <c r="ES33" s="554"/>
      <c r="ET33" s="554"/>
      <c r="EU33" s="554"/>
      <c r="EV33" s="554"/>
      <c r="EW33" s="554"/>
      <c r="EX33" s="32"/>
      <c r="EY33" s="565"/>
      <c r="EZ33" s="566"/>
      <c r="FA33" s="566"/>
      <c r="FB33" s="566"/>
      <c r="FC33" s="566"/>
      <c r="FD33" s="566"/>
      <c r="FE33" s="34"/>
      <c r="FF33" s="565"/>
      <c r="FG33" s="566"/>
      <c r="FH33" s="566"/>
      <c r="FI33" s="566"/>
      <c r="FJ33" s="566"/>
      <c r="FK33" s="566"/>
      <c r="FL33" s="35"/>
      <c r="FM33" s="565"/>
      <c r="FN33" s="566"/>
      <c r="FO33" s="566"/>
      <c r="FP33" s="566"/>
      <c r="FQ33" s="566"/>
      <c r="FR33" s="566"/>
      <c r="FS33" s="35"/>
      <c r="FT33" s="565"/>
      <c r="FU33" s="566"/>
      <c r="FV33" s="566"/>
      <c r="FW33" s="566"/>
      <c r="FX33" s="566"/>
      <c r="FY33" s="566"/>
      <c r="FZ33" s="35"/>
      <c r="GA33" s="565"/>
      <c r="GB33" s="566"/>
      <c r="GC33" s="566"/>
      <c r="GD33" s="566"/>
      <c r="GE33" s="566"/>
      <c r="GF33" s="566"/>
      <c r="GG33" s="2"/>
      <c r="GH33" s="32"/>
      <c r="GI33" s="32"/>
      <c r="GJ33" s="32"/>
      <c r="GK33" s="32"/>
      <c r="GL33" s="2"/>
      <c r="GM33" s="2"/>
      <c r="GN33" s="2"/>
      <c r="GO33" s="2"/>
      <c r="GP33" s="2"/>
    </row>
    <row r="34" spans="6:198" s="1" customFormat="1" ht="12.75" customHeight="1">
      <c r="F34" s="23"/>
      <c r="G34" s="12"/>
      <c r="H34" s="12"/>
      <c r="I34" s="12"/>
      <c r="J34" s="12"/>
      <c r="K34" s="12"/>
      <c r="L34" s="12"/>
      <c r="M34" s="12"/>
      <c r="N34" s="12"/>
      <c r="O34" s="12"/>
      <c r="P34" s="12"/>
      <c r="Q34" s="12"/>
      <c r="R34" s="12"/>
      <c r="S34" s="12"/>
      <c r="T34" s="12"/>
      <c r="U34" s="12"/>
      <c r="V34" s="12"/>
      <c r="W34" s="12"/>
      <c r="X34" s="12"/>
      <c r="Y34" s="12"/>
      <c r="Z34" s="12"/>
      <c r="AA34" s="39"/>
      <c r="AB34" s="39"/>
      <c r="AC34" s="39"/>
      <c r="AD34" s="39"/>
      <c r="AE34" s="39"/>
      <c r="AF34" s="12"/>
      <c r="AG34" s="24"/>
      <c r="AH34" s="4"/>
      <c r="AI34" s="23"/>
      <c r="AJ34" s="27" t="s">
        <v>36</v>
      </c>
      <c r="AK34" s="7"/>
      <c r="AL34" s="7"/>
      <c r="AM34" s="7"/>
      <c r="AN34" s="7"/>
      <c r="AO34" s="7"/>
      <c r="AP34" s="7"/>
      <c r="AQ34" s="7"/>
      <c r="AR34" s="7"/>
      <c r="AS34" s="7"/>
      <c r="AT34" s="7"/>
      <c r="AU34" s="7"/>
      <c r="AV34" s="7"/>
      <c r="AW34" s="7"/>
      <c r="AX34" s="7"/>
      <c r="AY34" s="7"/>
      <c r="AZ34" s="7"/>
      <c r="BA34" s="7"/>
      <c r="BB34" s="7"/>
      <c r="BC34" s="7"/>
      <c r="BD34" s="7"/>
      <c r="BE34" s="7"/>
      <c r="BF34" s="7"/>
      <c r="BG34" s="28">
        <v>17</v>
      </c>
      <c r="BH34" s="28"/>
      <c r="BI34" s="29"/>
      <c r="BJ34" s="30"/>
      <c r="BK34" s="24"/>
      <c r="BR34" s="2"/>
      <c r="BS34" s="32"/>
      <c r="BT34" s="32"/>
      <c r="BU34" s="32"/>
      <c r="BV34" s="32"/>
      <c r="BW34" s="32"/>
      <c r="BX34" s="564"/>
      <c r="BY34" s="564"/>
      <c r="BZ34" s="564"/>
      <c r="CA34" s="2"/>
      <c r="CB34" s="2"/>
      <c r="CC34" s="2"/>
      <c r="CD34" s="554"/>
      <c r="CE34" s="554"/>
      <c r="CF34" s="554"/>
      <c r="CG34" s="554"/>
      <c r="CH34" s="554"/>
      <c r="CI34" s="554"/>
      <c r="CJ34" s="554"/>
      <c r="CK34" s="554"/>
      <c r="CL34" s="554"/>
      <c r="CM34" s="2"/>
      <c r="CN34" s="2"/>
      <c r="CO34" s="2"/>
      <c r="CP34" s="575"/>
      <c r="CQ34" s="576"/>
      <c r="CR34" s="576"/>
      <c r="CS34" s="577"/>
      <c r="CT34" s="2"/>
      <c r="CU34" s="2"/>
      <c r="CV34" s="2"/>
      <c r="CW34" s="575"/>
      <c r="CX34" s="576"/>
      <c r="CY34" s="576"/>
      <c r="CZ34" s="577"/>
      <c r="DA34" s="2"/>
      <c r="DB34" s="2"/>
      <c r="DC34" s="2"/>
      <c r="DD34" s="578"/>
      <c r="DE34" s="577"/>
      <c r="DF34" s="577"/>
      <c r="DG34" s="577"/>
      <c r="DH34" s="577"/>
      <c r="DI34" s="577"/>
      <c r="DJ34" s="32"/>
      <c r="DK34" s="32"/>
      <c r="DL34" s="32"/>
      <c r="DM34" s="578"/>
      <c r="DN34" s="577"/>
      <c r="DO34" s="577"/>
      <c r="DP34" s="577"/>
      <c r="DQ34" s="577"/>
      <c r="DR34" s="577"/>
      <c r="DS34" s="32"/>
      <c r="DT34" s="32"/>
      <c r="DU34" s="32"/>
      <c r="DV34" s="32"/>
      <c r="DW34" s="32"/>
      <c r="DX34" s="2"/>
      <c r="DY34" s="2"/>
      <c r="DZ34" s="2"/>
      <c r="EA34" s="2"/>
      <c r="EB34" s="2"/>
      <c r="EC34" s="2"/>
      <c r="ED34" s="2"/>
      <c r="EE34" s="2"/>
      <c r="EF34" s="2"/>
      <c r="EG34" s="32"/>
      <c r="EH34" s="32"/>
      <c r="EI34" s="2"/>
      <c r="EJ34" s="2"/>
      <c r="EK34" s="564"/>
      <c r="EL34" s="564"/>
      <c r="EM34" s="564"/>
      <c r="EN34" s="2"/>
      <c r="EO34" s="554"/>
      <c r="EP34" s="554"/>
      <c r="EQ34" s="554"/>
      <c r="ER34" s="554"/>
      <c r="ES34" s="554"/>
      <c r="ET34" s="554"/>
      <c r="EU34" s="554"/>
      <c r="EV34" s="554"/>
      <c r="EW34" s="554"/>
      <c r="EX34" s="2"/>
      <c r="EY34" s="566"/>
      <c r="EZ34" s="566"/>
      <c r="FA34" s="566"/>
      <c r="FB34" s="566"/>
      <c r="FC34" s="566"/>
      <c r="FD34" s="566"/>
      <c r="FE34" s="36"/>
      <c r="FF34" s="566"/>
      <c r="FG34" s="566"/>
      <c r="FH34" s="566"/>
      <c r="FI34" s="566"/>
      <c r="FJ34" s="566"/>
      <c r="FK34" s="566"/>
      <c r="FL34" s="37"/>
      <c r="FM34" s="566"/>
      <c r="FN34" s="566"/>
      <c r="FO34" s="566"/>
      <c r="FP34" s="566"/>
      <c r="FQ34" s="566"/>
      <c r="FR34" s="566"/>
      <c r="FS34" s="37"/>
      <c r="FT34" s="566"/>
      <c r="FU34" s="566"/>
      <c r="FV34" s="566"/>
      <c r="FW34" s="566"/>
      <c r="FX34" s="566"/>
      <c r="FY34" s="566"/>
      <c r="FZ34" s="37"/>
      <c r="GA34" s="566"/>
      <c r="GB34" s="566"/>
      <c r="GC34" s="566"/>
      <c r="GD34" s="566"/>
      <c r="GE34" s="566"/>
      <c r="GF34" s="566"/>
      <c r="GG34" s="2"/>
      <c r="GH34" s="32"/>
      <c r="GI34" s="32"/>
      <c r="GJ34" s="32"/>
      <c r="GK34" s="32"/>
      <c r="GL34" s="2"/>
      <c r="GM34" s="2"/>
      <c r="GN34" s="2"/>
      <c r="GO34" s="2"/>
      <c r="GP34" s="2"/>
    </row>
    <row r="35" spans="6:198" s="1" customFormat="1" ht="12.75" customHeight="1">
      <c r="F35" s="23"/>
      <c r="G35" s="6" t="s">
        <v>37</v>
      </c>
      <c r="H35" s="4"/>
      <c r="I35" s="4"/>
      <c r="J35" s="4"/>
      <c r="K35" s="4"/>
      <c r="L35" s="4"/>
      <c r="M35" s="4"/>
      <c r="N35" s="40"/>
      <c r="O35" s="40"/>
      <c r="P35" s="40"/>
      <c r="Q35" s="40"/>
      <c r="R35" s="40"/>
      <c r="S35" s="40"/>
      <c r="T35" s="40"/>
      <c r="U35" s="40"/>
      <c r="V35" s="40"/>
      <c r="W35" s="40"/>
      <c r="X35" s="40"/>
      <c r="Y35" s="40"/>
      <c r="Z35" s="40"/>
      <c r="AA35" s="41" t="s">
        <v>38</v>
      </c>
      <c r="AB35" s="41"/>
      <c r="AC35" s="41"/>
      <c r="AD35" s="41"/>
      <c r="AE35" s="41"/>
      <c r="AF35" s="40"/>
      <c r="AG35" s="24"/>
      <c r="AH35" s="4"/>
      <c r="AI35" s="23"/>
      <c r="AJ35" s="27" t="s">
        <v>39</v>
      </c>
      <c r="AK35" s="7"/>
      <c r="AL35" s="7"/>
      <c r="AM35" s="7"/>
      <c r="AN35" s="7"/>
      <c r="AO35" s="7"/>
      <c r="AP35" s="7"/>
      <c r="AQ35" s="7"/>
      <c r="AR35" s="7"/>
      <c r="AS35" s="7"/>
      <c r="AT35" s="7"/>
      <c r="AU35" s="7"/>
      <c r="AV35" s="7"/>
      <c r="AW35" s="7"/>
      <c r="AX35" s="7"/>
      <c r="AY35" s="7"/>
      <c r="AZ35" s="7"/>
      <c r="BA35" s="7"/>
      <c r="BB35" s="7"/>
      <c r="BC35" s="7"/>
      <c r="BD35" s="7"/>
      <c r="BE35" s="7"/>
      <c r="BF35" s="7"/>
      <c r="BG35" s="42" t="s">
        <v>40</v>
      </c>
      <c r="BH35" s="28"/>
      <c r="BI35" s="29"/>
      <c r="BJ35" s="30"/>
      <c r="BK35" s="24"/>
      <c r="BR35" s="2"/>
      <c r="BS35" s="32"/>
      <c r="BT35" s="32"/>
      <c r="BU35" s="32"/>
      <c r="BV35" s="32"/>
      <c r="BW35" s="32"/>
      <c r="BX35" s="564"/>
      <c r="BY35" s="564"/>
      <c r="BZ35" s="564"/>
      <c r="CA35" s="2"/>
      <c r="CB35" s="2"/>
      <c r="CC35" s="2"/>
      <c r="CD35" s="554"/>
      <c r="CE35" s="554"/>
      <c r="CF35" s="554"/>
      <c r="CG35" s="554"/>
      <c r="CH35" s="554"/>
      <c r="CI35" s="554"/>
      <c r="CJ35" s="554"/>
      <c r="CK35" s="554"/>
      <c r="CL35" s="554"/>
      <c r="CM35" s="2"/>
      <c r="CN35" s="2"/>
      <c r="CO35" s="2"/>
      <c r="CP35" s="577"/>
      <c r="CQ35" s="577"/>
      <c r="CR35" s="577"/>
      <c r="CS35" s="577"/>
      <c r="CT35" s="2"/>
      <c r="CU35" s="2"/>
      <c r="CV35" s="2"/>
      <c r="CW35" s="577"/>
      <c r="CX35" s="577"/>
      <c r="CY35" s="577"/>
      <c r="CZ35" s="577"/>
      <c r="DA35" s="2"/>
      <c r="DB35" s="2"/>
      <c r="DC35" s="2"/>
      <c r="DD35" s="577"/>
      <c r="DE35" s="577"/>
      <c r="DF35" s="577"/>
      <c r="DG35" s="577"/>
      <c r="DH35" s="577"/>
      <c r="DI35" s="577"/>
      <c r="DJ35" s="32"/>
      <c r="DK35" s="32"/>
      <c r="DL35" s="32"/>
      <c r="DM35" s="577"/>
      <c r="DN35" s="577"/>
      <c r="DO35" s="577"/>
      <c r="DP35" s="577"/>
      <c r="DQ35" s="577"/>
      <c r="DR35" s="577"/>
      <c r="DS35" s="32"/>
      <c r="DT35" s="32"/>
      <c r="DU35" s="32"/>
      <c r="DV35" s="32"/>
      <c r="DW35" s="32"/>
      <c r="DX35" s="2"/>
      <c r="DY35" s="2"/>
      <c r="DZ35" s="2"/>
      <c r="EA35" s="2"/>
      <c r="EB35" s="2"/>
      <c r="EC35" s="2"/>
      <c r="ED35" s="2"/>
      <c r="EE35" s="2"/>
      <c r="EF35" s="2"/>
      <c r="EG35" s="32"/>
      <c r="EH35" s="32"/>
      <c r="EI35" s="2"/>
      <c r="EJ35" s="2"/>
      <c r="EK35" s="564"/>
      <c r="EL35" s="564"/>
      <c r="EM35" s="564"/>
      <c r="EN35" s="2"/>
      <c r="EO35" s="554"/>
      <c r="EP35" s="554"/>
      <c r="EQ35" s="554"/>
      <c r="ER35" s="554"/>
      <c r="ES35" s="554"/>
      <c r="ET35" s="554"/>
      <c r="EU35" s="554"/>
      <c r="EV35" s="554"/>
      <c r="EW35" s="554"/>
      <c r="EX35" s="2"/>
      <c r="EY35" s="565"/>
      <c r="EZ35" s="566"/>
      <c r="FA35" s="566"/>
      <c r="FB35" s="566"/>
      <c r="FC35" s="566"/>
      <c r="FD35" s="566"/>
      <c r="FE35" s="34"/>
      <c r="FF35" s="565"/>
      <c r="FG35" s="566"/>
      <c r="FH35" s="566"/>
      <c r="FI35" s="566"/>
      <c r="FJ35" s="566"/>
      <c r="FK35" s="566"/>
      <c r="FL35" s="35"/>
      <c r="FM35" s="565"/>
      <c r="FN35" s="566"/>
      <c r="FO35" s="566"/>
      <c r="FP35" s="566"/>
      <c r="FQ35" s="566"/>
      <c r="FR35" s="566"/>
      <c r="FS35" s="35"/>
      <c r="FT35" s="565"/>
      <c r="FU35" s="566"/>
      <c r="FV35" s="566"/>
      <c r="FW35" s="566"/>
      <c r="FX35" s="566"/>
      <c r="FY35" s="566"/>
      <c r="FZ35" s="35"/>
      <c r="GA35" s="565"/>
      <c r="GB35" s="566"/>
      <c r="GC35" s="566"/>
      <c r="GD35" s="566"/>
      <c r="GE35" s="566"/>
      <c r="GF35" s="566"/>
      <c r="GG35" s="2"/>
      <c r="GH35" s="32"/>
      <c r="GI35" s="32"/>
      <c r="GJ35" s="32"/>
      <c r="GK35" s="32"/>
      <c r="GL35" s="2"/>
      <c r="GM35" s="2"/>
      <c r="GN35" s="2"/>
      <c r="GO35" s="2"/>
      <c r="GP35" s="2"/>
    </row>
    <row r="36" spans="6:198" s="1" customFormat="1" ht="12.75" customHeight="1">
      <c r="F36" s="23"/>
      <c r="G36" s="6"/>
      <c r="H36" s="4"/>
      <c r="I36" s="4"/>
      <c r="J36" s="4"/>
      <c r="K36" s="4"/>
      <c r="L36" s="4"/>
      <c r="M36" s="4"/>
      <c r="N36" s="4"/>
      <c r="O36" s="4"/>
      <c r="P36" s="4"/>
      <c r="Q36" s="4"/>
      <c r="R36" s="4"/>
      <c r="S36" s="4"/>
      <c r="T36" s="4"/>
      <c r="U36" s="4"/>
      <c r="V36" s="4"/>
      <c r="W36" s="4"/>
      <c r="X36" s="25"/>
      <c r="Y36" s="25"/>
      <c r="Z36" s="25"/>
      <c r="AA36" s="29"/>
      <c r="AB36" s="29"/>
      <c r="AC36" s="29"/>
      <c r="AD36" s="29"/>
      <c r="AE36" s="29"/>
      <c r="AF36" s="25"/>
      <c r="AG36" s="24"/>
      <c r="AH36" s="4"/>
      <c r="AI36" s="23"/>
      <c r="AJ36" s="27" t="s">
        <v>41</v>
      </c>
      <c r="AK36" s="7"/>
      <c r="AL36" s="7"/>
      <c r="AM36" s="7"/>
      <c r="AN36" s="7"/>
      <c r="AO36" s="7"/>
      <c r="AP36" s="7"/>
      <c r="AQ36" s="7"/>
      <c r="AR36" s="7"/>
      <c r="AS36" s="7"/>
      <c r="AT36" s="7"/>
      <c r="AU36" s="7"/>
      <c r="AV36" s="7"/>
      <c r="AW36" s="7"/>
      <c r="AX36" s="7"/>
      <c r="AY36" s="7"/>
      <c r="AZ36" s="7"/>
      <c r="BA36" s="7"/>
      <c r="BB36" s="7"/>
      <c r="BC36" s="7"/>
      <c r="BD36" s="7"/>
      <c r="BE36" s="7"/>
      <c r="BF36" s="7"/>
      <c r="BG36" s="28" t="s">
        <v>42</v>
      </c>
      <c r="BH36" s="28"/>
      <c r="BI36" s="29"/>
      <c r="BJ36" s="30"/>
      <c r="BK36" s="24"/>
      <c r="BR36" s="2"/>
      <c r="BS36" s="32"/>
      <c r="BT36" s="32"/>
      <c r="BU36" s="2"/>
      <c r="BV36" s="2"/>
      <c r="BW36" s="2"/>
      <c r="BX36" s="564"/>
      <c r="BY36" s="564"/>
      <c r="BZ36" s="564"/>
      <c r="CA36" s="2"/>
      <c r="CB36" s="2"/>
      <c r="CC36" s="2"/>
      <c r="CD36" s="554"/>
      <c r="CE36" s="554"/>
      <c r="CF36" s="554"/>
      <c r="CG36" s="554"/>
      <c r="CH36" s="554"/>
      <c r="CI36" s="554"/>
      <c r="CJ36" s="554"/>
      <c r="CK36" s="554"/>
      <c r="CL36" s="554"/>
      <c r="CM36" s="2"/>
      <c r="CN36" s="2"/>
      <c r="CO36" s="2"/>
      <c r="CP36" s="575"/>
      <c r="CQ36" s="576"/>
      <c r="CR36" s="576"/>
      <c r="CS36" s="577"/>
      <c r="CT36" s="2"/>
      <c r="CU36" s="2"/>
      <c r="CV36" s="2"/>
      <c r="CW36" s="575"/>
      <c r="CX36" s="576"/>
      <c r="CY36" s="576"/>
      <c r="CZ36" s="577"/>
      <c r="DA36" s="2"/>
      <c r="DB36" s="2"/>
      <c r="DC36" s="2"/>
      <c r="DD36" s="578"/>
      <c r="DE36" s="577"/>
      <c r="DF36" s="577"/>
      <c r="DG36" s="577"/>
      <c r="DH36" s="577"/>
      <c r="DI36" s="577"/>
      <c r="DJ36" s="2"/>
      <c r="DK36" s="2"/>
      <c r="DL36" s="2"/>
      <c r="DM36" s="578"/>
      <c r="DN36" s="577"/>
      <c r="DO36" s="577"/>
      <c r="DP36" s="577"/>
      <c r="DQ36" s="577"/>
      <c r="DR36" s="577"/>
      <c r="DS36" s="32"/>
      <c r="DT36" s="32"/>
      <c r="DU36" s="32"/>
      <c r="DV36" s="32"/>
      <c r="DW36" s="32"/>
      <c r="DX36" s="2"/>
      <c r="DY36" s="2"/>
      <c r="DZ36" s="2"/>
      <c r="EA36" s="2"/>
      <c r="EB36" s="2"/>
      <c r="EC36" s="2"/>
      <c r="ED36" s="2"/>
      <c r="EE36" s="2"/>
      <c r="EF36" s="2"/>
      <c r="EG36" s="32"/>
      <c r="EH36" s="32"/>
      <c r="EI36" s="2"/>
      <c r="EJ36" s="2"/>
      <c r="EK36" s="564"/>
      <c r="EL36" s="564"/>
      <c r="EM36" s="564"/>
      <c r="EN36" s="2"/>
      <c r="EO36" s="554"/>
      <c r="EP36" s="554"/>
      <c r="EQ36" s="554"/>
      <c r="ER36" s="554"/>
      <c r="ES36" s="554"/>
      <c r="ET36" s="554"/>
      <c r="EU36" s="554"/>
      <c r="EV36" s="554"/>
      <c r="EW36" s="554"/>
      <c r="EX36" s="2"/>
      <c r="EY36" s="566"/>
      <c r="EZ36" s="566"/>
      <c r="FA36" s="566"/>
      <c r="FB36" s="566"/>
      <c r="FC36" s="566"/>
      <c r="FD36" s="566"/>
      <c r="FE36" s="36"/>
      <c r="FF36" s="566"/>
      <c r="FG36" s="566"/>
      <c r="FH36" s="566"/>
      <c r="FI36" s="566"/>
      <c r="FJ36" s="566"/>
      <c r="FK36" s="566"/>
      <c r="FL36" s="37"/>
      <c r="FM36" s="566"/>
      <c r="FN36" s="566"/>
      <c r="FO36" s="566"/>
      <c r="FP36" s="566"/>
      <c r="FQ36" s="566"/>
      <c r="FR36" s="566"/>
      <c r="FS36" s="37"/>
      <c r="FT36" s="566"/>
      <c r="FU36" s="566"/>
      <c r="FV36" s="566"/>
      <c r="FW36" s="566"/>
      <c r="FX36" s="566"/>
      <c r="FY36" s="566"/>
      <c r="FZ36" s="37"/>
      <c r="GA36" s="566"/>
      <c r="GB36" s="566"/>
      <c r="GC36" s="566"/>
      <c r="GD36" s="566"/>
      <c r="GE36" s="566"/>
      <c r="GF36" s="566"/>
      <c r="GG36" s="2"/>
      <c r="GH36" s="32"/>
      <c r="GI36" s="32"/>
      <c r="GJ36" s="32"/>
      <c r="GK36" s="32"/>
      <c r="GL36" s="2"/>
      <c r="GM36" s="2"/>
      <c r="GN36" s="2"/>
      <c r="GO36" s="2"/>
      <c r="GP36" s="2"/>
    </row>
    <row r="37" spans="6:198" s="1" customFormat="1" ht="12.75" customHeight="1">
      <c r="F37" s="23"/>
      <c r="G37" s="6" t="s">
        <v>43</v>
      </c>
      <c r="H37" s="4"/>
      <c r="I37" s="4"/>
      <c r="J37" s="4"/>
      <c r="K37" s="4"/>
      <c r="L37" s="4"/>
      <c r="M37" s="4"/>
      <c r="N37" s="4"/>
      <c r="O37" s="4"/>
      <c r="P37" s="43"/>
      <c r="Q37" s="43"/>
      <c r="R37" s="43"/>
      <c r="S37" s="43"/>
      <c r="T37" s="43"/>
      <c r="U37" s="43"/>
      <c r="V37" s="43"/>
      <c r="W37" s="43"/>
      <c r="X37" s="43"/>
      <c r="Y37" s="43"/>
      <c r="Z37" s="43"/>
      <c r="AA37" s="33" t="s">
        <v>44</v>
      </c>
      <c r="AB37" s="33"/>
      <c r="AC37" s="33"/>
      <c r="AD37" s="33"/>
      <c r="AE37" s="33"/>
      <c r="AF37" s="43"/>
      <c r="AG37" s="24"/>
      <c r="AH37" s="4"/>
      <c r="AI37" s="23"/>
      <c r="AJ37" s="27" t="s">
        <v>45</v>
      </c>
      <c r="AK37" s="7"/>
      <c r="AL37" s="7"/>
      <c r="AM37" s="7"/>
      <c r="AN37" s="7"/>
      <c r="AO37" s="7"/>
      <c r="AP37" s="7"/>
      <c r="AQ37" s="7"/>
      <c r="AR37" s="7"/>
      <c r="AS37" s="7"/>
      <c r="AT37" s="7"/>
      <c r="AU37" s="7"/>
      <c r="AV37" s="7"/>
      <c r="AW37" s="7"/>
      <c r="AX37" s="7"/>
      <c r="AY37" s="7"/>
      <c r="AZ37" s="7"/>
      <c r="BA37" s="7"/>
      <c r="BB37" s="7"/>
      <c r="BC37" s="7"/>
      <c r="BD37" s="7"/>
      <c r="BE37" s="7"/>
      <c r="BF37" s="7"/>
      <c r="BG37" s="28" t="s">
        <v>46</v>
      </c>
      <c r="BH37" s="28"/>
      <c r="BI37" s="29"/>
      <c r="BJ37" s="30"/>
      <c r="BK37" s="24"/>
      <c r="BR37" s="2"/>
      <c r="BS37" s="32"/>
      <c r="BT37" s="32"/>
      <c r="BU37" s="2"/>
      <c r="BV37" s="2"/>
      <c r="BW37" s="2"/>
      <c r="BX37" s="564"/>
      <c r="BY37" s="564"/>
      <c r="BZ37" s="564"/>
      <c r="CA37" s="2"/>
      <c r="CB37" s="2"/>
      <c r="CC37" s="2"/>
      <c r="CD37" s="554"/>
      <c r="CE37" s="554"/>
      <c r="CF37" s="554"/>
      <c r="CG37" s="554"/>
      <c r="CH37" s="554"/>
      <c r="CI37" s="554"/>
      <c r="CJ37" s="554"/>
      <c r="CK37" s="554"/>
      <c r="CL37" s="554"/>
      <c r="CM37" s="2"/>
      <c r="CN37" s="2"/>
      <c r="CO37" s="2"/>
      <c r="CP37" s="577"/>
      <c r="CQ37" s="577"/>
      <c r="CR37" s="577"/>
      <c r="CS37" s="577"/>
      <c r="CT37" s="2"/>
      <c r="CU37" s="2"/>
      <c r="CV37" s="2"/>
      <c r="CW37" s="577"/>
      <c r="CX37" s="577"/>
      <c r="CY37" s="577"/>
      <c r="CZ37" s="577"/>
      <c r="DA37" s="2"/>
      <c r="DB37" s="2"/>
      <c r="DC37" s="2"/>
      <c r="DD37" s="577"/>
      <c r="DE37" s="577"/>
      <c r="DF37" s="577"/>
      <c r="DG37" s="577"/>
      <c r="DH37" s="577"/>
      <c r="DI37" s="577"/>
      <c r="DJ37" s="2"/>
      <c r="DK37" s="2"/>
      <c r="DL37" s="2"/>
      <c r="DM37" s="577"/>
      <c r="DN37" s="577"/>
      <c r="DO37" s="577"/>
      <c r="DP37" s="577"/>
      <c r="DQ37" s="577"/>
      <c r="DR37" s="577"/>
      <c r="DS37" s="32"/>
      <c r="DT37" s="32"/>
      <c r="DU37" s="32"/>
      <c r="DV37" s="32"/>
      <c r="DW37" s="32"/>
      <c r="DX37" s="2"/>
      <c r="DY37" s="2"/>
      <c r="DZ37" s="2"/>
      <c r="EA37" s="2"/>
      <c r="EB37" s="2"/>
      <c r="EC37" s="2"/>
      <c r="ED37" s="2"/>
      <c r="EE37" s="2"/>
      <c r="EF37" s="2"/>
      <c r="EG37" s="32"/>
      <c r="EH37" s="32"/>
      <c r="EI37" s="2"/>
      <c r="EJ37" s="2"/>
      <c r="EK37" s="564"/>
      <c r="EL37" s="564"/>
      <c r="EM37" s="564"/>
      <c r="EN37" s="32"/>
      <c r="EO37" s="554"/>
      <c r="EP37" s="554"/>
      <c r="EQ37" s="554"/>
      <c r="ER37" s="554"/>
      <c r="ES37" s="554"/>
      <c r="ET37" s="554"/>
      <c r="EU37" s="554"/>
      <c r="EV37" s="554"/>
      <c r="EW37" s="554"/>
      <c r="EX37" s="32"/>
      <c r="EY37" s="565"/>
      <c r="EZ37" s="566"/>
      <c r="FA37" s="566"/>
      <c r="FB37" s="566"/>
      <c r="FC37" s="566"/>
      <c r="FD37" s="566"/>
      <c r="FE37" s="34"/>
      <c r="FF37" s="565"/>
      <c r="FG37" s="566"/>
      <c r="FH37" s="566"/>
      <c r="FI37" s="566"/>
      <c r="FJ37" s="566"/>
      <c r="FK37" s="566"/>
      <c r="FL37" s="35"/>
      <c r="FM37" s="565"/>
      <c r="FN37" s="566"/>
      <c r="FO37" s="566"/>
      <c r="FP37" s="566"/>
      <c r="FQ37" s="566"/>
      <c r="FR37" s="566"/>
      <c r="FS37" s="35"/>
      <c r="FT37" s="565"/>
      <c r="FU37" s="566"/>
      <c r="FV37" s="566"/>
      <c r="FW37" s="566"/>
      <c r="FX37" s="566"/>
      <c r="FY37" s="566"/>
      <c r="FZ37" s="35"/>
      <c r="GA37" s="565"/>
      <c r="GB37" s="566"/>
      <c r="GC37" s="566"/>
      <c r="GD37" s="566"/>
      <c r="GE37" s="566"/>
      <c r="GF37" s="566"/>
      <c r="GG37" s="2"/>
      <c r="GH37" s="32"/>
      <c r="GI37" s="32"/>
      <c r="GJ37" s="32"/>
      <c r="GK37" s="32"/>
      <c r="GL37" s="2"/>
      <c r="GM37" s="2"/>
      <c r="GN37" s="2"/>
      <c r="GO37" s="2"/>
      <c r="GP37" s="2"/>
    </row>
    <row r="38" spans="6:198" s="1" customFormat="1" ht="12.75" customHeight="1">
      <c r="F38" s="23"/>
      <c r="G38" s="4"/>
      <c r="H38" s="4"/>
      <c r="I38" s="4"/>
      <c r="J38" s="4"/>
      <c r="K38" s="4"/>
      <c r="L38" s="4"/>
      <c r="M38" s="4"/>
      <c r="N38" s="4"/>
      <c r="O38" s="4"/>
      <c r="P38" s="4"/>
      <c r="Q38" s="4"/>
      <c r="R38" s="4"/>
      <c r="S38" s="4"/>
      <c r="T38" s="4"/>
      <c r="U38" s="4"/>
      <c r="V38" s="4"/>
      <c r="W38" s="4"/>
      <c r="X38" s="4"/>
      <c r="Y38" s="4"/>
      <c r="Z38" s="4"/>
      <c r="AA38" s="4"/>
      <c r="AB38" s="4"/>
      <c r="AC38" s="4"/>
      <c r="AD38" s="4"/>
      <c r="AE38" s="4"/>
      <c r="AF38" s="4"/>
      <c r="AG38" s="24"/>
      <c r="AH38" s="4"/>
      <c r="AI38" s="23"/>
      <c r="AJ38" s="27" t="s">
        <v>47</v>
      </c>
      <c r="AK38" s="7"/>
      <c r="AL38" s="7"/>
      <c r="AM38" s="7"/>
      <c r="AN38" s="7"/>
      <c r="AO38" s="7"/>
      <c r="AP38" s="7"/>
      <c r="AQ38" s="7"/>
      <c r="AR38" s="7"/>
      <c r="AS38" s="7"/>
      <c r="AT38" s="7"/>
      <c r="AU38" s="7"/>
      <c r="AV38" s="7"/>
      <c r="AW38" s="7"/>
      <c r="AX38" s="7"/>
      <c r="AY38" s="7"/>
      <c r="AZ38" s="7"/>
      <c r="BA38" s="7"/>
      <c r="BB38" s="7"/>
      <c r="BC38" s="7"/>
      <c r="BD38" s="7"/>
      <c r="BE38" s="7"/>
      <c r="BF38" s="7"/>
      <c r="BG38" s="28">
        <v>24</v>
      </c>
      <c r="BH38" s="28"/>
      <c r="BI38" s="29"/>
      <c r="BJ38" s="30"/>
      <c r="BK38" s="24"/>
      <c r="BR38" s="2"/>
      <c r="BS38" s="32"/>
      <c r="BT38" s="32"/>
      <c r="BU38" s="2"/>
      <c r="BV38" s="2"/>
      <c r="BW38" s="2"/>
      <c r="BX38" s="564"/>
      <c r="BY38" s="564"/>
      <c r="BZ38" s="564"/>
      <c r="CA38" s="2"/>
      <c r="CB38" s="2"/>
      <c r="CC38" s="2"/>
      <c r="CD38" s="554"/>
      <c r="CE38" s="554"/>
      <c r="CF38" s="554"/>
      <c r="CG38" s="554"/>
      <c r="CH38" s="554"/>
      <c r="CI38" s="554"/>
      <c r="CJ38" s="554"/>
      <c r="CK38" s="554"/>
      <c r="CL38" s="554"/>
      <c r="CM38" s="2"/>
      <c r="CN38" s="2"/>
      <c r="CO38" s="2"/>
      <c r="CP38" s="575"/>
      <c r="CQ38" s="576"/>
      <c r="CR38" s="576"/>
      <c r="CS38" s="577"/>
      <c r="CT38" s="2"/>
      <c r="CU38" s="2"/>
      <c r="CV38" s="2"/>
      <c r="CW38" s="575"/>
      <c r="CX38" s="576"/>
      <c r="CY38" s="576"/>
      <c r="CZ38" s="577"/>
      <c r="DA38" s="2"/>
      <c r="DB38" s="2"/>
      <c r="DC38" s="2"/>
      <c r="DD38" s="578"/>
      <c r="DE38" s="577"/>
      <c r="DF38" s="577"/>
      <c r="DG38" s="577"/>
      <c r="DH38" s="577"/>
      <c r="DI38" s="577"/>
      <c r="DJ38" s="2"/>
      <c r="DK38" s="2"/>
      <c r="DL38" s="2"/>
      <c r="DM38" s="578"/>
      <c r="DN38" s="577"/>
      <c r="DO38" s="577"/>
      <c r="DP38" s="577"/>
      <c r="DQ38" s="577"/>
      <c r="DR38" s="577"/>
      <c r="DS38" s="32"/>
      <c r="DT38" s="32"/>
      <c r="DU38" s="32"/>
      <c r="DV38" s="32"/>
      <c r="DW38" s="32"/>
      <c r="DX38" s="2"/>
      <c r="DY38" s="2"/>
      <c r="DZ38" s="2"/>
      <c r="EA38" s="2"/>
      <c r="EB38" s="2"/>
      <c r="EC38" s="2"/>
      <c r="ED38" s="2"/>
      <c r="EE38" s="2"/>
      <c r="EF38" s="2"/>
      <c r="EG38" s="32"/>
      <c r="EH38" s="32"/>
      <c r="EI38" s="2"/>
      <c r="EJ38" s="2"/>
      <c r="EK38" s="564"/>
      <c r="EL38" s="564"/>
      <c r="EM38" s="564"/>
      <c r="EN38" s="2"/>
      <c r="EO38" s="554"/>
      <c r="EP38" s="554"/>
      <c r="EQ38" s="554"/>
      <c r="ER38" s="554"/>
      <c r="ES38" s="554"/>
      <c r="ET38" s="554"/>
      <c r="EU38" s="554"/>
      <c r="EV38" s="554"/>
      <c r="EW38" s="554"/>
      <c r="EX38" s="2"/>
      <c r="EY38" s="566"/>
      <c r="EZ38" s="566"/>
      <c r="FA38" s="566"/>
      <c r="FB38" s="566"/>
      <c r="FC38" s="566"/>
      <c r="FD38" s="566"/>
      <c r="FE38" s="36"/>
      <c r="FF38" s="566"/>
      <c r="FG38" s="566"/>
      <c r="FH38" s="566"/>
      <c r="FI38" s="566"/>
      <c r="FJ38" s="566"/>
      <c r="FK38" s="566"/>
      <c r="FL38" s="37"/>
      <c r="FM38" s="566"/>
      <c r="FN38" s="566"/>
      <c r="FO38" s="566"/>
      <c r="FP38" s="566"/>
      <c r="FQ38" s="566"/>
      <c r="FR38" s="566"/>
      <c r="FS38" s="37"/>
      <c r="FT38" s="566"/>
      <c r="FU38" s="566"/>
      <c r="FV38" s="566"/>
      <c r="FW38" s="566"/>
      <c r="FX38" s="566"/>
      <c r="FY38" s="566"/>
      <c r="FZ38" s="37"/>
      <c r="GA38" s="566"/>
      <c r="GB38" s="566"/>
      <c r="GC38" s="566"/>
      <c r="GD38" s="566"/>
      <c r="GE38" s="566"/>
      <c r="GF38" s="566"/>
      <c r="GG38" s="2"/>
      <c r="GH38" s="32"/>
      <c r="GI38" s="32"/>
      <c r="GJ38" s="32"/>
      <c r="GK38" s="32"/>
      <c r="GL38" s="2"/>
      <c r="GM38" s="2"/>
      <c r="GN38" s="2"/>
      <c r="GO38" s="2"/>
      <c r="GP38" s="2"/>
    </row>
    <row r="39" spans="6:198" s="1" customFormat="1" ht="12.75" customHeight="1">
      <c r="F39" s="44"/>
      <c r="G39" s="45"/>
      <c r="H39" s="45"/>
      <c r="I39" s="45"/>
      <c r="J39" s="45"/>
      <c r="K39" s="45"/>
      <c r="L39" s="45"/>
      <c r="M39" s="45"/>
      <c r="N39" s="45"/>
      <c r="O39" s="45"/>
      <c r="P39" s="45"/>
      <c r="Q39" s="45"/>
      <c r="R39" s="45"/>
      <c r="S39" s="45"/>
      <c r="T39" s="45"/>
      <c r="U39" s="45"/>
      <c r="V39" s="45"/>
      <c r="W39" s="45"/>
      <c r="X39" s="45"/>
      <c r="Y39" s="45"/>
      <c r="Z39" s="45"/>
      <c r="AA39" s="45"/>
      <c r="AB39" s="45"/>
      <c r="AC39" s="45"/>
      <c r="AD39" s="45"/>
      <c r="AE39" s="45"/>
      <c r="AF39" s="45"/>
      <c r="AG39" s="46"/>
      <c r="AH39" s="4"/>
      <c r="AI39" s="23"/>
      <c r="AJ39" s="27" t="s">
        <v>48</v>
      </c>
      <c r="AK39" s="7"/>
      <c r="AL39" s="7"/>
      <c r="AM39" s="7"/>
      <c r="AN39" s="7"/>
      <c r="AO39" s="7"/>
      <c r="AP39" s="7"/>
      <c r="AQ39" s="7"/>
      <c r="AR39" s="7"/>
      <c r="AS39" s="7"/>
      <c r="AT39" s="7"/>
      <c r="AU39" s="7"/>
      <c r="AV39" s="7"/>
      <c r="AW39" s="7"/>
      <c r="AX39" s="7"/>
      <c r="AY39" s="7"/>
      <c r="AZ39" s="7"/>
      <c r="BA39" s="7"/>
      <c r="BB39" s="7"/>
      <c r="BC39" s="7"/>
      <c r="BD39" s="7"/>
      <c r="BE39" s="7"/>
      <c r="BF39" s="7"/>
      <c r="BG39" s="28">
        <v>25</v>
      </c>
      <c r="BH39" s="28"/>
      <c r="BI39" s="4"/>
      <c r="BJ39" s="24"/>
      <c r="BK39" s="24"/>
      <c r="BR39" s="2"/>
      <c r="BS39" s="32"/>
      <c r="BT39" s="32"/>
      <c r="BU39" s="32"/>
      <c r="BV39" s="32"/>
      <c r="BW39" s="32"/>
      <c r="BX39" s="564"/>
      <c r="BY39" s="564"/>
      <c r="BZ39" s="564"/>
      <c r="CA39" s="2"/>
      <c r="CB39" s="2"/>
      <c r="CC39" s="2"/>
      <c r="CD39" s="554"/>
      <c r="CE39" s="554"/>
      <c r="CF39" s="554"/>
      <c r="CG39" s="554"/>
      <c r="CH39" s="554"/>
      <c r="CI39" s="554"/>
      <c r="CJ39" s="554"/>
      <c r="CK39" s="554"/>
      <c r="CL39" s="554"/>
      <c r="CM39" s="2"/>
      <c r="CN39" s="2"/>
      <c r="CO39" s="2"/>
      <c r="CP39" s="577"/>
      <c r="CQ39" s="577"/>
      <c r="CR39" s="577"/>
      <c r="CS39" s="577"/>
      <c r="CT39" s="2"/>
      <c r="CU39" s="2"/>
      <c r="CV39" s="2"/>
      <c r="CW39" s="577"/>
      <c r="CX39" s="577"/>
      <c r="CY39" s="577"/>
      <c r="CZ39" s="577"/>
      <c r="DA39" s="2"/>
      <c r="DB39" s="2"/>
      <c r="DC39" s="2"/>
      <c r="DD39" s="577"/>
      <c r="DE39" s="577"/>
      <c r="DF39" s="577"/>
      <c r="DG39" s="577"/>
      <c r="DH39" s="577"/>
      <c r="DI39" s="577"/>
      <c r="DJ39" s="2"/>
      <c r="DK39" s="2"/>
      <c r="DL39" s="2"/>
      <c r="DM39" s="577"/>
      <c r="DN39" s="577"/>
      <c r="DO39" s="577"/>
      <c r="DP39" s="577"/>
      <c r="DQ39" s="577"/>
      <c r="DR39" s="577"/>
      <c r="DS39" s="32"/>
      <c r="DT39" s="32"/>
      <c r="DU39" s="32"/>
      <c r="DV39" s="32"/>
      <c r="DW39" s="32"/>
      <c r="DX39" s="2"/>
      <c r="DY39" s="2"/>
      <c r="DZ39" s="2"/>
      <c r="EA39" s="2"/>
      <c r="EB39" s="2"/>
      <c r="EC39" s="2"/>
      <c r="ED39" s="2"/>
      <c r="EE39" s="2"/>
      <c r="EF39" s="2"/>
      <c r="EG39" s="32"/>
      <c r="EH39" s="32"/>
      <c r="EI39" s="2"/>
      <c r="EJ39" s="2"/>
      <c r="EK39" s="564"/>
      <c r="EL39" s="564"/>
      <c r="EM39" s="564"/>
      <c r="EN39" s="2"/>
      <c r="EO39" s="554"/>
      <c r="EP39" s="554"/>
      <c r="EQ39" s="554"/>
      <c r="ER39" s="554"/>
      <c r="ES39" s="554"/>
      <c r="ET39" s="554"/>
      <c r="EU39" s="554"/>
      <c r="EV39" s="554"/>
      <c r="EW39" s="554"/>
      <c r="EX39" s="2"/>
      <c r="EY39" s="565"/>
      <c r="EZ39" s="566"/>
      <c r="FA39" s="566"/>
      <c r="FB39" s="566"/>
      <c r="FC39" s="566"/>
      <c r="FD39" s="566"/>
      <c r="FE39" s="34"/>
      <c r="FF39" s="565"/>
      <c r="FG39" s="566"/>
      <c r="FH39" s="566"/>
      <c r="FI39" s="566"/>
      <c r="FJ39" s="566"/>
      <c r="FK39" s="566"/>
      <c r="FL39" s="35"/>
      <c r="FM39" s="565"/>
      <c r="FN39" s="566"/>
      <c r="FO39" s="566"/>
      <c r="FP39" s="566"/>
      <c r="FQ39" s="566"/>
      <c r="FR39" s="566"/>
      <c r="FS39" s="35"/>
      <c r="FT39" s="565"/>
      <c r="FU39" s="566"/>
      <c r="FV39" s="566"/>
      <c r="FW39" s="566"/>
      <c r="FX39" s="566"/>
      <c r="FY39" s="566"/>
      <c r="FZ39" s="35"/>
      <c r="GA39" s="565"/>
      <c r="GB39" s="566"/>
      <c r="GC39" s="566"/>
      <c r="GD39" s="566"/>
      <c r="GE39" s="566"/>
      <c r="GF39" s="566"/>
      <c r="GG39" s="2"/>
      <c r="GH39" s="32"/>
      <c r="GI39" s="32"/>
      <c r="GJ39" s="32"/>
      <c r="GK39" s="32"/>
      <c r="GL39" s="2"/>
      <c r="GM39" s="2"/>
      <c r="GN39" s="2"/>
      <c r="GO39" s="2"/>
      <c r="GP39" s="2"/>
    </row>
    <row r="40" spans="6:198" s="1" customFormat="1" ht="12.75" customHeight="1">
      <c r="F40" s="9"/>
      <c r="G40" s="9"/>
      <c r="H40" s="9"/>
      <c r="I40" s="9"/>
      <c r="J40" s="9"/>
      <c r="K40" s="9"/>
      <c r="L40" s="9"/>
      <c r="M40" s="9"/>
      <c r="N40" s="9"/>
      <c r="O40" s="9"/>
      <c r="P40" s="9"/>
      <c r="Q40" s="9"/>
      <c r="R40" s="9"/>
      <c r="S40" s="9"/>
      <c r="T40" s="9"/>
      <c r="U40" s="9"/>
      <c r="V40" s="9"/>
      <c r="W40" s="9"/>
      <c r="X40" s="9"/>
      <c r="Y40" s="9"/>
      <c r="Z40" s="9"/>
      <c r="AA40" s="9"/>
      <c r="AB40" s="9"/>
      <c r="AC40" s="9"/>
      <c r="AD40" s="9"/>
      <c r="AE40" s="9"/>
      <c r="AF40" s="9"/>
      <c r="AG40" s="9"/>
      <c r="AH40" s="4"/>
      <c r="AI40" s="47"/>
      <c r="AJ40" s="27" t="s">
        <v>49</v>
      </c>
      <c r="AK40" s="7"/>
      <c r="AL40" s="7"/>
      <c r="AM40" s="7"/>
      <c r="AN40" s="7"/>
      <c r="AO40" s="7"/>
      <c r="AP40" s="7"/>
      <c r="AQ40" s="7"/>
      <c r="AR40" s="7"/>
      <c r="AS40" s="7"/>
      <c r="AT40" s="7"/>
      <c r="AU40" s="7"/>
      <c r="AV40" s="7"/>
      <c r="AW40" s="7"/>
      <c r="AX40" s="7"/>
      <c r="AY40" s="7"/>
      <c r="AZ40" s="7"/>
      <c r="BA40" s="7"/>
      <c r="BB40" s="7"/>
      <c r="BC40" s="7"/>
      <c r="BD40" s="7"/>
      <c r="BE40" s="7"/>
      <c r="BF40" s="7"/>
      <c r="BG40" s="28">
        <v>26</v>
      </c>
      <c r="BH40" s="28"/>
      <c r="BI40" s="7"/>
      <c r="BJ40" s="48"/>
      <c r="BK40" s="24"/>
      <c r="BR40" s="2"/>
      <c r="BS40" s="32"/>
      <c r="BT40" s="32"/>
      <c r="BU40" s="32"/>
      <c r="BV40" s="32"/>
      <c r="BW40" s="32"/>
      <c r="BX40" s="564"/>
      <c r="BY40" s="564"/>
      <c r="BZ40" s="564"/>
      <c r="CA40" s="2"/>
      <c r="CB40" s="2"/>
      <c r="CC40" s="2"/>
      <c r="CD40" s="554"/>
      <c r="CE40" s="554"/>
      <c r="CF40" s="554"/>
      <c r="CG40" s="554"/>
      <c r="CH40" s="554"/>
      <c r="CI40" s="554"/>
      <c r="CJ40" s="554"/>
      <c r="CK40" s="554"/>
      <c r="CL40" s="554"/>
      <c r="CM40" s="2"/>
      <c r="CN40" s="2"/>
      <c r="CO40" s="2"/>
      <c r="CP40" s="575"/>
      <c r="CQ40" s="576"/>
      <c r="CR40" s="576"/>
      <c r="CS40" s="577"/>
      <c r="CT40" s="2"/>
      <c r="CU40" s="2"/>
      <c r="CV40" s="2"/>
      <c r="CW40" s="575"/>
      <c r="CX40" s="576"/>
      <c r="CY40" s="576"/>
      <c r="CZ40" s="577"/>
      <c r="DA40" s="2"/>
      <c r="DB40" s="2"/>
      <c r="DC40" s="2"/>
      <c r="DD40" s="578"/>
      <c r="DE40" s="577"/>
      <c r="DF40" s="577"/>
      <c r="DG40" s="577"/>
      <c r="DH40" s="577"/>
      <c r="DI40" s="577"/>
      <c r="DJ40" s="2"/>
      <c r="DK40" s="2"/>
      <c r="DL40" s="2"/>
      <c r="DM40" s="578"/>
      <c r="DN40" s="577"/>
      <c r="DO40" s="577"/>
      <c r="DP40" s="577"/>
      <c r="DQ40" s="577"/>
      <c r="DR40" s="577"/>
      <c r="DS40" s="32"/>
      <c r="DT40" s="32"/>
      <c r="DU40" s="32"/>
      <c r="DV40" s="32"/>
      <c r="DW40" s="32"/>
      <c r="DX40" s="2"/>
      <c r="DY40" s="2"/>
      <c r="DZ40" s="2"/>
      <c r="EA40" s="2"/>
      <c r="EB40" s="2"/>
      <c r="EC40" s="2"/>
      <c r="ED40" s="2"/>
      <c r="EE40" s="2"/>
      <c r="EF40" s="2"/>
      <c r="EG40" s="32"/>
      <c r="EH40" s="32"/>
      <c r="EI40" s="2"/>
      <c r="EJ40" s="2"/>
      <c r="EK40" s="564"/>
      <c r="EL40" s="564"/>
      <c r="EM40" s="564"/>
      <c r="EN40" s="2"/>
      <c r="EO40" s="554"/>
      <c r="EP40" s="554"/>
      <c r="EQ40" s="554"/>
      <c r="ER40" s="554"/>
      <c r="ES40" s="554"/>
      <c r="ET40" s="554"/>
      <c r="EU40" s="554"/>
      <c r="EV40" s="554"/>
      <c r="EW40" s="554"/>
      <c r="EX40" s="2"/>
      <c r="EY40" s="566"/>
      <c r="EZ40" s="566"/>
      <c r="FA40" s="566"/>
      <c r="FB40" s="566"/>
      <c r="FC40" s="566"/>
      <c r="FD40" s="566"/>
      <c r="FE40" s="36"/>
      <c r="FF40" s="566"/>
      <c r="FG40" s="566"/>
      <c r="FH40" s="566"/>
      <c r="FI40" s="566"/>
      <c r="FJ40" s="566"/>
      <c r="FK40" s="566"/>
      <c r="FL40" s="37"/>
      <c r="FM40" s="566"/>
      <c r="FN40" s="566"/>
      <c r="FO40" s="566"/>
      <c r="FP40" s="566"/>
      <c r="FQ40" s="566"/>
      <c r="FR40" s="566"/>
      <c r="FS40" s="37"/>
      <c r="FT40" s="566"/>
      <c r="FU40" s="566"/>
      <c r="FV40" s="566"/>
      <c r="FW40" s="566"/>
      <c r="FX40" s="566"/>
      <c r="FY40" s="566"/>
      <c r="FZ40" s="37"/>
      <c r="GA40" s="566"/>
      <c r="GB40" s="566"/>
      <c r="GC40" s="566"/>
      <c r="GD40" s="566"/>
      <c r="GE40" s="566"/>
      <c r="GF40" s="566"/>
      <c r="GG40" s="2"/>
      <c r="GH40" s="32"/>
      <c r="GI40" s="32"/>
      <c r="GJ40" s="32"/>
      <c r="GK40" s="32"/>
      <c r="GL40" s="2"/>
      <c r="GM40" s="2"/>
      <c r="GN40" s="2"/>
      <c r="GO40" s="2"/>
      <c r="GP40" s="2"/>
    </row>
    <row r="41" spans="6:198" s="1" customFormat="1" ht="12.75" customHeight="1">
      <c r="F41" s="9"/>
      <c r="G41" s="9"/>
      <c r="H41" s="9"/>
      <c r="I41" s="9"/>
      <c r="J41" s="9"/>
      <c r="K41" s="9"/>
      <c r="L41" s="9"/>
      <c r="M41" s="9"/>
      <c r="N41" s="9"/>
      <c r="O41" s="9"/>
      <c r="P41" s="9"/>
      <c r="Q41" s="9"/>
      <c r="R41" s="9"/>
      <c r="S41" s="9"/>
      <c r="T41" s="9"/>
      <c r="U41" s="9"/>
      <c r="V41" s="9"/>
      <c r="W41" s="9"/>
      <c r="X41" s="9"/>
      <c r="Y41" s="9"/>
      <c r="Z41" s="9"/>
      <c r="AA41" s="9"/>
      <c r="AB41" s="9"/>
      <c r="AC41" s="9"/>
      <c r="AD41" s="9"/>
      <c r="AE41" s="9"/>
      <c r="AF41" s="9"/>
      <c r="AG41" s="9"/>
      <c r="AH41" s="4"/>
      <c r="AI41" s="47"/>
      <c r="AJ41" s="27" t="s">
        <v>50</v>
      </c>
      <c r="AK41" s="7"/>
      <c r="AL41" s="7"/>
      <c r="AM41" s="7"/>
      <c r="AN41" s="7"/>
      <c r="AO41" s="7"/>
      <c r="AP41" s="7"/>
      <c r="AQ41" s="7"/>
      <c r="AR41" s="7"/>
      <c r="AS41" s="7"/>
      <c r="AT41" s="7"/>
      <c r="AU41" s="7"/>
      <c r="AV41" s="7"/>
      <c r="AW41" s="7"/>
      <c r="AX41" s="7"/>
      <c r="AY41" s="7"/>
      <c r="AZ41" s="7"/>
      <c r="BA41" s="7"/>
      <c r="BB41" s="7"/>
      <c r="BC41" s="7"/>
      <c r="BD41" s="7"/>
      <c r="BE41" s="7"/>
      <c r="BF41" s="7"/>
      <c r="BG41" s="28" t="s">
        <v>51</v>
      </c>
      <c r="BH41" s="28"/>
      <c r="BI41" s="7"/>
      <c r="BJ41" s="48"/>
      <c r="BK41" s="46"/>
      <c r="BR41" s="2"/>
      <c r="BS41" s="32"/>
      <c r="BT41" s="32"/>
      <c r="BU41" s="32"/>
      <c r="BV41" s="32"/>
      <c r="BW41" s="32"/>
      <c r="BX41" s="32"/>
      <c r="BY41" s="32"/>
      <c r="BZ41" s="32"/>
      <c r="CA41" s="32"/>
      <c r="CB41" s="32"/>
      <c r="CC41" s="32"/>
      <c r="CD41" s="584"/>
      <c r="CE41" s="584"/>
      <c r="CF41" s="584"/>
      <c r="CG41" s="584"/>
      <c r="CH41" s="584"/>
      <c r="CI41" s="584"/>
      <c r="CJ41" s="584"/>
      <c r="CK41" s="584"/>
      <c r="CL41" s="584"/>
      <c r="CM41" s="32"/>
      <c r="CN41" s="32"/>
      <c r="CO41" s="32"/>
      <c r="CP41" s="32"/>
      <c r="CQ41" s="32"/>
      <c r="CR41" s="32"/>
      <c r="CS41" s="32"/>
      <c r="CT41" s="32"/>
      <c r="CU41" s="32"/>
      <c r="CV41" s="32"/>
      <c r="CW41" s="32"/>
      <c r="CX41" s="32"/>
      <c r="CY41" s="32"/>
      <c r="CZ41" s="32"/>
      <c r="DA41" s="32"/>
      <c r="DB41" s="32"/>
      <c r="DC41" s="32"/>
      <c r="DD41" s="578"/>
      <c r="DE41" s="577"/>
      <c r="DF41" s="577"/>
      <c r="DG41" s="577"/>
      <c r="DH41" s="577"/>
      <c r="DI41" s="577"/>
      <c r="DJ41" s="32"/>
      <c r="DK41" s="32"/>
      <c r="DL41" s="32"/>
      <c r="DM41" s="578"/>
      <c r="DN41" s="577"/>
      <c r="DO41" s="577"/>
      <c r="DP41" s="577"/>
      <c r="DQ41" s="577"/>
      <c r="DR41" s="577"/>
      <c r="DS41" s="32"/>
      <c r="DT41" s="32"/>
      <c r="DU41" s="32"/>
      <c r="DV41" s="32"/>
      <c r="DW41" s="32"/>
      <c r="DX41" s="2"/>
      <c r="DY41" s="2"/>
      <c r="DZ41" s="2"/>
      <c r="EA41" s="2"/>
      <c r="EB41" s="2"/>
      <c r="EC41" s="2"/>
      <c r="ED41" s="2"/>
      <c r="EE41" s="2"/>
      <c r="EF41" s="2"/>
      <c r="EG41" s="32"/>
      <c r="EH41" s="49"/>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32"/>
      <c r="GI41" s="32"/>
      <c r="GJ41" s="32"/>
      <c r="GK41" s="32"/>
      <c r="GL41" s="2"/>
      <c r="GM41" s="2"/>
      <c r="GN41" s="2"/>
      <c r="GO41" s="2"/>
      <c r="GP41" s="2"/>
    </row>
    <row r="42" spans="6:198" s="1" customFormat="1" ht="12.75" customHeight="1">
      <c r="F42" s="9"/>
      <c r="G42" s="9"/>
      <c r="H42" s="9"/>
      <c r="I42" s="9"/>
      <c r="J42" s="9"/>
      <c r="K42" s="9"/>
      <c r="L42" s="9"/>
      <c r="M42" s="9"/>
      <c r="N42" s="9"/>
      <c r="O42" s="9"/>
      <c r="P42" s="9"/>
      <c r="Q42" s="9"/>
      <c r="R42" s="9"/>
      <c r="S42" s="9"/>
      <c r="T42" s="9"/>
      <c r="U42" s="9"/>
      <c r="V42" s="9"/>
      <c r="W42" s="9"/>
      <c r="X42" s="9"/>
      <c r="Y42" s="9"/>
      <c r="Z42" s="9"/>
      <c r="AA42" s="9"/>
      <c r="AB42" s="9"/>
      <c r="AC42" s="9"/>
      <c r="AD42" s="9"/>
      <c r="AE42" s="9"/>
      <c r="AF42" s="9"/>
      <c r="AG42" s="9"/>
      <c r="AH42" s="4"/>
      <c r="AI42" s="50"/>
      <c r="AJ42" s="51"/>
      <c r="AK42" s="51"/>
      <c r="AL42" s="51"/>
      <c r="AM42" s="51"/>
      <c r="AN42" s="51"/>
      <c r="AO42" s="51"/>
      <c r="AP42" s="51"/>
      <c r="AQ42" s="51"/>
      <c r="AR42" s="51"/>
      <c r="AS42" s="51"/>
      <c r="AT42" s="51"/>
      <c r="AU42" s="51"/>
      <c r="AV42" s="51"/>
      <c r="AW42" s="51"/>
      <c r="AX42" s="51"/>
      <c r="AY42" s="51"/>
      <c r="AZ42" s="51"/>
      <c r="BA42" s="51"/>
      <c r="BB42" s="51"/>
      <c r="BC42" s="51"/>
      <c r="BD42" s="51"/>
      <c r="BE42" s="51"/>
      <c r="BF42" s="51"/>
      <c r="BG42" s="51"/>
      <c r="BH42" s="51"/>
      <c r="BI42" s="51"/>
      <c r="BJ42" s="52"/>
      <c r="BK42" s="4"/>
      <c r="BR42" s="2"/>
      <c r="BS42" s="32"/>
      <c r="BT42" s="32"/>
      <c r="BU42" s="32"/>
      <c r="BV42" s="32"/>
      <c r="BW42" s="32"/>
      <c r="BX42" s="32"/>
      <c r="BY42" s="32"/>
      <c r="BZ42" s="32"/>
      <c r="CA42" s="32"/>
      <c r="CB42" s="32"/>
      <c r="CC42" s="32"/>
      <c r="CD42" s="584"/>
      <c r="CE42" s="584"/>
      <c r="CF42" s="584"/>
      <c r="CG42" s="584"/>
      <c r="CH42" s="584"/>
      <c r="CI42" s="584"/>
      <c r="CJ42" s="584"/>
      <c r="CK42" s="584"/>
      <c r="CL42" s="584"/>
      <c r="CM42" s="32"/>
      <c r="CN42" s="32"/>
      <c r="CO42" s="32"/>
      <c r="CP42" s="32"/>
      <c r="CQ42" s="32"/>
      <c r="CR42" s="32"/>
      <c r="CS42" s="32"/>
      <c r="CT42" s="32"/>
      <c r="CU42" s="32"/>
      <c r="CV42" s="32"/>
      <c r="CW42" s="32"/>
      <c r="CX42" s="32"/>
      <c r="CY42" s="32"/>
      <c r="CZ42" s="32"/>
      <c r="DA42" s="32"/>
      <c r="DB42" s="32"/>
      <c r="DC42" s="32"/>
      <c r="DD42" s="578"/>
      <c r="DE42" s="577"/>
      <c r="DF42" s="577"/>
      <c r="DG42" s="577"/>
      <c r="DH42" s="577"/>
      <c r="DI42" s="577"/>
      <c r="DJ42" s="32"/>
      <c r="DK42" s="32"/>
      <c r="DL42" s="32"/>
      <c r="DM42" s="578"/>
      <c r="DN42" s="577"/>
      <c r="DO42" s="577"/>
      <c r="DP42" s="577"/>
      <c r="DQ42" s="577"/>
      <c r="DR42" s="577"/>
      <c r="DS42" s="32"/>
      <c r="DT42" s="32"/>
      <c r="DU42" s="32"/>
      <c r="DV42" s="32"/>
      <c r="DW42" s="32"/>
      <c r="DX42" s="2"/>
      <c r="DY42" s="2"/>
      <c r="DZ42" s="2"/>
      <c r="EA42" s="2"/>
      <c r="EB42" s="2"/>
      <c r="EC42" s="2"/>
      <c r="ED42" s="2"/>
      <c r="EE42" s="2"/>
      <c r="EF42" s="2"/>
      <c r="EG42" s="32"/>
      <c r="EH42" s="49"/>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32"/>
      <c r="GI42" s="32"/>
      <c r="GJ42" s="32"/>
      <c r="GK42" s="32"/>
      <c r="GL42" s="2"/>
      <c r="GM42" s="2"/>
      <c r="GN42" s="2"/>
      <c r="GO42" s="2"/>
      <c r="GP42" s="2"/>
    </row>
    <row r="43" spans="6:198" s="1" customFormat="1" ht="12.75" customHeight="1">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R43" s="2"/>
      <c r="BS43" s="32"/>
      <c r="BT43" s="32"/>
      <c r="BU43" s="32"/>
      <c r="BV43" s="32"/>
      <c r="BW43" s="32"/>
      <c r="BX43" s="32"/>
      <c r="BY43" s="32"/>
      <c r="BZ43" s="32"/>
      <c r="CA43" s="32"/>
      <c r="CB43" s="32"/>
      <c r="CC43" s="32"/>
      <c r="CD43" s="584"/>
      <c r="CE43" s="584"/>
      <c r="CF43" s="584"/>
      <c r="CG43" s="584"/>
      <c r="CH43" s="584"/>
      <c r="CI43" s="584"/>
      <c r="CJ43" s="584"/>
      <c r="CK43" s="584"/>
      <c r="CL43" s="584"/>
      <c r="CM43" s="32"/>
      <c r="CN43" s="32"/>
      <c r="CO43" s="32"/>
      <c r="CP43" s="32"/>
      <c r="CQ43" s="32"/>
      <c r="CR43" s="32"/>
      <c r="CS43" s="32"/>
      <c r="CT43" s="32"/>
      <c r="CU43" s="32"/>
      <c r="CV43" s="32"/>
      <c r="CW43" s="32"/>
      <c r="CX43" s="32"/>
      <c r="CY43" s="32"/>
      <c r="CZ43" s="32"/>
      <c r="DA43" s="32"/>
      <c r="DB43" s="32"/>
      <c r="DC43" s="32"/>
      <c r="DD43" s="578"/>
      <c r="DE43" s="577"/>
      <c r="DF43" s="577"/>
      <c r="DG43" s="577"/>
      <c r="DH43" s="577"/>
      <c r="DI43" s="577"/>
      <c r="DJ43" s="32"/>
      <c r="DK43" s="32"/>
      <c r="DL43" s="32"/>
      <c r="DM43" s="578"/>
      <c r="DN43" s="577"/>
      <c r="DO43" s="577"/>
      <c r="DP43" s="577"/>
      <c r="DQ43" s="577"/>
      <c r="DR43" s="577"/>
      <c r="DS43" s="32"/>
      <c r="DT43" s="32"/>
      <c r="DU43" s="32"/>
      <c r="DV43" s="32"/>
      <c r="DW43" s="32"/>
      <c r="DX43" s="2"/>
      <c r="DY43" s="2"/>
      <c r="DZ43" s="2"/>
      <c r="EA43" s="2"/>
      <c r="EB43" s="2"/>
      <c r="EC43" s="2"/>
      <c r="ED43" s="2"/>
      <c r="EE43" s="2"/>
      <c r="EF43" s="2"/>
      <c r="EG43" s="32"/>
      <c r="EH43" s="49"/>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32"/>
      <c r="GI43" s="32"/>
      <c r="GJ43" s="32"/>
      <c r="GK43" s="32"/>
      <c r="GL43" s="2"/>
      <c r="GM43" s="2"/>
      <c r="GN43" s="2"/>
      <c r="GO43" s="2"/>
      <c r="GP43" s="2"/>
    </row>
    <row r="44" spans="6:198" s="1" customFormat="1" ht="12.75" customHeight="1">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R44" s="2"/>
      <c r="BS44" s="32"/>
      <c r="BT44" s="32"/>
      <c r="BU44" s="32"/>
      <c r="BV44" s="32"/>
      <c r="BW44" s="32"/>
      <c r="BX44" s="32"/>
      <c r="BY44" s="32"/>
      <c r="BZ44" s="32"/>
      <c r="CA44" s="32"/>
      <c r="CB44" s="32"/>
      <c r="CC44" s="32"/>
      <c r="CD44" s="584"/>
      <c r="CE44" s="584"/>
      <c r="CF44" s="584"/>
      <c r="CG44" s="584"/>
      <c r="CH44" s="584"/>
      <c r="CI44" s="584"/>
      <c r="CJ44" s="584"/>
      <c r="CK44" s="584"/>
      <c r="CL44" s="584"/>
      <c r="CM44" s="32"/>
      <c r="CN44" s="32"/>
      <c r="CO44" s="32"/>
      <c r="CP44" s="32"/>
      <c r="CQ44" s="32"/>
      <c r="CR44" s="32"/>
      <c r="CS44" s="32"/>
      <c r="CT44" s="32"/>
      <c r="CU44" s="32"/>
      <c r="CV44" s="32"/>
      <c r="CW44" s="32"/>
      <c r="CX44" s="32"/>
      <c r="CY44" s="32"/>
      <c r="CZ44" s="32"/>
      <c r="DA44" s="32"/>
      <c r="DB44" s="32"/>
      <c r="DC44" s="32"/>
      <c r="DD44" s="578"/>
      <c r="DE44" s="577"/>
      <c r="DF44" s="577"/>
      <c r="DG44" s="577"/>
      <c r="DH44" s="577"/>
      <c r="DI44" s="577"/>
      <c r="DJ44" s="32"/>
      <c r="DK44" s="32"/>
      <c r="DL44" s="32"/>
      <c r="DM44" s="578"/>
      <c r="DN44" s="577"/>
      <c r="DO44" s="577"/>
      <c r="DP44" s="577"/>
      <c r="DQ44" s="577"/>
      <c r="DR44" s="577"/>
      <c r="DS44" s="32"/>
      <c r="DT44" s="32"/>
      <c r="DU44" s="32"/>
      <c r="DV44" s="32"/>
      <c r="DW44" s="32"/>
      <c r="DX44" s="2"/>
      <c r="DY44" s="2"/>
      <c r="DZ44" s="2"/>
      <c r="EA44" s="2"/>
      <c r="EB44" s="2"/>
      <c r="EC44" s="2"/>
      <c r="ED44" s="2"/>
      <c r="EE44" s="2"/>
      <c r="EF44" s="2"/>
      <c r="EG44" s="32"/>
      <c r="EH44" s="49"/>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32"/>
      <c r="GI44" s="32"/>
      <c r="GJ44" s="32"/>
      <c r="GK44" s="32"/>
      <c r="GL44" s="2"/>
      <c r="GM44" s="2"/>
      <c r="GN44" s="2"/>
      <c r="GO44" s="2"/>
      <c r="GP44" s="2"/>
    </row>
    <row r="45" spans="6:198" s="1" customFormat="1" ht="13.5" customHeight="1" thickBot="1">
      <c r="F45" s="53"/>
      <c r="G45" s="53"/>
      <c r="H45" s="53"/>
      <c r="I45" s="53"/>
      <c r="J45" s="53"/>
      <c r="K45" s="53"/>
      <c r="L45" s="53"/>
      <c r="M45" s="53"/>
      <c r="N45" s="53"/>
      <c r="O45" s="53"/>
      <c r="P45" s="53"/>
      <c r="Q45" s="53"/>
      <c r="R45" s="53"/>
      <c r="S45" s="53"/>
      <c r="T45" s="53"/>
      <c r="U45" s="53"/>
      <c r="V45" s="53"/>
      <c r="W45" s="53"/>
      <c r="X45" s="53"/>
      <c r="Y45" s="53"/>
      <c r="Z45" s="53"/>
      <c r="AA45" s="53"/>
      <c r="AB45" s="53"/>
      <c r="AC45" s="53"/>
      <c r="AD45" s="53"/>
      <c r="AE45" s="53"/>
      <c r="AF45" s="53"/>
      <c r="AG45" s="53"/>
      <c r="AH45" s="53"/>
      <c r="AI45" s="53"/>
      <c r="AJ45" s="53"/>
      <c r="AK45" s="53"/>
      <c r="AL45" s="53"/>
      <c r="AM45" s="53"/>
      <c r="AN45" s="53"/>
      <c r="AO45" s="53"/>
      <c r="AP45" s="53"/>
      <c r="AQ45" s="53"/>
      <c r="AR45" s="53"/>
      <c r="AS45" s="53"/>
      <c r="AT45" s="53"/>
      <c r="AU45" s="53"/>
      <c r="AV45" s="53"/>
      <c r="AW45" s="53"/>
      <c r="AX45" s="53"/>
      <c r="AY45" s="53"/>
      <c r="AZ45" s="53"/>
      <c r="BA45" s="53"/>
      <c r="BB45" s="53"/>
      <c r="BC45" s="53"/>
      <c r="BD45" s="53"/>
      <c r="BE45" s="53"/>
      <c r="BF45" s="53"/>
      <c r="BG45" s="53"/>
      <c r="BH45" s="53"/>
      <c r="BI45" s="53"/>
      <c r="BJ45" s="53"/>
      <c r="BK45" s="4"/>
      <c r="BR45" s="2"/>
      <c r="BS45" s="32"/>
      <c r="BT45" s="32"/>
      <c r="BU45" s="32"/>
      <c r="BV45" s="32"/>
      <c r="BW45" s="32"/>
      <c r="BX45" s="32"/>
      <c r="BY45" s="32"/>
      <c r="BZ45" s="32"/>
      <c r="CA45" s="32"/>
      <c r="CB45" s="32"/>
      <c r="CC45" s="32"/>
      <c r="CD45" s="584"/>
      <c r="CE45" s="584"/>
      <c r="CF45" s="584"/>
      <c r="CG45" s="584"/>
      <c r="CH45" s="584"/>
      <c r="CI45" s="584"/>
      <c r="CJ45" s="584"/>
      <c r="CK45" s="584"/>
      <c r="CL45" s="584"/>
      <c r="CM45" s="32"/>
      <c r="CN45" s="32"/>
      <c r="CO45" s="32"/>
      <c r="CP45" s="32"/>
      <c r="CQ45" s="32"/>
      <c r="CR45" s="32"/>
      <c r="CS45" s="32"/>
      <c r="CT45" s="32"/>
      <c r="CU45" s="32"/>
      <c r="CV45" s="32"/>
      <c r="CW45" s="32"/>
      <c r="CX45" s="32"/>
      <c r="CY45" s="32"/>
      <c r="CZ45" s="32"/>
      <c r="DA45" s="32"/>
      <c r="DB45" s="32"/>
      <c r="DC45" s="32"/>
      <c r="DD45" s="578"/>
      <c r="DE45" s="577"/>
      <c r="DF45" s="577"/>
      <c r="DG45" s="577"/>
      <c r="DH45" s="577"/>
      <c r="DI45" s="577"/>
      <c r="DJ45" s="32"/>
      <c r="DK45" s="32"/>
      <c r="DL45" s="32"/>
      <c r="DM45" s="578"/>
      <c r="DN45" s="577"/>
      <c r="DO45" s="577"/>
      <c r="DP45" s="577"/>
      <c r="DQ45" s="577"/>
      <c r="DR45" s="577"/>
      <c r="DS45" s="32"/>
      <c r="DT45" s="32"/>
      <c r="DU45" s="32"/>
      <c r="DV45" s="32"/>
      <c r="DW45" s="32"/>
      <c r="DX45" s="2"/>
      <c r="DY45" s="2"/>
      <c r="DZ45" s="2"/>
      <c r="EA45" s="2"/>
      <c r="EB45" s="2"/>
      <c r="EC45" s="2"/>
      <c r="ED45" s="2"/>
      <c r="EE45" s="2"/>
      <c r="EF45" s="2"/>
      <c r="EG45" s="32"/>
      <c r="EH45" s="49"/>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32"/>
      <c r="GI45" s="32"/>
      <c r="GJ45" s="32"/>
      <c r="GK45" s="32"/>
      <c r="GL45" s="2"/>
      <c r="GM45" s="2"/>
      <c r="GN45" s="2"/>
      <c r="GO45" s="2"/>
      <c r="GP45" s="2"/>
    </row>
    <row r="46" spans="6:198" s="1" customFormat="1" ht="21.75" customHeight="1">
      <c r="F46" s="550" t="str">
        <f>[2]Setup!$B$5</f>
        <v>Precise Mortgage Funding 2018-2B plc</v>
      </c>
      <c r="G46" s="550"/>
      <c r="H46" s="550"/>
      <c r="I46" s="550"/>
      <c r="J46" s="550"/>
      <c r="K46" s="550"/>
      <c r="L46" s="550"/>
      <c r="M46" s="550"/>
      <c r="N46" s="550"/>
      <c r="O46" s="550"/>
      <c r="P46" s="550"/>
      <c r="Q46" s="550"/>
      <c r="R46" s="550"/>
      <c r="S46" s="550"/>
      <c r="T46" s="550"/>
      <c r="U46" s="550"/>
      <c r="V46" s="550"/>
      <c r="W46" s="550"/>
      <c r="X46" s="550"/>
      <c r="Y46" s="550"/>
      <c r="Z46" s="550"/>
      <c r="AA46" s="550"/>
      <c r="AB46" s="550"/>
      <c r="AC46" s="550"/>
      <c r="AD46" s="550"/>
      <c r="AE46" s="550"/>
      <c r="AF46" s="550"/>
      <c r="AG46" s="550"/>
      <c r="AH46" s="550"/>
      <c r="AI46" s="550"/>
      <c r="AJ46" s="550"/>
      <c r="AK46" s="550"/>
      <c r="AL46" s="550"/>
      <c r="AM46" s="550"/>
      <c r="AN46" s="550"/>
      <c r="AO46" s="550"/>
      <c r="AP46" s="550"/>
      <c r="AQ46" s="550"/>
      <c r="AR46" s="550"/>
      <c r="AS46" s="550"/>
      <c r="AT46" s="550"/>
      <c r="AU46" s="550"/>
      <c r="AV46" s="550"/>
      <c r="AW46" s="550"/>
      <c r="AX46" s="550"/>
      <c r="AY46" s="550"/>
      <c r="AZ46" s="550"/>
      <c r="BA46" s="550"/>
      <c r="BB46" s="550"/>
      <c r="BC46" s="550"/>
      <c r="BD46" s="550"/>
      <c r="BE46" s="550"/>
      <c r="BF46" s="550"/>
      <c r="BG46" s="550"/>
      <c r="BH46" s="550"/>
      <c r="BI46" s="550"/>
      <c r="BJ46" s="550"/>
      <c r="BK46" s="550"/>
      <c r="BR46" s="2"/>
      <c r="BS46" s="32"/>
      <c r="BT46" s="32"/>
      <c r="BU46" s="32"/>
      <c r="BV46" s="32"/>
      <c r="BW46" s="32"/>
      <c r="BX46" s="32"/>
      <c r="BY46" s="32"/>
      <c r="BZ46" s="32"/>
      <c r="CA46" s="32"/>
      <c r="CB46" s="32"/>
      <c r="CC46" s="32"/>
      <c r="CD46" s="54"/>
      <c r="CE46" s="54"/>
      <c r="CF46" s="54"/>
      <c r="CG46" s="54"/>
      <c r="CH46" s="54"/>
      <c r="CI46" s="54"/>
      <c r="CJ46" s="54"/>
      <c r="CK46" s="54"/>
      <c r="CL46" s="54"/>
      <c r="CM46" s="32"/>
      <c r="CN46" s="32"/>
      <c r="CO46" s="32"/>
      <c r="CP46" s="32"/>
      <c r="CQ46" s="32"/>
      <c r="CR46" s="32"/>
      <c r="CS46" s="32"/>
      <c r="CT46" s="32"/>
      <c r="CU46" s="32"/>
      <c r="CV46" s="32"/>
      <c r="CW46" s="32"/>
      <c r="CX46" s="32"/>
      <c r="CY46" s="32"/>
      <c r="CZ46" s="32"/>
      <c r="DA46" s="32"/>
      <c r="DB46" s="32"/>
      <c r="DC46" s="32"/>
      <c r="DD46" s="55"/>
      <c r="DE46" s="56"/>
      <c r="DF46" s="56"/>
      <c r="DG46" s="56"/>
      <c r="DH46" s="56"/>
      <c r="DI46" s="56"/>
      <c r="DJ46" s="32"/>
      <c r="DK46" s="32"/>
      <c r="DL46" s="32"/>
      <c r="DM46" s="55"/>
      <c r="DN46" s="56"/>
      <c r="DO46" s="56"/>
      <c r="DP46" s="56"/>
      <c r="DQ46" s="56"/>
      <c r="DR46" s="56"/>
      <c r="DS46" s="32"/>
      <c r="DT46" s="32"/>
      <c r="DU46" s="32"/>
      <c r="DV46" s="32"/>
      <c r="DW46" s="32"/>
      <c r="DX46" s="2"/>
      <c r="DY46" s="2"/>
      <c r="DZ46" s="2"/>
      <c r="EA46" s="2"/>
      <c r="EB46" s="2"/>
      <c r="EC46" s="2"/>
      <c r="ED46" s="2"/>
      <c r="EE46" s="2"/>
      <c r="EF46" s="2"/>
      <c r="EG46" s="32"/>
      <c r="EH46" s="49"/>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32"/>
      <c r="GI46" s="32"/>
      <c r="GJ46" s="32"/>
      <c r="GK46" s="32"/>
      <c r="GL46" s="2"/>
      <c r="GM46" s="2"/>
      <c r="GN46" s="2"/>
      <c r="GO46" s="2"/>
      <c r="GP46" s="2"/>
    </row>
    <row r="47" spans="6:198" s="1" customFormat="1" ht="13.5" customHeight="1">
      <c r="F47" s="551" t="s">
        <v>1</v>
      </c>
      <c r="G47" s="551"/>
      <c r="H47" s="551"/>
      <c r="I47" s="551"/>
      <c r="J47" s="551"/>
      <c r="K47" s="551"/>
      <c r="L47" s="551"/>
      <c r="M47" s="551"/>
      <c r="N47" s="551"/>
      <c r="O47" s="551"/>
      <c r="P47" s="551"/>
      <c r="Q47" s="551"/>
      <c r="R47" s="551"/>
      <c r="S47" s="551"/>
      <c r="T47" s="551"/>
      <c r="U47" s="551"/>
      <c r="V47" s="551"/>
      <c r="W47" s="551"/>
      <c r="X47" s="551"/>
      <c r="Y47" s="551"/>
      <c r="Z47" s="551"/>
      <c r="AA47" s="551"/>
      <c r="AB47" s="551"/>
      <c r="AC47" s="551"/>
      <c r="AD47" s="551"/>
      <c r="AE47" s="551"/>
      <c r="AF47" s="551"/>
      <c r="AG47" s="551"/>
      <c r="AH47" s="551"/>
      <c r="AI47" s="551"/>
      <c r="AJ47" s="551"/>
      <c r="AK47" s="551"/>
      <c r="AL47" s="551"/>
      <c r="AM47" s="551"/>
      <c r="AN47" s="551"/>
      <c r="AO47" s="551"/>
      <c r="AP47" s="551"/>
      <c r="AQ47" s="551"/>
      <c r="AR47" s="551"/>
      <c r="AS47" s="551"/>
      <c r="AT47" s="551"/>
      <c r="AU47" s="551"/>
      <c r="AV47" s="551"/>
      <c r="AW47" s="551"/>
      <c r="AX47" s="551"/>
      <c r="AY47" s="551"/>
      <c r="AZ47" s="551"/>
      <c r="BA47" s="551"/>
      <c r="BB47" s="551"/>
      <c r="BC47" s="551"/>
      <c r="BD47" s="551"/>
      <c r="BE47" s="551"/>
      <c r="BF47" s="551"/>
      <c r="BG47" s="551"/>
      <c r="BH47" s="551"/>
      <c r="BI47" s="551"/>
      <c r="BJ47" s="551"/>
      <c r="BK47" s="551"/>
      <c r="BR47" s="2"/>
      <c r="BS47" s="32"/>
      <c r="BT47" s="32"/>
      <c r="BU47" s="32"/>
      <c r="BV47" s="32"/>
      <c r="BW47" s="32"/>
      <c r="BX47" s="32"/>
      <c r="BY47" s="32"/>
      <c r="BZ47" s="32"/>
      <c r="CA47" s="32"/>
      <c r="CB47" s="32"/>
      <c r="CC47" s="32"/>
      <c r="CD47" s="54"/>
      <c r="CE47" s="54"/>
      <c r="CF47" s="54"/>
      <c r="CG47" s="54"/>
      <c r="CH47" s="54"/>
      <c r="CI47" s="54"/>
      <c r="CJ47" s="54"/>
      <c r="CK47" s="54"/>
      <c r="CL47" s="54"/>
      <c r="CM47" s="32"/>
      <c r="CN47" s="32"/>
      <c r="CO47" s="32"/>
      <c r="CP47" s="32"/>
      <c r="CQ47" s="32"/>
      <c r="CR47" s="32"/>
      <c r="CS47" s="32"/>
      <c r="CT47" s="32"/>
      <c r="CU47" s="32"/>
      <c r="CV47" s="32"/>
      <c r="CW47" s="32"/>
      <c r="CX47" s="32"/>
      <c r="CY47" s="32"/>
      <c r="CZ47" s="32"/>
      <c r="DA47" s="32"/>
      <c r="DB47" s="32"/>
      <c r="DC47" s="32"/>
      <c r="DD47" s="55"/>
      <c r="DE47" s="56"/>
      <c r="DF47" s="56"/>
      <c r="DG47" s="56"/>
      <c r="DH47" s="56"/>
      <c r="DI47" s="56"/>
      <c r="DJ47" s="32"/>
      <c r="DK47" s="32"/>
      <c r="DL47" s="32"/>
      <c r="DM47" s="55"/>
      <c r="DN47" s="56"/>
      <c r="DO47" s="56"/>
      <c r="DP47" s="56"/>
      <c r="DQ47" s="56"/>
      <c r="DR47" s="56"/>
      <c r="DS47" s="32"/>
      <c r="DT47" s="32"/>
      <c r="DU47" s="32"/>
      <c r="DV47" s="32"/>
      <c r="DW47" s="32"/>
      <c r="DX47" s="2"/>
      <c r="DY47" s="2"/>
      <c r="DZ47" s="2"/>
      <c r="EA47" s="2"/>
      <c r="EB47" s="2"/>
      <c r="EC47" s="2"/>
      <c r="ED47" s="2"/>
      <c r="EE47" s="2"/>
      <c r="EF47" s="2"/>
      <c r="EG47" s="32"/>
      <c r="EH47" s="49"/>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32"/>
      <c r="GI47" s="32"/>
      <c r="GJ47" s="32"/>
      <c r="GK47" s="32"/>
      <c r="GL47" s="2"/>
      <c r="GM47" s="2"/>
      <c r="GN47" s="2"/>
      <c r="GO47" s="2"/>
      <c r="GP47" s="2"/>
    </row>
    <row r="48" spans="6:198" s="1" customFormat="1" ht="13.5" customHeight="1">
      <c r="F48" s="551" t="s">
        <v>2</v>
      </c>
      <c r="G48" s="551"/>
      <c r="H48" s="551"/>
      <c r="I48" s="551"/>
      <c r="J48" s="551"/>
      <c r="K48" s="551"/>
      <c r="L48" s="551"/>
      <c r="M48" s="551"/>
      <c r="N48" s="551"/>
      <c r="O48" s="551"/>
      <c r="P48" s="551"/>
      <c r="Q48" s="551"/>
      <c r="R48" s="551"/>
      <c r="S48" s="551"/>
      <c r="T48" s="551"/>
      <c r="U48" s="551"/>
      <c r="V48" s="551"/>
      <c r="W48" s="551"/>
      <c r="X48" s="551"/>
      <c r="Y48" s="551"/>
      <c r="Z48" s="551"/>
      <c r="AA48" s="551"/>
      <c r="AB48" s="551"/>
      <c r="AC48" s="551"/>
      <c r="AD48" s="551"/>
      <c r="AE48" s="551"/>
      <c r="AF48" s="551"/>
      <c r="AG48" s="551"/>
      <c r="AH48" s="551"/>
      <c r="AI48" s="551"/>
      <c r="AJ48" s="551"/>
      <c r="AK48" s="551"/>
      <c r="AL48" s="551"/>
      <c r="AM48" s="551"/>
      <c r="AN48" s="551"/>
      <c r="AO48" s="551"/>
      <c r="AP48" s="551"/>
      <c r="AQ48" s="551"/>
      <c r="AR48" s="551"/>
      <c r="AS48" s="551"/>
      <c r="AT48" s="551"/>
      <c r="AU48" s="551"/>
      <c r="AV48" s="551"/>
      <c r="AW48" s="551"/>
      <c r="AX48" s="551"/>
      <c r="AY48" s="551"/>
      <c r="AZ48" s="551"/>
      <c r="BA48" s="551"/>
      <c r="BB48" s="551"/>
      <c r="BC48" s="551"/>
      <c r="BD48" s="551"/>
      <c r="BE48" s="551"/>
      <c r="BF48" s="551"/>
      <c r="BG48" s="551"/>
      <c r="BH48" s="551"/>
      <c r="BI48" s="551"/>
      <c r="BJ48" s="551"/>
      <c r="BK48" s="551"/>
      <c r="BR48" s="2"/>
      <c r="BS48" s="32"/>
      <c r="BT48" s="32"/>
      <c r="BU48" s="32"/>
      <c r="BV48" s="32"/>
      <c r="BW48" s="32"/>
      <c r="BX48" s="32"/>
      <c r="BY48" s="32"/>
      <c r="BZ48" s="32"/>
      <c r="CA48" s="32"/>
      <c r="CB48" s="32"/>
      <c r="CC48" s="32"/>
      <c r="CD48" s="54"/>
      <c r="CE48" s="54"/>
      <c r="CF48" s="54"/>
      <c r="CG48" s="54"/>
      <c r="CH48" s="54"/>
      <c r="CI48" s="54"/>
      <c r="CJ48" s="54"/>
      <c r="CK48" s="54"/>
      <c r="CL48" s="54"/>
      <c r="CM48" s="32"/>
      <c r="CN48" s="32"/>
      <c r="CO48" s="32"/>
      <c r="CP48" s="32"/>
      <c r="CQ48" s="32"/>
      <c r="CR48" s="32"/>
      <c r="CS48" s="32"/>
      <c r="CT48" s="32"/>
      <c r="CU48" s="32"/>
      <c r="CV48" s="32"/>
      <c r="CW48" s="32"/>
      <c r="CX48" s="32"/>
      <c r="CY48" s="32"/>
      <c r="CZ48" s="32"/>
      <c r="DA48" s="32"/>
      <c r="DB48" s="32"/>
      <c r="DC48" s="32"/>
      <c r="DD48" s="55"/>
      <c r="DE48" s="56"/>
      <c r="DF48" s="56"/>
      <c r="DG48" s="56"/>
      <c r="DH48" s="56"/>
      <c r="DI48" s="56"/>
      <c r="DJ48" s="32"/>
      <c r="DK48" s="32"/>
      <c r="DL48" s="32"/>
      <c r="DM48" s="55"/>
      <c r="DN48" s="56"/>
      <c r="DO48" s="56"/>
      <c r="DP48" s="56"/>
      <c r="DQ48" s="56"/>
      <c r="DR48" s="56"/>
      <c r="DS48" s="32"/>
      <c r="DT48" s="32"/>
      <c r="DU48" s="32"/>
      <c r="DV48" s="32"/>
      <c r="DW48" s="32"/>
      <c r="DX48" s="2"/>
      <c r="DY48" s="2"/>
      <c r="DZ48" s="2"/>
      <c r="EA48" s="2"/>
      <c r="EB48" s="2"/>
      <c r="EC48" s="2"/>
      <c r="ED48" s="2"/>
      <c r="EE48" s="2"/>
      <c r="EF48" s="2"/>
      <c r="EG48" s="32"/>
      <c r="EH48" s="49"/>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32"/>
      <c r="GI48" s="32"/>
      <c r="GJ48" s="32"/>
      <c r="GK48" s="32"/>
      <c r="GL48" s="2"/>
      <c r="GM48" s="2"/>
      <c r="GN48" s="2"/>
      <c r="GO48" s="2"/>
      <c r="GP48" s="2"/>
    </row>
    <row r="49" spans="6:198" s="1" customFormat="1" ht="13.5" customHeight="1" thickBot="1">
      <c r="F49" s="552">
        <f>[1]Input!$C$112</f>
        <v>43211</v>
      </c>
      <c r="G49" s="552"/>
      <c r="H49" s="552"/>
      <c r="I49" s="552"/>
      <c r="J49" s="552"/>
      <c r="K49" s="552"/>
      <c r="L49" s="552"/>
      <c r="M49" s="552"/>
      <c r="N49" s="552"/>
      <c r="O49" s="552"/>
      <c r="P49" s="552"/>
      <c r="Q49" s="552"/>
      <c r="R49" s="552"/>
      <c r="S49" s="552"/>
      <c r="T49" s="552"/>
      <c r="U49" s="552"/>
      <c r="V49" s="552"/>
      <c r="W49" s="552"/>
      <c r="X49" s="552"/>
      <c r="Y49" s="552"/>
      <c r="Z49" s="552"/>
      <c r="AA49" s="552"/>
      <c r="AB49" s="552"/>
      <c r="AC49" s="552"/>
      <c r="AD49" s="552"/>
      <c r="AE49" s="552"/>
      <c r="AF49" s="552"/>
      <c r="AG49" s="552"/>
      <c r="AH49" s="552"/>
      <c r="AI49" s="552"/>
      <c r="AJ49" s="552"/>
      <c r="AK49" s="552"/>
      <c r="AL49" s="552"/>
      <c r="AM49" s="552"/>
      <c r="AN49" s="552"/>
      <c r="AO49" s="552"/>
      <c r="AP49" s="552"/>
      <c r="AQ49" s="552"/>
      <c r="AR49" s="552"/>
      <c r="AS49" s="552"/>
      <c r="AT49" s="552"/>
      <c r="AU49" s="552"/>
      <c r="AV49" s="552"/>
      <c r="AW49" s="552"/>
      <c r="AX49" s="552"/>
      <c r="AY49" s="552"/>
      <c r="AZ49" s="552"/>
      <c r="BA49" s="552"/>
      <c r="BB49" s="552"/>
      <c r="BC49" s="552"/>
      <c r="BD49" s="552"/>
      <c r="BE49" s="552"/>
      <c r="BF49" s="552"/>
      <c r="BG49" s="552"/>
      <c r="BH49" s="552"/>
      <c r="BI49" s="552"/>
      <c r="BJ49" s="552"/>
      <c r="BK49" s="552"/>
      <c r="BR49" s="2"/>
      <c r="BS49" s="32"/>
      <c r="BT49" s="32"/>
      <c r="BU49" s="32"/>
      <c r="BV49" s="32"/>
      <c r="BW49" s="32"/>
      <c r="BX49" s="32"/>
      <c r="BY49" s="32"/>
      <c r="BZ49" s="32"/>
      <c r="CA49" s="32"/>
      <c r="CB49" s="32"/>
      <c r="CC49" s="32"/>
      <c r="CD49" s="54"/>
      <c r="CE49" s="54"/>
      <c r="CF49" s="54"/>
      <c r="CG49" s="54"/>
      <c r="CH49" s="54"/>
      <c r="CI49" s="54"/>
      <c r="CJ49" s="54"/>
      <c r="CK49" s="54"/>
      <c r="CL49" s="54"/>
      <c r="CM49" s="32"/>
      <c r="CN49" s="32"/>
      <c r="CO49" s="32"/>
      <c r="CP49" s="32"/>
      <c r="CQ49" s="32"/>
      <c r="CR49" s="32"/>
      <c r="CS49" s="32"/>
      <c r="CT49" s="32"/>
      <c r="CU49" s="32"/>
      <c r="CV49" s="32"/>
      <c r="CW49" s="32"/>
      <c r="CX49" s="32"/>
      <c r="CY49" s="32"/>
      <c r="CZ49" s="32"/>
      <c r="DA49" s="32"/>
      <c r="DB49" s="32"/>
      <c r="DC49" s="32"/>
      <c r="DD49" s="55"/>
      <c r="DE49" s="56"/>
      <c r="DF49" s="56"/>
      <c r="DG49" s="56"/>
      <c r="DH49" s="56"/>
      <c r="DI49" s="56"/>
      <c r="DJ49" s="32"/>
      <c r="DK49" s="32"/>
      <c r="DL49" s="32"/>
      <c r="DM49" s="55"/>
      <c r="DN49" s="56"/>
      <c r="DO49" s="56"/>
      <c r="DP49" s="56"/>
      <c r="DQ49" s="56"/>
      <c r="DR49" s="56"/>
      <c r="DS49" s="32"/>
      <c r="DT49" s="32"/>
      <c r="DU49" s="32"/>
      <c r="DV49" s="32"/>
      <c r="DW49" s="32"/>
      <c r="DX49" s="2"/>
      <c r="DY49" s="2"/>
      <c r="DZ49" s="2"/>
      <c r="EA49" s="2"/>
      <c r="EB49" s="2"/>
      <c r="EC49" s="2"/>
      <c r="ED49" s="2"/>
      <c r="EE49" s="2"/>
      <c r="EF49" s="2"/>
      <c r="EG49" s="32"/>
      <c r="EH49" s="49"/>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32"/>
      <c r="GI49" s="32"/>
      <c r="GJ49" s="32"/>
      <c r="GK49" s="32"/>
      <c r="GL49" s="2"/>
      <c r="GM49" s="2"/>
      <c r="GN49" s="2"/>
      <c r="GO49" s="2"/>
      <c r="GP49" s="2"/>
    </row>
    <row r="50" spans="6:198" s="1" customFormat="1" ht="13.5" customHeight="1">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R50" s="2"/>
      <c r="BS50" s="32"/>
      <c r="BT50" s="32"/>
      <c r="BU50" s="32"/>
      <c r="BV50" s="32"/>
      <c r="BW50" s="32"/>
      <c r="BX50" s="32"/>
      <c r="BY50" s="32"/>
      <c r="BZ50" s="32"/>
      <c r="CA50" s="32"/>
      <c r="CB50" s="32"/>
      <c r="CC50" s="32"/>
      <c r="CD50" s="54"/>
      <c r="CE50" s="54"/>
      <c r="CF50" s="54"/>
      <c r="CG50" s="54"/>
      <c r="CH50" s="54"/>
      <c r="CI50" s="54"/>
      <c r="CJ50" s="54"/>
      <c r="CK50" s="54"/>
      <c r="CL50" s="54"/>
      <c r="CM50" s="32"/>
      <c r="CN50" s="32"/>
      <c r="CO50" s="32"/>
      <c r="CP50" s="32"/>
      <c r="CQ50" s="32"/>
      <c r="CR50" s="32"/>
      <c r="CS50" s="32"/>
      <c r="CT50" s="32"/>
      <c r="CU50" s="32"/>
      <c r="CV50" s="32"/>
      <c r="CW50" s="32"/>
      <c r="CX50" s="32"/>
      <c r="CY50" s="32"/>
      <c r="CZ50" s="32"/>
      <c r="DA50" s="32"/>
      <c r="DB50" s="32"/>
      <c r="DC50" s="32"/>
      <c r="DD50" s="55"/>
      <c r="DE50" s="56"/>
      <c r="DF50" s="56"/>
      <c r="DG50" s="56"/>
      <c r="DH50" s="56"/>
      <c r="DI50" s="56"/>
      <c r="DJ50" s="32"/>
      <c r="DK50" s="32"/>
      <c r="DL50" s="32"/>
      <c r="DM50" s="55"/>
      <c r="DN50" s="56"/>
      <c r="DO50" s="56"/>
      <c r="DP50" s="56"/>
      <c r="DQ50" s="56"/>
      <c r="DR50" s="56"/>
      <c r="DS50" s="32"/>
      <c r="DT50" s="32"/>
      <c r="DU50" s="32"/>
      <c r="DV50" s="32"/>
      <c r="DW50" s="32"/>
      <c r="DX50" s="2"/>
      <c r="DY50" s="2"/>
      <c r="DZ50" s="2"/>
      <c r="EA50" s="2"/>
      <c r="EB50" s="2"/>
      <c r="EC50" s="2"/>
      <c r="ED50" s="2"/>
      <c r="EE50" s="2"/>
      <c r="EF50" s="2"/>
      <c r="EG50" s="32"/>
      <c r="EH50" s="49"/>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32"/>
      <c r="GI50" s="32"/>
      <c r="GJ50" s="32"/>
      <c r="GK50" s="32"/>
      <c r="GL50" s="2"/>
      <c r="GM50" s="2"/>
      <c r="GN50" s="2"/>
      <c r="GO50" s="2"/>
      <c r="GP50" s="2"/>
    </row>
    <row r="51" spans="6:198" s="1" customFormat="1" ht="13.5" customHeight="1">
      <c r="F51" s="579" t="s">
        <v>14</v>
      </c>
      <c r="G51" s="579"/>
      <c r="H51" s="579"/>
      <c r="I51" s="579"/>
      <c r="J51" s="579"/>
      <c r="K51" s="579"/>
      <c r="L51" s="579"/>
      <c r="M51" s="579"/>
      <c r="N51" s="579"/>
      <c r="O51" s="579"/>
      <c r="P51" s="579"/>
      <c r="Q51" s="579"/>
      <c r="R51" s="579"/>
      <c r="S51" s="579"/>
      <c r="T51" s="579"/>
      <c r="U51" s="579"/>
      <c r="V51" s="579"/>
      <c r="W51" s="579"/>
      <c r="X51" s="579"/>
      <c r="Y51" s="579"/>
      <c r="Z51" s="579"/>
      <c r="AA51" s="579"/>
      <c r="AB51" s="579"/>
      <c r="AC51" s="579"/>
      <c r="AD51" s="579"/>
      <c r="AE51" s="579"/>
      <c r="AF51" s="579"/>
      <c r="AG51" s="579"/>
      <c r="AH51" s="579"/>
      <c r="AI51" s="579"/>
      <c r="AJ51" s="579"/>
      <c r="AK51" s="579"/>
      <c r="AL51" s="579"/>
      <c r="AM51" s="579"/>
      <c r="AN51" s="579"/>
      <c r="AO51" s="579"/>
      <c r="AP51" s="579"/>
      <c r="AQ51" s="579"/>
      <c r="AR51" s="579"/>
      <c r="AS51" s="579"/>
      <c r="AT51" s="579"/>
      <c r="AU51" s="579"/>
      <c r="AV51" s="579"/>
      <c r="AW51" s="579"/>
      <c r="AX51" s="579"/>
      <c r="AY51" s="579"/>
      <c r="AZ51" s="579"/>
      <c r="BA51" s="579"/>
      <c r="BB51" s="579"/>
      <c r="BC51" s="579"/>
      <c r="BD51" s="579"/>
      <c r="BE51" s="579"/>
      <c r="BF51" s="579"/>
      <c r="BG51" s="579"/>
      <c r="BH51" s="579"/>
      <c r="BI51" s="579"/>
      <c r="BJ51" s="579"/>
      <c r="BK51" s="4"/>
      <c r="BR51" s="2"/>
      <c r="BS51" s="32"/>
      <c r="BT51" s="32"/>
      <c r="BU51" s="32"/>
      <c r="BV51" s="32"/>
      <c r="BW51" s="32"/>
      <c r="BX51" s="32"/>
      <c r="BY51" s="32"/>
      <c r="BZ51" s="32"/>
      <c r="CA51" s="32"/>
      <c r="CB51" s="32"/>
      <c r="CC51" s="32"/>
      <c r="CD51" s="54"/>
      <c r="CE51" s="54"/>
      <c r="CF51" s="54"/>
      <c r="CG51" s="54"/>
      <c r="CH51" s="54"/>
      <c r="CI51" s="54"/>
      <c r="CJ51" s="54"/>
      <c r="CK51" s="54"/>
      <c r="CL51" s="54"/>
      <c r="CM51" s="32"/>
      <c r="CN51" s="32"/>
      <c r="CO51" s="32"/>
      <c r="CP51" s="32"/>
      <c r="CQ51" s="32"/>
      <c r="CR51" s="32"/>
      <c r="CS51" s="32"/>
      <c r="CT51" s="32"/>
      <c r="CU51" s="32"/>
      <c r="CV51" s="32"/>
      <c r="CW51" s="32"/>
      <c r="CX51" s="32"/>
      <c r="CY51" s="32"/>
      <c r="CZ51" s="32"/>
      <c r="DA51" s="32"/>
      <c r="DB51" s="32"/>
      <c r="DC51" s="32"/>
      <c r="DD51" s="55"/>
      <c r="DE51" s="56"/>
      <c r="DF51" s="56"/>
      <c r="DG51" s="56"/>
      <c r="DH51" s="56"/>
      <c r="DI51" s="56"/>
      <c r="DJ51" s="32"/>
      <c r="DK51" s="32"/>
      <c r="DL51" s="32"/>
      <c r="DM51" s="55"/>
      <c r="DN51" s="56"/>
      <c r="DO51" s="56"/>
      <c r="DP51" s="56"/>
      <c r="DQ51" s="56"/>
      <c r="DR51" s="56"/>
      <c r="DS51" s="32"/>
      <c r="DT51" s="32"/>
      <c r="DU51" s="32"/>
      <c r="DV51" s="32"/>
      <c r="DW51" s="32"/>
      <c r="DX51" s="2"/>
      <c r="DY51" s="2"/>
      <c r="DZ51" s="2"/>
      <c r="EA51" s="2"/>
      <c r="EB51" s="2"/>
      <c r="EC51" s="2"/>
      <c r="ED51" s="2"/>
      <c r="EE51" s="2"/>
      <c r="EF51" s="2"/>
      <c r="EG51" s="32"/>
      <c r="EH51" s="49"/>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32"/>
      <c r="GI51" s="32"/>
      <c r="GJ51" s="32"/>
      <c r="GK51" s="32"/>
      <c r="GL51" s="2"/>
      <c r="GM51" s="2"/>
      <c r="GN51" s="2"/>
      <c r="GO51" s="2"/>
      <c r="GP51" s="2"/>
    </row>
    <row r="52" spans="6:198" s="1" customFormat="1" ht="13.5" customHeight="1">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R52" s="2"/>
      <c r="BS52" s="32"/>
      <c r="BT52" s="32"/>
      <c r="BU52" s="32"/>
      <c r="BV52" s="32"/>
      <c r="BW52" s="32"/>
      <c r="BX52" s="32"/>
      <c r="BY52" s="32"/>
      <c r="BZ52" s="32"/>
      <c r="CA52" s="32"/>
      <c r="CB52" s="32"/>
      <c r="CC52" s="32"/>
      <c r="CD52" s="54"/>
      <c r="CE52" s="54"/>
      <c r="CF52" s="54"/>
      <c r="CG52" s="54"/>
      <c r="CH52" s="54"/>
      <c r="CI52" s="54"/>
      <c r="CJ52" s="54"/>
      <c r="CK52" s="54"/>
      <c r="CL52" s="54"/>
      <c r="CM52" s="32"/>
      <c r="CN52" s="32"/>
      <c r="CO52" s="32"/>
      <c r="CP52" s="32"/>
      <c r="CQ52" s="32"/>
      <c r="CR52" s="32"/>
      <c r="CS52" s="32"/>
      <c r="CT52" s="32"/>
      <c r="CU52" s="32"/>
      <c r="CV52" s="32"/>
      <c r="CW52" s="32"/>
      <c r="CX52" s="32"/>
      <c r="CY52" s="32"/>
      <c r="CZ52" s="32"/>
      <c r="DA52" s="32"/>
      <c r="DB52" s="32"/>
      <c r="DC52" s="32"/>
      <c r="DD52" s="55"/>
      <c r="DE52" s="56"/>
      <c r="DF52" s="56"/>
      <c r="DG52" s="56"/>
      <c r="DH52" s="56"/>
      <c r="DI52" s="56"/>
      <c r="DJ52" s="32"/>
      <c r="DK52" s="32"/>
      <c r="DL52" s="32"/>
      <c r="DM52" s="55"/>
      <c r="DN52" s="56"/>
      <c r="DO52" s="56"/>
      <c r="DP52" s="56"/>
      <c r="DQ52" s="56"/>
      <c r="DR52" s="56"/>
      <c r="DS52" s="32"/>
      <c r="DT52" s="32"/>
      <c r="DU52" s="32"/>
      <c r="DV52" s="32"/>
      <c r="DW52" s="32"/>
      <c r="DX52" s="2"/>
      <c r="DY52" s="2"/>
      <c r="DZ52" s="2"/>
      <c r="EA52" s="2"/>
      <c r="EB52" s="2"/>
      <c r="EC52" s="2"/>
      <c r="ED52" s="2"/>
      <c r="EE52" s="2"/>
      <c r="EF52" s="2"/>
      <c r="EG52" s="32"/>
      <c r="EH52" s="49"/>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32"/>
      <c r="GI52" s="32"/>
      <c r="GJ52" s="32"/>
      <c r="GK52" s="32"/>
      <c r="GL52" s="2"/>
      <c r="GM52" s="2"/>
      <c r="GN52" s="2"/>
      <c r="GO52" s="2"/>
      <c r="GP52" s="2"/>
    </row>
    <row r="53" spans="6:198" s="1" customFormat="1" ht="13.5" customHeight="1">
      <c r="F53" s="4"/>
      <c r="G53" s="6"/>
      <c r="H53" s="6"/>
      <c r="I53" s="57"/>
      <c r="J53" s="6"/>
      <c r="K53" s="6"/>
      <c r="L53" s="25"/>
      <c r="M53" s="25"/>
      <c r="N53" s="25"/>
      <c r="O53" s="25"/>
      <c r="P53" s="25"/>
      <c r="Q53" s="25"/>
      <c r="R53" s="25"/>
      <c r="S53" s="25"/>
      <c r="T53" s="25"/>
      <c r="U53" s="25"/>
      <c r="V53" s="25"/>
      <c r="W53" s="25"/>
      <c r="X53" s="25"/>
      <c r="Y53" s="25"/>
      <c r="Z53" s="25"/>
      <c r="AA53" s="25"/>
      <c r="AB53" s="25"/>
      <c r="AC53" s="25"/>
      <c r="AD53" s="25"/>
      <c r="AE53" s="25"/>
      <c r="AF53" s="25"/>
      <c r="AG53" s="25"/>
      <c r="AH53" s="25"/>
      <c r="AI53" s="25"/>
      <c r="AJ53" s="25"/>
      <c r="AK53" s="25"/>
      <c r="AL53" s="25"/>
      <c r="AM53" s="25"/>
      <c r="AN53" s="25"/>
      <c r="AO53" s="25"/>
      <c r="AP53" s="25"/>
      <c r="AQ53" s="25"/>
      <c r="AR53" s="25"/>
      <c r="AS53" s="25"/>
      <c r="AT53" s="25"/>
      <c r="AU53" s="25"/>
      <c r="AV53" s="25"/>
      <c r="AW53" s="25"/>
      <c r="AX53" s="25"/>
      <c r="AY53" s="25"/>
      <c r="AZ53" s="25"/>
      <c r="BA53" s="25"/>
      <c r="BB53" s="25"/>
      <c r="BC53" s="25"/>
      <c r="BD53" s="25"/>
      <c r="BE53" s="25"/>
      <c r="BF53" s="25"/>
      <c r="BG53" s="25"/>
      <c r="BH53" s="25"/>
      <c r="BI53" s="25"/>
      <c r="BJ53" s="4"/>
      <c r="BK53" s="4"/>
      <c r="BR53" s="2"/>
      <c r="BS53" s="32"/>
      <c r="BT53" s="32"/>
      <c r="BU53" s="32"/>
      <c r="BV53" s="32"/>
      <c r="BW53" s="32"/>
      <c r="BX53" s="32"/>
      <c r="BY53" s="32"/>
      <c r="BZ53" s="32"/>
      <c r="CA53" s="32"/>
      <c r="CB53" s="32"/>
      <c r="CC53" s="32"/>
      <c r="CD53" s="54"/>
      <c r="CE53" s="54"/>
      <c r="CF53" s="54"/>
      <c r="CG53" s="54"/>
      <c r="CH53" s="54"/>
      <c r="CI53" s="54"/>
      <c r="CJ53" s="54"/>
      <c r="CK53" s="54"/>
      <c r="CL53" s="54"/>
      <c r="CM53" s="32"/>
      <c r="CN53" s="32"/>
      <c r="CO53" s="32"/>
      <c r="CP53" s="32"/>
      <c r="CQ53" s="32"/>
      <c r="CR53" s="32"/>
      <c r="CS53" s="32"/>
      <c r="CT53" s="32"/>
      <c r="CU53" s="32"/>
      <c r="CV53" s="32"/>
      <c r="CW53" s="32"/>
      <c r="CX53" s="32"/>
      <c r="CY53" s="32"/>
      <c r="CZ53" s="32"/>
      <c r="DA53" s="32"/>
      <c r="DB53" s="32"/>
      <c r="DC53" s="32"/>
      <c r="DD53" s="55"/>
      <c r="DE53" s="56"/>
      <c r="DF53" s="56"/>
      <c r="DG53" s="56"/>
      <c r="DH53" s="56"/>
      <c r="DI53" s="56"/>
      <c r="DJ53" s="32"/>
      <c r="DK53" s="32"/>
      <c r="DL53" s="32"/>
      <c r="DM53" s="55"/>
      <c r="DN53" s="56"/>
      <c r="DO53" s="56"/>
      <c r="DP53" s="56"/>
      <c r="DQ53" s="56"/>
      <c r="DR53" s="56"/>
      <c r="DS53" s="32"/>
      <c r="DT53" s="32"/>
      <c r="DU53" s="32"/>
      <c r="DV53" s="32"/>
      <c r="DW53" s="32"/>
      <c r="DX53" s="2"/>
      <c r="DY53" s="2"/>
      <c r="DZ53" s="2"/>
      <c r="EA53" s="2"/>
      <c r="EB53" s="2"/>
      <c r="EC53" s="2"/>
      <c r="ED53" s="2"/>
      <c r="EE53" s="2"/>
      <c r="EF53" s="2"/>
      <c r="EG53" s="32"/>
      <c r="EH53" s="49"/>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32"/>
      <c r="GI53" s="32"/>
      <c r="GJ53" s="32"/>
      <c r="GK53" s="32"/>
      <c r="GL53" s="2"/>
      <c r="GM53" s="2"/>
      <c r="GN53" s="2"/>
      <c r="GO53" s="2"/>
      <c r="GP53" s="2"/>
    </row>
    <row r="54" spans="6:198" s="1" customFormat="1" ht="42" customHeight="1">
      <c r="F54" s="4"/>
      <c r="G54" s="58" t="s">
        <v>52</v>
      </c>
      <c r="H54" s="25"/>
      <c r="I54" s="59"/>
      <c r="J54" s="25"/>
      <c r="K54" s="25"/>
      <c r="L54" s="25"/>
      <c r="M54" s="580" t="s">
        <v>53</v>
      </c>
      <c r="N54" s="580"/>
      <c r="O54" s="580"/>
      <c r="P54" s="580"/>
      <c r="Q54" s="580"/>
      <c r="R54" s="580"/>
      <c r="S54" s="60"/>
      <c r="T54" s="581" t="s">
        <v>54</v>
      </c>
      <c r="U54" s="581"/>
      <c r="V54" s="581"/>
      <c r="W54" s="581"/>
      <c r="X54" s="581"/>
      <c r="Y54" s="581" t="s">
        <v>55</v>
      </c>
      <c r="Z54" s="581"/>
      <c r="AA54" s="581"/>
      <c r="AB54" s="581"/>
      <c r="AC54" s="581"/>
      <c r="AD54" s="580" t="s">
        <v>56</v>
      </c>
      <c r="AE54" s="580"/>
      <c r="AF54" s="580"/>
      <c r="AG54" s="580"/>
      <c r="AH54" s="580"/>
      <c r="AI54" s="580"/>
      <c r="AJ54" s="61"/>
      <c r="AK54" s="582" t="s">
        <v>57</v>
      </c>
      <c r="AL54" s="582"/>
      <c r="AM54" s="582"/>
      <c r="AN54" s="582"/>
      <c r="AO54" s="60"/>
      <c r="AP54" s="581" t="s">
        <v>58</v>
      </c>
      <c r="AQ54" s="581"/>
      <c r="AR54" s="581"/>
      <c r="AS54" s="581"/>
      <c r="AT54" s="581"/>
      <c r="AU54" s="62"/>
      <c r="AV54" s="581" t="s">
        <v>59</v>
      </c>
      <c r="AW54" s="581"/>
      <c r="AX54" s="581"/>
      <c r="AY54" s="581"/>
      <c r="AZ54" s="581"/>
      <c r="BA54" s="62"/>
      <c r="BB54" s="583" t="s">
        <v>60</v>
      </c>
      <c r="BC54" s="583"/>
      <c r="BD54" s="583"/>
      <c r="BE54" s="583"/>
      <c r="BF54" s="583"/>
      <c r="BG54" s="63"/>
      <c r="BH54" s="63"/>
      <c r="BI54" s="63"/>
      <c r="BJ54" s="4"/>
      <c r="BK54" s="4"/>
      <c r="BR54" s="2"/>
      <c r="BS54" s="32"/>
      <c r="BT54" s="32"/>
      <c r="BU54" s="32"/>
      <c r="BV54" s="32"/>
      <c r="BW54" s="32"/>
      <c r="BX54" s="32"/>
      <c r="BY54" s="32"/>
      <c r="BZ54" s="32"/>
      <c r="CA54" s="32"/>
      <c r="CB54" s="32"/>
      <c r="CC54" s="32"/>
      <c r="CD54" s="54"/>
      <c r="CE54" s="54"/>
      <c r="CF54" s="54"/>
      <c r="CG54" s="54"/>
      <c r="CH54" s="54"/>
      <c r="CI54" s="54"/>
      <c r="CJ54" s="54"/>
      <c r="CK54" s="54"/>
      <c r="CL54" s="54"/>
      <c r="CM54" s="32"/>
      <c r="CN54" s="32"/>
      <c r="CO54" s="32"/>
      <c r="CP54" s="32"/>
      <c r="CQ54" s="32"/>
      <c r="CR54" s="32"/>
      <c r="CS54" s="32"/>
      <c r="CT54" s="32"/>
      <c r="CU54" s="32"/>
      <c r="CV54" s="32"/>
      <c r="CW54" s="32"/>
      <c r="CX54" s="32"/>
      <c r="CY54" s="32"/>
      <c r="CZ54" s="32"/>
      <c r="DA54" s="32"/>
      <c r="DB54" s="32"/>
      <c r="DC54" s="32"/>
      <c r="DD54" s="55"/>
      <c r="DE54" s="56"/>
      <c r="DF54" s="56"/>
      <c r="DG54" s="56"/>
      <c r="DH54" s="56"/>
      <c r="DI54" s="56"/>
      <c r="DJ54" s="32"/>
      <c r="DK54" s="32"/>
      <c r="DL54" s="32"/>
      <c r="DM54" s="55"/>
      <c r="DN54" s="56"/>
      <c r="DO54" s="56"/>
      <c r="DP54" s="56"/>
      <c r="DQ54" s="56"/>
      <c r="DR54" s="56"/>
      <c r="DS54" s="32"/>
      <c r="DT54" s="32"/>
      <c r="DU54" s="32"/>
      <c r="DV54" s="32"/>
      <c r="DW54" s="32"/>
      <c r="DX54" s="2"/>
      <c r="DY54" s="2"/>
      <c r="DZ54" s="2"/>
      <c r="EA54" s="2"/>
      <c r="EB54" s="2"/>
      <c r="EC54" s="2"/>
      <c r="ED54" s="2"/>
      <c r="EE54" s="2"/>
      <c r="EF54" s="2"/>
      <c r="EG54" s="32"/>
      <c r="EH54" s="49"/>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32"/>
      <c r="GI54" s="32"/>
      <c r="GJ54" s="32"/>
      <c r="GK54" s="32"/>
      <c r="GL54" s="2"/>
      <c r="GM54" s="2"/>
      <c r="GN54" s="2"/>
      <c r="GO54" s="2"/>
      <c r="GP54" s="2"/>
    </row>
    <row r="55" spans="6:198" s="1" customFormat="1" ht="13.5" customHeight="1">
      <c r="F55" s="4"/>
      <c r="G55" s="6" t="s">
        <v>61</v>
      </c>
      <c r="H55" s="6"/>
      <c r="I55" s="57"/>
      <c r="J55" s="6"/>
      <c r="K55" s="6"/>
      <c r="L55" s="25"/>
      <c r="M55" s="25"/>
      <c r="N55" s="25"/>
      <c r="O55" s="25"/>
      <c r="P55" s="64"/>
      <c r="Q55" s="64"/>
      <c r="R55" s="64"/>
      <c r="S55" s="64"/>
      <c r="T55" s="64"/>
      <c r="U55" s="64"/>
      <c r="V55" s="64"/>
      <c r="W55" s="25"/>
      <c r="X55" s="25"/>
      <c r="Y55" s="64"/>
      <c r="Z55" s="64"/>
      <c r="AA55" s="64"/>
      <c r="AB55" s="64"/>
      <c r="AC55" s="64"/>
      <c r="AD55" s="25"/>
      <c r="AE55" s="25"/>
      <c r="AF55" s="25"/>
      <c r="AG55" s="25"/>
      <c r="AH55" s="25"/>
      <c r="AI55" s="25"/>
      <c r="AJ55" s="64"/>
      <c r="AK55" s="64"/>
      <c r="AL55" s="64"/>
      <c r="AM55" s="64"/>
      <c r="AN55" s="64"/>
      <c r="AO55" s="64"/>
      <c r="AP55" s="64"/>
      <c r="AQ55" s="25"/>
      <c r="AR55" s="25"/>
      <c r="AS55" s="64"/>
      <c r="AT55" s="64"/>
      <c r="AU55" s="64"/>
      <c r="AV55" s="64"/>
      <c r="AW55" s="64"/>
      <c r="AX55" s="25"/>
      <c r="AY55" s="25"/>
      <c r="AZ55" s="25"/>
      <c r="BA55" s="25"/>
      <c r="BB55" s="25"/>
      <c r="BC55" s="25"/>
      <c r="BD55" s="25"/>
      <c r="BE55" s="25"/>
      <c r="BF55" s="25"/>
      <c r="BG55" s="25"/>
      <c r="BH55" s="25"/>
      <c r="BI55" s="25"/>
      <c r="BJ55" s="4"/>
      <c r="BK55" s="4"/>
      <c r="BR55" s="2"/>
      <c r="BS55" s="32"/>
      <c r="BT55" s="32"/>
      <c r="BU55" s="32"/>
      <c r="BV55" s="32"/>
      <c r="BW55" s="32"/>
      <c r="BX55" s="32"/>
      <c r="BY55" s="32"/>
      <c r="BZ55" s="32"/>
      <c r="CA55" s="32"/>
      <c r="CB55" s="32"/>
      <c r="CC55" s="32"/>
      <c r="CD55" s="54"/>
      <c r="CE55" s="54"/>
      <c r="CF55" s="54"/>
      <c r="CG55" s="54"/>
      <c r="CH55" s="54"/>
      <c r="CI55" s="54"/>
      <c r="CJ55" s="54"/>
      <c r="CK55" s="54"/>
      <c r="CL55" s="54"/>
      <c r="CM55" s="32"/>
      <c r="CN55" s="32"/>
      <c r="CO55" s="32"/>
      <c r="CP55" s="32"/>
      <c r="CQ55" s="32"/>
      <c r="CR55" s="32"/>
      <c r="CS55" s="32"/>
      <c r="CT55" s="32"/>
      <c r="CU55" s="32"/>
      <c r="CV55" s="32"/>
      <c r="CW55" s="32"/>
      <c r="CX55" s="32"/>
      <c r="CY55" s="32"/>
      <c r="CZ55" s="32"/>
      <c r="DA55" s="32"/>
      <c r="DB55" s="32"/>
      <c r="DC55" s="32"/>
      <c r="DD55" s="55"/>
      <c r="DE55" s="56"/>
      <c r="DF55" s="56"/>
      <c r="DG55" s="56"/>
      <c r="DH55" s="56"/>
      <c r="DI55" s="56"/>
      <c r="DJ55" s="32"/>
      <c r="DK55" s="32"/>
      <c r="DL55" s="32"/>
      <c r="DM55" s="55"/>
      <c r="DN55" s="56"/>
      <c r="DO55" s="56"/>
      <c r="DP55" s="56"/>
      <c r="DQ55" s="56"/>
      <c r="DR55" s="56"/>
      <c r="DS55" s="32"/>
      <c r="DT55" s="32"/>
      <c r="DU55" s="32"/>
      <c r="DV55" s="32"/>
      <c r="DW55" s="32"/>
      <c r="DX55" s="2"/>
      <c r="DY55" s="2"/>
      <c r="DZ55" s="2"/>
      <c r="EA55" s="2"/>
      <c r="EB55" s="2"/>
      <c r="EC55" s="2"/>
      <c r="ED55" s="2"/>
      <c r="EE55" s="2"/>
      <c r="EF55" s="2"/>
      <c r="EG55" s="32"/>
      <c r="EH55" s="49"/>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32"/>
      <c r="GI55" s="32"/>
      <c r="GJ55" s="32"/>
      <c r="GK55" s="32"/>
      <c r="GL55" s="2"/>
      <c r="GM55" s="2"/>
      <c r="GN55" s="2"/>
      <c r="GO55" s="2"/>
      <c r="GP55" s="2"/>
    </row>
    <row r="56" spans="6:198" s="1" customFormat="1" ht="13.5" customHeight="1">
      <c r="F56" s="4"/>
      <c r="G56" s="25" t="s">
        <v>62</v>
      </c>
      <c r="H56" s="25"/>
      <c r="I56" s="59"/>
      <c r="J56" s="25"/>
      <c r="K56" s="25"/>
      <c r="L56" s="25"/>
      <c r="M56" s="585">
        <f>'[2]Note Calcs'!C19</f>
        <v>338900000</v>
      </c>
      <c r="N56" s="585"/>
      <c r="O56" s="585"/>
      <c r="P56" s="585"/>
      <c r="Q56" s="585"/>
      <c r="R56" s="585"/>
      <c r="S56" s="65"/>
      <c r="T56" s="65"/>
      <c r="U56" s="586">
        <f>(SUM(M57:$R$61)/SUM($M$56:$R$61))</f>
        <v>0.12559987615460033</v>
      </c>
      <c r="V56" s="586"/>
      <c r="W56" s="586"/>
      <c r="X56" s="65"/>
      <c r="Y56" s="587" t="s">
        <v>63</v>
      </c>
      <c r="Z56" s="587"/>
      <c r="AA56" s="587"/>
      <c r="AB56" s="587"/>
      <c r="AC56" s="587"/>
      <c r="AD56" s="585">
        <f>'[2]Note Calcs'!I34</f>
        <v>338900000</v>
      </c>
      <c r="AE56" s="585"/>
      <c r="AF56" s="585"/>
      <c r="AG56" s="585"/>
      <c r="AH56" s="585"/>
      <c r="AI56" s="585"/>
      <c r="AJ56" s="65"/>
      <c r="AK56" s="588">
        <f>AD56/M56</f>
        <v>1</v>
      </c>
      <c r="AL56" s="588"/>
      <c r="AM56" s="588"/>
      <c r="AN56" s="588"/>
      <c r="AO56" s="65"/>
      <c r="AP56" s="65"/>
      <c r="AQ56" s="589">
        <f>(SUM(AD57:$AI$61)/SUM($AD$56:$AI$61))</f>
        <v>0.12559987615460033</v>
      </c>
      <c r="AR56" s="589"/>
      <c r="AS56" s="589"/>
      <c r="AT56" s="66"/>
      <c r="AU56" s="67"/>
      <c r="AV56" s="67"/>
      <c r="AW56" s="68" t="str">
        <f>'[2]Note Calcs'!J64</f>
        <v>AAA</v>
      </c>
      <c r="AX56" s="66"/>
      <c r="AY56" s="68" t="str">
        <f>'[2]Note Calcs'!J70</f>
        <v>Aaa</v>
      </c>
      <c r="AZ56" s="66"/>
      <c r="BA56" s="66"/>
      <c r="BB56" s="66"/>
      <c r="BC56" s="69" t="str">
        <f>'[2]Note Calcs'!O64</f>
        <v/>
      </c>
      <c r="BD56" s="70"/>
      <c r="BE56" s="69" t="str">
        <f>'[2]Note Calcs'!O70</f>
        <v/>
      </c>
      <c r="BF56" s="66"/>
      <c r="BG56" s="9"/>
      <c r="BH56" s="9"/>
      <c r="BI56" s="9"/>
      <c r="BJ56" s="4"/>
      <c r="BK56" s="4"/>
      <c r="BR56" s="2"/>
      <c r="BS56" s="32"/>
      <c r="BT56" s="32"/>
      <c r="BU56" s="32"/>
      <c r="BV56" s="32"/>
      <c r="BW56" s="32"/>
      <c r="BX56" s="32"/>
      <c r="BY56" s="32"/>
      <c r="BZ56" s="32"/>
      <c r="CA56" s="32"/>
      <c r="CB56" s="32"/>
      <c r="CC56" s="32"/>
      <c r="CD56" s="54"/>
      <c r="CE56" s="54"/>
      <c r="CF56" s="54"/>
      <c r="CG56" s="54"/>
      <c r="CH56" s="54"/>
      <c r="CI56" s="54"/>
      <c r="CJ56" s="54"/>
      <c r="CK56" s="54"/>
      <c r="CL56" s="54"/>
      <c r="CM56" s="32"/>
      <c r="CN56" s="32"/>
      <c r="CO56" s="32"/>
      <c r="CP56" s="32"/>
      <c r="CQ56" s="32"/>
      <c r="CR56" s="32"/>
      <c r="CS56" s="32"/>
      <c r="CT56" s="32"/>
      <c r="CU56" s="32"/>
      <c r="CV56" s="32"/>
      <c r="CW56" s="32"/>
      <c r="CX56" s="32"/>
      <c r="CY56" s="32"/>
      <c r="CZ56" s="32"/>
      <c r="DA56" s="32"/>
      <c r="DB56" s="32"/>
      <c r="DC56" s="32"/>
      <c r="DD56" s="55"/>
      <c r="DE56" s="56"/>
      <c r="DF56" s="56"/>
      <c r="DG56" s="56"/>
      <c r="DH56" s="56"/>
      <c r="DI56" s="56"/>
      <c r="DJ56" s="32"/>
      <c r="DK56" s="32"/>
      <c r="DL56" s="32"/>
      <c r="DM56" s="55"/>
      <c r="DN56" s="56"/>
      <c r="DO56" s="56"/>
      <c r="DP56" s="56"/>
      <c r="DQ56" s="56"/>
      <c r="DR56" s="56"/>
      <c r="DS56" s="32"/>
      <c r="DT56" s="32"/>
      <c r="DU56" s="32"/>
      <c r="DV56" s="32"/>
      <c r="DW56" s="32"/>
      <c r="DX56" s="2"/>
      <c r="DY56" s="2"/>
      <c r="DZ56" s="2"/>
      <c r="EA56" s="2"/>
      <c r="EB56" s="2"/>
      <c r="EC56" s="2"/>
      <c r="ED56" s="2"/>
      <c r="EE56" s="2"/>
      <c r="EF56" s="2"/>
      <c r="EG56" s="32"/>
      <c r="EH56" s="49"/>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32"/>
      <c r="GI56" s="32"/>
      <c r="GJ56" s="32"/>
      <c r="GK56" s="32"/>
      <c r="GL56" s="2"/>
      <c r="GM56" s="2"/>
      <c r="GN56" s="2"/>
      <c r="GO56" s="2"/>
      <c r="GP56" s="2"/>
    </row>
    <row r="57" spans="6:198" s="1" customFormat="1" ht="13.5" customHeight="1">
      <c r="F57" s="4"/>
      <c r="G57" s="25" t="s">
        <v>64</v>
      </c>
      <c r="H57" s="25"/>
      <c r="I57" s="59"/>
      <c r="J57" s="25"/>
      <c r="K57" s="25"/>
      <c r="L57" s="25"/>
      <c r="M57" s="585">
        <f>'[2]Note Calcs'!C20</f>
        <v>11230000</v>
      </c>
      <c r="N57" s="585"/>
      <c r="O57" s="585"/>
      <c r="P57" s="585"/>
      <c r="Q57" s="585"/>
      <c r="R57" s="585"/>
      <c r="S57" s="65"/>
      <c r="T57" s="65"/>
      <c r="U57" s="586">
        <f>(SUM(M58:$R$61)/SUM($M$56:$R$61))</f>
        <v>9.6625212859280663E-2</v>
      </c>
      <c r="V57" s="586"/>
      <c r="W57" s="586"/>
      <c r="X57" s="65"/>
      <c r="Y57" s="587" t="s">
        <v>65</v>
      </c>
      <c r="Z57" s="587"/>
      <c r="AA57" s="587"/>
      <c r="AB57" s="587"/>
      <c r="AC57" s="587"/>
      <c r="AD57" s="585">
        <f>'[2]Note Calcs'!I35</f>
        <v>11230000</v>
      </c>
      <c r="AE57" s="585"/>
      <c r="AF57" s="585"/>
      <c r="AG57" s="585"/>
      <c r="AH57" s="585"/>
      <c r="AI57" s="585"/>
      <c r="AJ57" s="65"/>
      <c r="AK57" s="588">
        <f t="shared" ref="AK57:AK61" si="0">AD57/M57</f>
        <v>1</v>
      </c>
      <c r="AL57" s="588"/>
      <c r="AM57" s="588"/>
      <c r="AN57" s="588"/>
      <c r="AO57" s="65"/>
      <c r="AP57" s="65"/>
      <c r="AQ57" s="589">
        <f>(SUM(AD58:$AI$61)/SUM($AD$56:$AI$61))</f>
        <v>9.6625212859280663E-2</v>
      </c>
      <c r="AR57" s="589"/>
      <c r="AS57" s="589"/>
      <c r="AT57" s="66"/>
      <c r="AU57" s="67"/>
      <c r="AV57" s="67"/>
      <c r="AW57" s="68" t="str">
        <f>'[2]Note Calcs'!J65</f>
        <v>AA</v>
      </c>
      <c r="AX57" s="66"/>
      <c r="AY57" s="68" t="str">
        <f>'[2]Note Calcs'!J71</f>
        <v>Aa1</v>
      </c>
      <c r="AZ57" s="66"/>
      <c r="BA57" s="66"/>
      <c r="BB57" s="66"/>
      <c r="BC57" s="69" t="str">
        <f>'[2]Note Calcs'!O65</f>
        <v/>
      </c>
      <c r="BD57" s="70"/>
      <c r="BE57" s="69" t="str">
        <f>'[2]Note Calcs'!O71</f>
        <v/>
      </c>
      <c r="BF57" s="71"/>
      <c r="BG57" s="9"/>
      <c r="BH57" s="9"/>
      <c r="BI57" s="9"/>
      <c r="BJ57" s="4"/>
      <c r="BK57" s="4"/>
      <c r="BR57" s="2"/>
      <c r="BS57" s="32"/>
      <c r="BT57" s="32"/>
      <c r="BU57" s="32"/>
      <c r="BV57" s="32"/>
      <c r="BW57" s="32"/>
      <c r="BX57" s="32"/>
      <c r="BY57" s="32"/>
      <c r="BZ57" s="32"/>
      <c r="CA57" s="32"/>
      <c r="CB57" s="32"/>
      <c r="CC57" s="32"/>
      <c r="CD57" s="54"/>
      <c r="CE57" s="54"/>
      <c r="CF57" s="54"/>
      <c r="CG57" s="54"/>
      <c r="CH57" s="54"/>
      <c r="CI57" s="54"/>
      <c r="CJ57" s="54"/>
      <c r="CK57" s="54"/>
      <c r="CL57" s="54"/>
      <c r="CM57" s="32"/>
      <c r="CN57" s="32"/>
      <c r="CO57" s="32"/>
      <c r="CP57" s="32"/>
      <c r="CQ57" s="32"/>
      <c r="CR57" s="32"/>
      <c r="CS57" s="32"/>
      <c r="CT57" s="32"/>
      <c r="CU57" s="32"/>
      <c r="CV57" s="32"/>
      <c r="CW57" s="32"/>
      <c r="CX57" s="32"/>
      <c r="CY57" s="32"/>
      <c r="CZ57" s="32"/>
      <c r="DA57" s="32"/>
      <c r="DB57" s="32"/>
      <c r="DC57" s="32"/>
      <c r="DD57" s="55"/>
      <c r="DE57" s="56"/>
      <c r="DF57" s="56"/>
      <c r="DG57" s="56"/>
      <c r="DH57" s="56"/>
      <c r="DI57" s="56"/>
      <c r="DJ57" s="32"/>
      <c r="DK57" s="32"/>
      <c r="DL57" s="32"/>
      <c r="DM57" s="55"/>
      <c r="DN57" s="56"/>
      <c r="DO57" s="56"/>
      <c r="DP57" s="56"/>
      <c r="DQ57" s="56"/>
      <c r="DR57" s="56"/>
      <c r="DS57" s="32"/>
      <c r="DT57" s="32"/>
      <c r="DU57" s="32"/>
      <c r="DV57" s="32"/>
      <c r="DW57" s="32"/>
      <c r="DX57" s="2"/>
      <c r="DY57" s="2"/>
      <c r="DZ57" s="2"/>
      <c r="EA57" s="2"/>
      <c r="EB57" s="2"/>
      <c r="EC57" s="2"/>
      <c r="ED57" s="2"/>
      <c r="EE57" s="2"/>
      <c r="EF57" s="2"/>
      <c r="EG57" s="32"/>
      <c r="EH57" s="49"/>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32"/>
      <c r="GI57" s="32"/>
      <c r="GJ57" s="32"/>
      <c r="GK57" s="32"/>
      <c r="GL57" s="2"/>
      <c r="GM57" s="2"/>
      <c r="GN57" s="2"/>
      <c r="GO57" s="2"/>
      <c r="GP57" s="2"/>
    </row>
    <row r="58" spans="6:198" s="1" customFormat="1" ht="13.5" customHeight="1">
      <c r="F58" s="4"/>
      <c r="G58" s="25" t="s">
        <v>66</v>
      </c>
      <c r="H58" s="25"/>
      <c r="I58" s="59"/>
      <c r="J58" s="25"/>
      <c r="K58" s="25"/>
      <c r="L58" s="25"/>
      <c r="M58" s="585">
        <f>'[2]Note Calcs'!C21</f>
        <v>11230000</v>
      </c>
      <c r="N58" s="585"/>
      <c r="O58" s="585"/>
      <c r="P58" s="585"/>
      <c r="Q58" s="585"/>
      <c r="R58" s="585"/>
      <c r="S58" s="65"/>
      <c r="T58" s="65"/>
      <c r="U58" s="586">
        <f>(SUM(M59:$R$61)/SUM($M$56:$R$61))</f>
        <v>6.7650549563960993E-2</v>
      </c>
      <c r="V58" s="586"/>
      <c r="W58" s="586"/>
      <c r="X58" s="65"/>
      <c r="Y58" s="587" t="s">
        <v>67</v>
      </c>
      <c r="Z58" s="587"/>
      <c r="AA58" s="587"/>
      <c r="AB58" s="587"/>
      <c r="AC58" s="587"/>
      <c r="AD58" s="585">
        <f>'[2]Note Calcs'!I36</f>
        <v>11230000</v>
      </c>
      <c r="AE58" s="585"/>
      <c r="AF58" s="585"/>
      <c r="AG58" s="585"/>
      <c r="AH58" s="585"/>
      <c r="AI58" s="585"/>
      <c r="AJ58" s="65"/>
      <c r="AK58" s="588">
        <f t="shared" si="0"/>
        <v>1</v>
      </c>
      <c r="AL58" s="588"/>
      <c r="AM58" s="588"/>
      <c r="AN58" s="588"/>
      <c r="AO58" s="65"/>
      <c r="AP58" s="65"/>
      <c r="AQ58" s="589">
        <f>(SUM(AD59:$AI$61)/SUM($AD$56:$AI$61))</f>
        <v>6.7650549563960993E-2</v>
      </c>
      <c r="AR58" s="589"/>
      <c r="AS58" s="589"/>
      <c r="AT58" s="66"/>
      <c r="AU58" s="67"/>
      <c r="AV58" s="67"/>
      <c r="AW58" s="68" t="str">
        <f>'[2]Note Calcs'!J66</f>
        <v>A+</v>
      </c>
      <c r="AX58" s="66"/>
      <c r="AY58" s="68" t="str">
        <f>'[2]Note Calcs'!J72</f>
        <v>A2</v>
      </c>
      <c r="AZ58" s="66"/>
      <c r="BA58" s="66"/>
      <c r="BB58" s="66"/>
      <c r="BC58" s="69" t="str">
        <f>'[2]Note Calcs'!O66</f>
        <v/>
      </c>
      <c r="BD58" s="70"/>
      <c r="BE58" s="69" t="str">
        <f>'[2]Note Calcs'!O72</f>
        <v/>
      </c>
      <c r="BF58" s="71"/>
      <c r="BG58" s="9"/>
      <c r="BH58" s="9"/>
      <c r="BI58" s="9"/>
      <c r="BJ58" s="4"/>
      <c r="BK58" s="4"/>
      <c r="BR58" s="2"/>
      <c r="BS58" s="32"/>
      <c r="BT58" s="32"/>
      <c r="BU58" s="32"/>
      <c r="BV58" s="32"/>
      <c r="BW58" s="32"/>
      <c r="BX58" s="32"/>
      <c r="BY58" s="32"/>
      <c r="BZ58" s="32"/>
      <c r="CA58" s="32"/>
      <c r="CB58" s="32"/>
      <c r="CC58" s="32"/>
      <c r="CD58" s="54"/>
      <c r="CE58" s="54"/>
      <c r="CF58" s="54"/>
      <c r="CG58" s="54"/>
      <c r="CH58" s="54"/>
      <c r="CI58" s="54"/>
      <c r="CJ58" s="54"/>
      <c r="CK58" s="54"/>
      <c r="CL58" s="54"/>
      <c r="CM58" s="32"/>
      <c r="CN58" s="32"/>
      <c r="CO58" s="32"/>
      <c r="CP58" s="32"/>
      <c r="CQ58" s="32"/>
      <c r="CR58" s="32"/>
      <c r="CS58" s="32"/>
      <c r="CT58" s="32"/>
      <c r="CU58" s="32"/>
      <c r="CV58" s="32"/>
      <c r="CW58" s="32"/>
      <c r="CX58" s="32"/>
      <c r="CY58" s="32"/>
      <c r="CZ58" s="32"/>
      <c r="DA58" s="32"/>
      <c r="DB58" s="32"/>
      <c r="DC58" s="32"/>
      <c r="DD58" s="55"/>
      <c r="DE58" s="56"/>
      <c r="DF58" s="56"/>
      <c r="DG58" s="56"/>
      <c r="DH58" s="56"/>
      <c r="DI58" s="56"/>
      <c r="DJ58" s="32"/>
      <c r="DK58" s="32"/>
      <c r="DL58" s="32"/>
      <c r="DM58" s="55"/>
      <c r="DN58" s="56"/>
      <c r="DO58" s="56"/>
      <c r="DP58" s="56"/>
      <c r="DQ58" s="56"/>
      <c r="DR58" s="56"/>
      <c r="DS58" s="32"/>
      <c r="DT58" s="32"/>
      <c r="DU58" s="32"/>
      <c r="DV58" s="32"/>
      <c r="DW58" s="32"/>
      <c r="DX58" s="2"/>
      <c r="DY58" s="2"/>
      <c r="DZ58" s="2"/>
      <c r="EA58" s="2"/>
      <c r="EB58" s="2"/>
      <c r="EC58" s="2"/>
      <c r="ED58" s="2"/>
      <c r="EE58" s="2"/>
      <c r="EF58" s="2"/>
      <c r="EG58" s="32"/>
      <c r="EH58" s="49"/>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32"/>
      <c r="GI58" s="32"/>
      <c r="GJ58" s="32"/>
      <c r="GK58" s="32"/>
      <c r="GL58" s="2"/>
      <c r="GM58" s="2"/>
      <c r="GN58" s="2"/>
      <c r="GO58" s="2"/>
      <c r="GP58" s="2"/>
    </row>
    <row r="59" spans="6:198" s="1" customFormat="1" ht="13.5" customHeight="1">
      <c r="F59" s="4"/>
      <c r="G59" s="25" t="s">
        <v>68</v>
      </c>
      <c r="H59" s="25"/>
      <c r="I59" s="59"/>
      <c r="J59" s="25"/>
      <c r="K59" s="25"/>
      <c r="L59" s="25"/>
      <c r="M59" s="585">
        <f>'[2]Note Calcs'!C22</f>
        <v>7490000</v>
      </c>
      <c r="N59" s="585"/>
      <c r="O59" s="585"/>
      <c r="P59" s="585"/>
      <c r="Q59" s="585"/>
      <c r="R59" s="585"/>
      <c r="S59" s="65"/>
      <c r="T59" s="65"/>
      <c r="U59" s="586">
        <f>(SUM(M60:$R$61)/SUM($M$56:$R$61))</f>
        <v>4.8325506992104854E-2</v>
      </c>
      <c r="V59" s="586"/>
      <c r="W59" s="586"/>
      <c r="X59" s="65"/>
      <c r="Y59" s="587" t="s">
        <v>69</v>
      </c>
      <c r="Z59" s="587"/>
      <c r="AA59" s="587"/>
      <c r="AB59" s="587"/>
      <c r="AC59" s="587"/>
      <c r="AD59" s="585">
        <f>'[2]Note Calcs'!I37</f>
        <v>7490000</v>
      </c>
      <c r="AE59" s="585"/>
      <c r="AF59" s="585"/>
      <c r="AG59" s="585"/>
      <c r="AH59" s="585"/>
      <c r="AI59" s="585"/>
      <c r="AJ59" s="65"/>
      <c r="AK59" s="588">
        <f t="shared" si="0"/>
        <v>1</v>
      </c>
      <c r="AL59" s="588"/>
      <c r="AM59" s="588"/>
      <c r="AN59" s="588"/>
      <c r="AO59" s="65"/>
      <c r="AP59" s="65"/>
      <c r="AQ59" s="589">
        <f>(SUM(AD60:$AI$61)/SUM($AD$56:$AI$61))</f>
        <v>4.8325506992104854E-2</v>
      </c>
      <c r="AR59" s="589"/>
      <c r="AS59" s="589"/>
      <c r="AT59" s="66"/>
      <c r="AU59" s="67"/>
      <c r="AV59" s="67"/>
      <c r="AW59" s="68" t="str">
        <f>'[2]Note Calcs'!J67</f>
        <v>BBB+</v>
      </c>
      <c r="AX59" s="66"/>
      <c r="AY59" s="68" t="str">
        <f>'[2]Note Calcs'!J73</f>
        <v>Baa2</v>
      </c>
      <c r="AZ59" s="66"/>
      <c r="BA59" s="66"/>
      <c r="BB59" s="66"/>
      <c r="BC59" s="69" t="str">
        <f>'[2]Note Calcs'!O67</f>
        <v/>
      </c>
      <c r="BD59" s="70"/>
      <c r="BE59" s="69" t="str">
        <f>'[2]Note Calcs'!O73</f>
        <v/>
      </c>
      <c r="BF59" s="71"/>
      <c r="BG59" s="9"/>
      <c r="BH59" s="9"/>
      <c r="BI59" s="9"/>
      <c r="BJ59" s="4"/>
      <c r="BK59" s="4"/>
      <c r="BR59" s="2"/>
      <c r="BS59" s="32"/>
      <c r="BT59" s="32"/>
      <c r="BU59" s="32"/>
      <c r="BV59" s="32"/>
      <c r="BW59" s="32"/>
      <c r="BX59" s="32"/>
      <c r="BY59" s="32"/>
      <c r="BZ59" s="32"/>
      <c r="CA59" s="32"/>
      <c r="CB59" s="32"/>
      <c r="CC59" s="32"/>
      <c r="CD59" s="54"/>
      <c r="CE59" s="54"/>
      <c r="CF59" s="54"/>
      <c r="CG59" s="54"/>
      <c r="CH59" s="54"/>
      <c r="CI59" s="54"/>
      <c r="CJ59" s="54"/>
      <c r="CK59" s="54"/>
      <c r="CL59" s="54"/>
      <c r="CM59" s="32"/>
      <c r="CN59" s="32"/>
      <c r="CO59" s="32"/>
      <c r="CP59" s="32"/>
      <c r="CQ59" s="32"/>
      <c r="CR59" s="32"/>
      <c r="CS59" s="32"/>
      <c r="CT59" s="32"/>
      <c r="CU59" s="32"/>
      <c r="CV59" s="32"/>
      <c r="CW59" s="32"/>
      <c r="CX59" s="32"/>
      <c r="CY59" s="32"/>
      <c r="CZ59" s="32"/>
      <c r="DA59" s="32"/>
      <c r="DB59" s="32"/>
      <c r="DC59" s="32"/>
      <c r="DD59" s="55"/>
      <c r="DE59" s="56"/>
      <c r="DF59" s="56"/>
      <c r="DG59" s="56"/>
      <c r="DH59" s="56"/>
      <c r="DI59" s="56"/>
      <c r="DJ59" s="32"/>
      <c r="DK59" s="32"/>
      <c r="DL59" s="32"/>
      <c r="DM59" s="55"/>
      <c r="DN59" s="56"/>
      <c r="DO59" s="56"/>
      <c r="DP59" s="56"/>
      <c r="DQ59" s="56"/>
      <c r="DR59" s="56"/>
      <c r="DS59" s="32"/>
      <c r="DT59" s="32"/>
      <c r="DU59" s="32"/>
      <c r="DV59" s="32"/>
      <c r="DW59" s="32"/>
      <c r="DX59" s="2"/>
      <c r="DY59" s="2"/>
      <c r="DZ59" s="2"/>
      <c r="EA59" s="2"/>
      <c r="EB59" s="2"/>
      <c r="EC59" s="2"/>
      <c r="ED59" s="2"/>
      <c r="EE59" s="2"/>
      <c r="EF59" s="2"/>
      <c r="EG59" s="32"/>
      <c r="EH59" s="49"/>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32"/>
      <c r="GI59" s="32"/>
      <c r="GJ59" s="32"/>
      <c r="GK59" s="32"/>
      <c r="GL59" s="2"/>
      <c r="GM59" s="2"/>
      <c r="GN59" s="2"/>
      <c r="GO59" s="2"/>
      <c r="GP59" s="2"/>
    </row>
    <row r="60" spans="6:198" s="1" customFormat="1" ht="13.5" customHeight="1">
      <c r="F60" s="4"/>
      <c r="G60" s="25" t="s">
        <v>70</v>
      </c>
      <c r="H60" s="25"/>
      <c r="I60" s="59"/>
      <c r="J60" s="25"/>
      <c r="K60" s="25"/>
      <c r="L60" s="25"/>
      <c r="M60" s="585">
        <f>'[2]Note Calcs'!C23</f>
        <v>5620000</v>
      </c>
      <c r="N60" s="585"/>
      <c r="O60" s="585"/>
      <c r="P60" s="585"/>
      <c r="Q60" s="585"/>
      <c r="R60" s="585"/>
      <c r="S60" s="65"/>
      <c r="T60" s="65"/>
      <c r="U60" s="586">
        <f>(SUM(M61:$R$61)/SUM($M$56:$R$61))</f>
        <v>3.3825274781980497E-2</v>
      </c>
      <c r="V60" s="586"/>
      <c r="W60" s="586"/>
      <c r="X60" s="65"/>
      <c r="Y60" s="587" t="s">
        <v>71</v>
      </c>
      <c r="Z60" s="587"/>
      <c r="AA60" s="587"/>
      <c r="AB60" s="587"/>
      <c r="AC60" s="587"/>
      <c r="AD60" s="585">
        <f>'[2]Note Calcs'!I38</f>
        <v>5620000</v>
      </c>
      <c r="AE60" s="585"/>
      <c r="AF60" s="585"/>
      <c r="AG60" s="585"/>
      <c r="AH60" s="585"/>
      <c r="AI60" s="585"/>
      <c r="AJ60" s="65"/>
      <c r="AK60" s="588">
        <f t="shared" si="0"/>
        <v>1</v>
      </c>
      <c r="AL60" s="588"/>
      <c r="AM60" s="588"/>
      <c r="AN60" s="588"/>
      <c r="AO60" s="65"/>
      <c r="AP60" s="65"/>
      <c r="AQ60" s="589">
        <f>(SUM(AD61:$AI$61)/SUM($AD$56:$AI$61))</f>
        <v>3.3825274781980497E-2</v>
      </c>
      <c r="AR60" s="589"/>
      <c r="AS60" s="589"/>
      <c r="AT60" s="66"/>
      <c r="AU60" s="67"/>
      <c r="AV60" s="67"/>
      <c r="AW60" s="68" t="str">
        <f>'[2]Note Calcs'!J68</f>
        <v>BBB-</v>
      </c>
      <c r="AX60" s="66"/>
      <c r="AY60" s="68" t="str">
        <f>'[2]Note Calcs'!J74</f>
        <v>Ba3</v>
      </c>
      <c r="AZ60" s="66"/>
      <c r="BA60" s="66"/>
      <c r="BB60" s="66"/>
      <c r="BC60" s="69" t="str">
        <f>'[2]Note Calcs'!O68</f>
        <v/>
      </c>
      <c r="BD60" s="70"/>
      <c r="BE60" s="69" t="str">
        <f>'[2]Note Calcs'!O74</f>
        <v/>
      </c>
      <c r="BF60" s="71"/>
      <c r="BG60" s="9"/>
      <c r="BH60" s="9"/>
      <c r="BI60" s="9"/>
      <c r="BJ60" s="4"/>
      <c r="BK60" s="4"/>
      <c r="BR60" s="2"/>
      <c r="BS60" s="32"/>
      <c r="BT60" s="32"/>
      <c r="BU60" s="32"/>
      <c r="BV60" s="32"/>
      <c r="BW60" s="32"/>
      <c r="BX60" s="32"/>
      <c r="BY60" s="32"/>
      <c r="BZ60" s="32"/>
      <c r="CA60" s="32"/>
      <c r="CB60" s="32"/>
      <c r="CC60" s="32"/>
      <c r="CD60" s="54"/>
      <c r="CE60" s="54"/>
      <c r="CF60" s="54"/>
      <c r="CG60" s="54"/>
      <c r="CH60" s="54"/>
      <c r="CI60" s="54"/>
      <c r="CJ60" s="54"/>
      <c r="CK60" s="54"/>
      <c r="CL60" s="54"/>
      <c r="CM60" s="32"/>
      <c r="CN60" s="32"/>
      <c r="CO60" s="32"/>
      <c r="CP60" s="32"/>
      <c r="CQ60" s="32"/>
      <c r="CR60" s="32"/>
      <c r="CS60" s="32"/>
      <c r="CT60" s="32"/>
      <c r="CU60" s="32"/>
      <c r="CV60" s="32"/>
      <c r="CW60" s="32"/>
      <c r="CX60" s="32"/>
      <c r="CY60" s="32"/>
      <c r="CZ60" s="32"/>
      <c r="DA60" s="32"/>
      <c r="DB60" s="32"/>
      <c r="DC60" s="32"/>
      <c r="DD60" s="55"/>
      <c r="DE60" s="56"/>
      <c r="DF60" s="56"/>
      <c r="DG60" s="56"/>
      <c r="DH60" s="56"/>
      <c r="DI60" s="56"/>
      <c r="DJ60" s="32"/>
      <c r="DK60" s="32"/>
      <c r="DL60" s="32"/>
      <c r="DM60" s="55"/>
      <c r="DN60" s="56"/>
      <c r="DO60" s="56"/>
      <c r="DP60" s="56"/>
      <c r="DQ60" s="56"/>
      <c r="DR60" s="56"/>
      <c r="DS60" s="32"/>
      <c r="DT60" s="32"/>
      <c r="DU60" s="32"/>
      <c r="DV60" s="32"/>
      <c r="DW60" s="32"/>
      <c r="DX60" s="2"/>
      <c r="DY60" s="2"/>
      <c r="DZ60" s="2"/>
      <c r="EA60" s="2"/>
      <c r="EB60" s="2"/>
      <c r="EC60" s="2"/>
      <c r="ED60" s="2"/>
      <c r="EE60" s="2"/>
      <c r="EF60" s="2"/>
      <c r="EG60" s="32"/>
      <c r="EH60" s="49"/>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32"/>
      <c r="GI60" s="32"/>
      <c r="GJ60" s="32"/>
      <c r="GK60" s="32"/>
      <c r="GL60" s="2"/>
      <c r="GM60" s="2"/>
      <c r="GN60" s="2"/>
      <c r="GO60" s="2"/>
      <c r="GP60" s="2"/>
    </row>
    <row r="61" spans="6:198" s="1" customFormat="1" ht="13.5" customHeight="1">
      <c r="F61" s="4"/>
      <c r="G61" s="25" t="s">
        <v>72</v>
      </c>
      <c r="H61" s="25"/>
      <c r="I61" s="59"/>
      <c r="J61" s="25"/>
      <c r="K61" s="25"/>
      <c r="L61" s="25"/>
      <c r="M61" s="585">
        <f>'[2]Note Calcs'!C24</f>
        <v>13110000</v>
      </c>
      <c r="N61" s="585"/>
      <c r="O61" s="585"/>
      <c r="P61" s="585"/>
      <c r="Q61" s="585"/>
      <c r="R61" s="585"/>
      <c r="S61" s="65"/>
      <c r="T61" s="65"/>
      <c r="U61" s="590">
        <v>0</v>
      </c>
      <c r="V61" s="590"/>
      <c r="W61" s="590"/>
      <c r="X61" s="65"/>
      <c r="Y61" s="587" t="s">
        <v>73</v>
      </c>
      <c r="Z61" s="587"/>
      <c r="AA61" s="587"/>
      <c r="AB61" s="587"/>
      <c r="AC61" s="587"/>
      <c r="AD61" s="585">
        <f>'[2]Note Calcs'!I39</f>
        <v>13110000</v>
      </c>
      <c r="AE61" s="585"/>
      <c r="AF61" s="585"/>
      <c r="AG61" s="585"/>
      <c r="AH61" s="585"/>
      <c r="AI61" s="585"/>
      <c r="AJ61" s="65"/>
      <c r="AK61" s="588">
        <f t="shared" si="0"/>
        <v>1</v>
      </c>
      <c r="AL61" s="588"/>
      <c r="AM61" s="588"/>
      <c r="AN61" s="588"/>
      <c r="AO61" s="65"/>
      <c r="AP61" s="65"/>
      <c r="AQ61" s="591">
        <v>0</v>
      </c>
      <c r="AR61" s="591"/>
      <c r="AS61" s="591"/>
      <c r="AT61" s="66"/>
      <c r="AU61" s="67"/>
      <c r="AV61" s="67"/>
      <c r="AW61" s="68" t="str">
        <f>'[2]Note Calcs'!J69</f>
        <v>BB+</v>
      </c>
      <c r="AX61" s="66"/>
      <c r="AY61" s="68" t="str">
        <f>'[2]Note Calcs'!J75</f>
        <v>B3</v>
      </c>
      <c r="AZ61" s="66"/>
      <c r="BA61" s="66"/>
      <c r="BB61" s="66"/>
      <c r="BC61" s="66"/>
      <c r="BD61" s="66"/>
      <c r="BE61" s="66"/>
      <c r="BF61" s="71"/>
      <c r="BG61" s="9"/>
      <c r="BH61" s="9"/>
      <c r="BI61" s="9"/>
      <c r="BJ61" s="4"/>
      <c r="BK61" s="4"/>
      <c r="BR61" s="2"/>
      <c r="BS61" s="32"/>
      <c r="BT61" s="32"/>
      <c r="BU61" s="32"/>
      <c r="BV61" s="32"/>
      <c r="BW61" s="32"/>
      <c r="BX61" s="32"/>
      <c r="BY61" s="32"/>
      <c r="BZ61" s="32"/>
      <c r="CA61" s="32"/>
      <c r="CB61" s="32"/>
      <c r="CC61" s="32"/>
      <c r="CD61" s="54"/>
      <c r="CE61" s="54"/>
      <c r="CF61" s="54"/>
      <c r="CG61" s="54"/>
      <c r="CH61" s="54"/>
      <c r="CI61" s="54"/>
      <c r="CJ61" s="54"/>
      <c r="CK61" s="54"/>
      <c r="CL61" s="54"/>
      <c r="CM61" s="32"/>
      <c r="CN61" s="32"/>
      <c r="CO61" s="32"/>
      <c r="CP61" s="32"/>
      <c r="CQ61" s="32"/>
      <c r="CR61" s="32"/>
      <c r="CS61" s="32"/>
      <c r="CT61" s="32"/>
      <c r="CU61" s="32"/>
      <c r="CV61" s="32"/>
      <c r="CW61" s="32"/>
      <c r="CX61" s="32"/>
      <c r="CY61" s="32"/>
      <c r="CZ61" s="32"/>
      <c r="DA61" s="32"/>
      <c r="DB61" s="32"/>
      <c r="DC61" s="32"/>
      <c r="DD61" s="55"/>
      <c r="DE61" s="56"/>
      <c r="DF61" s="56"/>
      <c r="DG61" s="56"/>
      <c r="DH61" s="56"/>
      <c r="DI61" s="56"/>
      <c r="DJ61" s="32"/>
      <c r="DK61" s="32"/>
      <c r="DL61" s="32"/>
      <c r="DM61" s="55"/>
      <c r="DN61" s="56"/>
      <c r="DO61" s="56"/>
      <c r="DP61" s="56"/>
      <c r="DQ61" s="56"/>
      <c r="DR61" s="56"/>
      <c r="DS61" s="32"/>
      <c r="DT61" s="32"/>
      <c r="DU61" s="32"/>
      <c r="DV61" s="32"/>
      <c r="DW61" s="32"/>
      <c r="DX61" s="2"/>
      <c r="DY61" s="2"/>
      <c r="DZ61" s="2"/>
      <c r="EA61" s="2"/>
      <c r="EB61" s="2"/>
      <c r="EC61" s="2"/>
      <c r="ED61" s="2"/>
      <c r="EE61" s="2"/>
      <c r="EF61" s="2"/>
      <c r="EG61" s="32"/>
      <c r="EH61" s="49"/>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32"/>
      <c r="GI61" s="32"/>
      <c r="GJ61" s="32"/>
      <c r="GK61" s="32"/>
      <c r="GL61" s="2"/>
      <c r="GM61" s="2"/>
      <c r="GN61" s="2"/>
      <c r="GO61" s="2"/>
      <c r="GP61" s="2"/>
    </row>
    <row r="62" spans="6:198" s="1" customFormat="1" ht="13.5" customHeight="1">
      <c r="F62" s="4"/>
      <c r="G62" s="25"/>
      <c r="H62" s="25"/>
      <c r="I62" s="25"/>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c r="BI62" s="25"/>
      <c r="BJ62" s="4"/>
      <c r="BK62" s="4"/>
      <c r="BR62" s="2"/>
      <c r="BS62" s="32"/>
      <c r="BT62" s="32"/>
      <c r="BU62" s="32"/>
      <c r="BV62" s="32"/>
      <c r="BW62" s="32"/>
      <c r="BX62" s="32"/>
      <c r="BY62" s="32"/>
      <c r="BZ62" s="32"/>
      <c r="CA62" s="32"/>
      <c r="CB62" s="32"/>
      <c r="CC62" s="32"/>
      <c r="CD62" s="54"/>
      <c r="CE62" s="54"/>
      <c r="CF62" s="54"/>
      <c r="CG62" s="54"/>
      <c r="CH62" s="54"/>
      <c r="CI62" s="54"/>
      <c r="CJ62" s="54"/>
      <c r="CK62" s="54"/>
      <c r="CL62" s="54"/>
      <c r="CM62" s="32"/>
      <c r="CN62" s="32"/>
      <c r="CO62" s="32"/>
      <c r="CP62" s="32"/>
      <c r="CQ62" s="32"/>
      <c r="CR62" s="32"/>
      <c r="CS62" s="32"/>
      <c r="CT62" s="32"/>
      <c r="CU62" s="32"/>
      <c r="CV62" s="32"/>
      <c r="CW62" s="32"/>
      <c r="CX62" s="32"/>
      <c r="CY62" s="32"/>
      <c r="CZ62" s="32"/>
      <c r="DA62" s="32"/>
      <c r="DB62" s="32"/>
      <c r="DC62" s="32"/>
      <c r="DD62" s="55"/>
      <c r="DE62" s="56"/>
      <c r="DF62" s="56"/>
      <c r="DG62" s="56"/>
      <c r="DH62" s="56"/>
      <c r="DI62" s="56"/>
      <c r="DJ62" s="32"/>
      <c r="DK62" s="32"/>
      <c r="DL62" s="32"/>
      <c r="DM62" s="55"/>
      <c r="DN62" s="56"/>
      <c r="DO62" s="56"/>
      <c r="DP62" s="56"/>
      <c r="DQ62" s="56"/>
      <c r="DR62" s="56"/>
      <c r="DS62" s="32"/>
      <c r="DT62" s="32"/>
      <c r="DU62" s="32"/>
      <c r="DV62" s="32"/>
      <c r="DW62" s="32"/>
      <c r="DX62" s="2"/>
      <c r="DY62" s="2"/>
      <c r="DZ62" s="2"/>
      <c r="EA62" s="2"/>
      <c r="EB62" s="2"/>
      <c r="EC62" s="2"/>
      <c r="ED62" s="2"/>
      <c r="EE62" s="2"/>
      <c r="EF62" s="2"/>
      <c r="EG62" s="32"/>
      <c r="EH62" s="49"/>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32"/>
      <c r="GI62" s="32"/>
      <c r="GJ62" s="32"/>
      <c r="GK62" s="32"/>
      <c r="GL62" s="2"/>
      <c r="GM62" s="2"/>
      <c r="GN62" s="2"/>
      <c r="GO62" s="2"/>
      <c r="GP62" s="2"/>
    </row>
    <row r="63" spans="6:198" s="1" customFormat="1" ht="13.5" customHeight="1">
      <c r="F63" s="4"/>
      <c r="G63" s="6" t="s">
        <v>74</v>
      </c>
      <c r="H63" s="25"/>
      <c r="I63" s="25"/>
      <c r="J63" s="25"/>
      <c r="K63" s="25"/>
      <c r="L63" s="25"/>
      <c r="M63" s="25"/>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5"/>
      <c r="AY63" s="25"/>
      <c r="AZ63" s="25"/>
      <c r="BA63" s="25"/>
      <c r="BB63" s="25"/>
      <c r="BC63" s="25"/>
      <c r="BD63" s="25"/>
      <c r="BE63" s="25"/>
      <c r="BF63" s="25"/>
      <c r="BG63" s="25"/>
      <c r="BH63" s="25"/>
      <c r="BI63" s="25"/>
      <c r="BJ63" s="4"/>
      <c r="BK63" s="4"/>
      <c r="BR63" s="2"/>
      <c r="BS63" s="32"/>
      <c r="BT63" s="32"/>
      <c r="BU63" s="32"/>
      <c r="BV63" s="32"/>
      <c r="BW63" s="32"/>
      <c r="BX63" s="32"/>
      <c r="BY63" s="32"/>
      <c r="BZ63" s="32"/>
      <c r="CA63" s="32"/>
      <c r="CB63" s="32"/>
      <c r="CC63" s="32"/>
      <c r="CD63" s="54"/>
      <c r="CE63" s="54"/>
      <c r="CF63" s="54"/>
      <c r="CG63" s="54"/>
      <c r="CH63" s="54"/>
      <c r="CI63" s="54"/>
      <c r="CJ63" s="54"/>
      <c r="CK63" s="54"/>
      <c r="CL63" s="54"/>
      <c r="CM63" s="32"/>
      <c r="CN63" s="32"/>
      <c r="CO63" s="32"/>
      <c r="CP63" s="32"/>
      <c r="CQ63" s="32"/>
      <c r="CR63" s="32"/>
      <c r="CS63" s="32"/>
      <c r="CT63" s="32"/>
      <c r="CU63" s="32"/>
      <c r="CV63" s="32"/>
      <c r="CW63" s="32"/>
      <c r="CX63" s="32"/>
      <c r="CY63" s="32"/>
      <c r="CZ63" s="32"/>
      <c r="DA63" s="32"/>
      <c r="DB63" s="32"/>
      <c r="DC63" s="32"/>
      <c r="DD63" s="55"/>
      <c r="DE63" s="56"/>
      <c r="DF63" s="56"/>
      <c r="DG63" s="56"/>
      <c r="DH63" s="56"/>
      <c r="DI63" s="56"/>
      <c r="DJ63" s="32"/>
      <c r="DK63" s="32"/>
      <c r="DL63" s="32"/>
      <c r="DM63" s="55"/>
      <c r="DN63" s="56"/>
      <c r="DO63" s="56"/>
      <c r="DP63" s="56"/>
      <c r="DQ63" s="56"/>
      <c r="DR63" s="56"/>
      <c r="DS63" s="32"/>
      <c r="DT63" s="32"/>
      <c r="DU63" s="32"/>
      <c r="DV63" s="32"/>
      <c r="DW63" s="32"/>
      <c r="DX63" s="2"/>
      <c r="DY63" s="2"/>
      <c r="DZ63" s="2"/>
      <c r="EA63" s="2"/>
      <c r="EB63" s="2"/>
      <c r="EC63" s="2"/>
      <c r="ED63" s="2"/>
      <c r="EE63" s="2"/>
      <c r="EF63" s="2"/>
      <c r="EG63" s="32"/>
      <c r="EH63" s="49"/>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32"/>
      <c r="GI63" s="32"/>
      <c r="GJ63" s="32"/>
      <c r="GK63" s="32"/>
      <c r="GL63" s="2"/>
      <c r="GM63" s="2"/>
      <c r="GN63" s="2"/>
      <c r="GO63" s="2"/>
      <c r="GP63" s="2"/>
    </row>
    <row r="64" spans="6:198" s="1" customFormat="1" ht="13.5" customHeight="1">
      <c r="F64" s="4"/>
      <c r="G64" s="25"/>
      <c r="H64" s="25"/>
      <c r="I64" s="25"/>
      <c r="J64" s="25"/>
      <c r="K64" s="25"/>
      <c r="L64" s="25"/>
      <c r="M64" s="25"/>
      <c r="N64" s="25"/>
      <c r="O64" s="25"/>
      <c r="P64" s="25"/>
      <c r="Q64" s="25"/>
      <c r="R64" s="25"/>
      <c r="S64" s="25"/>
      <c r="T64" s="593" t="s">
        <v>75</v>
      </c>
      <c r="U64" s="593"/>
      <c r="V64" s="593"/>
      <c r="W64" s="593"/>
      <c r="X64" s="593"/>
      <c r="Y64" s="593"/>
      <c r="Z64" s="593"/>
      <c r="AA64" s="6"/>
      <c r="AB64" s="593" t="str">
        <f>IF([1]Input!$C$122&lt;5,"Quarter 1","Quarter "&amp;[1]Input!$C$122-3)</f>
        <v>Quarter 1</v>
      </c>
      <c r="AC64" s="593"/>
      <c r="AD64" s="593"/>
      <c r="AE64" s="593"/>
      <c r="AF64" s="593"/>
      <c r="AG64" s="593"/>
      <c r="AH64" s="593"/>
      <c r="AI64" s="6"/>
      <c r="AJ64" s="593" t="str">
        <f>IF([1]Input!$C$122&lt;5,"Quarter 2","Quarter "&amp;[1]Input!$C$122-2)</f>
        <v>Quarter 2</v>
      </c>
      <c r="AK64" s="593"/>
      <c r="AL64" s="593"/>
      <c r="AM64" s="593"/>
      <c r="AN64" s="593"/>
      <c r="AO64" s="593"/>
      <c r="AP64" s="593"/>
      <c r="AQ64" s="6"/>
      <c r="AR64" s="593" t="str">
        <f>IF([1]Input!$C$122&lt;5,"Quarter 3","Quarter "&amp;[1]Input!$C$122-1)</f>
        <v>Quarter 3</v>
      </c>
      <c r="AS64" s="593"/>
      <c r="AT64" s="593"/>
      <c r="AU64" s="593"/>
      <c r="AV64" s="593"/>
      <c r="AW64" s="593"/>
      <c r="AX64" s="593"/>
      <c r="AY64" s="6"/>
      <c r="AZ64" s="593" t="str">
        <f>IF([1]Input!$C$122&lt;5,"Quarter 4","Quarter "&amp;[1]Input!$C$122)</f>
        <v>Quarter 4</v>
      </c>
      <c r="BA64" s="593"/>
      <c r="BB64" s="593"/>
      <c r="BC64" s="593"/>
      <c r="BD64" s="593"/>
      <c r="BE64" s="593"/>
      <c r="BF64" s="593"/>
      <c r="BG64" s="25"/>
      <c r="BH64" s="25"/>
      <c r="BI64" s="25"/>
      <c r="BJ64" s="4"/>
      <c r="BK64" s="4"/>
      <c r="BR64" s="2"/>
      <c r="BS64" s="32"/>
      <c r="BT64" s="32"/>
      <c r="BU64" s="32"/>
      <c r="BV64" s="32"/>
      <c r="BW64" s="32"/>
      <c r="BX64" s="32"/>
      <c r="BY64" s="32"/>
      <c r="BZ64" s="32"/>
      <c r="CA64" s="32"/>
      <c r="CB64" s="32"/>
      <c r="CC64" s="32"/>
      <c r="CD64" s="54"/>
      <c r="CE64" s="54"/>
      <c r="CF64" s="54"/>
      <c r="CG64" s="54"/>
      <c r="CH64" s="54"/>
      <c r="CI64" s="54"/>
      <c r="CJ64" s="54"/>
      <c r="CK64" s="54"/>
      <c r="CL64" s="54"/>
      <c r="CM64" s="32"/>
      <c r="CN64" s="32"/>
      <c r="CO64" s="32"/>
      <c r="CP64" s="32"/>
      <c r="CQ64" s="32"/>
      <c r="CR64" s="32"/>
      <c r="CS64" s="32"/>
      <c r="CT64" s="32"/>
      <c r="CU64" s="32"/>
      <c r="CV64" s="32"/>
      <c r="CW64" s="32"/>
      <c r="CX64" s="32"/>
      <c r="CY64" s="32"/>
      <c r="CZ64" s="32"/>
      <c r="DA64" s="32"/>
      <c r="DB64" s="32"/>
      <c r="DC64" s="32"/>
      <c r="DD64" s="55"/>
      <c r="DE64" s="56"/>
      <c r="DF64" s="56"/>
      <c r="DG64" s="56"/>
      <c r="DH64" s="56"/>
      <c r="DI64" s="56"/>
      <c r="DJ64" s="32"/>
      <c r="DK64" s="32"/>
      <c r="DL64" s="32"/>
      <c r="DM64" s="55"/>
      <c r="DN64" s="56"/>
      <c r="DO64" s="56"/>
      <c r="DP64" s="56"/>
      <c r="DQ64" s="56"/>
      <c r="DR64" s="56"/>
      <c r="DS64" s="32"/>
      <c r="DT64" s="32"/>
      <c r="DU64" s="32"/>
      <c r="DV64" s="32"/>
      <c r="DW64" s="32"/>
      <c r="DX64" s="2"/>
      <c r="DY64" s="2"/>
      <c r="DZ64" s="2"/>
      <c r="EA64" s="2"/>
      <c r="EB64" s="2"/>
      <c r="EC64" s="2"/>
      <c r="ED64" s="2"/>
      <c r="EE64" s="2"/>
      <c r="EF64" s="2"/>
      <c r="EG64" s="32"/>
      <c r="EH64" s="49"/>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32"/>
      <c r="GI64" s="32"/>
      <c r="GJ64" s="32"/>
      <c r="GK64" s="32"/>
      <c r="GL64" s="2"/>
      <c r="GM64" s="2"/>
      <c r="GN64" s="2"/>
      <c r="GO64" s="2"/>
      <c r="GP64" s="2"/>
    </row>
    <row r="65" spans="6:198" s="1" customFormat="1" ht="13.5" customHeight="1">
      <c r="F65" s="4"/>
      <c r="G65" s="6" t="s">
        <v>76</v>
      </c>
      <c r="H65" s="25"/>
      <c r="I65" s="25"/>
      <c r="J65" s="25"/>
      <c r="K65" s="25"/>
      <c r="L65" s="25"/>
      <c r="M65" s="25"/>
      <c r="N65" s="25"/>
      <c r="O65" s="25"/>
      <c r="P65" s="25"/>
      <c r="Q65" s="25"/>
      <c r="R65" s="25"/>
      <c r="S65" s="25"/>
      <c r="T65" s="594"/>
      <c r="U65" s="594"/>
      <c r="V65" s="594"/>
      <c r="W65" s="594"/>
      <c r="X65" s="594"/>
      <c r="Y65" s="594"/>
      <c r="Z65" s="594"/>
      <c r="AA65" s="25"/>
      <c r="AB65" s="594"/>
      <c r="AC65" s="594"/>
      <c r="AD65" s="594"/>
      <c r="AE65" s="594"/>
      <c r="AF65" s="594"/>
      <c r="AG65" s="594"/>
      <c r="AH65" s="594"/>
      <c r="AI65" s="25"/>
      <c r="AJ65" s="594"/>
      <c r="AK65" s="594"/>
      <c r="AL65" s="594"/>
      <c r="AM65" s="594"/>
      <c r="AN65" s="594"/>
      <c r="AO65" s="594"/>
      <c r="AP65" s="594"/>
      <c r="AQ65" s="25"/>
      <c r="AR65" s="594"/>
      <c r="AS65" s="594"/>
      <c r="AT65" s="594"/>
      <c r="AU65" s="594"/>
      <c r="AV65" s="594"/>
      <c r="AW65" s="594"/>
      <c r="AX65" s="594"/>
      <c r="AY65" s="25"/>
      <c r="AZ65" s="594"/>
      <c r="BA65" s="594"/>
      <c r="BB65" s="594"/>
      <c r="BC65" s="594"/>
      <c r="BD65" s="594"/>
      <c r="BE65" s="594"/>
      <c r="BF65" s="594"/>
      <c r="BG65" s="25"/>
      <c r="BH65" s="25"/>
      <c r="BI65" s="25"/>
      <c r="BJ65" s="4"/>
      <c r="BK65" s="4"/>
      <c r="BR65" s="2"/>
      <c r="BS65" s="32"/>
      <c r="BT65" s="32"/>
      <c r="BU65" s="32"/>
      <c r="BV65" s="32"/>
      <c r="BW65" s="32"/>
      <c r="BX65" s="32"/>
      <c r="BY65" s="32"/>
      <c r="BZ65" s="32"/>
      <c r="CA65" s="32"/>
      <c r="CB65" s="32"/>
      <c r="CC65" s="32"/>
      <c r="CD65" s="54"/>
      <c r="CE65" s="54"/>
      <c r="CF65" s="54"/>
      <c r="CG65" s="54"/>
      <c r="CH65" s="54"/>
      <c r="CI65" s="54"/>
      <c r="CJ65" s="54"/>
      <c r="CK65" s="54"/>
      <c r="CL65" s="54"/>
      <c r="CM65" s="32"/>
      <c r="CN65" s="32"/>
      <c r="CO65" s="32"/>
      <c r="CP65" s="32"/>
      <c r="CQ65" s="32"/>
      <c r="CR65" s="32"/>
      <c r="CS65" s="32"/>
      <c r="CT65" s="32"/>
      <c r="CU65" s="32"/>
      <c r="CV65" s="32"/>
      <c r="CW65" s="32"/>
      <c r="CX65" s="32"/>
      <c r="CY65" s="32"/>
      <c r="CZ65" s="32"/>
      <c r="DA65" s="32"/>
      <c r="DB65" s="32"/>
      <c r="DC65" s="32"/>
      <c r="DD65" s="55"/>
      <c r="DE65" s="56"/>
      <c r="DF65" s="56"/>
      <c r="DG65" s="56"/>
      <c r="DH65" s="56"/>
      <c r="DI65" s="56"/>
      <c r="DJ65" s="32"/>
      <c r="DK65" s="32"/>
      <c r="DL65" s="32"/>
      <c r="DM65" s="55"/>
      <c r="DN65" s="56"/>
      <c r="DO65" s="56"/>
      <c r="DP65" s="56"/>
      <c r="DQ65" s="56"/>
      <c r="DR65" s="56"/>
      <c r="DS65" s="32"/>
      <c r="DT65" s="32"/>
      <c r="DU65" s="32"/>
      <c r="DV65" s="32"/>
      <c r="DW65" s="32"/>
      <c r="DX65" s="2"/>
      <c r="DY65" s="2"/>
      <c r="DZ65" s="2"/>
      <c r="EA65" s="2"/>
      <c r="EB65" s="2"/>
      <c r="EC65" s="2"/>
      <c r="ED65" s="2"/>
      <c r="EE65" s="2"/>
      <c r="EF65" s="2"/>
      <c r="EG65" s="32"/>
      <c r="EH65" s="49"/>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32"/>
      <c r="GI65" s="32"/>
      <c r="GJ65" s="32"/>
      <c r="GK65" s="32"/>
      <c r="GL65" s="2"/>
      <c r="GM65" s="2"/>
      <c r="GN65" s="2"/>
      <c r="GO65" s="2"/>
      <c r="GP65" s="2"/>
    </row>
    <row r="66" spans="6:198" s="1" customFormat="1" ht="13.5" customHeight="1">
      <c r="F66" s="4"/>
      <c r="G66" s="25" t="s">
        <v>77</v>
      </c>
      <c r="H66" s="25"/>
      <c r="I66" s="25"/>
      <c r="J66" s="25"/>
      <c r="K66" s="25"/>
      <c r="L66" s="25"/>
      <c r="M66" s="25"/>
      <c r="N66" s="25"/>
      <c r="O66" s="25"/>
      <c r="P66" s="25"/>
      <c r="Q66" s="25"/>
      <c r="R66" s="25"/>
      <c r="S66" s="25"/>
      <c r="T66" s="592" t="s">
        <v>78</v>
      </c>
      <c r="U66" s="592"/>
      <c r="V66" s="592"/>
      <c r="W66" s="592"/>
      <c r="X66" s="592"/>
      <c r="Y66" s="592"/>
      <c r="Z66" s="592"/>
      <c r="AA66" s="72"/>
      <c r="AB66" s="590" t="str">
        <f>IF(VLOOKUP($AB$64,[1]GraphData!$A$3:$V$62,12,FALSE)="","",VLOOKUP($AB$64,[1]GraphData!$A$3:$V$62,12,FALSE))</f>
        <v/>
      </c>
      <c r="AC66" s="590"/>
      <c r="AD66" s="590"/>
      <c r="AE66" s="590"/>
      <c r="AF66" s="590"/>
      <c r="AG66" s="590"/>
      <c r="AH66" s="590"/>
      <c r="AI66" s="72"/>
      <c r="AJ66" s="590" t="str">
        <f>IF(VLOOKUP($AJ$64,[1]GraphData!$A$3:$V$62,12,FALSE)="","",VLOOKUP($AJ$64,[1]GraphData!$A$3:$V$62,12,FALSE))</f>
        <v/>
      </c>
      <c r="AK66" s="590"/>
      <c r="AL66" s="590"/>
      <c r="AM66" s="590"/>
      <c r="AN66" s="590"/>
      <c r="AO66" s="590"/>
      <c r="AP66" s="590"/>
      <c r="AQ66" s="72"/>
      <c r="AR66" s="590" t="str">
        <f>IF(VLOOKUP($AR$64,[1]GraphData!$A$3:$V$62,12,FALSE)="","",VLOOKUP($AR$64,[1]GraphData!$A$3:$V$62,12,FALSE))</f>
        <v/>
      </c>
      <c r="AS66" s="590"/>
      <c r="AT66" s="590"/>
      <c r="AU66" s="590"/>
      <c r="AV66" s="590"/>
      <c r="AW66" s="590"/>
      <c r="AX66" s="590"/>
      <c r="AY66" s="72"/>
      <c r="AZ66" s="590" t="str">
        <f>IF(VLOOKUP($AZ$64,[1]GraphData!$A$3:$V$62,12,FALSE)="","",VLOOKUP($AZ$64,[1]GraphData!$A$3:$V$62,12,FALSE))</f>
        <v/>
      </c>
      <c r="BA66" s="590"/>
      <c r="BB66" s="590"/>
      <c r="BC66" s="590"/>
      <c r="BD66" s="590"/>
      <c r="BE66" s="590"/>
      <c r="BF66" s="590"/>
      <c r="BG66" s="25"/>
      <c r="BH66" s="25"/>
      <c r="BI66" s="25"/>
      <c r="BJ66" s="4"/>
      <c r="BK66" s="4"/>
      <c r="BR66" s="2"/>
      <c r="BS66" s="32"/>
      <c r="BT66" s="32"/>
      <c r="BU66" s="32"/>
      <c r="BV66" s="32"/>
      <c r="BW66" s="32"/>
      <c r="BX66" s="32"/>
      <c r="BY66" s="32"/>
      <c r="BZ66" s="32"/>
      <c r="CA66" s="32"/>
      <c r="CB66" s="32"/>
      <c r="CC66" s="32"/>
      <c r="CD66" s="54"/>
      <c r="CE66" s="54"/>
      <c r="CF66" s="54"/>
      <c r="CG66" s="54"/>
      <c r="CH66" s="54"/>
      <c r="CI66" s="54"/>
      <c r="CJ66" s="54"/>
      <c r="CK66" s="54"/>
      <c r="CL66" s="54"/>
      <c r="CM66" s="32"/>
      <c r="CN66" s="32"/>
      <c r="CO66" s="32"/>
      <c r="CP66" s="32"/>
      <c r="CQ66" s="32"/>
      <c r="CR66" s="32"/>
      <c r="CS66" s="32"/>
      <c r="CT66" s="32"/>
      <c r="CU66" s="32"/>
      <c r="CV66" s="32"/>
      <c r="CW66" s="32"/>
      <c r="CX66" s="32"/>
      <c r="CY66" s="32"/>
      <c r="CZ66" s="32"/>
      <c r="DA66" s="32"/>
      <c r="DB66" s="32"/>
      <c r="DC66" s="32"/>
      <c r="DD66" s="55"/>
      <c r="DE66" s="56"/>
      <c r="DF66" s="56"/>
      <c r="DG66" s="56"/>
      <c r="DH66" s="56"/>
      <c r="DI66" s="56"/>
      <c r="DJ66" s="32"/>
      <c r="DK66" s="32"/>
      <c r="DL66" s="32"/>
      <c r="DM66" s="55"/>
      <c r="DN66" s="56"/>
      <c r="DO66" s="56"/>
      <c r="DP66" s="56"/>
      <c r="DQ66" s="56"/>
      <c r="DR66" s="56"/>
      <c r="DS66" s="32"/>
      <c r="DT66" s="32"/>
      <c r="DU66" s="32"/>
      <c r="DV66" s="32"/>
      <c r="DW66" s="32"/>
      <c r="DX66" s="2"/>
      <c r="DY66" s="2"/>
      <c r="DZ66" s="2"/>
      <c r="EA66" s="2"/>
      <c r="EB66" s="2"/>
      <c r="EC66" s="2"/>
      <c r="ED66" s="2"/>
      <c r="EE66" s="2"/>
      <c r="EF66" s="2"/>
      <c r="EG66" s="32"/>
      <c r="EH66" s="49"/>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32"/>
      <c r="GI66" s="32"/>
      <c r="GJ66" s="32"/>
      <c r="GK66" s="32"/>
      <c r="GL66" s="2"/>
      <c r="GM66" s="2"/>
      <c r="GN66" s="2"/>
      <c r="GO66" s="2"/>
      <c r="GP66" s="2"/>
    </row>
    <row r="67" spans="6:198" s="1" customFormat="1" ht="13.5" customHeight="1">
      <c r="F67" s="4"/>
      <c r="G67" s="25" t="s">
        <v>79</v>
      </c>
      <c r="H67" s="25"/>
      <c r="I67" s="25"/>
      <c r="J67" s="25"/>
      <c r="K67" s="25"/>
      <c r="L67" s="25"/>
      <c r="M67" s="25"/>
      <c r="N67" s="25"/>
      <c r="O67" s="25"/>
      <c r="P67" s="25"/>
      <c r="Q67" s="25"/>
      <c r="R67" s="25"/>
      <c r="S67" s="25"/>
      <c r="T67" s="592" t="s">
        <v>78</v>
      </c>
      <c r="U67" s="592"/>
      <c r="V67" s="592"/>
      <c r="W67" s="592"/>
      <c r="X67" s="592"/>
      <c r="Y67" s="592"/>
      <c r="Z67" s="592"/>
      <c r="AA67" s="72"/>
      <c r="AB67" s="590" t="str">
        <f>IF(VLOOKUP($AB$64,[1]GraphData!$A$3:$V$62,13,FALSE)="","",VLOOKUP($AB$64,[1]GraphData!$A$3:$V$62,13,FALSE))</f>
        <v/>
      </c>
      <c r="AC67" s="590"/>
      <c r="AD67" s="590"/>
      <c r="AE67" s="590"/>
      <c r="AF67" s="590"/>
      <c r="AG67" s="590"/>
      <c r="AH67" s="590"/>
      <c r="AI67" s="72"/>
      <c r="AJ67" s="590" t="str">
        <f>IF(VLOOKUP($AJ$64,[1]GraphData!$A$3:$V$62,13,FALSE)="","",VLOOKUP($AJ$64,[1]GraphData!$A$3:$V$62,13,FALSE))</f>
        <v/>
      </c>
      <c r="AK67" s="590"/>
      <c r="AL67" s="590"/>
      <c r="AM67" s="590"/>
      <c r="AN67" s="590"/>
      <c r="AO67" s="590"/>
      <c r="AP67" s="590"/>
      <c r="AQ67" s="72"/>
      <c r="AR67" s="590" t="str">
        <f>IF(VLOOKUP($AR$64,[1]GraphData!$A$3:$V$62,13,FALSE)="","",VLOOKUP($AR$64,[1]GraphData!$A$3:$V$62,13,FALSE))</f>
        <v/>
      </c>
      <c r="AS67" s="590"/>
      <c r="AT67" s="590"/>
      <c r="AU67" s="590"/>
      <c r="AV67" s="590"/>
      <c r="AW67" s="590"/>
      <c r="AX67" s="590"/>
      <c r="AY67" s="72"/>
      <c r="AZ67" s="590" t="str">
        <f>IF(VLOOKUP($AZ$64,[1]GraphData!$A$3:$V$62,13,FALSE)="","",VLOOKUP($AZ$64,[1]GraphData!$A$3:$V$62,13,FALSE))</f>
        <v/>
      </c>
      <c r="BA67" s="590"/>
      <c r="BB67" s="590"/>
      <c r="BC67" s="590"/>
      <c r="BD67" s="590"/>
      <c r="BE67" s="590"/>
      <c r="BF67" s="590"/>
      <c r="BG67" s="25"/>
      <c r="BH67" s="25"/>
      <c r="BI67" s="25"/>
      <c r="BJ67" s="4"/>
      <c r="BK67" s="4"/>
      <c r="BR67" s="2"/>
      <c r="BS67" s="32"/>
      <c r="BT67" s="32"/>
      <c r="BU67" s="32"/>
      <c r="BV67" s="32"/>
      <c r="BW67" s="32"/>
      <c r="BX67" s="32"/>
      <c r="BY67" s="32"/>
      <c r="BZ67" s="32"/>
      <c r="CA67" s="32"/>
      <c r="CB67" s="32"/>
      <c r="CC67" s="32"/>
      <c r="CD67" s="54"/>
      <c r="CE67" s="54"/>
      <c r="CF67" s="54"/>
      <c r="CG67" s="54"/>
      <c r="CH67" s="54"/>
      <c r="CI67" s="54"/>
      <c r="CJ67" s="54"/>
      <c r="CK67" s="54"/>
      <c r="CL67" s="54"/>
      <c r="CM67" s="32"/>
      <c r="CN67" s="32"/>
      <c r="CO67" s="32"/>
      <c r="CP67" s="32"/>
      <c r="CQ67" s="32"/>
      <c r="CR67" s="32"/>
      <c r="CS67" s="32"/>
      <c r="CT67" s="32"/>
      <c r="CU67" s="32"/>
      <c r="CV67" s="32"/>
      <c r="CW67" s="32"/>
      <c r="CX67" s="32"/>
      <c r="CY67" s="32"/>
      <c r="CZ67" s="32"/>
      <c r="DA67" s="32"/>
      <c r="DB67" s="32"/>
      <c r="DC67" s="32"/>
      <c r="DD67" s="55"/>
      <c r="DE67" s="56"/>
      <c r="DF67" s="56"/>
      <c r="DG67" s="56"/>
      <c r="DH67" s="56"/>
      <c r="DI67" s="56"/>
      <c r="DJ67" s="32"/>
      <c r="DK67" s="32"/>
      <c r="DL67" s="32"/>
      <c r="DM67" s="55"/>
      <c r="DN67" s="56"/>
      <c r="DO67" s="56"/>
      <c r="DP67" s="56"/>
      <c r="DQ67" s="56"/>
      <c r="DR67" s="56"/>
      <c r="DS67" s="32"/>
      <c r="DT67" s="32"/>
      <c r="DU67" s="32"/>
      <c r="DV67" s="32"/>
      <c r="DW67" s="32"/>
      <c r="DX67" s="2"/>
      <c r="DY67" s="2"/>
      <c r="DZ67" s="2"/>
      <c r="EA67" s="2"/>
      <c r="EB67" s="2"/>
      <c r="EC67" s="2"/>
      <c r="ED67" s="2"/>
      <c r="EE67" s="2"/>
      <c r="EF67" s="2"/>
      <c r="EG67" s="32"/>
      <c r="EH67" s="49"/>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32"/>
      <c r="GI67" s="32"/>
      <c r="GJ67" s="32"/>
      <c r="GK67" s="32"/>
      <c r="GL67" s="2"/>
      <c r="GM67" s="2"/>
      <c r="GN67" s="2"/>
      <c r="GO67" s="2"/>
      <c r="GP67" s="2"/>
    </row>
    <row r="68" spans="6:198" s="1" customFormat="1" ht="13.5" customHeight="1">
      <c r="F68" s="4"/>
      <c r="G68" s="25" t="s">
        <v>80</v>
      </c>
      <c r="H68" s="25"/>
      <c r="I68" s="25"/>
      <c r="J68" s="25"/>
      <c r="K68" s="25"/>
      <c r="L68" s="25"/>
      <c r="M68" s="25"/>
      <c r="N68" s="25"/>
      <c r="O68" s="25"/>
      <c r="P68" s="25"/>
      <c r="Q68" s="25"/>
      <c r="R68" s="25"/>
      <c r="S68" s="25"/>
      <c r="T68" s="592" t="s">
        <v>78</v>
      </c>
      <c r="U68" s="592"/>
      <c r="V68" s="592"/>
      <c r="W68" s="592"/>
      <c r="X68" s="592"/>
      <c r="Y68" s="592"/>
      <c r="Z68" s="592"/>
      <c r="AA68" s="72"/>
      <c r="AB68" s="590" t="str">
        <f>IF(VLOOKUP($AB$64,[1]GraphData!$A$3:$V$62,14,FALSE)="","",VLOOKUP($AB$64,[1]GraphData!$A$3:$V$62,14,FALSE))</f>
        <v/>
      </c>
      <c r="AC68" s="590"/>
      <c r="AD68" s="590"/>
      <c r="AE68" s="590"/>
      <c r="AF68" s="590"/>
      <c r="AG68" s="590"/>
      <c r="AH68" s="590"/>
      <c r="AI68" s="72"/>
      <c r="AJ68" s="590" t="str">
        <f>IF(VLOOKUP($AJ$64,[1]GraphData!$A$3:$V$62,14,FALSE)="","",VLOOKUP($AJ$64,[1]GraphData!$A$3:$V$62,14,FALSE))</f>
        <v/>
      </c>
      <c r="AK68" s="590"/>
      <c r="AL68" s="590"/>
      <c r="AM68" s="590"/>
      <c r="AN68" s="590"/>
      <c r="AO68" s="590"/>
      <c r="AP68" s="590"/>
      <c r="AQ68" s="72"/>
      <c r="AR68" s="590" t="str">
        <f>IF(VLOOKUP($AR$64,[1]GraphData!$A$3:$V$62,14,FALSE)="","",VLOOKUP($AR$64,[1]GraphData!$A$3:$V$62,14,FALSE))</f>
        <v/>
      </c>
      <c r="AS68" s="590"/>
      <c r="AT68" s="590"/>
      <c r="AU68" s="590"/>
      <c r="AV68" s="590"/>
      <c r="AW68" s="590"/>
      <c r="AX68" s="590"/>
      <c r="AY68" s="72"/>
      <c r="AZ68" s="590" t="str">
        <f>IF(VLOOKUP($AZ$64,[1]GraphData!$A$3:$V$62,14,FALSE)="","",VLOOKUP($AZ$64,[1]GraphData!$A$3:$V$62,14,FALSE))</f>
        <v/>
      </c>
      <c r="BA68" s="590"/>
      <c r="BB68" s="590"/>
      <c r="BC68" s="590"/>
      <c r="BD68" s="590"/>
      <c r="BE68" s="590"/>
      <c r="BF68" s="590"/>
      <c r="BG68" s="25"/>
      <c r="BH68" s="25"/>
      <c r="BI68" s="25"/>
      <c r="BJ68" s="4"/>
      <c r="BK68" s="4"/>
      <c r="BR68" s="2"/>
      <c r="BS68" s="32"/>
      <c r="BT68" s="32"/>
      <c r="BU68" s="32"/>
      <c r="BV68" s="32"/>
      <c r="BW68" s="32"/>
      <c r="BX68" s="32"/>
      <c r="BY68" s="32"/>
      <c r="BZ68" s="32"/>
      <c r="CA68" s="32"/>
      <c r="CB68" s="32"/>
      <c r="CC68" s="32"/>
      <c r="CD68" s="54"/>
      <c r="CE68" s="54"/>
      <c r="CF68" s="54"/>
      <c r="CG68" s="54"/>
      <c r="CH68" s="54"/>
      <c r="CI68" s="54"/>
      <c r="CJ68" s="54"/>
      <c r="CK68" s="54"/>
      <c r="CL68" s="54"/>
      <c r="CM68" s="32"/>
      <c r="CN68" s="32"/>
      <c r="CO68" s="32"/>
      <c r="CP68" s="32"/>
      <c r="CQ68" s="32"/>
      <c r="CR68" s="32"/>
      <c r="CS68" s="32"/>
      <c r="CT68" s="32"/>
      <c r="CU68" s="32"/>
      <c r="CV68" s="32"/>
      <c r="CW68" s="32"/>
      <c r="CX68" s="32"/>
      <c r="CY68" s="32"/>
      <c r="CZ68" s="32"/>
      <c r="DA68" s="32"/>
      <c r="DB68" s="32"/>
      <c r="DC68" s="32"/>
      <c r="DD68" s="55"/>
      <c r="DE68" s="56"/>
      <c r="DF68" s="56"/>
      <c r="DG68" s="56"/>
      <c r="DH68" s="56"/>
      <c r="DI68" s="56"/>
      <c r="DJ68" s="32"/>
      <c r="DK68" s="32"/>
      <c r="DL68" s="32"/>
      <c r="DM68" s="55"/>
      <c r="DN68" s="56"/>
      <c r="DO68" s="56"/>
      <c r="DP68" s="56"/>
      <c r="DQ68" s="56"/>
      <c r="DR68" s="56"/>
      <c r="DS68" s="32"/>
      <c r="DT68" s="32"/>
      <c r="DU68" s="32"/>
      <c r="DV68" s="32"/>
      <c r="DW68" s="32"/>
      <c r="DX68" s="2"/>
      <c r="DY68" s="2"/>
      <c r="DZ68" s="2"/>
      <c r="EA68" s="2"/>
      <c r="EB68" s="2"/>
      <c r="EC68" s="2"/>
      <c r="ED68" s="2"/>
      <c r="EE68" s="2"/>
      <c r="EF68" s="2"/>
      <c r="EG68" s="32"/>
      <c r="EH68" s="49"/>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32"/>
      <c r="GI68" s="32"/>
      <c r="GJ68" s="32"/>
      <c r="GK68" s="32"/>
      <c r="GL68" s="2"/>
      <c r="GM68" s="2"/>
      <c r="GN68" s="2"/>
      <c r="GO68" s="2"/>
      <c r="GP68" s="2"/>
    </row>
    <row r="69" spans="6:198" s="1" customFormat="1" ht="13.5" customHeight="1">
      <c r="F69" s="4"/>
      <c r="G69" s="25" t="s">
        <v>81</v>
      </c>
      <c r="H69" s="25"/>
      <c r="I69" s="25"/>
      <c r="J69" s="25"/>
      <c r="K69" s="25"/>
      <c r="L69" s="25"/>
      <c r="M69" s="25"/>
      <c r="N69" s="25"/>
      <c r="O69" s="25"/>
      <c r="P69" s="25"/>
      <c r="Q69" s="25"/>
      <c r="R69" s="25"/>
      <c r="S69" s="25"/>
      <c r="T69" s="592" t="s">
        <v>78</v>
      </c>
      <c r="U69" s="592"/>
      <c r="V69" s="592"/>
      <c r="W69" s="592"/>
      <c r="X69" s="592"/>
      <c r="Y69" s="592"/>
      <c r="Z69" s="592"/>
      <c r="AA69" s="73"/>
      <c r="AB69" s="590" t="str">
        <f>IF(VLOOKUP($AB$64,[1]GraphData!$A$3:$V$62,15,FALSE)="","",VLOOKUP($AB$64,[1]GraphData!$A$3:$V$62,15,FALSE))</f>
        <v/>
      </c>
      <c r="AC69" s="590"/>
      <c r="AD69" s="590"/>
      <c r="AE69" s="590"/>
      <c r="AF69" s="590"/>
      <c r="AG69" s="590"/>
      <c r="AH69" s="590"/>
      <c r="AI69" s="73"/>
      <c r="AJ69" s="590" t="str">
        <f>IF(VLOOKUP($AJ$64,[1]GraphData!$A$3:$V$62,15,FALSE)="","",VLOOKUP($AJ$64,[1]GraphData!$A$3:$V$62,15,FALSE))</f>
        <v/>
      </c>
      <c r="AK69" s="590"/>
      <c r="AL69" s="590"/>
      <c r="AM69" s="590"/>
      <c r="AN69" s="590"/>
      <c r="AO69" s="590"/>
      <c r="AP69" s="590"/>
      <c r="AQ69" s="73"/>
      <c r="AR69" s="590" t="str">
        <f>IF(VLOOKUP($AR$64,[1]GraphData!$A$3:$V$62,15,FALSE)="","",VLOOKUP($AR$64,[1]GraphData!$A$3:$V$62,15,FALSE))</f>
        <v/>
      </c>
      <c r="AS69" s="590"/>
      <c r="AT69" s="590"/>
      <c r="AU69" s="590"/>
      <c r="AV69" s="590"/>
      <c r="AW69" s="590"/>
      <c r="AX69" s="590"/>
      <c r="AY69" s="73"/>
      <c r="AZ69" s="590" t="str">
        <f>IF(VLOOKUP($AZ$64,[1]GraphData!$A$3:$V$62,15,FALSE)="","",VLOOKUP($AZ$64,[1]GraphData!$A$3:$V$62,15,FALSE))</f>
        <v/>
      </c>
      <c r="BA69" s="590"/>
      <c r="BB69" s="590"/>
      <c r="BC69" s="590"/>
      <c r="BD69" s="590"/>
      <c r="BE69" s="590"/>
      <c r="BF69" s="590"/>
      <c r="BG69" s="25"/>
      <c r="BH69" s="25"/>
      <c r="BI69" s="25"/>
      <c r="BJ69" s="4"/>
      <c r="BK69" s="4"/>
      <c r="BR69" s="2"/>
      <c r="BS69" s="32"/>
      <c r="BT69" s="32"/>
      <c r="BU69" s="32"/>
      <c r="BV69" s="32"/>
      <c r="BW69" s="32"/>
      <c r="BX69" s="32"/>
      <c r="BY69" s="32"/>
      <c r="BZ69" s="32"/>
      <c r="CA69" s="32"/>
      <c r="CB69" s="32"/>
      <c r="CC69" s="32"/>
      <c r="CD69" s="54"/>
      <c r="CE69" s="54"/>
      <c r="CF69" s="54"/>
      <c r="CG69" s="54"/>
      <c r="CH69" s="54"/>
      <c r="CI69" s="54"/>
      <c r="CJ69" s="54"/>
      <c r="CK69" s="54"/>
      <c r="CL69" s="54"/>
      <c r="CM69" s="32"/>
      <c r="CN69" s="32"/>
      <c r="CO69" s="32"/>
      <c r="CP69" s="32"/>
      <c r="CQ69" s="32"/>
      <c r="CR69" s="32"/>
      <c r="CS69" s="32"/>
      <c r="CT69" s="32"/>
      <c r="CU69" s="32"/>
      <c r="CV69" s="32"/>
      <c r="CW69" s="32"/>
      <c r="CX69" s="32"/>
      <c r="CY69" s="32"/>
      <c r="CZ69" s="32"/>
      <c r="DA69" s="32"/>
      <c r="DB69" s="32"/>
      <c r="DC69" s="32"/>
      <c r="DD69" s="55"/>
      <c r="DE69" s="56"/>
      <c r="DF69" s="56"/>
      <c r="DG69" s="56"/>
      <c r="DH69" s="56"/>
      <c r="DI69" s="56"/>
      <c r="DJ69" s="32"/>
      <c r="DK69" s="32"/>
      <c r="DL69" s="32"/>
      <c r="DM69" s="55"/>
      <c r="DN69" s="56"/>
      <c r="DO69" s="56"/>
      <c r="DP69" s="56"/>
      <c r="DQ69" s="56"/>
      <c r="DR69" s="56"/>
      <c r="DS69" s="32"/>
      <c r="DT69" s="32"/>
      <c r="DU69" s="32"/>
      <c r="DV69" s="32"/>
      <c r="DW69" s="32"/>
      <c r="DX69" s="2"/>
      <c r="DY69" s="2"/>
      <c r="DZ69" s="2"/>
      <c r="EA69" s="2"/>
      <c r="EB69" s="2"/>
      <c r="EC69" s="2"/>
      <c r="ED69" s="2"/>
      <c r="EE69" s="2"/>
      <c r="EF69" s="2"/>
      <c r="EG69" s="32"/>
      <c r="EH69" s="49"/>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32"/>
      <c r="GI69" s="32"/>
      <c r="GJ69" s="32"/>
      <c r="GK69" s="32"/>
      <c r="GL69" s="2"/>
      <c r="GM69" s="2"/>
      <c r="GN69" s="2"/>
      <c r="GO69" s="2"/>
      <c r="GP69" s="2"/>
    </row>
    <row r="70" spans="6:198" s="1" customFormat="1" ht="20.25" customHeight="1">
      <c r="F70" s="4"/>
      <c r="G70" s="6" t="s">
        <v>82</v>
      </c>
      <c r="H70" s="25"/>
      <c r="I70" s="25"/>
      <c r="J70" s="25"/>
      <c r="K70" s="25"/>
      <c r="L70" s="25"/>
      <c r="M70" s="25"/>
      <c r="N70" s="25"/>
      <c r="O70" s="25"/>
      <c r="P70" s="25"/>
      <c r="Q70" s="25"/>
      <c r="R70" s="25"/>
      <c r="S70" s="25"/>
      <c r="T70" s="595"/>
      <c r="U70" s="595"/>
      <c r="V70" s="595"/>
      <c r="W70" s="595"/>
      <c r="X70" s="595"/>
      <c r="Y70" s="595"/>
      <c r="Z70" s="595"/>
      <c r="AA70" s="25"/>
      <c r="AB70" s="594"/>
      <c r="AC70" s="594"/>
      <c r="AD70" s="594"/>
      <c r="AE70" s="594"/>
      <c r="AF70" s="594"/>
      <c r="AG70" s="594"/>
      <c r="AH70" s="594"/>
      <c r="AI70" s="25"/>
      <c r="AJ70" s="594"/>
      <c r="AK70" s="594"/>
      <c r="AL70" s="594"/>
      <c r="AM70" s="594"/>
      <c r="AN70" s="594"/>
      <c r="AO70" s="594"/>
      <c r="AP70" s="594"/>
      <c r="AQ70" s="25"/>
      <c r="AR70" s="594"/>
      <c r="AS70" s="594"/>
      <c r="AT70" s="594"/>
      <c r="AU70" s="594"/>
      <c r="AV70" s="594"/>
      <c r="AW70" s="594"/>
      <c r="AX70" s="594"/>
      <c r="AY70" s="25"/>
      <c r="AZ70" s="594"/>
      <c r="BA70" s="594"/>
      <c r="BB70" s="594"/>
      <c r="BC70" s="594"/>
      <c r="BD70" s="594"/>
      <c r="BE70" s="594"/>
      <c r="BF70" s="594"/>
      <c r="BG70" s="25"/>
      <c r="BH70" s="25"/>
      <c r="BI70" s="25"/>
      <c r="BJ70" s="4"/>
      <c r="BK70" s="4"/>
      <c r="BR70" s="2"/>
      <c r="BS70" s="32"/>
      <c r="BT70" s="32"/>
      <c r="BU70" s="32"/>
      <c r="BV70" s="32"/>
      <c r="BW70" s="32"/>
      <c r="BX70" s="32"/>
      <c r="BY70" s="32"/>
      <c r="BZ70" s="32"/>
      <c r="CA70" s="32"/>
      <c r="CB70" s="32"/>
      <c r="CC70" s="32"/>
      <c r="CD70" s="54"/>
      <c r="CE70" s="54"/>
      <c r="CF70" s="54"/>
      <c r="CG70" s="54"/>
      <c r="CH70" s="54"/>
      <c r="CI70" s="54"/>
      <c r="CJ70" s="54"/>
      <c r="CK70" s="54"/>
      <c r="CL70" s="54"/>
      <c r="CM70" s="32"/>
      <c r="CN70" s="32"/>
      <c r="CO70" s="32"/>
      <c r="CP70" s="32"/>
      <c r="CQ70" s="32"/>
      <c r="CR70" s="32"/>
      <c r="CS70" s="32"/>
      <c r="CT70" s="32"/>
      <c r="CU70" s="32"/>
      <c r="CV70" s="32"/>
      <c r="CW70" s="32"/>
      <c r="CX70" s="32"/>
      <c r="CY70" s="32"/>
      <c r="CZ70" s="32"/>
      <c r="DA70" s="32"/>
      <c r="DB70" s="32"/>
      <c r="DC70" s="32"/>
      <c r="DD70" s="55"/>
      <c r="DE70" s="56"/>
      <c r="DF70" s="56"/>
      <c r="DG70" s="56"/>
      <c r="DH70" s="56"/>
      <c r="DI70" s="56"/>
      <c r="DJ70" s="32"/>
      <c r="DK70" s="32"/>
      <c r="DL70" s="32"/>
      <c r="DM70" s="55"/>
      <c r="DN70" s="56"/>
      <c r="DO70" s="56"/>
      <c r="DP70" s="56"/>
      <c r="DQ70" s="56"/>
      <c r="DR70" s="56"/>
      <c r="DS70" s="32"/>
      <c r="DT70" s="32"/>
      <c r="DU70" s="32"/>
      <c r="DV70" s="32"/>
      <c r="DW70" s="32"/>
      <c r="DX70" s="2"/>
      <c r="DY70" s="2"/>
      <c r="DZ70" s="2"/>
      <c r="EA70" s="2"/>
      <c r="EB70" s="2"/>
      <c r="EC70" s="2"/>
      <c r="ED70" s="2"/>
      <c r="EE70" s="2"/>
      <c r="EF70" s="2"/>
      <c r="EG70" s="32"/>
      <c r="EH70" s="49"/>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32"/>
      <c r="GI70" s="32"/>
      <c r="GJ70" s="32"/>
      <c r="GK70" s="32"/>
      <c r="GL70" s="2"/>
      <c r="GM70" s="2"/>
      <c r="GN70" s="2"/>
      <c r="GO70" s="2"/>
      <c r="GP70" s="2"/>
    </row>
    <row r="71" spans="6:198" s="1" customFormat="1" ht="13.5" customHeight="1">
      <c r="F71" s="4"/>
      <c r="G71" s="25" t="s">
        <v>83</v>
      </c>
      <c r="H71" s="25"/>
      <c r="I71" s="25"/>
      <c r="J71" s="25"/>
      <c r="K71" s="25"/>
      <c r="L71" s="25"/>
      <c r="M71" s="25"/>
      <c r="N71" s="25"/>
      <c r="O71" s="25"/>
      <c r="P71" s="25"/>
      <c r="Q71" s="25"/>
      <c r="R71" s="25"/>
      <c r="S71" s="25"/>
      <c r="T71" s="592" t="s">
        <v>78</v>
      </c>
      <c r="U71" s="592"/>
      <c r="V71" s="592"/>
      <c r="W71" s="592"/>
      <c r="X71" s="592"/>
      <c r="Y71" s="592"/>
      <c r="Z71" s="592"/>
      <c r="AA71" s="74"/>
      <c r="AB71" s="592" t="str">
        <f>IF(VLOOKUP($AB$64,[1]GraphData!$A$3:$X$62,23,FALSE)="","",VLOOKUP($AB$64,[1]GraphData!$A$3:$X$62,23,FALSE))</f>
        <v/>
      </c>
      <c r="AC71" s="592"/>
      <c r="AD71" s="592"/>
      <c r="AE71" s="592"/>
      <c r="AF71" s="592"/>
      <c r="AG71" s="592"/>
      <c r="AH71" s="592"/>
      <c r="AI71" s="75"/>
      <c r="AJ71" s="592" t="str">
        <f>IF(VLOOKUP($AJ$64,[1]GraphData!$A$3:$X$62,23,FALSE)="","",VLOOKUP($AJ$64,[1]GraphData!$A$3:$X$62,23,FALSE))</f>
        <v/>
      </c>
      <c r="AK71" s="592"/>
      <c r="AL71" s="592"/>
      <c r="AM71" s="592"/>
      <c r="AN71" s="592"/>
      <c r="AO71" s="592"/>
      <c r="AP71" s="592"/>
      <c r="AQ71" s="75"/>
      <c r="AR71" s="592" t="str">
        <f>IF(VLOOKUP($AR$64,[1]GraphData!$A$3:$X$62,23,FALSE)="","",VLOOKUP($AR$64,[1]GraphData!$A$3:$X$62,23,FALSE))</f>
        <v/>
      </c>
      <c r="AS71" s="592"/>
      <c r="AT71" s="592"/>
      <c r="AU71" s="592"/>
      <c r="AV71" s="592"/>
      <c r="AW71" s="592"/>
      <c r="AX71" s="592"/>
      <c r="AY71" s="75"/>
      <c r="AZ71" s="592" t="str">
        <f>IF(VLOOKUP($AZ$64,[1]GraphData!$A$3:$X$62,23,FALSE)="","",VLOOKUP($AZ$64,[1]GraphData!$A$3:$X$62,23,FALSE))</f>
        <v/>
      </c>
      <c r="BA71" s="592"/>
      <c r="BB71" s="592"/>
      <c r="BC71" s="592"/>
      <c r="BD71" s="592"/>
      <c r="BE71" s="592"/>
      <c r="BF71" s="592"/>
      <c r="BG71" s="25"/>
      <c r="BH71" s="25"/>
      <c r="BI71" s="25"/>
      <c r="BJ71" s="4"/>
      <c r="BK71" s="4"/>
      <c r="BR71" s="2"/>
      <c r="BS71" s="32"/>
      <c r="BT71" s="32"/>
      <c r="BU71" s="32"/>
      <c r="BV71" s="32"/>
      <c r="BW71" s="32"/>
      <c r="BX71" s="32"/>
      <c r="BY71" s="32"/>
      <c r="BZ71" s="32"/>
      <c r="CA71" s="32"/>
      <c r="CB71" s="32"/>
      <c r="CC71" s="32"/>
      <c r="CD71" s="54"/>
      <c r="CE71" s="54"/>
      <c r="CF71" s="54"/>
      <c r="CG71" s="54"/>
      <c r="CH71" s="54"/>
      <c r="CI71" s="54"/>
      <c r="CJ71" s="54"/>
      <c r="CK71" s="54"/>
      <c r="CL71" s="54"/>
      <c r="CM71" s="32"/>
      <c r="CN71" s="32"/>
      <c r="CO71" s="32"/>
      <c r="CP71" s="32"/>
      <c r="CQ71" s="32"/>
      <c r="CR71" s="32"/>
      <c r="CS71" s="32"/>
      <c r="CT71" s="32"/>
      <c r="CU71" s="32"/>
      <c r="CV71" s="32"/>
      <c r="CW71" s="32"/>
      <c r="CX71" s="32"/>
      <c r="CY71" s="32"/>
      <c r="CZ71" s="32"/>
      <c r="DA71" s="32"/>
      <c r="DB71" s="32"/>
      <c r="DC71" s="32"/>
      <c r="DD71" s="55"/>
      <c r="DE71" s="56"/>
      <c r="DF71" s="56"/>
      <c r="DG71" s="56"/>
      <c r="DH71" s="56"/>
      <c r="DI71" s="56"/>
      <c r="DJ71" s="32"/>
      <c r="DK71" s="32"/>
      <c r="DL71" s="32"/>
      <c r="DM71" s="55"/>
      <c r="DN71" s="56"/>
      <c r="DO71" s="56"/>
      <c r="DP71" s="56"/>
      <c r="DQ71" s="56"/>
      <c r="DR71" s="56"/>
      <c r="DS71" s="32"/>
      <c r="DT71" s="32"/>
      <c r="DU71" s="32"/>
      <c r="DV71" s="32"/>
      <c r="DW71" s="32"/>
      <c r="DX71" s="2"/>
      <c r="DY71" s="2"/>
      <c r="DZ71" s="2"/>
      <c r="EA71" s="2"/>
      <c r="EB71" s="2"/>
      <c r="EC71" s="2"/>
      <c r="ED71" s="2"/>
      <c r="EE71" s="2"/>
      <c r="EF71" s="2"/>
      <c r="EG71" s="32"/>
      <c r="EH71" s="49"/>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32"/>
      <c r="GI71" s="32"/>
      <c r="GJ71" s="32"/>
      <c r="GK71" s="32"/>
      <c r="GL71" s="2"/>
      <c r="GM71" s="2"/>
      <c r="GN71" s="2"/>
      <c r="GO71" s="2"/>
      <c r="GP71" s="2"/>
    </row>
    <row r="72" spans="6:198" s="1" customFormat="1" ht="13.5" customHeight="1">
      <c r="F72" s="4"/>
      <c r="G72" s="25" t="s">
        <v>84</v>
      </c>
      <c r="H72" s="25"/>
      <c r="I72" s="25"/>
      <c r="J72" s="25"/>
      <c r="K72" s="25"/>
      <c r="L72" s="25"/>
      <c r="M72" s="25"/>
      <c r="N72" s="25"/>
      <c r="O72" s="25"/>
      <c r="P72" s="25"/>
      <c r="Q72" s="25"/>
      <c r="R72" s="25"/>
      <c r="S72" s="25"/>
      <c r="T72" s="592" t="s">
        <v>78</v>
      </c>
      <c r="U72" s="592"/>
      <c r="V72" s="592"/>
      <c r="W72" s="592"/>
      <c r="X72" s="592"/>
      <c r="Y72" s="592"/>
      <c r="Z72" s="592"/>
      <c r="AA72" s="67"/>
      <c r="AB72" s="590" t="str">
        <f>IF(VLOOKUP($AB$64,[1]GraphData!$A$3:$V$62,17,FALSE)="","",VLOOKUP($AB$64,[1]GraphData!$A$3:$V$62,17,FALSE))</f>
        <v/>
      </c>
      <c r="AC72" s="590"/>
      <c r="AD72" s="590"/>
      <c r="AE72" s="590"/>
      <c r="AF72" s="590"/>
      <c r="AG72" s="590"/>
      <c r="AH72" s="590"/>
      <c r="AI72" s="73"/>
      <c r="AJ72" s="590" t="str">
        <f>IF(VLOOKUP($AJ$64,[1]GraphData!$A$3:$V$62,17,FALSE)="","",VLOOKUP($AJ$64,[1]GraphData!$A$3:$V$62,17,FALSE))</f>
        <v/>
      </c>
      <c r="AK72" s="590"/>
      <c r="AL72" s="590"/>
      <c r="AM72" s="590"/>
      <c r="AN72" s="590"/>
      <c r="AO72" s="590"/>
      <c r="AP72" s="590"/>
      <c r="AQ72" s="73"/>
      <c r="AR72" s="590" t="str">
        <f>IF(VLOOKUP($AR$64,[1]GraphData!$A$3:$V$62,17,FALSE)="","",VLOOKUP($AR$64,[1]GraphData!$A$3:$V$62,17,FALSE))</f>
        <v/>
      </c>
      <c r="AS72" s="590"/>
      <c r="AT72" s="590"/>
      <c r="AU72" s="590"/>
      <c r="AV72" s="590"/>
      <c r="AW72" s="590"/>
      <c r="AX72" s="590"/>
      <c r="AY72" s="73"/>
      <c r="AZ72" s="590" t="str">
        <f>IF(VLOOKUP($AZ$64,[1]GraphData!$A$3:$V$62,17,FALSE)="","",VLOOKUP($AZ$64,[1]GraphData!$A$3:$V$62,17,FALSE))</f>
        <v/>
      </c>
      <c r="BA72" s="590"/>
      <c r="BB72" s="590"/>
      <c r="BC72" s="590"/>
      <c r="BD72" s="590"/>
      <c r="BE72" s="590"/>
      <c r="BF72" s="590"/>
      <c r="BG72" s="25"/>
      <c r="BH72" s="25"/>
      <c r="BI72" s="25"/>
      <c r="BJ72" s="4"/>
      <c r="BK72" s="4"/>
      <c r="BR72" s="2"/>
      <c r="BS72" s="32"/>
      <c r="BT72" s="32"/>
      <c r="BU72" s="32"/>
      <c r="BV72" s="32"/>
      <c r="BW72" s="32"/>
      <c r="BX72" s="32"/>
      <c r="BY72" s="32"/>
      <c r="BZ72" s="32"/>
      <c r="CA72" s="32"/>
      <c r="CB72" s="32"/>
      <c r="CC72" s="32"/>
      <c r="CD72" s="54"/>
      <c r="CE72" s="54"/>
      <c r="CF72" s="54"/>
      <c r="CG72" s="54"/>
      <c r="CH72" s="54"/>
      <c r="CI72" s="54"/>
      <c r="CJ72" s="54"/>
      <c r="CK72" s="54"/>
      <c r="CL72" s="54"/>
      <c r="CM72" s="32"/>
      <c r="CN72" s="32"/>
      <c r="CO72" s="32"/>
      <c r="CP72" s="32"/>
      <c r="CQ72" s="32"/>
      <c r="CR72" s="32"/>
      <c r="CS72" s="32"/>
      <c r="CT72" s="32"/>
      <c r="CU72" s="32"/>
      <c r="CV72" s="32"/>
      <c r="CW72" s="32"/>
      <c r="CX72" s="32"/>
      <c r="CY72" s="32"/>
      <c r="CZ72" s="32"/>
      <c r="DA72" s="32"/>
      <c r="DB72" s="32"/>
      <c r="DC72" s="32"/>
      <c r="DD72" s="55"/>
      <c r="DE72" s="56"/>
      <c r="DF72" s="56"/>
      <c r="DG72" s="56"/>
      <c r="DH72" s="56"/>
      <c r="DI72" s="56"/>
      <c r="DJ72" s="32"/>
      <c r="DK72" s="32"/>
      <c r="DL72" s="32"/>
      <c r="DM72" s="55"/>
      <c r="DN72" s="56"/>
      <c r="DO72" s="56"/>
      <c r="DP72" s="56"/>
      <c r="DQ72" s="56"/>
      <c r="DR72" s="56"/>
      <c r="DS72" s="32"/>
      <c r="DT72" s="32"/>
      <c r="DU72" s="32"/>
      <c r="DV72" s="32"/>
      <c r="DW72" s="32"/>
      <c r="DX72" s="2"/>
      <c r="DY72" s="2"/>
      <c r="DZ72" s="2"/>
      <c r="EA72" s="2"/>
      <c r="EB72" s="2"/>
      <c r="EC72" s="2"/>
      <c r="ED72" s="2"/>
      <c r="EE72" s="2"/>
      <c r="EF72" s="2"/>
      <c r="EG72" s="32"/>
      <c r="EH72" s="49"/>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c r="FY72" s="2"/>
      <c r="FZ72" s="2"/>
      <c r="GA72" s="2"/>
      <c r="GB72" s="2"/>
      <c r="GC72" s="2"/>
      <c r="GD72" s="2"/>
      <c r="GE72" s="2"/>
      <c r="GF72" s="2"/>
      <c r="GG72" s="2"/>
      <c r="GH72" s="32"/>
      <c r="GI72" s="32"/>
      <c r="GJ72" s="32"/>
      <c r="GK72" s="32"/>
      <c r="GL72" s="2"/>
      <c r="GM72" s="2"/>
      <c r="GN72" s="2"/>
      <c r="GO72" s="2"/>
      <c r="GP72" s="2"/>
    </row>
    <row r="73" spans="6:198" s="1" customFormat="1" ht="20.25" customHeight="1">
      <c r="F73" s="4"/>
      <c r="G73" s="6" t="s">
        <v>85</v>
      </c>
      <c r="H73" s="25"/>
      <c r="I73" s="25"/>
      <c r="J73" s="25"/>
      <c r="K73" s="25"/>
      <c r="L73" s="25"/>
      <c r="M73" s="25"/>
      <c r="N73" s="25"/>
      <c r="O73" s="25"/>
      <c r="P73" s="25"/>
      <c r="Q73" s="25"/>
      <c r="R73" s="25"/>
      <c r="S73" s="25"/>
      <c r="T73" s="595"/>
      <c r="U73" s="595"/>
      <c r="V73" s="595"/>
      <c r="W73" s="595"/>
      <c r="X73" s="595"/>
      <c r="Y73" s="595"/>
      <c r="Z73" s="595"/>
      <c r="AA73" s="25"/>
      <c r="AB73" s="594"/>
      <c r="AC73" s="594"/>
      <c r="AD73" s="594"/>
      <c r="AE73" s="594"/>
      <c r="AF73" s="594"/>
      <c r="AG73" s="594"/>
      <c r="AH73" s="594"/>
      <c r="AI73" s="25"/>
      <c r="AJ73" s="594"/>
      <c r="AK73" s="594"/>
      <c r="AL73" s="594"/>
      <c r="AM73" s="594"/>
      <c r="AN73" s="594"/>
      <c r="AO73" s="594"/>
      <c r="AP73" s="594"/>
      <c r="AQ73" s="25"/>
      <c r="AR73" s="594"/>
      <c r="AS73" s="594"/>
      <c r="AT73" s="594"/>
      <c r="AU73" s="594"/>
      <c r="AV73" s="594"/>
      <c r="AW73" s="594"/>
      <c r="AX73" s="594"/>
      <c r="AY73" s="25"/>
      <c r="AZ73" s="594"/>
      <c r="BA73" s="594"/>
      <c r="BB73" s="594"/>
      <c r="BC73" s="594"/>
      <c r="BD73" s="594"/>
      <c r="BE73" s="594"/>
      <c r="BF73" s="594"/>
      <c r="BG73" s="25"/>
      <c r="BH73" s="25"/>
      <c r="BI73" s="25"/>
      <c r="BJ73" s="4"/>
      <c r="BK73" s="4"/>
      <c r="BR73" s="2"/>
      <c r="BS73" s="32"/>
      <c r="BT73" s="32"/>
      <c r="BU73" s="32"/>
      <c r="BV73" s="32"/>
      <c r="BW73" s="32"/>
      <c r="BX73" s="32"/>
      <c r="BY73" s="32"/>
      <c r="BZ73" s="32"/>
      <c r="CA73" s="32"/>
      <c r="CB73" s="32"/>
      <c r="CC73" s="32"/>
      <c r="CD73" s="54"/>
      <c r="CE73" s="54"/>
      <c r="CF73" s="54"/>
      <c r="CG73" s="54"/>
      <c r="CH73" s="54"/>
      <c r="CI73" s="54"/>
      <c r="CJ73" s="54"/>
      <c r="CK73" s="54"/>
      <c r="CL73" s="54"/>
      <c r="CM73" s="32"/>
      <c r="CN73" s="32"/>
      <c r="CO73" s="32"/>
      <c r="CP73" s="32"/>
      <c r="CQ73" s="32"/>
      <c r="CR73" s="32"/>
      <c r="CS73" s="32"/>
      <c r="CT73" s="32"/>
      <c r="CU73" s="32"/>
      <c r="CV73" s="32"/>
      <c r="CW73" s="32"/>
      <c r="CX73" s="32"/>
      <c r="CY73" s="32"/>
      <c r="CZ73" s="32"/>
      <c r="DA73" s="32"/>
      <c r="DB73" s="32"/>
      <c r="DC73" s="32"/>
      <c r="DD73" s="55"/>
      <c r="DE73" s="56"/>
      <c r="DF73" s="56"/>
      <c r="DG73" s="56"/>
      <c r="DH73" s="56"/>
      <c r="DI73" s="56"/>
      <c r="DJ73" s="32"/>
      <c r="DK73" s="32"/>
      <c r="DL73" s="32"/>
      <c r="DM73" s="55"/>
      <c r="DN73" s="56"/>
      <c r="DO73" s="56"/>
      <c r="DP73" s="56"/>
      <c r="DQ73" s="56"/>
      <c r="DR73" s="56"/>
      <c r="DS73" s="32"/>
      <c r="DT73" s="32"/>
      <c r="DU73" s="32"/>
      <c r="DV73" s="32"/>
      <c r="DW73" s="32"/>
      <c r="DX73" s="2"/>
      <c r="DY73" s="2"/>
      <c r="DZ73" s="2"/>
      <c r="EA73" s="2"/>
      <c r="EB73" s="2"/>
      <c r="EC73" s="2"/>
      <c r="ED73" s="2"/>
      <c r="EE73" s="2"/>
      <c r="EF73" s="2"/>
      <c r="EG73" s="32"/>
      <c r="EH73" s="49"/>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c r="FY73" s="2"/>
      <c r="FZ73" s="2"/>
      <c r="GA73" s="2"/>
      <c r="GB73" s="2"/>
      <c r="GC73" s="2"/>
      <c r="GD73" s="2"/>
      <c r="GE73" s="2"/>
      <c r="GF73" s="2"/>
      <c r="GG73" s="2"/>
      <c r="GH73" s="32"/>
      <c r="GI73" s="32"/>
      <c r="GJ73" s="32"/>
      <c r="GK73" s="32"/>
      <c r="GL73" s="2"/>
      <c r="GM73" s="2"/>
      <c r="GN73" s="2"/>
      <c r="GO73" s="2"/>
      <c r="GP73" s="2"/>
    </row>
    <row r="74" spans="6:198" s="1" customFormat="1" ht="13.5" customHeight="1">
      <c r="F74" s="4"/>
      <c r="G74" s="25" t="s">
        <v>86</v>
      </c>
      <c r="H74" s="25"/>
      <c r="I74" s="25"/>
      <c r="J74" s="25"/>
      <c r="K74" s="25"/>
      <c r="L74" s="25"/>
      <c r="M74" s="25"/>
      <c r="N74" s="25"/>
      <c r="O74" s="25"/>
      <c r="P74" s="25"/>
      <c r="Q74" s="25"/>
      <c r="R74" s="25"/>
      <c r="S74" s="25"/>
      <c r="T74" s="592" t="s">
        <v>78</v>
      </c>
      <c r="U74" s="592"/>
      <c r="V74" s="592"/>
      <c r="W74" s="592"/>
      <c r="X74" s="592"/>
      <c r="Y74" s="592"/>
      <c r="Z74" s="592"/>
      <c r="AA74" s="67"/>
      <c r="AB74" s="590" t="str">
        <f>IF([1]Input!$C$123&lt;=3," ",IF(VLOOKUP($AB$64,[1]GraphData!$A$3:$V$62,5,FALSE)="","",VLOOKUP($AB$64,[1]GraphData!$A$3:$V$62,5,FALSE)))</f>
        <v xml:space="preserve"> </v>
      </c>
      <c r="AC74" s="590"/>
      <c r="AD74" s="590"/>
      <c r="AE74" s="590"/>
      <c r="AF74" s="590"/>
      <c r="AG74" s="590"/>
      <c r="AH74" s="590"/>
      <c r="AI74" s="72"/>
      <c r="AJ74" s="590" t="str">
        <f>IF(VLOOKUP($AJ$64,[1]GraphData!$A$3:$V$62,5,FALSE)="","",VLOOKUP($AJ$64,[1]GraphData!$A$3:$V$62,5,FALSE))</f>
        <v/>
      </c>
      <c r="AK74" s="590"/>
      <c r="AL74" s="590"/>
      <c r="AM74" s="590"/>
      <c r="AN74" s="590"/>
      <c r="AO74" s="590"/>
      <c r="AP74" s="590"/>
      <c r="AQ74" s="72"/>
      <c r="AR74" s="590" t="str">
        <f>IF(VLOOKUP($AR$64,[1]GraphData!$A$3:$V$62,5,FALSE)="","",VLOOKUP($AR$64,[1]GraphData!$A$3:$V$62,5,FALSE))</f>
        <v/>
      </c>
      <c r="AS74" s="590"/>
      <c r="AT74" s="590"/>
      <c r="AU74" s="590"/>
      <c r="AV74" s="590"/>
      <c r="AW74" s="590"/>
      <c r="AX74" s="590"/>
      <c r="AY74" s="72"/>
      <c r="AZ74" s="590" t="str">
        <f>IF(VLOOKUP($AZ$64,[1]GraphData!$A$3:$V$62,5,FALSE)="","",VLOOKUP($AZ$64,[1]GraphData!$A$3:$V$62,5,FALSE))</f>
        <v/>
      </c>
      <c r="BA74" s="590"/>
      <c r="BB74" s="590"/>
      <c r="BC74" s="590"/>
      <c r="BD74" s="590"/>
      <c r="BE74" s="590"/>
      <c r="BF74" s="590"/>
      <c r="BG74" s="25"/>
      <c r="BH74" s="25"/>
      <c r="BI74" s="25"/>
      <c r="BJ74" s="4"/>
      <c r="BK74" s="4"/>
      <c r="BR74" s="2"/>
      <c r="BS74" s="32"/>
      <c r="BT74" s="32"/>
      <c r="BU74" s="32"/>
      <c r="BV74" s="32"/>
      <c r="BW74" s="32"/>
      <c r="BX74" s="32"/>
      <c r="BY74" s="32"/>
      <c r="BZ74" s="32"/>
      <c r="CA74" s="32"/>
      <c r="CB74" s="32"/>
      <c r="CC74" s="32"/>
      <c r="CD74" s="54"/>
      <c r="CE74" s="54"/>
      <c r="CF74" s="54"/>
      <c r="CG74" s="54"/>
      <c r="CH74" s="54"/>
      <c r="CI74" s="54"/>
      <c r="CJ74" s="54"/>
      <c r="CK74" s="54"/>
      <c r="CL74" s="54"/>
      <c r="CM74" s="32"/>
      <c r="CN74" s="32"/>
      <c r="CO74" s="32"/>
      <c r="CP74" s="32"/>
      <c r="CQ74" s="32"/>
      <c r="CR74" s="32"/>
      <c r="CS74" s="32"/>
      <c r="CT74" s="32"/>
      <c r="CU74" s="32"/>
      <c r="CV74" s="32"/>
      <c r="CW74" s="32"/>
      <c r="CX74" s="32"/>
      <c r="CY74" s="32"/>
      <c r="CZ74" s="32"/>
      <c r="DA74" s="32"/>
      <c r="DB74" s="32"/>
      <c r="DC74" s="32"/>
      <c r="DD74" s="55"/>
      <c r="DE74" s="56"/>
      <c r="DF74" s="56"/>
      <c r="DG74" s="56"/>
      <c r="DH74" s="56"/>
      <c r="DI74" s="56"/>
      <c r="DJ74" s="32"/>
      <c r="DK74" s="32"/>
      <c r="DL74" s="32"/>
      <c r="DM74" s="55"/>
      <c r="DN74" s="56"/>
      <c r="DO74" s="56"/>
      <c r="DP74" s="56"/>
      <c r="DQ74" s="56"/>
      <c r="DR74" s="56"/>
      <c r="DS74" s="32"/>
      <c r="DT74" s="32"/>
      <c r="DU74" s="32"/>
      <c r="DV74" s="32"/>
      <c r="DW74" s="32"/>
      <c r="DX74" s="2"/>
      <c r="DY74" s="2"/>
      <c r="DZ74" s="2"/>
      <c r="EA74" s="2"/>
      <c r="EB74" s="2"/>
      <c r="EC74" s="2"/>
      <c r="ED74" s="2"/>
      <c r="EE74" s="2"/>
      <c r="EF74" s="2"/>
      <c r="EG74" s="32"/>
      <c r="EH74" s="49"/>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c r="FY74" s="2"/>
      <c r="FZ74" s="2"/>
      <c r="GA74" s="2"/>
      <c r="GB74" s="2"/>
      <c r="GC74" s="2"/>
      <c r="GD74" s="2"/>
      <c r="GE74" s="2"/>
      <c r="GF74" s="2"/>
      <c r="GG74" s="2"/>
      <c r="GH74" s="32"/>
      <c r="GI74" s="32"/>
      <c r="GJ74" s="32"/>
      <c r="GK74" s="32"/>
      <c r="GL74" s="2"/>
      <c r="GM74" s="2"/>
      <c r="GN74" s="2"/>
      <c r="GO74" s="2"/>
      <c r="GP74" s="2"/>
    </row>
    <row r="75" spans="6:198" s="1" customFormat="1" ht="13.5" customHeight="1">
      <c r="F75" s="4"/>
      <c r="G75" s="25" t="s">
        <v>87</v>
      </c>
      <c r="H75" s="25"/>
      <c r="I75" s="25"/>
      <c r="J75" s="25"/>
      <c r="K75" s="25"/>
      <c r="L75" s="25"/>
      <c r="M75" s="25"/>
      <c r="N75" s="25"/>
      <c r="O75" s="25"/>
      <c r="P75" s="25"/>
      <c r="Q75" s="25"/>
      <c r="R75" s="25"/>
      <c r="S75" s="25"/>
      <c r="T75" s="592" t="s">
        <v>78</v>
      </c>
      <c r="U75" s="592"/>
      <c r="V75" s="592"/>
      <c r="W75" s="592"/>
      <c r="X75" s="592"/>
      <c r="Y75" s="592"/>
      <c r="Z75" s="592"/>
      <c r="AA75" s="67"/>
      <c r="AB75" s="590" t="str">
        <f>IF(VLOOKUP($AB$64,[1]GraphData!$A$3:$V$62,18,FALSE)="","",VLOOKUP($AB$64,[1]GraphData!$A$3:$V$62,18,FALSE))</f>
        <v/>
      </c>
      <c r="AC75" s="590"/>
      <c r="AD75" s="590"/>
      <c r="AE75" s="590"/>
      <c r="AF75" s="590"/>
      <c r="AG75" s="590"/>
      <c r="AH75" s="590"/>
      <c r="AI75" s="73"/>
      <c r="AJ75" s="590" t="str">
        <f>IF(VLOOKUP($AJ$64,[1]GraphData!$A$3:$V$62,18,FALSE)="","",VLOOKUP($AJ$64,[1]GraphData!$A$3:$V$62,18,FALSE))</f>
        <v/>
      </c>
      <c r="AK75" s="590"/>
      <c r="AL75" s="590"/>
      <c r="AM75" s="590"/>
      <c r="AN75" s="590"/>
      <c r="AO75" s="590"/>
      <c r="AP75" s="590"/>
      <c r="AQ75" s="73"/>
      <c r="AR75" s="590" t="str">
        <f>IF(VLOOKUP($AR$64,[1]GraphData!$A$3:$V$62,18,FALSE)="","",VLOOKUP($AR$64,[1]GraphData!$A$3:$V$62,18,FALSE))</f>
        <v/>
      </c>
      <c r="AS75" s="590"/>
      <c r="AT75" s="590"/>
      <c r="AU75" s="590"/>
      <c r="AV75" s="590"/>
      <c r="AW75" s="590"/>
      <c r="AX75" s="590"/>
      <c r="AY75" s="73"/>
      <c r="AZ75" s="590" t="str">
        <f>IF(VLOOKUP($AZ$64,[1]GraphData!$A$3:$V$62,18,FALSE)="","",VLOOKUP($AZ$64,[1]GraphData!$A$3:$V$62,18,FALSE))</f>
        <v/>
      </c>
      <c r="BA75" s="590"/>
      <c r="BB75" s="590"/>
      <c r="BC75" s="590"/>
      <c r="BD75" s="590"/>
      <c r="BE75" s="590"/>
      <c r="BF75" s="590"/>
      <c r="BG75" s="25"/>
      <c r="BH75" s="25"/>
      <c r="BI75" s="25"/>
      <c r="BJ75" s="4"/>
      <c r="BK75" s="4"/>
      <c r="BR75" s="2"/>
      <c r="BS75" s="32"/>
      <c r="BT75" s="32"/>
      <c r="BU75" s="32"/>
      <c r="BV75" s="32"/>
      <c r="BW75" s="32"/>
      <c r="BX75" s="32"/>
      <c r="BY75" s="32"/>
      <c r="BZ75" s="32"/>
      <c r="CA75" s="32"/>
      <c r="CB75" s="32"/>
      <c r="CC75" s="32"/>
      <c r="CD75" s="54"/>
      <c r="CE75" s="54"/>
      <c r="CF75" s="54"/>
      <c r="CG75" s="54"/>
      <c r="CH75" s="54"/>
      <c r="CI75" s="54"/>
      <c r="CJ75" s="54"/>
      <c r="CK75" s="54"/>
      <c r="CL75" s="54"/>
      <c r="CM75" s="32"/>
      <c r="CN75" s="32"/>
      <c r="CO75" s="32"/>
      <c r="CP75" s="32"/>
      <c r="CQ75" s="32"/>
      <c r="CR75" s="32"/>
      <c r="CS75" s="32"/>
      <c r="CT75" s="32"/>
      <c r="CU75" s="32"/>
      <c r="CV75" s="32"/>
      <c r="CW75" s="32"/>
      <c r="CX75" s="32"/>
      <c r="CY75" s="32"/>
      <c r="CZ75" s="32"/>
      <c r="DA75" s="32"/>
      <c r="DB75" s="32"/>
      <c r="DC75" s="32"/>
      <c r="DD75" s="55"/>
      <c r="DE75" s="56"/>
      <c r="DF75" s="56"/>
      <c r="DG75" s="56"/>
      <c r="DH75" s="56"/>
      <c r="DI75" s="56"/>
      <c r="DJ75" s="32"/>
      <c r="DK75" s="32"/>
      <c r="DL75" s="32"/>
      <c r="DM75" s="55"/>
      <c r="DN75" s="56"/>
      <c r="DO75" s="56"/>
      <c r="DP75" s="56"/>
      <c r="DQ75" s="56"/>
      <c r="DR75" s="56"/>
      <c r="DS75" s="32"/>
      <c r="DT75" s="32"/>
      <c r="DU75" s="32"/>
      <c r="DV75" s="32"/>
      <c r="DW75" s="32"/>
      <c r="DX75" s="2"/>
      <c r="DY75" s="2"/>
      <c r="DZ75" s="2"/>
      <c r="EA75" s="2"/>
      <c r="EB75" s="2"/>
      <c r="EC75" s="2"/>
      <c r="ED75" s="2"/>
      <c r="EE75" s="2"/>
      <c r="EF75" s="2"/>
      <c r="EG75" s="32"/>
      <c r="EH75" s="49"/>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c r="FM75" s="2"/>
      <c r="FN75" s="2"/>
      <c r="FO75" s="2"/>
      <c r="FP75" s="2"/>
      <c r="FQ75" s="2"/>
      <c r="FR75" s="2"/>
      <c r="FS75" s="2"/>
      <c r="FT75" s="2"/>
      <c r="FU75" s="2"/>
      <c r="FV75" s="2"/>
      <c r="FW75" s="2"/>
      <c r="FX75" s="2"/>
      <c r="FY75" s="2"/>
      <c r="FZ75" s="2"/>
      <c r="GA75" s="2"/>
      <c r="GB75" s="2"/>
      <c r="GC75" s="2"/>
      <c r="GD75" s="2"/>
      <c r="GE75" s="2"/>
      <c r="GF75" s="2"/>
      <c r="GG75" s="2"/>
      <c r="GH75" s="32"/>
      <c r="GI75" s="32"/>
      <c r="GJ75" s="32"/>
      <c r="GK75" s="32"/>
      <c r="GL75" s="2"/>
      <c r="GM75" s="2"/>
      <c r="GN75" s="2"/>
      <c r="GO75" s="2"/>
      <c r="GP75" s="2"/>
    </row>
    <row r="76" spans="6:198" s="1" customFormat="1" ht="17.25" customHeight="1">
      <c r="F76" s="4"/>
      <c r="G76" s="57" t="s">
        <v>88</v>
      </c>
      <c r="H76" s="25"/>
      <c r="I76" s="25"/>
      <c r="J76" s="25"/>
      <c r="K76" s="25"/>
      <c r="L76" s="25"/>
      <c r="M76" s="25"/>
      <c r="N76" s="25"/>
      <c r="O76" s="25"/>
      <c r="P76" s="25"/>
      <c r="Q76" s="25"/>
      <c r="R76" s="25"/>
      <c r="S76" s="25"/>
      <c r="T76" s="595"/>
      <c r="U76" s="595"/>
      <c r="V76" s="595"/>
      <c r="W76" s="595"/>
      <c r="X76" s="595"/>
      <c r="Y76" s="595"/>
      <c r="Z76" s="595"/>
      <c r="AA76" s="25"/>
      <c r="AB76" s="594"/>
      <c r="AC76" s="594"/>
      <c r="AD76" s="594"/>
      <c r="AE76" s="594"/>
      <c r="AF76" s="594"/>
      <c r="AG76" s="594"/>
      <c r="AH76" s="594"/>
      <c r="AI76" s="25"/>
      <c r="AJ76" s="594"/>
      <c r="AK76" s="594"/>
      <c r="AL76" s="594"/>
      <c r="AM76" s="594"/>
      <c r="AN76" s="594"/>
      <c r="AO76" s="594"/>
      <c r="AP76" s="594"/>
      <c r="AQ76" s="25"/>
      <c r="AR76" s="594"/>
      <c r="AS76" s="594"/>
      <c r="AT76" s="594"/>
      <c r="AU76" s="594"/>
      <c r="AV76" s="594"/>
      <c r="AW76" s="594"/>
      <c r="AX76" s="594"/>
      <c r="AY76" s="25"/>
      <c r="AZ76" s="594"/>
      <c r="BA76" s="594"/>
      <c r="BB76" s="594"/>
      <c r="BC76" s="594"/>
      <c r="BD76" s="594"/>
      <c r="BE76" s="594"/>
      <c r="BF76" s="594"/>
      <c r="BG76" s="25"/>
      <c r="BH76" s="25"/>
      <c r="BI76" s="25"/>
      <c r="BJ76" s="4"/>
      <c r="BK76" s="4"/>
      <c r="BR76" s="2"/>
      <c r="BS76" s="32"/>
      <c r="BT76" s="32"/>
      <c r="BU76" s="32"/>
      <c r="BV76" s="32"/>
      <c r="BW76" s="32"/>
      <c r="BX76" s="32"/>
      <c r="BY76" s="32"/>
      <c r="BZ76" s="32"/>
      <c r="CA76" s="32"/>
      <c r="CB76" s="32"/>
      <c r="CC76" s="32"/>
      <c r="CD76" s="54"/>
      <c r="CE76" s="54"/>
      <c r="CF76" s="54"/>
      <c r="CG76" s="54"/>
      <c r="CH76" s="54"/>
      <c r="CI76" s="54"/>
      <c r="CJ76" s="54"/>
      <c r="CK76" s="54"/>
      <c r="CL76" s="54"/>
      <c r="CM76" s="32"/>
      <c r="CN76" s="32"/>
      <c r="CO76" s="32"/>
      <c r="CP76" s="32"/>
      <c r="CQ76" s="32"/>
      <c r="CR76" s="32"/>
      <c r="CS76" s="32"/>
      <c r="CT76" s="32"/>
      <c r="CU76" s="32"/>
      <c r="CV76" s="32"/>
      <c r="CW76" s="32"/>
      <c r="CX76" s="32"/>
      <c r="CY76" s="32"/>
      <c r="CZ76" s="32"/>
      <c r="DA76" s="32"/>
      <c r="DB76" s="32"/>
      <c r="DC76" s="32"/>
      <c r="DD76" s="55"/>
      <c r="DE76" s="56"/>
      <c r="DF76" s="56"/>
      <c r="DG76" s="56"/>
      <c r="DH76" s="56"/>
      <c r="DI76" s="56"/>
      <c r="DJ76" s="32"/>
      <c r="DK76" s="32"/>
      <c r="DL76" s="32"/>
      <c r="DM76" s="55"/>
      <c r="DN76" s="56"/>
      <c r="DO76" s="56"/>
      <c r="DP76" s="56"/>
      <c r="DQ76" s="56"/>
      <c r="DR76" s="56"/>
      <c r="DS76" s="32"/>
      <c r="DT76" s="32"/>
      <c r="DU76" s="32"/>
      <c r="DV76" s="32"/>
      <c r="DW76" s="32"/>
      <c r="DX76" s="2"/>
      <c r="DY76" s="2"/>
      <c r="DZ76" s="2"/>
      <c r="EA76" s="2"/>
      <c r="EB76" s="2"/>
      <c r="EC76" s="2"/>
      <c r="ED76" s="2"/>
      <c r="EE76" s="2"/>
      <c r="EF76" s="2"/>
      <c r="EG76" s="32"/>
      <c r="EH76" s="49"/>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c r="FP76" s="2"/>
      <c r="FQ76" s="2"/>
      <c r="FR76" s="2"/>
      <c r="FS76" s="2"/>
      <c r="FT76" s="2"/>
      <c r="FU76" s="2"/>
      <c r="FV76" s="2"/>
      <c r="FW76" s="2"/>
      <c r="FX76" s="2"/>
      <c r="FY76" s="2"/>
      <c r="FZ76" s="2"/>
      <c r="GA76" s="2"/>
      <c r="GB76" s="2"/>
      <c r="GC76" s="2"/>
      <c r="GD76" s="2"/>
      <c r="GE76" s="2"/>
      <c r="GF76" s="2"/>
      <c r="GG76" s="2"/>
      <c r="GH76" s="32"/>
      <c r="GI76" s="32"/>
      <c r="GJ76" s="32"/>
      <c r="GK76" s="32"/>
      <c r="GL76" s="2"/>
      <c r="GM76" s="2"/>
      <c r="GN76" s="2"/>
      <c r="GO76" s="2"/>
      <c r="GP76" s="2"/>
    </row>
    <row r="77" spans="6:198" s="1" customFormat="1" ht="13.5" customHeight="1">
      <c r="F77" s="4"/>
      <c r="G77" s="59" t="s">
        <v>89</v>
      </c>
      <c r="H77" s="25"/>
      <c r="I77" s="25"/>
      <c r="J77" s="25"/>
      <c r="K77" s="25"/>
      <c r="L77" s="25"/>
      <c r="M77" s="25"/>
      <c r="N77" s="25"/>
      <c r="O77" s="25"/>
      <c r="P77" s="25"/>
      <c r="Q77" s="25"/>
      <c r="R77" s="25"/>
      <c r="S77" s="25"/>
      <c r="T77" s="592" t="s">
        <v>78</v>
      </c>
      <c r="U77" s="592"/>
      <c r="V77" s="592"/>
      <c r="W77" s="592"/>
      <c r="X77" s="592"/>
      <c r="Y77" s="592"/>
      <c r="Z77" s="592"/>
      <c r="AA77" s="67"/>
      <c r="AB77" s="592" t="str">
        <f>IF(VLOOKUP($AB$64,[1]GraphData!$A$3:$V$62,19,FALSE)="","",VLOOKUP($AB$64,[1]GraphData!$A$3:$V$62,19,FALSE))</f>
        <v/>
      </c>
      <c r="AC77" s="592"/>
      <c r="AD77" s="592"/>
      <c r="AE77" s="592"/>
      <c r="AF77" s="592"/>
      <c r="AG77" s="592"/>
      <c r="AH77" s="592"/>
      <c r="AI77" s="75"/>
      <c r="AJ77" s="592" t="str">
        <f>IF(VLOOKUP($AJ$64,[1]GraphData!$A$3:$V$62,19,FALSE)="","",VLOOKUP($AJ$64,[1]GraphData!$A$3:$V$62,19,FALSE))</f>
        <v/>
      </c>
      <c r="AK77" s="592"/>
      <c r="AL77" s="592"/>
      <c r="AM77" s="592"/>
      <c r="AN77" s="592"/>
      <c r="AO77" s="592"/>
      <c r="AP77" s="592"/>
      <c r="AQ77" s="75"/>
      <c r="AR77" s="592" t="str">
        <f>IF(VLOOKUP($AR$64,[1]GraphData!$A$3:$V$62,19,FALSE)="","",VLOOKUP($AR$64,[1]GraphData!$A$3:$V$62,19,FALSE))</f>
        <v/>
      </c>
      <c r="AS77" s="592"/>
      <c r="AT77" s="592"/>
      <c r="AU77" s="592"/>
      <c r="AV77" s="592"/>
      <c r="AW77" s="592"/>
      <c r="AX77" s="592"/>
      <c r="AY77" s="75"/>
      <c r="AZ77" s="592" t="str">
        <f>IF(VLOOKUP($AZ$64,[1]GraphData!$A$3:$V$62,19,FALSE)="","",VLOOKUP($AZ$64,[1]GraphData!$A$3:$V$62,19,FALSE))</f>
        <v/>
      </c>
      <c r="BA77" s="592"/>
      <c r="BB77" s="592"/>
      <c r="BC77" s="592"/>
      <c r="BD77" s="592"/>
      <c r="BE77" s="592"/>
      <c r="BF77" s="592"/>
      <c r="BG77" s="25"/>
      <c r="BH77" s="25"/>
      <c r="BI77" s="25"/>
      <c r="BJ77" s="4"/>
      <c r="BK77" s="4"/>
      <c r="BR77" s="2"/>
      <c r="BS77" s="32"/>
      <c r="BT77" s="32"/>
      <c r="BU77" s="32"/>
      <c r="BV77" s="32"/>
      <c r="BW77" s="32"/>
      <c r="BX77" s="32"/>
      <c r="BY77" s="32"/>
      <c r="BZ77" s="32"/>
      <c r="CA77" s="32"/>
      <c r="CB77" s="32"/>
      <c r="CC77" s="32"/>
      <c r="CD77" s="54"/>
      <c r="CE77" s="54"/>
      <c r="CF77" s="54"/>
      <c r="CG77" s="54"/>
      <c r="CH77" s="54"/>
      <c r="CI77" s="54"/>
      <c r="CJ77" s="54"/>
      <c r="CK77" s="54"/>
      <c r="CL77" s="54"/>
      <c r="CM77" s="32"/>
      <c r="CN77" s="32"/>
      <c r="CO77" s="32"/>
      <c r="CP77" s="32"/>
      <c r="CQ77" s="32"/>
      <c r="CR77" s="32"/>
      <c r="CS77" s="32"/>
      <c r="CT77" s="32"/>
      <c r="CU77" s="32"/>
      <c r="CV77" s="32"/>
      <c r="CW77" s="32"/>
      <c r="CX77" s="32"/>
      <c r="CY77" s="32"/>
      <c r="CZ77" s="32"/>
      <c r="DA77" s="32"/>
      <c r="DB77" s="32"/>
      <c r="DC77" s="32"/>
      <c r="DD77" s="55"/>
      <c r="DE77" s="56"/>
      <c r="DF77" s="56"/>
      <c r="DG77" s="56"/>
      <c r="DH77" s="56"/>
      <c r="DI77" s="56"/>
      <c r="DJ77" s="32"/>
      <c r="DK77" s="32"/>
      <c r="DL77" s="32"/>
      <c r="DM77" s="55"/>
      <c r="DN77" s="56"/>
      <c r="DO77" s="56"/>
      <c r="DP77" s="56"/>
      <c r="DQ77" s="56"/>
      <c r="DR77" s="56"/>
      <c r="DS77" s="32"/>
      <c r="DT77" s="32"/>
      <c r="DU77" s="32"/>
      <c r="DV77" s="32"/>
      <c r="DW77" s="32"/>
      <c r="DX77" s="2"/>
      <c r="DY77" s="2"/>
      <c r="DZ77" s="2"/>
      <c r="EA77" s="2"/>
      <c r="EB77" s="2"/>
      <c r="EC77" s="2"/>
      <c r="ED77" s="2"/>
      <c r="EE77" s="2"/>
      <c r="EF77" s="2"/>
      <c r="EG77" s="32"/>
      <c r="EH77" s="49"/>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c r="GE77" s="2"/>
      <c r="GF77" s="2"/>
      <c r="GG77" s="2"/>
      <c r="GH77" s="32"/>
      <c r="GI77" s="32"/>
      <c r="GJ77" s="32"/>
      <c r="GK77" s="32"/>
      <c r="GL77" s="2"/>
      <c r="GM77" s="2"/>
      <c r="GN77" s="2"/>
      <c r="GO77" s="2"/>
      <c r="GP77" s="2"/>
    </row>
    <row r="78" spans="6:198" s="1" customFormat="1" ht="13.5" customHeight="1">
      <c r="F78" s="4"/>
      <c r="G78" s="59" t="s">
        <v>90</v>
      </c>
      <c r="H78" s="25"/>
      <c r="I78" s="25"/>
      <c r="J78" s="25"/>
      <c r="K78" s="25"/>
      <c r="L78" s="25"/>
      <c r="M78" s="25"/>
      <c r="N78" s="25"/>
      <c r="O78" s="25"/>
      <c r="P78" s="25"/>
      <c r="Q78" s="25"/>
      <c r="R78" s="25"/>
      <c r="S78" s="25"/>
      <c r="T78" s="592">
        <f>[1]Prepayments!$D$1</f>
        <v>374470477.55000001</v>
      </c>
      <c r="U78" s="592"/>
      <c r="V78" s="592"/>
      <c r="W78" s="592"/>
      <c r="X78" s="592"/>
      <c r="Y78" s="592"/>
      <c r="Z78" s="592"/>
      <c r="AA78" s="67"/>
      <c r="AB78" s="592" t="str">
        <f>IF(VLOOKUP($AB$64,[1]GraphData!$A$3:$V$62,20,FALSE)="","",VLOOKUP($AB$64,[1]GraphData!$A$3:$V$62,20,FALSE))</f>
        <v/>
      </c>
      <c r="AC78" s="592"/>
      <c r="AD78" s="592"/>
      <c r="AE78" s="592"/>
      <c r="AF78" s="592"/>
      <c r="AG78" s="592"/>
      <c r="AH78" s="592"/>
      <c r="AI78" s="75"/>
      <c r="AJ78" s="592" t="str">
        <f>IF(VLOOKUP($AJ$64,[1]GraphData!$A$3:$V$62,20,FALSE)="","",VLOOKUP($AJ$64,[1]GraphData!$A$3:$V$62,20,FALSE))</f>
        <v/>
      </c>
      <c r="AK78" s="592"/>
      <c r="AL78" s="592"/>
      <c r="AM78" s="592"/>
      <c r="AN78" s="592"/>
      <c r="AO78" s="592"/>
      <c r="AP78" s="592"/>
      <c r="AQ78" s="75"/>
      <c r="AR78" s="592" t="str">
        <f>IF(VLOOKUP($AR$64,[1]GraphData!$A$3:$V$62,20,FALSE)="","",VLOOKUP($AR$64,[1]GraphData!$A$3:$V$62,20,FALSE))</f>
        <v/>
      </c>
      <c r="AS78" s="592"/>
      <c r="AT78" s="592"/>
      <c r="AU78" s="592"/>
      <c r="AV78" s="592"/>
      <c r="AW78" s="592"/>
      <c r="AX78" s="592"/>
      <c r="AY78" s="75"/>
      <c r="AZ78" s="592" t="str">
        <f>IF(VLOOKUP($AZ$64,[1]GraphData!$A$3:$V$62,20,FALSE)="","",VLOOKUP($AZ$64,[1]GraphData!$A$3:$V$62,20,FALSE))</f>
        <v/>
      </c>
      <c r="BA78" s="592"/>
      <c r="BB78" s="592"/>
      <c r="BC78" s="592"/>
      <c r="BD78" s="592"/>
      <c r="BE78" s="592"/>
      <c r="BF78" s="592"/>
      <c r="BG78" s="25"/>
      <c r="BH78" s="25"/>
      <c r="BI78" s="25"/>
      <c r="BJ78" s="4"/>
      <c r="BK78" s="4"/>
      <c r="BR78" s="2"/>
      <c r="BS78" s="32"/>
      <c r="BT78" s="32"/>
      <c r="BU78" s="32"/>
      <c r="BV78" s="32"/>
      <c r="BW78" s="32"/>
      <c r="BX78" s="32"/>
      <c r="BY78" s="32"/>
      <c r="BZ78" s="32"/>
      <c r="CA78" s="32"/>
      <c r="CB78" s="32"/>
      <c r="CC78" s="32"/>
      <c r="CD78" s="54"/>
      <c r="CE78" s="54"/>
      <c r="CF78" s="54"/>
      <c r="CG78" s="54"/>
      <c r="CH78" s="54"/>
      <c r="CI78" s="54"/>
      <c r="CJ78" s="54"/>
      <c r="CK78" s="54"/>
      <c r="CL78" s="54"/>
      <c r="CM78" s="32"/>
      <c r="CN78" s="32"/>
      <c r="CO78" s="32"/>
      <c r="CP78" s="32"/>
      <c r="CQ78" s="32"/>
      <c r="CR78" s="32"/>
      <c r="CS78" s="32"/>
      <c r="CT78" s="32"/>
      <c r="CU78" s="32"/>
      <c r="CV78" s="32"/>
      <c r="CW78" s="32"/>
      <c r="CX78" s="32"/>
      <c r="CY78" s="32"/>
      <c r="CZ78" s="32"/>
      <c r="DA78" s="32"/>
      <c r="DB78" s="32"/>
      <c r="DC78" s="32"/>
      <c r="DD78" s="55"/>
      <c r="DE78" s="56"/>
      <c r="DF78" s="56"/>
      <c r="DG78" s="56"/>
      <c r="DH78" s="56"/>
      <c r="DI78" s="56"/>
      <c r="DJ78" s="32"/>
      <c r="DK78" s="32"/>
      <c r="DL78" s="32"/>
      <c r="DM78" s="55"/>
      <c r="DN78" s="56"/>
      <c r="DO78" s="56"/>
      <c r="DP78" s="56"/>
      <c r="DQ78" s="56"/>
      <c r="DR78" s="56"/>
      <c r="DS78" s="32"/>
      <c r="DT78" s="32"/>
      <c r="DU78" s="32"/>
      <c r="DV78" s="32"/>
      <c r="DW78" s="32"/>
      <c r="DX78" s="2"/>
      <c r="DY78" s="2"/>
      <c r="DZ78" s="2"/>
      <c r="EA78" s="2"/>
      <c r="EB78" s="2"/>
      <c r="EC78" s="2"/>
      <c r="ED78" s="2"/>
      <c r="EE78" s="2"/>
      <c r="EF78" s="2"/>
      <c r="EG78" s="32"/>
      <c r="EH78" s="49"/>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c r="FN78" s="2"/>
      <c r="FO78" s="2"/>
      <c r="FP78" s="2"/>
      <c r="FQ78" s="2"/>
      <c r="FR78" s="2"/>
      <c r="FS78" s="2"/>
      <c r="FT78" s="2"/>
      <c r="FU78" s="2"/>
      <c r="FV78" s="2"/>
      <c r="FW78" s="2"/>
      <c r="FX78" s="2"/>
      <c r="FY78" s="2"/>
      <c r="FZ78" s="2"/>
      <c r="GA78" s="2"/>
      <c r="GB78" s="2"/>
      <c r="GC78" s="2"/>
      <c r="GD78" s="2"/>
      <c r="GE78" s="2"/>
      <c r="GF78" s="2"/>
      <c r="GG78" s="2"/>
      <c r="GH78" s="32"/>
      <c r="GI78" s="32"/>
      <c r="GJ78" s="32"/>
      <c r="GK78" s="32"/>
      <c r="GL78" s="2"/>
      <c r="GM78" s="2"/>
      <c r="GN78" s="2"/>
      <c r="GO78" s="2"/>
      <c r="GP78" s="2"/>
    </row>
    <row r="79" spans="6:198" s="1" customFormat="1" ht="13.5" customHeight="1">
      <c r="F79" s="4"/>
      <c r="G79" s="25" t="s">
        <v>91</v>
      </c>
      <c r="H79" s="25"/>
      <c r="I79" s="25"/>
      <c r="J79" s="25"/>
      <c r="K79" s="25"/>
      <c r="L79" s="25"/>
      <c r="M79" s="25"/>
      <c r="N79" s="25"/>
      <c r="O79" s="25"/>
      <c r="P79" s="25"/>
      <c r="Q79" s="25"/>
      <c r="R79" s="25"/>
      <c r="S79" s="25"/>
      <c r="T79" s="592" t="s">
        <v>78</v>
      </c>
      <c r="U79" s="592"/>
      <c r="V79" s="592"/>
      <c r="W79" s="592"/>
      <c r="X79" s="592"/>
      <c r="Y79" s="592"/>
      <c r="Z79" s="592"/>
      <c r="AA79" s="67"/>
      <c r="AB79" s="590" t="str">
        <f>IF(VLOOKUP($AB$64,[1]GraphData!$A$3:$V$62,21,FALSE)="","",VLOOKUP($AB$64,[1]GraphData!$A$3:$V$62,21,FALSE))</f>
        <v/>
      </c>
      <c r="AC79" s="590"/>
      <c r="AD79" s="590"/>
      <c r="AE79" s="590"/>
      <c r="AF79" s="590"/>
      <c r="AG79" s="590"/>
      <c r="AH79" s="590"/>
      <c r="AI79" s="73"/>
      <c r="AJ79" s="590" t="str">
        <f>IF(VLOOKUP($AJ$64,[1]GraphData!$A$3:$V$62,21,FALSE)="","",VLOOKUP($AJ$64,[1]GraphData!$A$3:$V$62,21,FALSE))</f>
        <v/>
      </c>
      <c r="AK79" s="590"/>
      <c r="AL79" s="590"/>
      <c r="AM79" s="590"/>
      <c r="AN79" s="590"/>
      <c r="AO79" s="590"/>
      <c r="AP79" s="590"/>
      <c r="AQ79" s="73"/>
      <c r="AR79" s="590" t="str">
        <f>IF(VLOOKUP($AR$64,[1]GraphData!$A$3:$V$62,21,FALSE)="","",VLOOKUP($AR$64,[1]GraphData!$A$3:$V$62,21,FALSE))</f>
        <v/>
      </c>
      <c r="AS79" s="590"/>
      <c r="AT79" s="590"/>
      <c r="AU79" s="590"/>
      <c r="AV79" s="590"/>
      <c r="AW79" s="590"/>
      <c r="AX79" s="590"/>
      <c r="AY79" s="73"/>
      <c r="AZ79" s="590" t="str">
        <f>IF(VLOOKUP($AZ$64,[1]GraphData!$A$3:$V$62,21,FALSE)="","",VLOOKUP($AZ$64,[1]GraphData!$A$3:$V$62,21,FALSE))</f>
        <v/>
      </c>
      <c r="BA79" s="590"/>
      <c r="BB79" s="590"/>
      <c r="BC79" s="590"/>
      <c r="BD79" s="590"/>
      <c r="BE79" s="590"/>
      <c r="BF79" s="590"/>
      <c r="BG79" s="25"/>
      <c r="BH79" s="25"/>
      <c r="BI79" s="25"/>
      <c r="BJ79" s="4"/>
      <c r="BK79" s="4"/>
      <c r="BR79" s="2"/>
      <c r="BS79" s="32"/>
      <c r="BT79" s="32"/>
      <c r="BU79" s="32"/>
      <c r="BV79" s="32"/>
      <c r="BW79" s="32"/>
      <c r="BX79" s="32"/>
      <c r="BY79" s="32"/>
      <c r="BZ79" s="32"/>
      <c r="CA79" s="32"/>
      <c r="CB79" s="32"/>
      <c r="CC79" s="32"/>
      <c r="CD79" s="54"/>
      <c r="CE79" s="54"/>
      <c r="CF79" s="54"/>
      <c r="CG79" s="54"/>
      <c r="CH79" s="54"/>
      <c r="CI79" s="54"/>
      <c r="CJ79" s="54"/>
      <c r="CK79" s="54"/>
      <c r="CL79" s="54"/>
      <c r="CM79" s="32"/>
      <c r="CN79" s="32"/>
      <c r="CO79" s="32"/>
      <c r="CP79" s="32"/>
      <c r="CQ79" s="32"/>
      <c r="CR79" s="32"/>
      <c r="CS79" s="32"/>
      <c r="CT79" s="32"/>
      <c r="CU79" s="32"/>
      <c r="CV79" s="32"/>
      <c r="CW79" s="32"/>
      <c r="CX79" s="32"/>
      <c r="CY79" s="32"/>
      <c r="CZ79" s="32"/>
      <c r="DA79" s="32"/>
      <c r="DB79" s="32"/>
      <c r="DC79" s="32"/>
      <c r="DD79" s="55"/>
      <c r="DE79" s="56"/>
      <c r="DF79" s="56"/>
      <c r="DG79" s="56"/>
      <c r="DH79" s="56"/>
      <c r="DI79" s="56"/>
      <c r="DJ79" s="32"/>
      <c r="DK79" s="32"/>
      <c r="DL79" s="32"/>
      <c r="DM79" s="55"/>
      <c r="DN79" s="56"/>
      <c r="DO79" s="56"/>
      <c r="DP79" s="56"/>
      <c r="DQ79" s="56"/>
      <c r="DR79" s="56"/>
      <c r="DS79" s="32"/>
      <c r="DT79" s="32"/>
      <c r="DU79" s="32"/>
      <c r="DV79" s="32"/>
      <c r="DW79" s="32"/>
      <c r="DX79" s="2"/>
      <c r="DY79" s="2"/>
      <c r="DZ79" s="2"/>
      <c r="EA79" s="2"/>
      <c r="EB79" s="2"/>
      <c r="EC79" s="2"/>
      <c r="ED79" s="2"/>
      <c r="EE79" s="2"/>
      <c r="EF79" s="2"/>
      <c r="EG79" s="32"/>
      <c r="EH79" s="49"/>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c r="FI79" s="2"/>
      <c r="FJ79" s="2"/>
      <c r="FK79" s="2"/>
      <c r="FL79" s="2"/>
      <c r="FM79" s="2"/>
      <c r="FN79" s="2"/>
      <c r="FO79" s="2"/>
      <c r="FP79" s="2"/>
      <c r="FQ79" s="2"/>
      <c r="FR79" s="2"/>
      <c r="FS79" s="2"/>
      <c r="FT79" s="2"/>
      <c r="FU79" s="2"/>
      <c r="FV79" s="2"/>
      <c r="FW79" s="2"/>
      <c r="FX79" s="2"/>
      <c r="FY79" s="2"/>
      <c r="FZ79" s="2"/>
      <c r="GA79" s="2"/>
      <c r="GB79" s="2"/>
      <c r="GC79" s="2"/>
      <c r="GD79" s="2"/>
      <c r="GE79" s="2"/>
      <c r="GF79" s="2"/>
      <c r="GG79" s="2"/>
      <c r="GH79" s="32"/>
      <c r="GI79" s="32"/>
      <c r="GJ79" s="32"/>
      <c r="GK79" s="32"/>
      <c r="GL79" s="2"/>
      <c r="GM79" s="2"/>
      <c r="GN79" s="2"/>
      <c r="GO79" s="2"/>
      <c r="GP79" s="2"/>
    </row>
    <row r="80" spans="6:198" s="1" customFormat="1" ht="18" customHeight="1">
      <c r="F80" s="4"/>
      <c r="G80" s="6" t="s">
        <v>92</v>
      </c>
      <c r="H80" s="25"/>
      <c r="I80" s="25"/>
      <c r="J80" s="25"/>
      <c r="K80" s="25"/>
      <c r="L80" s="25"/>
      <c r="M80" s="25"/>
      <c r="N80" s="25"/>
      <c r="O80" s="25"/>
      <c r="P80" s="25"/>
      <c r="Q80" s="25"/>
      <c r="R80" s="25"/>
      <c r="S80" s="25"/>
      <c r="T80" s="595"/>
      <c r="U80" s="595"/>
      <c r="V80" s="595"/>
      <c r="W80" s="595"/>
      <c r="X80" s="595"/>
      <c r="Y80" s="595"/>
      <c r="Z80" s="595"/>
      <c r="AA80" s="25"/>
      <c r="AB80" s="594"/>
      <c r="AC80" s="594"/>
      <c r="AD80" s="594"/>
      <c r="AE80" s="594"/>
      <c r="AF80" s="594"/>
      <c r="AG80" s="594"/>
      <c r="AH80" s="594"/>
      <c r="AI80" s="25"/>
      <c r="AJ80" s="594"/>
      <c r="AK80" s="594"/>
      <c r="AL80" s="594"/>
      <c r="AM80" s="594"/>
      <c r="AN80" s="594"/>
      <c r="AO80" s="594"/>
      <c r="AP80" s="594"/>
      <c r="AQ80" s="25"/>
      <c r="AR80" s="594"/>
      <c r="AS80" s="594"/>
      <c r="AT80" s="594"/>
      <c r="AU80" s="594"/>
      <c r="AV80" s="594"/>
      <c r="AW80" s="594"/>
      <c r="AX80" s="594"/>
      <c r="AY80" s="25"/>
      <c r="AZ80" s="594"/>
      <c r="BA80" s="594"/>
      <c r="BB80" s="594"/>
      <c r="BC80" s="594"/>
      <c r="BD80" s="594"/>
      <c r="BE80" s="594"/>
      <c r="BF80" s="594"/>
      <c r="BG80" s="25"/>
      <c r="BH80" s="25"/>
      <c r="BI80" s="25"/>
      <c r="BJ80" s="4"/>
      <c r="BK80" s="4"/>
      <c r="BR80" s="2"/>
      <c r="BS80" s="32"/>
      <c r="BT80" s="32"/>
      <c r="BU80" s="32"/>
      <c r="BV80" s="32"/>
      <c r="BW80" s="32"/>
      <c r="BX80" s="32"/>
      <c r="BY80" s="32"/>
      <c r="BZ80" s="32"/>
      <c r="CA80" s="32"/>
      <c r="CB80" s="32"/>
      <c r="CC80" s="32"/>
      <c r="CD80" s="54"/>
      <c r="CE80" s="54"/>
      <c r="CF80" s="54"/>
      <c r="CG80" s="54"/>
      <c r="CH80" s="54"/>
      <c r="CI80" s="54"/>
      <c r="CJ80" s="54"/>
      <c r="CK80" s="54"/>
      <c r="CL80" s="54"/>
      <c r="CM80" s="32"/>
      <c r="CN80" s="32"/>
      <c r="CO80" s="32"/>
      <c r="CP80" s="32"/>
      <c r="CQ80" s="32"/>
      <c r="CR80" s="32"/>
      <c r="CS80" s="32"/>
      <c r="CT80" s="32"/>
      <c r="CU80" s="32"/>
      <c r="CV80" s="32"/>
      <c r="CW80" s="32"/>
      <c r="CX80" s="32"/>
      <c r="CY80" s="32"/>
      <c r="CZ80" s="32"/>
      <c r="DA80" s="32"/>
      <c r="DB80" s="32"/>
      <c r="DC80" s="32"/>
      <c r="DD80" s="55"/>
      <c r="DE80" s="56"/>
      <c r="DF80" s="56"/>
      <c r="DG80" s="56"/>
      <c r="DH80" s="56"/>
      <c r="DI80" s="56"/>
      <c r="DJ80" s="32"/>
      <c r="DK80" s="32"/>
      <c r="DL80" s="32"/>
      <c r="DM80" s="55"/>
      <c r="DN80" s="56"/>
      <c r="DO80" s="56"/>
      <c r="DP80" s="56"/>
      <c r="DQ80" s="56"/>
      <c r="DR80" s="56"/>
      <c r="DS80" s="32"/>
      <c r="DT80" s="32"/>
      <c r="DU80" s="32"/>
      <c r="DV80" s="32"/>
      <c r="DW80" s="32"/>
      <c r="DX80" s="2"/>
      <c r="DY80" s="2"/>
      <c r="DZ80" s="2"/>
      <c r="EA80" s="2"/>
      <c r="EB80" s="2"/>
      <c r="EC80" s="2"/>
      <c r="ED80" s="2"/>
      <c r="EE80" s="2"/>
      <c r="EF80" s="2"/>
      <c r="EG80" s="32"/>
      <c r="EH80" s="49"/>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c r="FO80" s="2"/>
      <c r="FP80" s="2"/>
      <c r="FQ80" s="2"/>
      <c r="FR80" s="2"/>
      <c r="FS80" s="2"/>
      <c r="FT80" s="2"/>
      <c r="FU80" s="2"/>
      <c r="FV80" s="2"/>
      <c r="FW80" s="2"/>
      <c r="FX80" s="2"/>
      <c r="FY80" s="2"/>
      <c r="FZ80" s="2"/>
      <c r="GA80" s="2"/>
      <c r="GB80" s="2"/>
      <c r="GC80" s="2"/>
      <c r="GD80" s="2"/>
      <c r="GE80" s="2"/>
      <c r="GF80" s="2"/>
      <c r="GG80" s="2"/>
      <c r="GH80" s="32"/>
      <c r="GI80" s="32"/>
      <c r="GJ80" s="32"/>
      <c r="GK80" s="32"/>
      <c r="GL80" s="2"/>
      <c r="GM80" s="2"/>
      <c r="GN80" s="2"/>
      <c r="GO80" s="2"/>
      <c r="GP80" s="2"/>
    </row>
    <row r="81" spans="6:198" s="1" customFormat="1" ht="13.5" customHeight="1">
      <c r="F81" s="4"/>
      <c r="G81" s="25" t="s">
        <v>93</v>
      </c>
      <c r="H81" s="25"/>
      <c r="I81" s="25"/>
      <c r="J81" s="25"/>
      <c r="K81" s="25"/>
      <c r="L81" s="25"/>
      <c r="M81" s="25"/>
      <c r="N81" s="25"/>
      <c r="O81" s="25"/>
      <c r="P81" s="25"/>
      <c r="Q81" s="25"/>
      <c r="R81" s="25"/>
      <c r="S81" s="25"/>
      <c r="T81" s="592" t="s">
        <v>78</v>
      </c>
      <c r="U81" s="592"/>
      <c r="V81" s="592"/>
      <c r="W81" s="592"/>
      <c r="X81" s="592"/>
      <c r="Y81" s="592"/>
      <c r="Z81" s="592"/>
      <c r="AA81" s="67"/>
      <c r="AB81" s="590" t="str">
        <f>IF(VLOOKUP($AB$64,[1]GraphData!$A$3:$W$62,22,FALSE)="","",VLOOKUP($AB$64,[1]GraphData!$A$3:$W$62,22,FALSE))</f>
        <v/>
      </c>
      <c r="AC81" s="590"/>
      <c r="AD81" s="590"/>
      <c r="AE81" s="590"/>
      <c r="AF81" s="590"/>
      <c r="AG81" s="590"/>
      <c r="AH81" s="590"/>
      <c r="AI81" s="73"/>
      <c r="AJ81" s="590" t="str">
        <f>IF(VLOOKUP($AJ$64,[1]GraphData!$A$3:$W$62,22,FALSE)="","",VLOOKUP($AJ$64,[1]GraphData!$A$3:$W$62,22,FALSE))</f>
        <v/>
      </c>
      <c r="AK81" s="590"/>
      <c r="AL81" s="590"/>
      <c r="AM81" s="590"/>
      <c r="AN81" s="590"/>
      <c r="AO81" s="590"/>
      <c r="AP81" s="590"/>
      <c r="AQ81" s="73"/>
      <c r="AR81" s="590" t="str">
        <f>IF(VLOOKUP($AR$64,[1]GraphData!$A$3:$W$63,22,FALSE)="","",VLOOKUP($AR$64,[1]GraphData!$A$3:$W$63,22,FALSE))</f>
        <v/>
      </c>
      <c r="AS81" s="590"/>
      <c r="AT81" s="590"/>
      <c r="AU81" s="590"/>
      <c r="AV81" s="590"/>
      <c r="AW81" s="590"/>
      <c r="AX81" s="590"/>
      <c r="AY81" s="73"/>
      <c r="AZ81" s="590" t="str">
        <f>IF(VLOOKUP($AZ$64,[1]GraphData!$A$3:$W$63,22,FALSE)="","",VLOOKUP($AZ$64,[1]GraphData!$A$3:$W$63,22,FALSE))</f>
        <v/>
      </c>
      <c r="BA81" s="590"/>
      <c r="BB81" s="590"/>
      <c r="BC81" s="590"/>
      <c r="BD81" s="590"/>
      <c r="BE81" s="590"/>
      <c r="BF81" s="590"/>
      <c r="BG81" s="25"/>
      <c r="BH81" s="25"/>
      <c r="BI81" s="25"/>
      <c r="BJ81" s="4"/>
      <c r="BK81" s="4"/>
      <c r="BR81" s="2"/>
      <c r="BS81" s="32"/>
      <c r="BT81" s="32"/>
      <c r="BU81" s="32"/>
      <c r="BV81" s="32"/>
      <c r="BW81" s="32"/>
      <c r="BX81" s="32"/>
      <c r="BY81" s="32"/>
      <c r="BZ81" s="32"/>
      <c r="CA81" s="32"/>
      <c r="CB81" s="32"/>
      <c r="CC81" s="32"/>
      <c r="CD81" s="54"/>
      <c r="CE81" s="54"/>
      <c r="CF81" s="54"/>
      <c r="CG81" s="54"/>
      <c r="CH81" s="54"/>
      <c r="CI81" s="54"/>
      <c r="CJ81" s="54"/>
      <c r="CK81" s="54"/>
      <c r="CL81" s="54"/>
      <c r="CM81" s="32"/>
      <c r="CN81" s="32"/>
      <c r="CO81" s="32"/>
      <c r="CP81" s="32"/>
      <c r="CQ81" s="32"/>
      <c r="CR81" s="32"/>
      <c r="CS81" s="32"/>
      <c r="CT81" s="32"/>
      <c r="CU81" s="32"/>
      <c r="CV81" s="32"/>
      <c r="CW81" s="32"/>
      <c r="CX81" s="32"/>
      <c r="CY81" s="32"/>
      <c r="CZ81" s="32"/>
      <c r="DA81" s="32"/>
      <c r="DB81" s="32"/>
      <c r="DC81" s="32"/>
      <c r="DD81" s="55"/>
      <c r="DE81" s="56"/>
      <c r="DF81" s="56"/>
      <c r="DG81" s="56"/>
      <c r="DH81" s="56"/>
      <c r="DI81" s="56"/>
      <c r="DJ81" s="32"/>
      <c r="DK81" s="32"/>
      <c r="DL81" s="32"/>
      <c r="DM81" s="55"/>
      <c r="DN81" s="56"/>
      <c r="DO81" s="56"/>
      <c r="DP81" s="56"/>
      <c r="DQ81" s="56"/>
      <c r="DR81" s="56"/>
      <c r="DS81" s="32"/>
      <c r="DT81" s="32"/>
      <c r="DU81" s="32"/>
      <c r="DV81" s="32"/>
      <c r="DW81" s="32"/>
      <c r="DX81" s="2"/>
      <c r="DY81" s="2"/>
      <c r="DZ81" s="2"/>
      <c r="EA81" s="2"/>
      <c r="EB81" s="2"/>
      <c r="EC81" s="2"/>
      <c r="ED81" s="2"/>
      <c r="EE81" s="2"/>
      <c r="EF81" s="2"/>
      <c r="EG81" s="32"/>
      <c r="EH81" s="49"/>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2"/>
      <c r="FP81" s="2"/>
      <c r="FQ81" s="2"/>
      <c r="FR81" s="2"/>
      <c r="FS81" s="2"/>
      <c r="FT81" s="2"/>
      <c r="FU81" s="2"/>
      <c r="FV81" s="2"/>
      <c r="FW81" s="2"/>
      <c r="FX81" s="2"/>
      <c r="FY81" s="2"/>
      <c r="FZ81" s="2"/>
      <c r="GA81" s="2"/>
      <c r="GB81" s="2"/>
      <c r="GC81" s="2"/>
      <c r="GD81" s="2"/>
      <c r="GE81" s="2"/>
      <c r="GF81" s="2"/>
      <c r="GG81" s="2"/>
      <c r="GH81" s="32"/>
      <c r="GI81" s="32"/>
      <c r="GJ81" s="32"/>
      <c r="GK81" s="32"/>
      <c r="GL81" s="2"/>
      <c r="GM81" s="2"/>
      <c r="GN81" s="2"/>
      <c r="GO81" s="2"/>
      <c r="GP81" s="2"/>
    </row>
    <row r="82" spans="6:198" s="1" customFormat="1" ht="18" customHeight="1">
      <c r="F82" s="4"/>
      <c r="G82" s="6" t="s">
        <v>94</v>
      </c>
      <c r="H82" s="25"/>
      <c r="I82" s="25"/>
      <c r="J82" s="25"/>
      <c r="K82" s="25"/>
      <c r="L82" s="25"/>
      <c r="M82" s="25"/>
      <c r="N82" s="25"/>
      <c r="O82" s="25"/>
      <c r="P82" s="25"/>
      <c r="Q82" s="25"/>
      <c r="R82" s="25"/>
      <c r="S82" s="25"/>
      <c r="T82" s="595"/>
      <c r="U82" s="595"/>
      <c r="V82" s="595"/>
      <c r="W82" s="595"/>
      <c r="X82" s="595"/>
      <c r="Y82" s="595"/>
      <c r="Z82" s="595"/>
      <c r="AA82" s="25"/>
      <c r="AB82" s="594"/>
      <c r="AC82" s="594"/>
      <c r="AD82" s="594"/>
      <c r="AE82" s="594"/>
      <c r="AF82" s="594"/>
      <c r="AG82" s="594"/>
      <c r="AH82" s="594"/>
      <c r="AI82" s="25"/>
      <c r="AJ82" s="594"/>
      <c r="AK82" s="594"/>
      <c r="AL82" s="594"/>
      <c r="AM82" s="594"/>
      <c r="AN82" s="594"/>
      <c r="AO82" s="594"/>
      <c r="AP82" s="594"/>
      <c r="AQ82" s="25"/>
      <c r="AR82" s="594"/>
      <c r="AS82" s="594"/>
      <c r="AT82" s="594"/>
      <c r="AU82" s="594"/>
      <c r="AV82" s="594"/>
      <c r="AW82" s="594"/>
      <c r="AX82" s="594"/>
      <c r="AY82" s="25"/>
      <c r="AZ82" s="594"/>
      <c r="BA82" s="594"/>
      <c r="BB82" s="594"/>
      <c r="BC82" s="594"/>
      <c r="BD82" s="594"/>
      <c r="BE82" s="594"/>
      <c r="BF82" s="594"/>
      <c r="BG82" s="25"/>
      <c r="BH82" s="25"/>
      <c r="BI82" s="25"/>
      <c r="BJ82" s="4"/>
      <c r="BK82" s="4"/>
      <c r="BR82" s="2"/>
      <c r="BS82" s="32"/>
      <c r="BT82" s="32"/>
      <c r="BU82" s="32"/>
      <c r="BV82" s="32"/>
      <c r="BW82" s="32"/>
      <c r="BX82" s="32"/>
      <c r="BY82" s="32"/>
      <c r="BZ82" s="32"/>
      <c r="CA82" s="32"/>
      <c r="CB82" s="32"/>
      <c r="CC82" s="32"/>
      <c r="CD82" s="54"/>
      <c r="CE82" s="54"/>
      <c r="CF82" s="54"/>
      <c r="CG82" s="54"/>
      <c r="CH82" s="54"/>
      <c r="CI82" s="54"/>
      <c r="CJ82" s="54"/>
      <c r="CK82" s="54"/>
      <c r="CL82" s="54"/>
      <c r="CM82" s="32"/>
      <c r="CN82" s="32"/>
      <c r="CO82" s="32"/>
      <c r="CP82" s="32"/>
      <c r="CQ82" s="32"/>
      <c r="CR82" s="32"/>
      <c r="CS82" s="32"/>
      <c r="CT82" s="32"/>
      <c r="CU82" s="32"/>
      <c r="CV82" s="32"/>
      <c r="CW82" s="32"/>
      <c r="CX82" s="32"/>
      <c r="CY82" s="32"/>
      <c r="CZ82" s="32"/>
      <c r="DA82" s="32"/>
      <c r="DB82" s="32"/>
      <c r="DC82" s="32"/>
      <c r="DD82" s="55"/>
      <c r="DE82" s="56"/>
      <c r="DF82" s="56"/>
      <c r="DG82" s="56"/>
      <c r="DH82" s="56"/>
      <c r="DI82" s="56"/>
      <c r="DJ82" s="32"/>
      <c r="DK82" s="32"/>
      <c r="DL82" s="32"/>
      <c r="DM82" s="55"/>
      <c r="DN82" s="56"/>
      <c r="DO82" s="56"/>
      <c r="DP82" s="56"/>
      <c r="DQ82" s="56"/>
      <c r="DR82" s="56"/>
      <c r="DS82" s="32"/>
      <c r="DT82" s="32"/>
      <c r="DU82" s="32"/>
      <c r="DV82" s="32"/>
      <c r="DW82" s="32"/>
      <c r="DX82" s="2"/>
      <c r="DY82" s="2"/>
      <c r="DZ82" s="2"/>
      <c r="EA82" s="2"/>
      <c r="EB82" s="2"/>
      <c r="EC82" s="2"/>
      <c r="ED82" s="2"/>
      <c r="EE82" s="2"/>
      <c r="EF82" s="2"/>
      <c r="EG82" s="32"/>
      <c r="EH82" s="49"/>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32"/>
      <c r="GI82" s="32"/>
      <c r="GJ82" s="32"/>
      <c r="GK82" s="32"/>
      <c r="GL82" s="2"/>
      <c r="GM82" s="2"/>
      <c r="GN82" s="2"/>
      <c r="GO82" s="2"/>
      <c r="GP82" s="2"/>
    </row>
    <row r="83" spans="6:198" s="1" customFormat="1" ht="13.5" customHeight="1">
      <c r="F83" s="4"/>
      <c r="G83" s="25" t="s">
        <v>95</v>
      </c>
      <c r="H83" s="25"/>
      <c r="I83" s="25"/>
      <c r="J83" s="25"/>
      <c r="K83" s="25"/>
      <c r="L83" s="25"/>
      <c r="M83" s="25"/>
      <c r="N83" s="25"/>
      <c r="O83" s="25"/>
      <c r="P83" s="25"/>
      <c r="Q83" s="25"/>
      <c r="R83" s="25"/>
      <c r="S83" s="25"/>
      <c r="T83" s="592" t="s">
        <v>78</v>
      </c>
      <c r="U83" s="592"/>
      <c r="V83" s="592"/>
      <c r="W83" s="592"/>
      <c r="X83" s="592"/>
      <c r="Y83" s="592"/>
      <c r="Z83" s="592"/>
      <c r="AA83" s="67"/>
      <c r="AB83" s="590" t="str">
        <f>IF(VLOOKUP($AB$64,[1]GraphData!$A$3:$V$62,6,FALSE)="","",VLOOKUP($AB$64,[1]GraphData!$A$3:$V$62,6,FALSE))</f>
        <v/>
      </c>
      <c r="AC83" s="590"/>
      <c r="AD83" s="590"/>
      <c r="AE83" s="590"/>
      <c r="AF83" s="590"/>
      <c r="AG83" s="590"/>
      <c r="AH83" s="590"/>
      <c r="AI83" s="73"/>
      <c r="AJ83" s="590" t="str">
        <f>IF(VLOOKUP($AJ$64,[1]GraphData!$A$3:$V$62,6,FALSE)="","",VLOOKUP($AJ$64,[1]GraphData!$A$3:$V$62,6,FALSE))</f>
        <v/>
      </c>
      <c r="AK83" s="590"/>
      <c r="AL83" s="590"/>
      <c r="AM83" s="590"/>
      <c r="AN83" s="590"/>
      <c r="AO83" s="590"/>
      <c r="AP83" s="590"/>
      <c r="AQ83" s="73"/>
      <c r="AR83" s="590" t="str">
        <f>IF(VLOOKUP($AR$64,[1]GraphData!$A$3:$V$62,6,FALSE)="","",VLOOKUP($AR$64,[1]GraphData!$A$3:$V$62,6,FALSE))</f>
        <v/>
      </c>
      <c r="AS83" s="590"/>
      <c r="AT83" s="590"/>
      <c r="AU83" s="590"/>
      <c r="AV83" s="590"/>
      <c r="AW83" s="590"/>
      <c r="AX83" s="590"/>
      <c r="AY83" s="73"/>
      <c r="AZ83" s="590" t="str">
        <f>IF(VLOOKUP($AZ$64,[1]GraphData!$A$3:$V$62,6,FALSE)="","",VLOOKUP($AZ$64,[1]GraphData!$A$3:$V$62,6,FALSE))</f>
        <v/>
      </c>
      <c r="BA83" s="590"/>
      <c r="BB83" s="590"/>
      <c r="BC83" s="590"/>
      <c r="BD83" s="590"/>
      <c r="BE83" s="590"/>
      <c r="BF83" s="590"/>
      <c r="BG83" s="25"/>
      <c r="BH83" s="25"/>
      <c r="BI83" s="25"/>
      <c r="BJ83" s="4"/>
      <c r="BK83" s="4"/>
      <c r="BR83" s="2"/>
      <c r="BS83" s="32"/>
      <c r="BT83" s="32"/>
      <c r="BU83" s="32"/>
      <c r="BV83" s="32"/>
      <c r="BW83" s="32"/>
      <c r="BX83" s="32"/>
      <c r="BY83" s="32"/>
      <c r="BZ83" s="32"/>
      <c r="CA83" s="32"/>
      <c r="CB83" s="32"/>
      <c r="CC83" s="32"/>
      <c r="CD83" s="54"/>
      <c r="CE83" s="54"/>
      <c r="CF83" s="54"/>
      <c r="CG83" s="54"/>
      <c r="CH83" s="54"/>
      <c r="CI83" s="54"/>
      <c r="CJ83" s="54"/>
      <c r="CK83" s="54"/>
      <c r="CL83" s="54"/>
      <c r="CM83" s="32"/>
      <c r="CN83" s="32"/>
      <c r="CO83" s="32"/>
      <c r="CP83" s="32"/>
      <c r="CQ83" s="32"/>
      <c r="CR83" s="32"/>
      <c r="CS83" s="32"/>
      <c r="CT83" s="32"/>
      <c r="CU83" s="32"/>
      <c r="CV83" s="32"/>
      <c r="CW83" s="32"/>
      <c r="CX83" s="32"/>
      <c r="CY83" s="32"/>
      <c r="CZ83" s="32"/>
      <c r="DA83" s="32"/>
      <c r="DB83" s="32"/>
      <c r="DC83" s="32"/>
      <c r="DD83" s="55"/>
      <c r="DE83" s="56"/>
      <c r="DF83" s="56"/>
      <c r="DG83" s="56"/>
      <c r="DH83" s="56"/>
      <c r="DI83" s="56"/>
      <c r="DJ83" s="32"/>
      <c r="DK83" s="32"/>
      <c r="DL83" s="32"/>
      <c r="DM83" s="55"/>
      <c r="DN83" s="56"/>
      <c r="DO83" s="56"/>
      <c r="DP83" s="56"/>
      <c r="DQ83" s="56"/>
      <c r="DR83" s="56"/>
      <c r="DS83" s="32"/>
      <c r="DT83" s="32"/>
      <c r="DU83" s="32"/>
      <c r="DV83" s="32"/>
      <c r="DW83" s="32"/>
      <c r="DX83" s="2"/>
      <c r="DY83" s="2"/>
      <c r="DZ83" s="2"/>
      <c r="EA83" s="2"/>
      <c r="EB83" s="2"/>
      <c r="EC83" s="2"/>
      <c r="ED83" s="2"/>
      <c r="EE83" s="2"/>
      <c r="EF83" s="2"/>
      <c r="EG83" s="32"/>
      <c r="EH83" s="49"/>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32"/>
      <c r="GI83" s="32"/>
      <c r="GJ83" s="32"/>
      <c r="GK83" s="32"/>
      <c r="GL83" s="2"/>
      <c r="GM83" s="2"/>
      <c r="GN83" s="2"/>
      <c r="GO83" s="2"/>
      <c r="GP83" s="2"/>
    </row>
    <row r="84" spans="6:198" s="1" customFormat="1" ht="13.5" customHeight="1">
      <c r="F84" s="4"/>
      <c r="G84" s="25"/>
      <c r="H84" s="25"/>
      <c r="I84" s="25"/>
      <c r="J84" s="25"/>
      <c r="K84" s="25"/>
      <c r="L84" s="25"/>
      <c r="M84" s="25"/>
      <c r="N84" s="25"/>
      <c r="O84" s="25"/>
      <c r="P84" s="25"/>
      <c r="Q84" s="25"/>
      <c r="R84" s="25"/>
      <c r="S84" s="25"/>
      <c r="T84" s="13"/>
      <c r="U84" s="13"/>
      <c r="V84" s="13"/>
      <c r="W84" s="13"/>
      <c r="X84" s="13"/>
      <c r="Y84" s="13"/>
      <c r="Z84" s="13"/>
      <c r="AA84" s="25"/>
      <c r="AB84" s="76"/>
      <c r="AC84" s="76"/>
      <c r="AD84" s="76"/>
      <c r="AE84" s="76"/>
      <c r="AF84" s="76"/>
      <c r="AG84" s="76"/>
      <c r="AH84" s="76"/>
      <c r="AI84" s="77"/>
      <c r="AJ84" s="76"/>
      <c r="AK84" s="76"/>
      <c r="AL84" s="76"/>
      <c r="AM84" s="76"/>
      <c r="AN84" s="76"/>
      <c r="AO84" s="76"/>
      <c r="AP84" s="76"/>
      <c r="AQ84" s="77"/>
      <c r="AR84" s="76"/>
      <c r="AS84" s="76"/>
      <c r="AT84" s="76"/>
      <c r="AU84" s="76"/>
      <c r="AV84" s="76"/>
      <c r="AW84" s="76"/>
      <c r="AX84" s="76"/>
      <c r="AY84" s="77"/>
      <c r="AZ84" s="76"/>
      <c r="BA84" s="76"/>
      <c r="BB84" s="76"/>
      <c r="BC84" s="76"/>
      <c r="BD84" s="76"/>
      <c r="BE84" s="76"/>
      <c r="BF84" s="76"/>
      <c r="BG84" s="25"/>
      <c r="BH84" s="25"/>
      <c r="BI84" s="25"/>
      <c r="BJ84" s="4"/>
      <c r="BK84" s="4"/>
      <c r="BR84" s="2"/>
      <c r="BS84" s="32"/>
      <c r="BT84" s="32"/>
      <c r="BU84" s="32"/>
      <c r="BV84" s="32"/>
      <c r="BW84" s="32"/>
      <c r="BX84" s="32"/>
      <c r="BY84" s="32"/>
      <c r="BZ84" s="32"/>
      <c r="CA84" s="32"/>
      <c r="CB84" s="32"/>
      <c r="CC84" s="32"/>
      <c r="CD84" s="54"/>
      <c r="CE84" s="54"/>
      <c r="CF84" s="54"/>
      <c r="CG84" s="54"/>
      <c r="CH84" s="54"/>
      <c r="CI84" s="54"/>
      <c r="CJ84" s="54"/>
      <c r="CK84" s="54"/>
      <c r="CL84" s="54"/>
      <c r="CM84" s="32"/>
      <c r="CN84" s="32"/>
      <c r="CO84" s="32"/>
      <c r="CP84" s="32"/>
      <c r="CQ84" s="32"/>
      <c r="CR84" s="32"/>
      <c r="CS84" s="32"/>
      <c r="CT84" s="32"/>
      <c r="CU84" s="32"/>
      <c r="CV84" s="32"/>
      <c r="CW84" s="32"/>
      <c r="CX84" s="32"/>
      <c r="CY84" s="32"/>
      <c r="CZ84" s="32"/>
      <c r="DA84" s="32"/>
      <c r="DB84" s="32"/>
      <c r="DC84" s="32"/>
      <c r="DD84" s="55"/>
      <c r="DE84" s="56"/>
      <c r="DF84" s="56"/>
      <c r="DG84" s="56"/>
      <c r="DH84" s="56"/>
      <c r="DI84" s="56"/>
      <c r="DJ84" s="32"/>
      <c r="DK84" s="32"/>
      <c r="DL84" s="32"/>
      <c r="DM84" s="55"/>
      <c r="DN84" s="56"/>
      <c r="DO84" s="56"/>
      <c r="DP84" s="56"/>
      <c r="DQ84" s="56"/>
      <c r="DR84" s="56"/>
      <c r="DS84" s="32"/>
      <c r="DT84" s="32"/>
      <c r="DU84" s="32"/>
      <c r="DV84" s="32"/>
      <c r="DW84" s="32"/>
      <c r="DX84" s="2"/>
      <c r="DY84" s="2"/>
      <c r="DZ84" s="2"/>
      <c r="EA84" s="2"/>
      <c r="EB84" s="2"/>
      <c r="EC84" s="2"/>
      <c r="ED84" s="2"/>
      <c r="EE84" s="2"/>
      <c r="EF84" s="2"/>
      <c r="EG84" s="32"/>
      <c r="EH84" s="49"/>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32"/>
      <c r="GI84" s="32"/>
      <c r="GJ84" s="32"/>
      <c r="GK84" s="32"/>
      <c r="GL84" s="2"/>
      <c r="GM84" s="2"/>
      <c r="GN84" s="2"/>
      <c r="GO84" s="2"/>
      <c r="GP84" s="2"/>
    </row>
    <row r="85" spans="6:198" s="1" customFormat="1" ht="13.5" customHeight="1">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R85" s="2"/>
      <c r="BS85" s="32"/>
      <c r="BT85" s="32"/>
      <c r="BU85" s="32"/>
      <c r="BV85" s="32"/>
      <c r="BW85" s="32"/>
      <c r="BX85" s="32"/>
      <c r="BY85" s="32"/>
      <c r="BZ85" s="32"/>
      <c r="CA85" s="32"/>
      <c r="CB85" s="32"/>
      <c r="CC85" s="32"/>
      <c r="CD85" s="54"/>
      <c r="CE85" s="54"/>
      <c r="CF85" s="54"/>
      <c r="CG85" s="54"/>
      <c r="CH85" s="54"/>
      <c r="CI85" s="54"/>
      <c r="CJ85" s="54"/>
      <c r="CK85" s="54"/>
      <c r="CL85" s="54"/>
      <c r="CM85" s="32"/>
      <c r="CN85" s="32"/>
      <c r="CO85" s="32"/>
      <c r="CP85" s="32"/>
      <c r="CQ85" s="32"/>
      <c r="CR85" s="32"/>
      <c r="CS85" s="32"/>
      <c r="CT85" s="32"/>
      <c r="CU85" s="32"/>
      <c r="CV85" s="32"/>
      <c r="CW85" s="32"/>
      <c r="CX85" s="32"/>
      <c r="CY85" s="32"/>
      <c r="CZ85" s="32"/>
      <c r="DA85" s="32"/>
      <c r="DB85" s="32"/>
      <c r="DC85" s="32"/>
      <c r="DD85" s="55"/>
      <c r="DE85" s="56"/>
      <c r="DF85" s="56"/>
      <c r="DG85" s="56"/>
      <c r="DH85" s="56"/>
      <c r="DI85" s="56"/>
      <c r="DJ85" s="32"/>
      <c r="DK85" s="32"/>
      <c r="DL85" s="32"/>
      <c r="DM85" s="55"/>
      <c r="DN85" s="56"/>
      <c r="DO85" s="56"/>
      <c r="DP85" s="56"/>
      <c r="DQ85" s="56"/>
      <c r="DR85" s="56"/>
      <c r="DS85" s="32"/>
      <c r="DT85" s="32"/>
      <c r="DU85" s="32"/>
      <c r="DV85" s="32"/>
      <c r="DW85" s="32"/>
      <c r="DX85" s="2"/>
      <c r="DY85" s="2"/>
      <c r="DZ85" s="2"/>
      <c r="EA85" s="2"/>
      <c r="EB85" s="2"/>
      <c r="EC85" s="2"/>
      <c r="ED85" s="2"/>
      <c r="EE85" s="2"/>
      <c r="EF85" s="2"/>
      <c r="EG85" s="32"/>
      <c r="EH85" s="49"/>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32"/>
      <c r="GI85" s="32"/>
      <c r="GJ85" s="32"/>
      <c r="GK85" s="32"/>
      <c r="GL85" s="2"/>
      <c r="GM85" s="2"/>
      <c r="GN85" s="2"/>
      <c r="GO85" s="2"/>
      <c r="GP85" s="2"/>
    </row>
    <row r="86" spans="6:198" s="1" customFormat="1" ht="13.5" customHeight="1" thickBot="1">
      <c r="F86" s="53"/>
      <c r="G86" s="78"/>
      <c r="H86" s="53"/>
      <c r="I86" s="53"/>
      <c r="J86" s="53"/>
      <c r="K86" s="53"/>
      <c r="L86" s="53"/>
      <c r="M86" s="53"/>
      <c r="N86" s="53"/>
      <c r="O86" s="53"/>
      <c r="P86" s="53"/>
      <c r="Q86" s="53"/>
      <c r="R86" s="53"/>
      <c r="S86" s="53"/>
      <c r="T86" s="53"/>
      <c r="U86" s="53"/>
      <c r="V86" s="53"/>
      <c r="W86" s="53"/>
      <c r="X86" s="53"/>
      <c r="Y86" s="53"/>
      <c r="Z86" s="53"/>
      <c r="AA86" s="53"/>
      <c r="AB86" s="53"/>
      <c r="AC86" s="53"/>
      <c r="AD86" s="53"/>
      <c r="AE86" s="53"/>
      <c r="AF86" s="53"/>
      <c r="AG86" s="53"/>
      <c r="AH86" s="53"/>
      <c r="AI86" s="53"/>
      <c r="AJ86" s="53"/>
      <c r="AK86" s="53"/>
      <c r="AL86" s="53"/>
      <c r="AM86" s="53"/>
      <c r="AN86" s="53"/>
      <c r="AO86" s="53"/>
      <c r="AP86" s="53"/>
      <c r="AQ86" s="53"/>
      <c r="AR86" s="53"/>
      <c r="AS86" s="53"/>
      <c r="AT86" s="53"/>
      <c r="AU86" s="53"/>
      <c r="AV86" s="53"/>
      <c r="AW86" s="53"/>
      <c r="AX86" s="53"/>
      <c r="AY86" s="53"/>
      <c r="AZ86" s="53"/>
      <c r="BA86" s="53"/>
      <c r="BB86" s="53"/>
      <c r="BC86" s="53"/>
      <c r="BD86" s="53"/>
      <c r="BE86" s="53"/>
      <c r="BF86" s="53"/>
      <c r="BG86" s="53"/>
      <c r="BH86" s="53"/>
      <c r="BI86" s="53"/>
      <c r="BJ86" s="53"/>
      <c r="BK86" s="4"/>
      <c r="BR86" s="2"/>
      <c r="BS86" s="32"/>
      <c r="BT86" s="32"/>
      <c r="BU86" s="32"/>
      <c r="BV86" s="32"/>
      <c r="BW86" s="32"/>
      <c r="BX86" s="32"/>
      <c r="BY86" s="32"/>
      <c r="BZ86" s="32"/>
      <c r="CA86" s="32"/>
      <c r="CB86" s="32"/>
      <c r="CC86" s="32"/>
      <c r="CD86" s="54"/>
      <c r="CE86" s="54"/>
      <c r="CF86" s="54"/>
      <c r="CG86" s="54"/>
      <c r="CH86" s="54"/>
      <c r="CI86" s="54"/>
      <c r="CJ86" s="54"/>
      <c r="CK86" s="54"/>
      <c r="CL86" s="54"/>
      <c r="CM86" s="32"/>
      <c r="CN86" s="32"/>
      <c r="CO86" s="32"/>
      <c r="CP86" s="32"/>
      <c r="CQ86" s="32"/>
      <c r="CR86" s="32"/>
      <c r="CS86" s="32"/>
      <c r="CT86" s="32"/>
      <c r="CU86" s="32"/>
      <c r="CV86" s="32"/>
      <c r="CW86" s="32"/>
      <c r="CX86" s="32"/>
      <c r="CY86" s="32"/>
      <c r="CZ86" s="32"/>
      <c r="DA86" s="32"/>
      <c r="DB86" s="32"/>
      <c r="DC86" s="32"/>
      <c r="DD86" s="55"/>
      <c r="DE86" s="56"/>
      <c r="DF86" s="56"/>
      <c r="DG86" s="56"/>
      <c r="DH86" s="56"/>
      <c r="DI86" s="56"/>
      <c r="DJ86" s="32"/>
      <c r="DK86" s="32"/>
      <c r="DL86" s="32"/>
      <c r="DM86" s="55"/>
      <c r="DN86" s="56"/>
      <c r="DO86" s="56"/>
      <c r="DP86" s="56"/>
      <c r="DQ86" s="56"/>
      <c r="DR86" s="56"/>
      <c r="DS86" s="32"/>
      <c r="DT86" s="32"/>
      <c r="DU86" s="32"/>
      <c r="DV86" s="32"/>
      <c r="DW86" s="32"/>
      <c r="DX86" s="2"/>
      <c r="DY86" s="2"/>
      <c r="DZ86" s="2"/>
      <c r="EA86" s="2"/>
      <c r="EB86" s="2"/>
      <c r="EC86" s="2"/>
      <c r="ED86" s="2"/>
      <c r="EE86" s="2"/>
      <c r="EF86" s="2"/>
      <c r="EG86" s="32"/>
      <c r="EH86" s="49"/>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32"/>
      <c r="GI86" s="32"/>
      <c r="GJ86" s="32"/>
      <c r="GK86" s="32"/>
      <c r="GL86" s="2"/>
      <c r="GM86" s="2"/>
      <c r="GN86" s="2"/>
      <c r="GO86" s="2"/>
      <c r="GP86" s="2"/>
    </row>
    <row r="87" spans="6:198" s="1" customFormat="1" ht="22.5" customHeight="1">
      <c r="F87" s="550" t="str">
        <f>[2]Setup!$B$5</f>
        <v>Precise Mortgage Funding 2018-2B plc</v>
      </c>
      <c r="G87" s="550"/>
      <c r="H87" s="550"/>
      <c r="I87" s="550"/>
      <c r="J87" s="550"/>
      <c r="K87" s="550"/>
      <c r="L87" s="550"/>
      <c r="M87" s="550"/>
      <c r="N87" s="550"/>
      <c r="O87" s="550"/>
      <c r="P87" s="550"/>
      <c r="Q87" s="550"/>
      <c r="R87" s="550"/>
      <c r="S87" s="550"/>
      <c r="T87" s="550"/>
      <c r="U87" s="550"/>
      <c r="V87" s="550"/>
      <c r="W87" s="550"/>
      <c r="X87" s="550"/>
      <c r="Y87" s="550"/>
      <c r="Z87" s="550"/>
      <c r="AA87" s="550"/>
      <c r="AB87" s="550"/>
      <c r="AC87" s="550"/>
      <c r="AD87" s="550"/>
      <c r="AE87" s="550"/>
      <c r="AF87" s="550"/>
      <c r="AG87" s="550"/>
      <c r="AH87" s="550"/>
      <c r="AI87" s="550"/>
      <c r="AJ87" s="550"/>
      <c r="AK87" s="550"/>
      <c r="AL87" s="550"/>
      <c r="AM87" s="550"/>
      <c r="AN87" s="550"/>
      <c r="AO87" s="550"/>
      <c r="AP87" s="550"/>
      <c r="AQ87" s="550"/>
      <c r="AR87" s="550"/>
      <c r="AS87" s="550"/>
      <c r="AT87" s="550"/>
      <c r="AU87" s="550"/>
      <c r="AV87" s="550"/>
      <c r="AW87" s="550"/>
      <c r="AX87" s="550"/>
      <c r="AY87" s="550"/>
      <c r="AZ87" s="550"/>
      <c r="BA87" s="550"/>
      <c r="BB87" s="550"/>
      <c r="BC87" s="550"/>
      <c r="BD87" s="550"/>
      <c r="BE87" s="550"/>
      <c r="BF87" s="550"/>
      <c r="BG87" s="550"/>
      <c r="BH87" s="550"/>
      <c r="BI87" s="550"/>
      <c r="BJ87" s="550"/>
      <c r="BK87" s="550"/>
      <c r="BR87" s="2"/>
      <c r="BS87" s="32"/>
      <c r="BT87" s="32"/>
      <c r="BU87" s="32"/>
      <c r="BV87" s="32"/>
      <c r="BW87" s="32"/>
      <c r="BX87" s="32"/>
      <c r="BY87" s="32"/>
      <c r="BZ87" s="32"/>
      <c r="CA87" s="32"/>
      <c r="CB87" s="32"/>
      <c r="CC87" s="32"/>
      <c r="CD87" s="54"/>
      <c r="CE87" s="54"/>
      <c r="CF87" s="54"/>
      <c r="CG87" s="54"/>
      <c r="CH87" s="54"/>
      <c r="CI87" s="54"/>
      <c r="CJ87" s="54"/>
      <c r="CK87" s="54"/>
      <c r="CL87" s="54"/>
      <c r="CM87" s="32"/>
      <c r="CN87" s="32"/>
      <c r="CO87" s="32"/>
      <c r="CP87" s="32"/>
      <c r="CQ87" s="32"/>
      <c r="CR87" s="32"/>
      <c r="CS87" s="32"/>
      <c r="CT87" s="32"/>
      <c r="CU87" s="32"/>
      <c r="CV87" s="32"/>
      <c r="CW87" s="32"/>
      <c r="CX87" s="32"/>
      <c r="CY87" s="32"/>
      <c r="CZ87" s="32"/>
      <c r="DA87" s="32"/>
      <c r="DB87" s="32"/>
      <c r="DC87" s="32"/>
      <c r="DD87" s="55"/>
      <c r="DE87" s="56"/>
      <c r="DF87" s="56"/>
      <c r="DG87" s="56"/>
      <c r="DH87" s="56"/>
      <c r="DI87" s="56"/>
      <c r="DJ87" s="32"/>
      <c r="DK87" s="32"/>
      <c r="DL87" s="32"/>
      <c r="DM87" s="55"/>
      <c r="DN87" s="56"/>
      <c r="DO87" s="56"/>
      <c r="DP87" s="56"/>
      <c r="DQ87" s="56"/>
      <c r="DR87" s="56"/>
      <c r="DS87" s="32"/>
      <c r="DT87" s="32"/>
      <c r="DU87" s="32"/>
      <c r="DV87" s="32"/>
      <c r="DW87" s="32"/>
      <c r="DX87" s="2"/>
      <c r="DY87" s="2"/>
      <c r="DZ87" s="2"/>
      <c r="EA87" s="2"/>
      <c r="EB87" s="2"/>
      <c r="EC87" s="2"/>
      <c r="ED87" s="2"/>
      <c r="EE87" s="2"/>
      <c r="EF87" s="2"/>
      <c r="EG87" s="32"/>
      <c r="EH87" s="49"/>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32"/>
      <c r="GI87" s="32"/>
      <c r="GJ87" s="32"/>
      <c r="GK87" s="32"/>
      <c r="GL87" s="2"/>
      <c r="GM87" s="2"/>
      <c r="GN87" s="2"/>
      <c r="GO87" s="2"/>
      <c r="GP87" s="2"/>
    </row>
    <row r="88" spans="6:198" s="1" customFormat="1" ht="13.5" customHeight="1">
      <c r="F88" s="551" t="s">
        <v>1</v>
      </c>
      <c r="G88" s="551"/>
      <c r="H88" s="551"/>
      <c r="I88" s="551"/>
      <c r="J88" s="551"/>
      <c r="K88" s="551"/>
      <c r="L88" s="551"/>
      <c r="M88" s="551"/>
      <c r="N88" s="551"/>
      <c r="O88" s="551"/>
      <c r="P88" s="551"/>
      <c r="Q88" s="551"/>
      <c r="R88" s="551"/>
      <c r="S88" s="551"/>
      <c r="T88" s="551"/>
      <c r="U88" s="551"/>
      <c r="V88" s="551"/>
      <c r="W88" s="551"/>
      <c r="X88" s="551"/>
      <c r="Y88" s="551"/>
      <c r="Z88" s="551"/>
      <c r="AA88" s="551"/>
      <c r="AB88" s="551"/>
      <c r="AC88" s="551"/>
      <c r="AD88" s="551"/>
      <c r="AE88" s="551"/>
      <c r="AF88" s="551"/>
      <c r="AG88" s="551"/>
      <c r="AH88" s="551"/>
      <c r="AI88" s="551"/>
      <c r="AJ88" s="551"/>
      <c r="AK88" s="551"/>
      <c r="AL88" s="551"/>
      <c r="AM88" s="551"/>
      <c r="AN88" s="551"/>
      <c r="AO88" s="551"/>
      <c r="AP88" s="551"/>
      <c r="AQ88" s="551"/>
      <c r="AR88" s="551"/>
      <c r="AS88" s="551"/>
      <c r="AT88" s="551"/>
      <c r="AU88" s="551"/>
      <c r="AV88" s="551"/>
      <c r="AW88" s="551"/>
      <c r="AX88" s="551"/>
      <c r="AY88" s="551"/>
      <c r="AZ88" s="551"/>
      <c r="BA88" s="551"/>
      <c r="BB88" s="551"/>
      <c r="BC88" s="551"/>
      <c r="BD88" s="551"/>
      <c r="BE88" s="551"/>
      <c r="BF88" s="551"/>
      <c r="BG88" s="551"/>
      <c r="BH88" s="551"/>
      <c r="BI88" s="551"/>
      <c r="BJ88" s="551"/>
      <c r="BK88" s="551"/>
      <c r="BR88" s="2"/>
      <c r="BS88" s="32"/>
      <c r="BT88" s="32"/>
      <c r="BU88" s="32"/>
      <c r="BV88" s="32"/>
      <c r="BW88" s="32"/>
      <c r="BX88" s="32"/>
      <c r="BY88" s="32"/>
      <c r="BZ88" s="32"/>
      <c r="CA88" s="32"/>
      <c r="CB88" s="32"/>
      <c r="CC88" s="32"/>
      <c r="CD88" s="54"/>
      <c r="CE88" s="54"/>
      <c r="CF88" s="54"/>
      <c r="CG88" s="54"/>
      <c r="CH88" s="54"/>
      <c r="CI88" s="54"/>
      <c r="CJ88" s="54"/>
      <c r="CK88" s="54"/>
      <c r="CL88" s="54"/>
      <c r="CM88" s="32"/>
      <c r="CN88" s="32"/>
      <c r="CO88" s="32"/>
      <c r="CP88" s="32"/>
      <c r="CQ88" s="32"/>
      <c r="CR88" s="32"/>
      <c r="CS88" s="32"/>
      <c r="CT88" s="32"/>
      <c r="CU88" s="32"/>
      <c r="CV88" s="32"/>
      <c r="CW88" s="32"/>
      <c r="CX88" s="32"/>
      <c r="CY88" s="32"/>
      <c r="CZ88" s="32"/>
      <c r="DA88" s="32"/>
      <c r="DB88" s="32"/>
      <c r="DC88" s="32"/>
      <c r="DD88" s="55"/>
      <c r="DE88" s="56"/>
      <c r="DF88" s="56"/>
      <c r="DG88" s="56"/>
      <c r="DH88" s="56"/>
      <c r="DI88" s="56"/>
      <c r="DJ88" s="32"/>
      <c r="DK88" s="32"/>
      <c r="DL88" s="32"/>
      <c r="DM88" s="55"/>
      <c r="DN88" s="56"/>
      <c r="DO88" s="56"/>
      <c r="DP88" s="56"/>
      <c r="DQ88" s="56"/>
      <c r="DR88" s="56"/>
      <c r="DS88" s="32"/>
      <c r="DT88" s="32"/>
      <c r="DU88" s="32"/>
      <c r="DV88" s="32"/>
      <c r="DW88" s="32"/>
      <c r="DX88" s="2"/>
      <c r="DY88" s="2"/>
      <c r="DZ88" s="2"/>
      <c r="EA88" s="2"/>
      <c r="EB88" s="2"/>
      <c r="EC88" s="2"/>
      <c r="ED88" s="2"/>
      <c r="EE88" s="2"/>
      <c r="EF88" s="2"/>
      <c r="EG88" s="32"/>
      <c r="EH88" s="49"/>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32"/>
      <c r="GI88" s="32"/>
      <c r="GJ88" s="32"/>
      <c r="GK88" s="32"/>
      <c r="GL88" s="2"/>
      <c r="GM88" s="2"/>
      <c r="GN88" s="2"/>
      <c r="GO88" s="2"/>
      <c r="GP88" s="2"/>
    </row>
    <row r="89" spans="6:198" s="1" customFormat="1" ht="13.5" customHeight="1">
      <c r="F89" s="551" t="s">
        <v>2</v>
      </c>
      <c r="G89" s="551"/>
      <c r="H89" s="551"/>
      <c r="I89" s="551"/>
      <c r="J89" s="551"/>
      <c r="K89" s="551"/>
      <c r="L89" s="551"/>
      <c r="M89" s="551"/>
      <c r="N89" s="551"/>
      <c r="O89" s="551"/>
      <c r="P89" s="551"/>
      <c r="Q89" s="551"/>
      <c r="R89" s="551"/>
      <c r="S89" s="551"/>
      <c r="T89" s="551"/>
      <c r="U89" s="551"/>
      <c r="V89" s="551"/>
      <c r="W89" s="551"/>
      <c r="X89" s="551"/>
      <c r="Y89" s="551"/>
      <c r="Z89" s="551"/>
      <c r="AA89" s="551"/>
      <c r="AB89" s="551"/>
      <c r="AC89" s="551"/>
      <c r="AD89" s="551"/>
      <c r="AE89" s="551"/>
      <c r="AF89" s="551"/>
      <c r="AG89" s="551"/>
      <c r="AH89" s="551"/>
      <c r="AI89" s="551"/>
      <c r="AJ89" s="551"/>
      <c r="AK89" s="551"/>
      <c r="AL89" s="551"/>
      <c r="AM89" s="551"/>
      <c r="AN89" s="551"/>
      <c r="AO89" s="551"/>
      <c r="AP89" s="551"/>
      <c r="AQ89" s="551"/>
      <c r="AR89" s="551"/>
      <c r="AS89" s="551"/>
      <c r="AT89" s="551"/>
      <c r="AU89" s="551"/>
      <c r="AV89" s="551"/>
      <c r="AW89" s="551"/>
      <c r="AX89" s="551"/>
      <c r="AY89" s="551"/>
      <c r="AZ89" s="551"/>
      <c r="BA89" s="551"/>
      <c r="BB89" s="551"/>
      <c r="BC89" s="551"/>
      <c r="BD89" s="551"/>
      <c r="BE89" s="551"/>
      <c r="BF89" s="551"/>
      <c r="BG89" s="551"/>
      <c r="BH89" s="551"/>
      <c r="BI89" s="551"/>
      <c r="BJ89" s="551"/>
      <c r="BK89" s="551"/>
      <c r="BR89" s="2"/>
      <c r="BS89" s="32"/>
      <c r="BT89" s="32"/>
      <c r="BU89" s="32"/>
      <c r="BV89" s="32"/>
      <c r="BW89" s="32"/>
      <c r="BX89" s="32"/>
      <c r="BY89" s="32"/>
      <c r="BZ89" s="32"/>
      <c r="CA89" s="32"/>
      <c r="CB89" s="32"/>
      <c r="CC89" s="32"/>
      <c r="CD89" s="54"/>
      <c r="CE89" s="54"/>
      <c r="CF89" s="54"/>
      <c r="CG89" s="54"/>
      <c r="CH89" s="54"/>
      <c r="CI89" s="54"/>
      <c r="CJ89" s="54"/>
      <c r="CK89" s="54"/>
      <c r="CL89" s="54"/>
      <c r="CM89" s="32"/>
      <c r="CN89" s="32"/>
      <c r="CO89" s="32"/>
      <c r="CP89" s="32"/>
      <c r="CQ89" s="32"/>
      <c r="CR89" s="32"/>
      <c r="CS89" s="32"/>
      <c r="CT89" s="32"/>
      <c r="CU89" s="32"/>
      <c r="CV89" s="32"/>
      <c r="CW89" s="32"/>
      <c r="CX89" s="32"/>
      <c r="CY89" s="32"/>
      <c r="CZ89" s="32"/>
      <c r="DA89" s="32"/>
      <c r="DB89" s="32"/>
      <c r="DC89" s="32"/>
      <c r="DD89" s="55"/>
      <c r="DE89" s="56"/>
      <c r="DF89" s="56"/>
      <c r="DG89" s="56"/>
      <c r="DH89" s="56"/>
      <c r="DI89" s="56"/>
      <c r="DJ89" s="32"/>
      <c r="DK89" s="32"/>
      <c r="DL89" s="32"/>
      <c r="DM89" s="55"/>
      <c r="DN89" s="56"/>
      <c r="DO89" s="56"/>
      <c r="DP89" s="56"/>
      <c r="DQ89" s="56"/>
      <c r="DR89" s="56"/>
      <c r="DS89" s="32"/>
      <c r="DT89" s="32"/>
      <c r="DU89" s="32"/>
      <c r="DV89" s="32"/>
      <c r="DW89" s="32"/>
      <c r="DX89" s="2"/>
      <c r="DY89" s="2"/>
      <c r="DZ89" s="2"/>
      <c r="EA89" s="2"/>
      <c r="EB89" s="2"/>
      <c r="EC89" s="2"/>
      <c r="ED89" s="2"/>
      <c r="EE89" s="2"/>
      <c r="EF89" s="2"/>
      <c r="EG89" s="32"/>
      <c r="EH89" s="49"/>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32"/>
      <c r="GI89" s="32"/>
      <c r="GJ89" s="32"/>
      <c r="GK89" s="32"/>
      <c r="GL89" s="2"/>
      <c r="GM89" s="2"/>
      <c r="GN89" s="2"/>
      <c r="GO89" s="2"/>
      <c r="GP89" s="2"/>
    </row>
    <row r="90" spans="6:198" s="1" customFormat="1" ht="13.5" customHeight="1" thickBot="1">
      <c r="F90" s="552">
        <f>[1]Input!$C$112</f>
        <v>43211</v>
      </c>
      <c r="G90" s="552"/>
      <c r="H90" s="552"/>
      <c r="I90" s="552"/>
      <c r="J90" s="552"/>
      <c r="K90" s="552"/>
      <c r="L90" s="552"/>
      <c r="M90" s="552"/>
      <c r="N90" s="552"/>
      <c r="O90" s="552"/>
      <c r="P90" s="552"/>
      <c r="Q90" s="552"/>
      <c r="R90" s="552"/>
      <c r="S90" s="552"/>
      <c r="T90" s="552"/>
      <c r="U90" s="552"/>
      <c r="V90" s="552"/>
      <c r="W90" s="552"/>
      <c r="X90" s="552"/>
      <c r="Y90" s="552"/>
      <c r="Z90" s="552"/>
      <c r="AA90" s="552"/>
      <c r="AB90" s="552"/>
      <c r="AC90" s="552"/>
      <c r="AD90" s="552"/>
      <c r="AE90" s="552"/>
      <c r="AF90" s="552"/>
      <c r="AG90" s="552"/>
      <c r="AH90" s="552"/>
      <c r="AI90" s="552"/>
      <c r="AJ90" s="552"/>
      <c r="AK90" s="552"/>
      <c r="AL90" s="552"/>
      <c r="AM90" s="552"/>
      <c r="AN90" s="552"/>
      <c r="AO90" s="552"/>
      <c r="AP90" s="552"/>
      <c r="AQ90" s="552"/>
      <c r="AR90" s="552"/>
      <c r="AS90" s="552"/>
      <c r="AT90" s="552"/>
      <c r="AU90" s="552"/>
      <c r="AV90" s="552"/>
      <c r="AW90" s="552"/>
      <c r="AX90" s="552"/>
      <c r="AY90" s="552"/>
      <c r="AZ90" s="552"/>
      <c r="BA90" s="552"/>
      <c r="BB90" s="552"/>
      <c r="BC90" s="552"/>
      <c r="BD90" s="552"/>
      <c r="BE90" s="552"/>
      <c r="BF90" s="552"/>
      <c r="BG90" s="552"/>
      <c r="BH90" s="552"/>
      <c r="BI90" s="552"/>
      <c r="BJ90" s="552"/>
      <c r="BK90" s="552"/>
      <c r="BR90" s="2"/>
      <c r="BS90" s="32"/>
      <c r="BT90" s="32"/>
      <c r="BU90" s="32"/>
      <c r="BV90" s="32"/>
      <c r="BW90" s="32"/>
      <c r="BX90" s="32"/>
      <c r="BY90" s="32"/>
      <c r="BZ90" s="32"/>
      <c r="CA90" s="32"/>
      <c r="CB90" s="32"/>
      <c r="CC90" s="32"/>
      <c r="CD90" s="54"/>
      <c r="CE90" s="54"/>
      <c r="CF90" s="54"/>
      <c r="CG90" s="54"/>
      <c r="CH90" s="54"/>
      <c r="CI90" s="54"/>
      <c r="CJ90" s="54"/>
      <c r="CK90" s="54"/>
      <c r="CL90" s="54"/>
      <c r="CM90" s="32"/>
      <c r="CN90" s="32"/>
      <c r="CO90" s="32"/>
      <c r="CP90" s="32"/>
      <c r="CQ90" s="32"/>
      <c r="CR90" s="32"/>
      <c r="CS90" s="32"/>
      <c r="CT90" s="32"/>
      <c r="CU90" s="32"/>
      <c r="CV90" s="32"/>
      <c r="CW90" s="32"/>
      <c r="CX90" s="32"/>
      <c r="CY90" s="32"/>
      <c r="CZ90" s="32"/>
      <c r="DA90" s="32"/>
      <c r="DB90" s="32"/>
      <c r="DC90" s="32"/>
      <c r="DD90" s="55"/>
      <c r="DE90" s="56"/>
      <c r="DF90" s="56"/>
      <c r="DG90" s="56"/>
      <c r="DH90" s="56"/>
      <c r="DI90" s="56"/>
      <c r="DJ90" s="32"/>
      <c r="DK90" s="32"/>
      <c r="DL90" s="32"/>
      <c r="DM90" s="55"/>
      <c r="DN90" s="56"/>
      <c r="DO90" s="56"/>
      <c r="DP90" s="56"/>
      <c r="DQ90" s="56"/>
      <c r="DR90" s="56"/>
      <c r="DS90" s="32"/>
      <c r="DT90" s="32"/>
      <c r="DU90" s="32"/>
      <c r="DV90" s="32"/>
      <c r="DW90" s="32"/>
      <c r="DX90" s="2"/>
      <c r="DY90" s="2"/>
      <c r="DZ90" s="2"/>
      <c r="EA90" s="2"/>
      <c r="EB90" s="2"/>
      <c r="EC90" s="2"/>
      <c r="ED90" s="2"/>
      <c r="EE90" s="2"/>
      <c r="EF90" s="2"/>
      <c r="EG90" s="32"/>
      <c r="EH90" s="49"/>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32"/>
      <c r="GI90" s="32"/>
      <c r="GJ90" s="32"/>
      <c r="GK90" s="32"/>
      <c r="GL90" s="2"/>
      <c r="GM90" s="2"/>
      <c r="GN90" s="2"/>
      <c r="GO90" s="2"/>
      <c r="GP90" s="2"/>
    </row>
    <row r="91" spans="6:198" s="1" customFormat="1" ht="13.5" customHeight="1">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R91" s="2"/>
      <c r="BS91" s="32"/>
      <c r="BT91" s="32"/>
      <c r="BU91" s="32"/>
      <c r="BV91" s="32"/>
      <c r="BW91" s="32"/>
      <c r="BX91" s="32"/>
      <c r="BY91" s="32"/>
      <c r="BZ91" s="32"/>
      <c r="CA91" s="32"/>
      <c r="CB91" s="32"/>
      <c r="CC91" s="32"/>
      <c r="CD91" s="54"/>
      <c r="CE91" s="54"/>
      <c r="CF91" s="54"/>
      <c r="CG91" s="54"/>
      <c r="CH91" s="54"/>
      <c r="CI91" s="54"/>
      <c r="CJ91" s="54"/>
      <c r="CK91" s="54"/>
      <c r="CL91" s="54"/>
      <c r="CM91" s="32"/>
      <c r="CN91" s="32"/>
      <c r="CO91" s="32"/>
      <c r="CP91" s="32"/>
      <c r="CQ91" s="32"/>
      <c r="CR91" s="32"/>
      <c r="CS91" s="32"/>
      <c r="CT91" s="32"/>
      <c r="CU91" s="32"/>
      <c r="CV91" s="32"/>
      <c r="CW91" s="32"/>
      <c r="CX91" s="32"/>
      <c r="CY91" s="32"/>
      <c r="CZ91" s="32"/>
      <c r="DA91" s="32"/>
      <c r="DB91" s="32"/>
      <c r="DC91" s="32"/>
      <c r="DD91" s="55"/>
      <c r="DE91" s="56"/>
      <c r="DF91" s="56"/>
      <c r="DG91" s="56"/>
      <c r="DH91" s="56"/>
      <c r="DI91" s="56"/>
      <c r="DJ91" s="32"/>
      <c r="DK91" s="32"/>
      <c r="DL91" s="32"/>
      <c r="DM91" s="55"/>
      <c r="DN91" s="56"/>
      <c r="DO91" s="56"/>
      <c r="DP91" s="56"/>
      <c r="DQ91" s="56"/>
      <c r="DR91" s="56"/>
      <c r="DS91" s="32"/>
      <c r="DT91" s="32"/>
      <c r="DU91" s="32"/>
      <c r="DV91" s="32"/>
      <c r="DW91" s="32"/>
      <c r="DX91" s="2"/>
      <c r="DY91" s="2"/>
      <c r="DZ91" s="2"/>
      <c r="EA91" s="2"/>
      <c r="EB91" s="2"/>
      <c r="EC91" s="2"/>
      <c r="ED91" s="2"/>
      <c r="EE91" s="2"/>
      <c r="EF91" s="2"/>
      <c r="EG91" s="32"/>
      <c r="EH91" s="49"/>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32"/>
      <c r="GI91" s="32"/>
      <c r="GJ91" s="32"/>
      <c r="GK91" s="32"/>
      <c r="GL91" s="2"/>
      <c r="GM91" s="2"/>
      <c r="GN91" s="2"/>
      <c r="GO91" s="2"/>
      <c r="GP91" s="2"/>
    </row>
    <row r="92" spans="6:198" s="1" customFormat="1" ht="13.5" customHeight="1">
      <c r="F92" s="579" t="s">
        <v>15</v>
      </c>
      <c r="G92" s="579"/>
      <c r="H92" s="579"/>
      <c r="I92" s="579"/>
      <c r="J92" s="579"/>
      <c r="K92" s="579"/>
      <c r="L92" s="579"/>
      <c r="M92" s="579"/>
      <c r="N92" s="579"/>
      <c r="O92" s="579"/>
      <c r="P92" s="579"/>
      <c r="Q92" s="579"/>
      <c r="R92" s="579"/>
      <c r="S92" s="579"/>
      <c r="T92" s="579"/>
      <c r="U92" s="579"/>
      <c r="V92" s="579"/>
      <c r="W92" s="579"/>
      <c r="X92" s="579"/>
      <c r="Y92" s="579"/>
      <c r="Z92" s="579"/>
      <c r="AA92" s="579"/>
      <c r="AB92" s="579"/>
      <c r="AC92" s="579"/>
      <c r="AD92" s="579"/>
      <c r="AE92" s="579"/>
      <c r="AF92" s="579"/>
      <c r="AG92" s="579"/>
      <c r="AH92" s="579"/>
      <c r="AI92" s="579"/>
      <c r="AJ92" s="579"/>
      <c r="AK92" s="579"/>
      <c r="AL92" s="579"/>
      <c r="AM92" s="579"/>
      <c r="AN92" s="579"/>
      <c r="AO92" s="579"/>
      <c r="AP92" s="579"/>
      <c r="AQ92" s="579"/>
      <c r="AR92" s="579"/>
      <c r="AS92" s="579"/>
      <c r="AT92" s="579"/>
      <c r="AU92" s="579"/>
      <c r="AV92" s="579"/>
      <c r="AW92" s="579"/>
      <c r="AX92" s="579"/>
      <c r="AY92" s="579"/>
      <c r="AZ92" s="579"/>
      <c r="BA92" s="579"/>
      <c r="BB92" s="579"/>
      <c r="BC92" s="579"/>
      <c r="BD92" s="579"/>
      <c r="BE92" s="579"/>
      <c r="BF92" s="579"/>
      <c r="BG92" s="579"/>
      <c r="BH92" s="579"/>
      <c r="BI92" s="579"/>
      <c r="BJ92" s="579"/>
      <c r="BK92" s="4"/>
      <c r="BR92" s="2"/>
      <c r="BS92" s="32"/>
      <c r="BT92" s="32"/>
      <c r="BU92" s="32"/>
      <c r="BV92" s="32"/>
      <c r="BW92" s="32"/>
      <c r="BX92" s="32"/>
      <c r="BY92" s="32"/>
      <c r="BZ92" s="32"/>
      <c r="CA92" s="32"/>
      <c r="CB92" s="32"/>
      <c r="CC92" s="32"/>
      <c r="CD92" s="54"/>
      <c r="CE92" s="54"/>
      <c r="CF92" s="54"/>
      <c r="CG92" s="54"/>
      <c r="CH92" s="54"/>
      <c r="CI92" s="54"/>
      <c r="CJ92" s="54"/>
      <c r="CK92" s="54"/>
      <c r="CL92" s="54"/>
      <c r="CM92" s="32"/>
      <c r="CN92" s="32"/>
      <c r="CO92" s="32"/>
      <c r="CP92" s="32"/>
      <c r="CQ92" s="32"/>
      <c r="CR92" s="32"/>
      <c r="CS92" s="32"/>
      <c r="CT92" s="32"/>
      <c r="CU92" s="32"/>
      <c r="CV92" s="32"/>
      <c r="CW92" s="32"/>
      <c r="CX92" s="32"/>
      <c r="CY92" s="32"/>
      <c r="CZ92" s="32"/>
      <c r="DA92" s="32"/>
      <c r="DB92" s="32"/>
      <c r="DC92" s="32"/>
      <c r="DD92" s="55"/>
      <c r="DE92" s="56"/>
      <c r="DF92" s="56"/>
      <c r="DG92" s="56"/>
      <c r="DH92" s="56"/>
      <c r="DI92" s="56"/>
      <c r="DJ92" s="32"/>
      <c r="DK92" s="32"/>
      <c r="DL92" s="32"/>
      <c r="DM92" s="55"/>
      <c r="DN92" s="56"/>
      <c r="DO92" s="56"/>
      <c r="DP92" s="56"/>
      <c r="DQ92" s="56"/>
      <c r="DR92" s="56"/>
      <c r="DS92" s="32"/>
      <c r="DT92" s="32"/>
      <c r="DU92" s="32"/>
      <c r="DV92" s="32"/>
      <c r="DW92" s="32"/>
      <c r="DX92" s="2"/>
      <c r="DY92" s="2"/>
      <c r="DZ92" s="2"/>
      <c r="EA92" s="2"/>
      <c r="EB92" s="2"/>
      <c r="EC92" s="2"/>
      <c r="ED92" s="2"/>
      <c r="EE92" s="2"/>
      <c r="EF92" s="2"/>
      <c r="EG92" s="32"/>
      <c r="EH92" s="49"/>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32"/>
      <c r="GI92" s="32"/>
      <c r="GJ92" s="32"/>
      <c r="GK92" s="32"/>
      <c r="GL92" s="2"/>
      <c r="GM92" s="2"/>
      <c r="GN92" s="2"/>
      <c r="GO92" s="2"/>
      <c r="GP92" s="2"/>
    </row>
    <row r="93" spans="6:198" s="1" customFormat="1" ht="13.5" customHeight="1">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R93" s="2"/>
      <c r="BS93" s="32"/>
      <c r="BT93" s="32"/>
      <c r="BU93" s="32"/>
      <c r="BV93" s="32"/>
      <c r="BW93" s="32"/>
      <c r="BX93" s="32"/>
      <c r="BY93" s="32"/>
      <c r="BZ93" s="32"/>
      <c r="CA93" s="32"/>
      <c r="CB93" s="32"/>
      <c r="CC93" s="32"/>
      <c r="CD93" s="54"/>
      <c r="CE93" s="54"/>
      <c r="CF93" s="54"/>
      <c r="CG93" s="54"/>
      <c r="CH93" s="54"/>
      <c r="CI93" s="54"/>
      <c r="CJ93" s="54"/>
      <c r="CK93" s="54"/>
      <c r="CL93" s="54"/>
      <c r="CM93" s="32"/>
      <c r="CN93" s="32"/>
      <c r="CO93" s="32"/>
      <c r="CP93" s="32"/>
      <c r="CQ93" s="32"/>
      <c r="CR93" s="32"/>
      <c r="CS93" s="32"/>
      <c r="CT93" s="32"/>
      <c r="CU93" s="32"/>
      <c r="CV93" s="32"/>
      <c r="CW93" s="32"/>
      <c r="CX93" s="32"/>
      <c r="CY93" s="32"/>
      <c r="CZ93" s="32"/>
      <c r="DA93" s="32"/>
      <c r="DB93" s="32"/>
      <c r="DC93" s="32"/>
      <c r="DD93" s="55"/>
      <c r="DE93" s="56"/>
      <c r="DF93" s="56"/>
      <c r="DG93" s="56"/>
      <c r="DH93" s="56"/>
      <c r="DI93" s="56"/>
      <c r="DJ93" s="32"/>
      <c r="DK93" s="32"/>
      <c r="DL93" s="32"/>
      <c r="DM93" s="55"/>
      <c r="DN93" s="56"/>
      <c r="DO93" s="56"/>
      <c r="DP93" s="56"/>
      <c r="DQ93" s="56"/>
      <c r="DR93" s="56"/>
      <c r="DS93" s="32"/>
      <c r="DT93" s="32"/>
      <c r="DU93" s="32"/>
      <c r="DV93" s="32"/>
      <c r="DW93" s="32"/>
      <c r="DX93" s="2"/>
      <c r="DY93" s="2"/>
      <c r="DZ93" s="2"/>
      <c r="EA93" s="2"/>
      <c r="EB93" s="2"/>
      <c r="EC93" s="2"/>
      <c r="ED93" s="2"/>
      <c r="EE93" s="2"/>
      <c r="EF93" s="2"/>
      <c r="EG93" s="32"/>
      <c r="EH93" s="49"/>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32"/>
      <c r="GI93" s="32"/>
      <c r="GJ93" s="32"/>
      <c r="GK93" s="32"/>
      <c r="GL93" s="2"/>
      <c r="GM93" s="2"/>
      <c r="GN93" s="2"/>
      <c r="GO93" s="2"/>
      <c r="GP93" s="2"/>
    </row>
    <row r="94" spans="6:198" s="1" customFormat="1" ht="13.5" customHeight="1">
      <c r="F94" s="4"/>
      <c r="G94" s="79"/>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79"/>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R94" s="2"/>
      <c r="BS94" s="32"/>
      <c r="BT94" s="32"/>
      <c r="BU94" s="32"/>
      <c r="BV94" s="32"/>
      <c r="BW94" s="32"/>
      <c r="BX94" s="32"/>
      <c r="BY94" s="32"/>
      <c r="BZ94" s="32"/>
      <c r="CA94" s="32"/>
      <c r="CB94" s="32"/>
      <c r="CC94" s="32"/>
      <c r="CD94" s="54"/>
      <c r="CE94" s="54"/>
      <c r="CF94" s="54"/>
      <c r="CG94" s="54"/>
      <c r="CH94" s="54"/>
      <c r="CI94" s="54"/>
      <c r="CJ94" s="54"/>
      <c r="CK94" s="54"/>
      <c r="CL94" s="54"/>
      <c r="CM94" s="32"/>
      <c r="CN94" s="32"/>
      <c r="CO94" s="32"/>
      <c r="CP94" s="32"/>
      <c r="CQ94" s="32"/>
      <c r="CR94" s="32"/>
      <c r="CS94" s="32"/>
      <c r="CT94" s="32"/>
      <c r="CU94" s="32"/>
      <c r="CV94" s="32"/>
      <c r="CW94" s="32"/>
      <c r="CX94" s="32"/>
      <c r="CY94" s="32"/>
      <c r="CZ94" s="32"/>
      <c r="DA94" s="32"/>
      <c r="DB94" s="32"/>
      <c r="DC94" s="32"/>
      <c r="DD94" s="55"/>
      <c r="DE94" s="56"/>
      <c r="DF94" s="56"/>
      <c r="DG94" s="56"/>
      <c r="DH94" s="56"/>
      <c r="DI94" s="56"/>
      <c r="DJ94" s="32"/>
      <c r="DK94" s="32"/>
      <c r="DL94" s="32"/>
      <c r="DM94" s="55"/>
      <c r="DN94" s="56"/>
      <c r="DO94" s="56"/>
      <c r="DP94" s="56"/>
      <c r="DQ94" s="56"/>
      <c r="DR94" s="56"/>
      <c r="DS94" s="32"/>
      <c r="DT94" s="32"/>
      <c r="DU94" s="32"/>
      <c r="DV94" s="32"/>
      <c r="DW94" s="32"/>
      <c r="DX94" s="2"/>
      <c r="DY94" s="2"/>
      <c r="DZ94" s="2"/>
      <c r="EA94" s="2"/>
      <c r="EB94" s="2"/>
      <c r="EC94" s="2"/>
      <c r="ED94" s="2"/>
      <c r="EE94" s="2"/>
      <c r="EF94" s="2"/>
      <c r="EG94" s="32"/>
      <c r="EH94" s="49"/>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32"/>
      <c r="GI94" s="32"/>
      <c r="GJ94" s="32"/>
      <c r="GK94" s="32"/>
      <c r="GL94" s="2"/>
      <c r="GM94" s="2"/>
      <c r="GN94" s="2"/>
      <c r="GO94" s="2"/>
      <c r="GP94" s="2"/>
    </row>
    <row r="95" spans="6:198" s="1" customFormat="1" ht="13.5" customHeight="1">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R95" s="2"/>
      <c r="BS95" s="32"/>
      <c r="BT95" s="32"/>
      <c r="BU95" s="32"/>
      <c r="BV95" s="32"/>
      <c r="BW95" s="32"/>
      <c r="BX95" s="32"/>
      <c r="BY95" s="32"/>
      <c r="BZ95" s="32"/>
      <c r="CA95" s="32"/>
      <c r="CB95" s="32"/>
      <c r="CC95" s="32"/>
      <c r="CD95" s="54"/>
      <c r="CE95" s="54"/>
      <c r="CF95" s="54"/>
      <c r="CG95" s="54"/>
      <c r="CH95" s="54"/>
      <c r="CI95" s="54"/>
      <c r="CJ95" s="54"/>
      <c r="CK95" s="54"/>
      <c r="CL95" s="54"/>
      <c r="CM95" s="32"/>
      <c r="CN95" s="32"/>
      <c r="CO95" s="32"/>
      <c r="CP95" s="32"/>
      <c r="CQ95" s="32"/>
      <c r="CR95" s="32"/>
      <c r="CS95" s="32"/>
      <c r="CT95" s="32"/>
      <c r="CU95" s="32"/>
      <c r="CV95" s="32"/>
      <c r="CW95" s="32"/>
      <c r="CX95" s="32"/>
      <c r="CY95" s="32"/>
      <c r="CZ95" s="32"/>
      <c r="DA95" s="32"/>
      <c r="DB95" s="32"/>
      <c r="DC95" s="32"/>
      <c r="DD95" s="55"/>
      <c r="DE95" s="56"/>
      <c r="DF95" s="56"/>
      <c r="DG95" s="56"/>
      <c r="DH95" s="56"/>
      <c r="DI95" s="56"/>
      <c r="DJ95" s="32"/>
      <c r="DK95" s="32"/>
      <c r="DL95" s="32"/>
      <c r="DM95" s="55"/>
      <c r="DN95" s="56"/>
      <c r="DO95" s="56"/>
      <c r="DP95" s="56"/>
      <c r="DQ95" s="56"/>
      <c r="DR95" s="56"/>
      <c r="DS95" s="32"/>
      <c r="DT95" s="32"/>
      <c r="DU95" s="32"/>
      <c r="DV95" s="32"/>
      <c r="DW95" s="32"/>
      <c r="DX95" s="2"/>
      <c r="DY95" s="2"/>
      <c r="DZ95" s="2"/>
      <c r="EA95" s="2"/>
      <c r="EB95" s="2"/>
      <c r="EC95" s="2"/>
      <c r="ED95" s="2"/>
      <c r="EE95" s="2"/>
      <c r="EF95" s="2"/>
      <c r="EG95" s="32"/>
      <c r="EH95" s="49"/>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32"/>
      <c r="GI95" s="32"/>
      <c r="GJ95" s="32"/>
      <c r="GK95" s="32"/>
      <c r="GL95" s="2"/>
      <c r="GM95" s="2"/>
      <c r="GN95" s="2"/>
      <c r="GO95" s="2"/>
      <c r="GP95" s="2"/>
    </row>
    <row r="96" spans="6:198" s="1" customFormat="1" ht="13.5" customHeight="1">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R96" s="2"/>
      <c r="BS96" s="32"/>
      <c r="BT96" s="32"/>
      <c r="BU96" s="32"/>
      <c r="BV96" s="32"/>
      <c r="BW96" s="32"/>
      <c r="BX96" s="32"/>
      <c r="BY96" s="32"/>
      <c r="BZ96" s="32"/>
      <c r="CA96" s="32"/>
      <c r="CB96" s="32"/>
      <c r="CC96" s="32"/>
      <c r="CD96" s="54"/>
      <c r="CE96" s="54"/>
      <c r="CF96" s="54"/>
      <c r="CG96" s="54"/>
      <c r="CH96" s="54"/>
      <c r="CI96" s="54"/>
      <c r="CJ96" s="54"/>
      <c r="CK96" s="54"/>
      <c r="CL96" s="54"/>
      <c r="CM96" s="32"/>
      <c r="CN96" s="32"/>
      <c r="CO96" s="32"/>
      <c r="CP96" s="32"/>
      <c r="CQ96" s="32"/>
      <c r="CR96" s="32"/>
      <c r="CS96" s="32"/>
      <c r="CT96" s="32"/>
      <c r="CU96" s="32"/>
      <c r="CV96" s="32"/>
      <c r="CW96" s="32"/>
      <c r="CX96" s="32"/>
      <c r="CY96" s="32"/>
      <c r="CZ96" s="32"/>
      <c r="DA96" s="32"/>
      <c r="DB96" s="32"/>
      <c r="DC96" s="32"/>
      <c r="DD96" s="55"/>
      <c r="DE96" s="56"/>
      <c r="DF96" s="56"/>
      <c r="DG96" s="56"/>
      <c r="DH96" s="56"/>
      <c r="DI96" s="56"/>
      <c r="DJ96" s="32"/>
      <c r="DK96" s="32"/>
      <c r="DL96" s="32"/>
      <c r="DM96" s="55"/>
      <c r="DN96" s="56"/>
      <c r="DO96" s="56"/>
      <c r="DP96" s="56"/>
      <c r="DQ96" s="56"/>
      <c r="DR96" s="56"/>
      <c r="DS96" s="32"/>
      <c r="DT96" s="32"/>
      <c r="DU96" s="32"/>
      <c r="DV96" s="32"/>
      <c r="DW96" s="32"/>
      <c r="DX96" s="2"/>
      <c r="DY96" s="2"/>
      <c r="DZ96" s="2"/>
      <c r="EA96" s="2"/>
      <c r="EB96" s="2"/>
      <c r="EC96" s="2"/>
      <c r="ED96" s="2"/>
      <c r="EE96" s="2"/>
      <c r="EF96" s="2"/>
      <c r="EG96" s="32"/>
      <c r="EH96" s="49"/>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32"/>
      <c r="GI96" s="32"/>
      <c r="GJ96" s="32"/>
      <c r="GK96" s="32"/>
      <c r="GL96" s="2"/>
      <c r="GM96" s="2"/>
      <c r="GN96" s="2"/>
      <c r="GO96" s="2"/>
      <c r="GP96" s="2"/>
    </row>
    <row r="97" spans="6:198" s="1" customFormat="1" ht="13.5" customHeight="1">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R97" s="2"/>
      <c r="BS97" s="32"/>
      <c r="BT97" s="32"/>
      <c r="BU97" s="32"/>
      <c r="BV97" s="32"/>
      <c r="BW97" s="32"/>
      <c r="BX97" s="32"/>
      <c r="BY97" s="32"/>
      <c r="BZ97" s="32"/>
      <c r="CA97" s="32"/>
      <c r="CB97" s="32"/>
      <c r="CC97" s="32"/>
      <c r="CD97" s="54"/>
      <c r="CE97" s="54"/>
      <c r="CF97" s="54"/>
      <c r="CG97" s="54"/>
      <c r="CH97" s="54"/>
      <c r="CI97" s="54"/>
      <c r="CJ97" s="54"/>
      <c r="CK97" s="54"/>
      <c r="CL97" s="54"/>
      <c r="CM97" s="32"/>
      <c r="CN97" s="32"/>
      <c r="CO97" s="32"/>
      <c r="CP97" s="32"/>
      <c r="CQ97" s="32"/>
      <c r="CR97" s="32"/>
      <c r="CS97" s="32"/>
      <c r="CT97" s="32"/>
      <c r="CU97" s="32"/>
      <c r="CV97" s="32"/>
      <c r="CW97" s="32"/>
      <c r="CX97" s="32"/>
      <c r="CY97" s="32"/>
      <c r="CZ97" s="32"/>
      <c r="DA97" s="32"/>
      <c r="DB97" s="32"/>
      <c r="DC97" s="32"/>
      <c r="DD97" s="55"/>
      <c r="DE97" s="56"/>
      <c r="DF97" s="56"/>
      <c r="DG97" s="56"/>
      <c r="DH97" s="56"/>
      <c r="DI97" s="56"/>
      <c r="DJ97" s="32"/>
      <c r="DK97" s="32"/>
      <c r="DL97" s="32"/>
      <c r="DM97" s="55"/>
      <c r="DN97" s="56"/>
      <c r="DO97" s="56"/>
      <c r="DP97" s="56"/>
      <c r="DQ97" s="56"/>
      <c r="DR97" s="56"/>
      <c r="DS97" s="32"/>
      <c r="DT97" s="32"/>
      <c r="DU97" s="32"/>
      <c r="DV97" s="32"/>
      <c r="DW97" s="32"/>
      <c r="DX97" s="2"/>
      <c r="DY97" s="2"/>
      <c r="DZ97" s="2"/>
      <c r="EA97" s="2"/>
      <c r="EB97" s="2"/>
      <c r="EC97" s="2"/>
      <c r="ED97" s="2"/>
      <c r="EE97" s="2"/>
      <c r="EF97" s="2"/>
      <c r="EG97" s="32"/>
      <c r="EH97" s="49"/>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32"/>
      <c r="GI97" s="32"/>
      <c r="GJ97" s="32"/>
      <c r="GK97" s="32"/>
      <c r="GL97" s="2"/>
      <c r="GM97" s="2"/>
      <c r="GN97" s="2"/>
      <c r="GO97" s="2"/>
      <c r="GP97" s="2"/>
    </row>
    <row r="98" spans="6:198" s="1" customFormat="1" ht="13.5" customHeight="1">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R98" s="2"/>
      <c r="BS98" s="32"/>
      <c r="BT98" s="32"/>
      <c r="BU98" s="32"/>
      <c r="BV98" s="32"/>
      <c r="BW98" s="32"/>
      <c r="BX98" s="32"/>
      <c r="BY98" s="32"/>
      <c r="BZ98" s="32"/>
      <c r="CA98" s="32"/>
      <c r="CB98" s="32"/>
      <c r="CC98" s="32"/>
      <c r="CD98" s="54"/>
      <c r="CE98" s="54"/>
      <c r="CF98" s="54"/>
      <c r="CG98" s="54"/>
      <c r="CH98" s="54"/>
      <c r="CI98" s="54"/>
      <c r="CJ98" s="54"/>
      <c r="CK98" s="54"/>
      <c r="CL98" s="54"/>
      <c r="CM98" s="32"/>
      <c r="CN98" s="32"/>
      <c r="CO98" s="32"/>
      <c r="CP98" s="32"/>
      <c r="CQ98" s="32"/>
      <c r="CR98" s="32"/>
      <c r="CS98" s="32"/>
      <c r="CT98" s="32"/>
      <c r="CU98" s="32"/>
      <c r="CV98" s="32"/>
      <c r="CW98" s="32"/>
      <c r="CX98" s="32"/>
      <c r="CY98" s="32"/>
      <c r="CZ98" s="32"/>
      <c r="DA98" s="32"/>
      <c r="DB98" s="32"/>
      <c r="DC98" s="32"/>
      <c r="DD98" s="55"/>
      <c r="DE98" s="56"/>
      <c r="DF98" s="56"/>
      <c r="DG98" s="56"/>
      <c r="DH98" s="56"/>
      <c r="DI98" s="56"/>
      <c r="DJ98" s="32"/>
      <c r="DK98" s="32"/>
      <c r="DL98" s="32"/>
      <c r="DM98" s="55"/>
      <c r="DN98" s="56"/>
      <c r="DO98" s="56"/>
      <c r="DP98" s="56"/>
      <c r="DQ98" s="56"/>
      <c r="DR98" s="56"/>
      <c r="DS98" s="32"/>
      <c r="DT98" s="32"/>
      <c r="DU98" s="32"/>
      <c r="DV98" s="32"/>
      <c r="DW98" s="32"/>
      <c r="DX98" s="2"/>
      <c r="DY98" s="2"/>
      <c r="DZ98" s="2"/>
      <c r="EA98" s="2"/>
      <c r="EB98" s="2"/>
      <c r="EC98" s="2"/>
      <c r="ED98" s="2"/>
      <c r="EE98" s="2"/>
      <c r="EF98" s="2"/>
      <c r="EG98" s="32"/>
      <c r="EH98" s="49"/>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32"/>
      <c r="GI98" s="32"/>
      <c r="GJ98" s="32"/>
      <c r="GK98" s="32"/>
      <c r="GL98" s="2"/>
      <c r="GM98" s="2"/>
      <c r="GN98" s="2"/>
      <c r="GO98" s="2"/>
      <c r="GP98" s="2"/>
    </row>
    <row r="99" spans="6:198" s="1" customFormat="1" ht="13.5" customHeight="1">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R99" s="2"/>
      <c r="BS99" s="32"/>
      <c r="BT99" s="32"/>
      <c r="BU99" s="32"/>
      <c r="BV99" s="32"/>
      <c r="BW99" s="32"/>
      <c r="BX99" s="32"/>
      <c r="BY99" s="32"/>
      <c r="BZ99" s="32"/>
      <c r="CA99" s="32"/>
      <c r="CB99" s="32"/>
      <c r="CC99" s="32"/>
      <c r="CD99" s="54"/>
      <c r="CE99" s="54"/>
      <c r="CF99" s="54"/>
      <c r="CG99" s="54"/>
      <c r="CH99" s="54"/>
      <c r="CI99" s="54"/>
      <c r="CJ99" s="54"/>
      <c r="CK99" s="54"/>
      <c r="CL99" s="54"/>
      <c r="CM99" s="32"/>
      <c r="CN99" s="32"/>
      <c r="CO99" s="32"/>
      <c r="CP99" s="32"/>
      <c r="CQ99" s="32"/>
      <c r="CR99" s="32"/>
      <c r="CS99" s="32"/>
      <c r="CT99" s="32"/>
      <c r="CU99" s="32"/>
      <c r="CV99" s="32"/>
      <c r="CW99" s="32"/>
      <c r="CX99" s="32"/>
      <c r="CY99" s="32"/>
      <c r="CZ99" s="32"/>
      <c r="DA99" s="32"/>
      <c r="DB99" s="32"/>
      <c r="DC99" s="32"/>
      <c r="DD99" s="55"/>
      <c r="DE99" s="56"/>
      <c r="DF99" s="56"/>
      <c r="DG99" s="56"/>
      <c r="DH99" s="56"/>
      <c r="DI99" s="56"/>
      <c r="DJ99" s="32"/>
      <c r="DK99" s="32"/>
      <c r="DL99" s="32"/>
      <c r="DM99" s="55"/>
      <c r="DN99" s="56"/>
      <c r="DO99" s="56"/>
      <c r="DP99" s="56"/>
      <c r="DQ99" s="56"/>
      <c r="DR99" s="56"/>
      <c r="DS99" s="32"/>
      <c r="DT99" s="32"/>
      <c r="DU99" s="32"/>
      <c r="DV99" s="32"/>
      <c r="DW99" s="32"/>
      <c r="DX99" s="2"/>
      <c r="DY99" s="2"/>
      <c r="DZ99" s="2"/>
      <c r="EA99" s="2"/>
      <c r="EB99" s="2"/>
      <c r="EC99" s="2"/>
      <c r="ED99" s="2"/>
      <c r="EE99" s="2"/>
      <c r="EF99" s="2"/>
      <c r="EG99" s="32"/>
      <c r="EH99" s="49"/>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32"/>
      <c r="GI99" s="32"/>
      <c r="GJ99" s="32"/>
      <c r="GK99" s="32"/>
      <c r="GL99" s="2"/>
      <c r="GM99" s="2"/>
      <c r="GN99" s="2"/>
      <c r="GO99" s="2"/>
      <c r="GP99" s="2"/>
    </row>
    <row r="100" spans="6:198" s="1" customFormat="1" ht="13.5" customHeight="1">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R100" s="2"/>
      <c r="BS100" s="32"/>
      <c r="BT100" s="32"/>
      <c r="BU100" s="32"/>
      <c r="BV100" s="32"/>
      <c r="BW100" s="32"/>
      <c r="BX100" s="32"/>
      <c r="BY100" s="32"/>
      <c r="BZ100" s="32"/>
      <c r="CA100" s="32"/>
      <c r="CB100" s="32"/>
      <c r="CC100" s="32"/>
      <c r="CD100" s="54"/>
      <c r="CE100" s="54"/>
      <c r="CF100" s="54"/>
      <c r="CG100" s="54"/>
      <c r="CH100" s="54"/>
      <c r="CI100" s="54"/>
      <c r="CJ100" s="54"/>
      <c r="CK100" s="54"/>
      <c r="CL100" s="54"/>
      <c r="CM100" s="32"/>
      <c r="CN100" s="32"/>
      <c r="CO100" s="32"/>
      <c r="CP100" s="32"/>
      <c r="CQ100" s="32"/>
      <c r="CR100" s="32"/>
      <c r="CS100" s="32"/>
      <c r="CT100" s="32"/>
      <c r="CU100" s="32"/>
      <c r="CV100" s="32"/>
      <c r="CW100" s="32"/>
      <c r="CX100" s="32"/>
      <c r="CY100" s="32"/>
      <c r="CZ100" s="32"/>
      <c r="DA100" s="32"/>
      <c r="DB100" s="32"/>
      <c r="DC100" s="32"/>
      <c r="DD100" s="55"/>
      <c r="DE100" s="56"/>
      <c r="DF100" s="56"/>
      <c r="DG100" s="56"/>
      <c r="DH100" s="56"/>
      <c r="DI100" s="56"/>
      <c r="DJ100" s="32"/>
      <c r="DK100" s="32"/>
      <c r="DL100" s="32"/>
      <c r="DM100" s="55"/>
      <c r="DN100" s="56"/>
      <c r="DO100" s="56"/>
      <c r="DP100" s="56"/>
      <c r="DQ100" s="56"/>
      <c r="DR100" s="56"/>
      <c r="DS100" s="32"/>
      <c r="DT100" s="32"/>
      <c r="DU100" s="32"/>
      <c r="DV100" s="32"/>
      <c r="DW100" s="32"/>
      <c r="DX100" s="2"/>
      <c r="DY100" s="2"/>
      <c r="DZ100" s="2"/>
      <c r="EA100" s="2"/>
      <c r="EB100" s="2"/>
      <c r="EC100" s="2"/>
      <c r="ED100" s="2"/>
      <c r="EE100" s="2"/>
      <c r="EF100" s="2"/>
      <c r="EG100" s="32"/>
      <c r="EH100" s="49"/>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32"/>
      <c r="GI100" s="32"/>
      <c r="GJ100" s="32"/>
      <c r="GK100" s="32"/>
      <c r="GL100" s="2"/>
      <c r="GM100" s="2"/>
      <c r="GN100" s="2"/>
      <c r="GO100" s="2"/>
      <c r="GP100" s="2"/>
    </row>
    <row r="101" spans="6:198" s="1" customFormat="1" ht="13.5" customHeight="1">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R101" s="2"/>
      <c r="BS101" s="32"/>
      <c r="BT101" s="32"/>
      <c r="BU101" s="32"/>
      <c r="BV101" s="32"/>
      <c r="BW101" s="32"/>
      <c r="BX101" s="32"/>
      <c r="BY101" s="32"/>
      <c r="BZ101" s="32"/>
      <c r="CA101" s="32"/>
      <c r="CB101" s="32"/>
      <c r="CC101" s="32"/>
      <c r="CD101" s="54"/>
      <c r="CE101" s="54"/>
      <c r="CF101" s="54"/>
      <c r="CG101" s="54"/>
      <c r="CH101" s="54"/>
      <c r="CI101" s="54"/>
      <c r="CJ101" s="54"/>
      <c r="CK101" s="54"/>
      <c r="CL101" s="54"/>
      <c r="CM101" s="32"/>
      <c r="CN101" s="32"/>
      <c r="CO101" s="32"/>
      <c r="CP101" s="32"/>
      <c r="CQ101" s="32"/>
      <c r="CR101" s="32"/>
      <c r="CS101" s="32"/>
      <c r="CT101" s="32"/>
      <c r="CU101" s="32"/>
      <c r="CV101" s="32"/>
      <c r="CW101" s="32"/>
      <c r="CX101" s="32"/>
      <c r="CY101" s="32"/>
      <c r="CZ101" s="32"/>
      <c r="DA101" s="32"/>
      <c r="DB101" s="32"/>
      <c r="DC101" s="32"/>
      <c r="DD101" s="55"/>
      <c r="DE101" s="56"/>
      <c r="DF101" s="56"/>
      <c r="DG101" s="56"/>
      <c r="DH101" s="56"/>
      <c r="DI101" s="56"/>
      <c r="DJ101" s="32"/>
      <c r="DK101" s="32"/>
      <c r="DL101" s="32"/>
      <c r="DM101" s="55"/>
      <c r="DN101" s="56"/>
      <c r="DO101" s="56"/>
      <c r="DP101" s="56"/>
      <c r="DQ101" s="56"/>
      <c r="DR101" s="56"/>
      <c r="DS101" s="32"/>
      <c r="DT101" s="32"/>
      <c r="DU101" s="32"/>
      <c r="DV101" s="32"/>
      <c r="DW101" s="32"/>
      <c r="DX101" s="2"/>
      <c r="DY101" s="2"/>
      <c r="DZ101" s="2"/>
      <c r="EA101" s="2"/>
      <c r="EB101" s="2"/>
      <c r="EC101" s="2"/>
      <c r="ED101" s="2"/>
      <c r="EE101" s="2"/>
      <c r="EF101" s="2"/>
      <c r="EG101" s="32"/>
      <c r="EH101" s="49"/>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32"/>
      <c r="GI101" s="32"/>
      <c r="GJ101" s="32"/>
      <c r="GK101" s="32"/>
      <c r="GL101" s="2"/>
      <c r="GM101" s="2"/>
      <c r="GN101" s="2"/>
      <c r="GO101" s="2"/>
      <c r="GP101" s="2"/>
    </row>
    <row r="102" spans="6:198" s="1" customFormat="1" ht="13.5" customHeight="1">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R102" s="2"/>
      <c r="BS102" s="32"/>
      <c r="BT102" s="32"/>
      <c r="BU102" s="32"/>
      <c r="BV102" s="32"/>
      <c r="BW102" s="32"/>
      <c r="BX102" s="32"/>
      <c r="BY102" s="32"/>
      <c r="BZ102" s="32"/>
      <c r="CA102" s="32"/>
      <c r="CB102" s="32"/>
      <c r="CC102" s="32"/>
      <c r="CD102" s="54"/>
      <c r="CE102" s="54"/>
      <c r="CF102" s="54"/>
      <c r="CG102" s="54"/>
      <c r="CH102" s="54"/>
      <c r="CI102" s="54"/>
      <c r="CJ102" s="54"/>
      <c r="CK102" s="54"/>
      <c r="CL102" s="54"/>
      <c r="CM102" s="32"/>
      <c r="CN102" s="32"/>
      <c r="CO102" s="32"/>
      <c r="CP102" s="32"/>
      <c r="CQ102" s="32"/>
      <c r="CR102" s="32"/>
      <c r="CS102" s="32"/>
      <c r="CT102" s="32"/>
      <c r="CU102" s="32"/>
      <c r="CV102" s="32"/>
      <c r="CW102" s="32"/>
      <c r="CX102" s="32"/>
      <c r="CY102" s="32"/>
      <c r="CZ102" s="32"/>
      <c r="DA102" s="32"/>
      <c r="DB102" s="32"/>
      <c r="DC102" s="32"/>
      <c r="DD102" s="55"/>
      <c r="DE102" s="56"/>
      <c r="DF102" s="56"/>
      <c r="DG102" s="56"/>
      <c r="DH102" s="56"/>
      <c r="DI102" s="56"/>
      <c r="DJ102" s="32"/>
      <c r="DK102" s="32"/>
      <c r="DL102" s="32"/>
      <c r="DM102" s="55"/>
      <c r="DN102" s="56"/>
      <c r="DO102" s="56"/>
      <c r="DP102" s="56"/>
      <c r="DQ102" s="56"/>
      <c r="DR102" s="56"/>
      <c r="DS102" s="32"/>
      <c r="DT102" s="32"/>
      <c r="DU102" s="32"/>
      <c r="DV102" s="32"/>
      <c r="DW102" s="32"/>
      <c r="DX102" s="2"/>
      <c r="DY102" s="2"/>
      <c r="DZ102" s="2"/>
      <c r="EA102" s="2"/>
      <c r="EB102" s="2"/>
      <c r="EC102" s="2"/>
      <c r="ED102" s="2"/>
      <c r="EE102" s="2"/>
      <c r="EF102" s="2"/>
      <c r="EG102" s="32"/>
      <c r="EH102" s="49"/>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32"/>
      <c r="GI102" s="32"/>
      <c r="GJ102" s="32"/>
      <c r="GK102" s="32"/>
      <c r="GL102" s="2"/>
      <c r="GM102" s="2"/>
      <c r="GN102" s="2"/>
      <c r="GO102" s="2"/>
      <c r="GP102" s="2"/>
    </row>
    <row r="103" spans="6:198" s="1" customFormat="1" ht="13.5" customHeight="1">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R103" s="2"/>
      <c r="BS103" s="32"/>
      <c r="BT103" s="32"/>
      <c r="BU103" s="32"/>
      <c r="BV103" s="32"/>
      <c r="BW103" s="32"/>
      <c r="BX103" s="32"/>
      <c r="BY103" s="32"/>
      <c r="BZ103" s="32"/>
      <c r="CA103" s="32"/>
      <c r="CB103" s="32"/>
      <c r="CC103" s="32"/>
      <c r="CD103" s="54"/>
      <c r="CE103" s="54"/>
      <c r="CF103" s="54"/>
      <c r="CG103" s="54"/>
      <c r="CH103" s="54"/>
      <c r="CI103" s="54"/>
      <c r="CJ103" s="54"/>
      <c r="CK103" s="54"/>
      <c r="CL103" s="54"/>
      <c r="CM103" s="32"/>
      <c r="CN103" s="32"/>
      <c r="CO103" s="32"/>
      <c r="CP103" s="32"/>
      <c r="CQ103" s="32"/>
      <c r="CR103" s="32"/>
      <c r="CS103" s="32"/>
      <c r="CT103" s="32"/>
      <c r="CU103" s="32"/>
      <c r="CV103" s="32"/>
      <c r="CW103" s="32"/>
      <c r="CX103" s="32"/>
      <c r="CY103" s="32"/>
      <c r="CZ103" s="32"/>
      <c r="DA103" s="32"/>
      <c r="DB103" s="32"/>
      <c r="DC103" s="32"/>
      <c r="DD103" s="55"/>
      <c r="DE103" s="56"/>
      <c r="DF103" s="56"/>
      <c r="DG103" s="56"/>
      <c r="DH103" s="56"/>
      <c r="DI103" s="56"/>
      <c r="DJ103" s="32"/>
      <c r="DK103" s="32"/>
      <c r="DL103" s="32"/>
      <c r="DM103" s="55"/>
      <c r="DN103" s="56"/>
      <c r="DO103" s="56"/>
      <c r="DP103" s="56"/>
      <c r="DQ103" s="56"/>
      <c r="DR103" s="56"/>
      <c r="DS103" s="32"/>
      <c r="DT103" s="32"/>
      <c r="DU103" s="32"/>
      <c r="DV103" s="32"/>
      <c r="DW103" s="32"/>
      <c r="DX103" s="2"/>
      <c r="DY103" s="2"/>
      <c r="DZ103" s="2"/>
      <c r="EA103" s="2"/>
      <c r="EB103" s="2"/>
      <c r="EC103" s="2"/>
      <c r="ED103" s="2"/>
      <c r="EE103" s="2"/>
      <c r="EF103" s="2"/>
      <c r="EG103" s="32"/>
      <c r="EH103" s="49"/>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32"/>
      <c r="GI103" s="32"/>
      <c r="GJ103" s="32"/>
      <c r="GK103" s="32"/>
      <c r="GL103" s="2"/>
      <c r="GM103" s="2"/>
      <c r="GN103" s="2"/>
      <c r="GO103" s="2"/>
      <c r="GP103" s="2"/>
    </row>
    <row r="104" spans="6:198" s="1" customFormat="1" ht="13.5" customHeight="1">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R104" s="2"/>
      <c r="BS104" s="32"/>
      <c r="BT104" s="32"/>
      <c r="BU104" s="32"/>
      <c r="BV104" s="32"/>
      <c r="BW104" s="32"/>
      <c r="BX104" s="32"/>
      <c r="BY104" s="32"/>
      <c r="BZ104" s="32"/>
      <c r="CA104" s="32"/>
      <c r="CB104" s="32"/>
      <c r="CC104" s="32"/>
      <c r="CD104" s="54"/>
      <c r="CE104" s="54"/>
      <c r="CF104" s="54"/>
      <c r="CG104" s="54"/>
      <c r="CH104" s="54"/>
      <c r="CI104" s="54"/>
      <c r="CJ104" s="54"/>
      <c r="CK104" s="54"/>
      <c r="CL104" s="54"/>
      <c r="CM104" s="32"/>
      <c r="CN104" s="32"/>
      <c r="CO104" s="32"/>
      <c r="CP104" s="32"/>
      <c r="CQ104" s="32"/>
      <c r="CR104" s="32"/>
      <c r="CS104" s="32"/>
      <c r="CT104" s="32"/>
      <c r="CU104" s="32"/>
      <c r="CV104" s="32"/>
      <c r="CW104" s="32"/>
      <c r="CX104" s="32"/>
      <c r="CY104" s="32"/>
      <c r="CZ104" s="32"/>
      <c r="DA104" s="32"/>
      <c r="DB104" s="32"/>
      <c r="DC104" s="32"/>
      <c r="DD104" s="55"/>
      <c r="DE104" s="56"/>
      <c r="DF104" s="56"/>
      <c r="DG104" s="56"/>
      <c r="DH104" s="56"/>
      <c r="DI104" s="56"/>
      <c r="DJ104" s="32"/>
      <c r="DK104" s="32"/>
      <c r="DL104" s="32"/>
      <c r="DM104" s="55"/>
      <c r="DN104" s="56"/>
      <c r="DO104" s="56"/>
      <c r="DP104" s="56"/>
      <c r="DQ104" s="56"/>
      <c r="DR104" s="56"/>
      <c r="DS104" s="32"/>
      <c r="DT104" s="32"/>
      <c r="DU104" s="32"/>
      <c r="DV104" s="32"/>
      <c r="DW104" s="32"/>
      <c r="DX104" s="2"/>
      <c r="DY104" s="2"/>
      <c r="DZ104" s="2"/>
      <c r="EA104" s="2"/>
      <c r="EB104" s="2"/>
      <c r="EC104" s="2"/>
      <c r="ED104" s="2"/>
      <c r="EE104" s="2"/>
      <c r="EF104" s="2"/>
      <c r="EG104" s="32"/>
      <c r="EH104" s="49"/>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32"/>
      <c r="GI104" s="32"/>
      <c r="GJ104" s="32"/>
      <c r="GK104" s="32"/>
      <c r="GL104" s="2"/>
      <c r="GM104" s="2"/>
      <c r="GN104" s="2"/>
      <c r="GO104" s="2"/>
      <c r="GP104" s="2"/>
    </row>
    <row r="105" spans="6:198" s="1" customFormat="1" ht="13.5" customHeight="1">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R105" s="2"/>
      <c r="BS105" s="32"/>
      <c r="BT105" s="32"/>
      <c r="BU105" s="32"/>
      <c r="BV105" s="32"/>
      <c r="BW105" s="32"/>
      <c r="BX105" s="32"/>
      <c r="BY105" s="32"/>
      <c r="BZ105" s="32"/>
      <c r="CA105" s="32"/>
      <c r="CB105" s="32"/>
      <c r="CC105" s="32"/>
      <c r="CD105" s="54"/>
      <c r="CE105" s="54"/>
      <c r="CF105" s="54"/>
      <c r="CG105" s="54"/>
      <c r="CH105" s="54"/>
      <c r="CI105" s="54"/>
      <c r="CJ105" s="54"/>
      <c r="CK105" s="54"/>
      <c r="CL105" s="54"/>
      <c r="CM105" s="32"/>
      <c r="CN105" s="32"/>
      <c r="CO105" s="32"/>
      <c r="CP105" s="32"/>
      <c r="CQ105" s="32"/>
      <c r="CR105" s="32"/>
      <c r="CS105" s="32"/>
      <c r="CT105" s="32"/>
      <c r="CU105" s="32"/>
      <c r="CV105" s="32"/>
      <c r="CW105" s="32"/>
      <c r="CX105" s="32"/>
      <c r="CY105" s="32"/>
      <c r="CZ105" s="32"/>
      <c r="DA105" s="32"/>
      <c r="DB105" s="32"/>
      <c r="DC105" s="32"/>
      <c r="DD105" s="55"/>
      <c r="DE105" s="56"/>
      <c r="DF105" s="56"/>
      <c r="DG105" s="56"/>
      <c r="DH105" s="56"/>
      <c r="DI105" s="56"/>
      <c r="DJ105" s="32"/>
      <c r="DK105" s="32"/>
      <c r="DL105" s="32"/>
      <c r="DM105" s="55"/>
      <c r="DN105" s="56"/>
      <c r="DO105" s="56"/>
      <c r="DP105" s="56"/>
      <c r="DQ105" s="56"/>
      <c r="DR105" s="56"/>
      <c r="DS105" s="32"/>
      <c r="DT105" s="32"/>
      <c r="DU105" s="32"/>
      <c r="DV105" s="32"/>
      <c r="DW105" s="32"/>
      <c r="DX105" s="2"/>
      <c r="DY105" s="2"/>
      <c r="DZ105" s="2"/>
      <c r="EA105" s="2"/>
      <c r="EB105" s="2"/>
      <c r="EC105" s="2"/>
      <c r="ED105" s="2"/>
      <c r="EE105" s="2"/>
      <c r="EF105" s="2"/>
      <c r="EG105" s="32"/>
      <c r="EH105" s="49"/>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32"/>
      <c r="GI105" s="32"/>
      <c r="GJ105" s="32"/>
      <c r="GK105" s="32"/>
      <c r="GL105" s="2"/>
      <c r="GM105" s="2"/>
      <c r="GN105" s="2"/>
      <c r="GO105" s="2"/>
      <c r="GP105" s="2"/>
    </row>
    <row r="106" spans="6:198" s="1" customFormat="1" ht="13.5" customHeight="1">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R106" s="2"/>
      <c r="BS106" s="32"/>
      <c r="BT106" s="32"/>
      <c r="BU106" s="32"/>
      <c r="BV106" s="32"/>
      <c r="BW106" s="32"/>
      <c r="BX106" s="32"/>
      <c r="BY106" s="32"/>
      <c r="BZ106" s="32"/>
      <c r="CA106" s="32"/>
      <c r="CB106" s="32"/>
      <c r="CC106" s="32"/>
      <c r="CD106" s="54"/>
      <c r="CE106" s="54"/>
      <c r="CF106" s="54"/>
      <c r="CG106" s="54"/>
      <c r="CH106" s="54"/>
      <c r="CI106" s="54"/>
      <c r="CJ106" s="54"/>
      <c r="CK106" s="54"/>
      <c r="CL106" s="54"/>
      <c r="CM106" s="32"/>
      <c r="CN106" s="32"/>
      <c r="CO106" s="32"/>
      <c r="CP106" s="32"/>
      <c r="CQ106" s="32"/>
      <c r="CR106" s="32"/>
      <c r="CS106" s="32"/>
      <c r="CT106" s="32"/>
      <c r="CU106" s="32"/>
      <c r="CV106" s="32"/>
      <c r="CW106" s="32"/>
      <c r="CX106" s="32"/>
      <c r="CY106" s="32"/>
      <c r="CZ106" s="32"/>
      <c r="DA106" s="32"/>
      <c r="DB106" s="32"/>
      <c r="DC106" s="32"/>
      <c r="DD106" s="55"/>
      <c r="DE106" s="56"/>
      <c r="DF106" s="56"/>
      <c r="DG106" s="56"/>
      <c r="DH106" s="56"/>
      <c r="DI106" s="56"/>
      <c r="DJ106" s="32"/>
      <c r="DK106" s="32"/>
      <c r="DL106" s="32"/>
      <c r="DM106" s="55"/>
      <c r="DN106" s="56"/>
      <c r="DO106" s="56"/>
      <c r="DP106" s="56"/>
      <c r="DQ106" s="56"/>
      <c r="DR106" s="56"/>
      <c r="DS106" s="32"/>
      <c r="DT106" s="32"/>
      <c r="DU106" s="32"/>
      <c r="DV106" s="32"/>
      <c r="DW106" s="32"/>
      <c r="DX106" s="2"/>
      <c r="DY106" s="2"/>
      <c r="DZ106" s="2"/>
      <c r="EA106" s="2"/>
      <c r="EB106" s="2"/>
      <c r="EC106" s="2"/>
      <c r="ED106" s="2"/>
      <c r="EE106" s="2"/>
      <c r="EF106" s="2"/>
      <c r="EG106" s="32"/>
      <c r="EH106" s="49"/>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32"/>
      <c r="GI106" s="32"/>
      <c r="GJ106" s="32"/>
      <c r="GK106" s="32"/>
      <c r="GL106" s="2"/>
      <c r="GM106" s="2"/>
      <c r="GN106" s="2"/>
      <c r="GO106" s="2"/>
      <c r="GP106" s="2"/>
    </row>
    <row r="107" spans="6:198" s="1" customFormat="1" ht="13.5" customHeight="1">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R107" s="2"/>
      <c r="BS107" s="32"/>
      <c r="BT107" s="32"/>
      <c r="BU107" s="32"/>
      <c r="BV107" s="32"/>
      <c r="BW107" s="32"/>
      <c r="BX107" s="32"/>
      <c r="BY107" s="32"/>
      <c r="BZ107" s="32"/>
      <c r="CA107" s="32"/>
      <c r="CB107" s="32"/>
      <c r="CC107" s="32"/>
      <c r="CD107" s="54"/>
      <c r="CE107" s="54"/>
      <c r="CF107" s="54"/>
      <c r="CG107" s="54"/>
      <c r="CH107" s="54"/>
      <c r="CI107" s="54"/>
      <c r="CJ107" s="54"/>
      <c r="CK107" s="54"/>
      <c r="CL107" s="54"/>
      <c r="CM107" s="32"/>
      <c r="CN107" s="32"/>
      <c r="CO107" s="32"/>
      <c r="CP107" s="32"/>
      <c r="CQ107" s="32"/>
      <c r="CR107" s="32"/>
      <c r="CS107" s="32"/>
      <c r="CT107" s="32"/>
      <c r="CU107" s="32"/>
      <c r="CV107" s="32"/>
      <c r="CW107" s="32"/>
      <c r="CX107" s="32"/>
      <c r="CY107" s="32"/>
      <c r="CZ107" s="32"/>
      <c r="DA107" s="32"/>
      <c r="DB107" s="32"/>
      <c r="DC107" s="32"/>
      <c r="DD107" s="55"/>
      <c r="DE107" s="56"/>
      <c r="DF107" s="56"/>
      <c r="DG107" s="56"/>
      <c r="DH107" s="56"/>
      <c r="DI107" s="56"/>
      <c r="DJ107" s="32"/>
      <c r="DK107" s="32"/>
      <c r="DL107" s="32"/>
      <c r="DM107" s="55"/>
      <c r="DN107" s="56"/>
      <c r="DO107" s="56"/>
      <c r="DP107" s="56"/>
      <c r="DQ107" s="56"/>
      <c r="DR107" s="56"/>
      <c r="DS107" s="32"/>
      <c r="DT107" s="32"/>
      <c r="DU107" s="32"/>
      <c r="DV107" s="32"/>
      <c r="DW107" s="32"/>
      <c r="DX107" s="2"/>
      <c r="DY107" s="2"/>
      <c r="DZ107" s="2"/>
      <c r="EA107" s="2"/>
      <c r="EB107" s="2"/>
      <c r="EC107" s="2"/>
      <c r="ED107" s="2"/>
      <c r="EE107" s="2"/>
      <c r="EF107" s="2"/>
      <c r="EG107" s="32"/>
      <c r="EH107" s="49"/>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32"/>
      <c r="GI107" s="32"/>
      <c r="GJ107" s="32"/>
      <c r="GK107" s="32"/>
      <c r="GL107" s="2"/>
      <c r="GM107" s="2"/>
      <c r="GN107" s="2"/>
      <c r="GO107" s="2"/>
      <c r="GP107" s="2"/>
    </row>
    <row r="108" spans="6:198" s="1" customFormat="1" ht="13.5" customHeight="1">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R108" s="2"/>
      <c r="BS108" s="32"/>
      <c r="BT108" s="32"/>
      <c r="BU108" s="32"/>
      <c r="BV108" s="32"/>
      <c r="BW108" s="32"/>
      <c r="BX108" s="32"/>
      <c r="BY108" s="32"/>
      <c r="BZ108" s="32"/>
      <c r="CA108" s="32"/>
      <c r="CB108" s="32"/>
      <c r="CC108" s="32"/>
      <c r="CD108" s="54"/>
      <c r="CE108" s="54"/>
      <c r="CF108" s="54"/>
      <c r="CG108" s="54"/>
      <c r="CH108" s="54"/>
      <c r="CI108" s="54"/>
      <c r="CJ108" s="54"/>
      <c r="CK108" s="54"/>
      <c r="CL108" s="54"/>
      <c r="CM108" s="32"/>
      <c r="CN108" s="32"/>
      <c r="CO108" s="32"/>
      <c r="CP108" s="32"/>
      <c r="CQ108" s="32"/>
      <c r="CR108" s="32"/>
      <c r="CS108" s="32"/>
      <c r="CT108" s="32"/>
      <c r="CU108" s="32"/>
      <c r="CV108" s="32"/>
      <c r="CW108" s="32"/>
      <c r="CX108" s="32"/>
      <c r="CY108" s="32"/>
      <c r="CZ108" s="32"/>
      <c r="DA108" s="32"/>
      <c r="DB108" s="32"/>
      <c r="DC108" s="32"/>
      <c r="DD108" s="55"/>
      <c r="DE108" s="56"/>
      <c r="DF108" s="56"/>
      <c r="DG108" s="56"/>
      <c r="DH108" s="56"/>
      <c r="DI108" s="56"/>
      <c r="DJ108" s="32"/>
      <c r="DK108" s="32"/>
      <c r="DL108" s="32"/>
      <c r="DM108" s="55"/>
      <c r="DN108" s="56"/>
      <c r="DO108" s="56"/>
      <c r="DP108" s="56"/>
      <c r="DQ108" s="56"/>
      <c r="DR108" s="56"/>
      <c r="DS108" s="32"/>
      <c r="DT108" s="32"/>
      <c r="DU108" s="32"/>
      <c r="DV108" s="32"/>
      <c r="DW108" s="32"/>
      <c r="DX108" s="2"/>
      <c r="DY108" s="2"/>
      <c r="DZ108" s="2"/>
      <c r="EA108" s="2"/>
      <c r="EB108" s="2"/>
      <c r="EC108" s="2"/>
      <c r="ED108" s="2"/>
      <c r="EE108" s="2"/>
      <c r="EF108" s="2"/>
      <c r="EG108" s="32"/>
      <c r="EH108" s="49"/>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32"/>
      <c r="GI108" s="32"/>
      <c r="GJ108" s="32"/>
      <c r="GK108" s="32"/>
      <c r="GL108" s="2"/>
      <c r="GM108" s="2"/>
      <c r="GN108" s="2"/>
      <c r="GO108" s="2"/>
      <c r="GP108" s="2"/>
    </row>
    <row r="109" spans="6:198" s="1" customFormat="1" ht="13.5" customHeight="1">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7"/>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R109" s="2"/>
      <c r="BS109" s="32"/>
      <c r="BT109" s="32"/>
      <c r="BU109" s="32"/>
      <c r="BV109" s="32"/>
      <c r="BW109" s="32"/>
      <c r="BX109" s="32"/>
      <c r="BY109" s="32"/>
      <c r="BZ109" s="32"/>
      <c r="CA109" s="32"/>
      <c r="CB109" s="32"/>
      <c r="CC109" s="32"/>
      <c r="CD109" s="54"/>
      <c r="CE109" s="54"/>
      <c r="CF109" s="54"/>
      <c r="CG109" s="54"/>
      <c r="CH109" s="54"/>
      <c r="CI109" s="54"/>
      <c r="CJ109" s="54"/>
      <c r="CK109" s="54"/>
      <c r="CL109" s="54"/>
      <c r="CM109" s="32"/>
      <c r="CN109" s="32"/>
      <c r="CO109" s="32"/>
      <c r="CP109" s="32"/>
      <c r="CQ109" s="32"/>
      <c r="CR109" s="32"/>
      <c r="CS109" s="32"/>
      <c r="CT109" s="32"/>
      <c r="CU109" s="32"/>
      <c r="CV109" s="32"/>
      <c r="CW109" s="32"/>
      <c r="CX109" s="32"/>
      <c r="CY109" s="32"/>
      <c r="CZ109" s="32"/>
      <c r="DA109" s="32"/>
      <c r="DB109" s="32"/>
      <c r="DC109" s="32"/>
      <c r="DD109" s="55"/>
      <c r="DE109" s="56"/>
      <c r="DF109" s="56"/>
      <c r="DG109" s="56"/>
      <c r="DH109" s="56"/>
      <c r="DI109" s="56"/>
      <c r="DJ109" s="32"/>
      <c r="DK109" s="32"/>
      <c r="DL109" s="32"/>
      <c r="DM109" s="55"/>
      <c r="DN109" s="56"/>
      <c r="DO109" s="56"/>
      <c r="DP109" s="56"/>
      <c r="DQ109" s="56"/>
      <c r="DR109" s="56"/>
      <c r="DS109" s="32"/>
      <c r="DT109" s="32"/>
      <c r="DU109" s="32"/>
      <c r="DV109" s="32"/>
      <c r="DW109" s="32"/>
      <c r="DX109" s="2"/>
      <c r="DY109" s="2"/>
      <c r="DZ109" s="2"/>
      <c r="EA109" s="2"/>
      <c r="EB109" s="2"/>
      <c r="EC109" s="2"/>
      <c r="ED109" s="2"/>
      <c r="EE109" s="2"/>
      <c r="EF109" s="2"/>
      <c r="EG109" s="32"/>
      <c r="EH109" s="49"/>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32"/>
      <c r="GI109" s="32"/>
      <c r="GJ109" s="32"/>
      <c r="GK109" s="32"/>
      <c r="GL109" s="2"/>
      <c r="GM109" s="2"/>
      <c r="GN109" s="2"/>
      <c r="GO109" s="2"/>
      <c r="GP109" s="2"/>
    </row>
    <row r="110" spans="6:198" s="1" customFormat="1" ht="13.5" customHeight="1">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R110" s="2"/>
      <c r="BS110" s="32"/>
      <c r="BT110" s="32"/>
      <c r="BU110" s="32"/>
      <c r="BV110" s="32"/>
      <c r="BW110" s="32"/>
      <c r="BX110" s="32"/>
      <c r="BY110" s="32"/>
      <c r="BZ110" s="32"/>
      <c r="CA110" s="32"/>
      <c r="CB110" s="32"/>
      <c r="CC110" s="32"/>
      <c r="CD110" s="54"/>
      <c r="CE110" s="54"/>
      <c r="CF110" s="54"/>
      <c r="CG110" s="54"/>
      <c r="CH110" s="54"/>
      <c r="CI110" s="54"/>
      <c r="CJ110" s="54"/>
      <c r="CK110" s="54"/>
      <c r="CL110" s="54"/>
      <c r="CM110" s="32"/>
      <c r="CN110" s="32"/>
      <c r="CO110" s="32"/>
      <c r="CP110" s="32"/>
      <c r="CQ110" s="32"/>
      <c r="CR110" s="32"/>
      <c r="CS110" s="32"/>
      <c r="CT110" s="32"/>
      <c r="CU110" s="32"/>
      <c r="CV110" s="32"/>
      <c r="CW110" s="32"/>
      <c r="CX110" s="32"/>
      <c r="CY110" s="32"/>
      <c r="CZ110" s="32"/>
      <c r="DA110" s="32"/>
      <c r="DB110" s="32"/>
      <c r="DC110" s="32"/>
      <c r="DD110" s="55"/>
      <c r="DE110" s="56"/>
      <c r="DF110" s="56"/>
      <c r="DG110" s="56"/>
      <c r="DH110" s="56"/>
      <c r="DI110" s="56"/>
      <c r="DJ110" s="32"/>
      <c r="DK110" s="32"/>
      <c r="DL110" s="32"/>
      <c r="DM110" s="55"/>
      <c r="DN110" s="56"/>
      <c r="DO110" s="56"/>
      <c r="DP110" s="56"/>
      <c r="DQ110" s="56"/>
      <c r="DR110" s="56"/>
      <c r="DS110" s="32"/>
      <c r="DT110" s="32"/>
      <c r="DU110" s="32"/>
      <c r="DV110" s="32"/>
      <c r="DW110" s="32"/>
      <c r="DX110" s="2"/>
      <c r="DY110" s="2"/>
      <c r="DZ110" s="2"/>
      <c r="EA110" s="2"/>
      <c r="EB110" s="2"/>
      <c r="EC110" s="2"/>
      <c r="ED110" s="2"/>
      <c r="EE110" s="2"/>
      <c r="EF110" s="2"/>
      <c r="EG110" s="32"/>
      <c r="EH110" s="49"/>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32"/>
      <c r="GI110" s="32"/>
      <c r="GJ110" s="32"/>
      <c r="GK110" s="32"/>
      <c r="GL110" s="2"/>
      <c r="GM110" s="2"/>
      <c r="GN110" s="2"/>
      <c r="GO110" s="2"/>
      <c r="GP110" s="2"/>
    </row>
    <row r="111" spans="6:198" s="1" customFormat="1" ht="13.5" customHeight="1">
      <c r="F111" s="4"/>
      <c r="G111" s="79"/>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79"/>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R111" s="2"/>
      <c r="BS111" s="32"/>
      <c r="BT111" s="32"/>
      <c r="BU111" s="32"/>
      <c r="BV111" s="32"/>
      <c r="BW111" s="32"/>
      <c r="BX111" s="32"/>
      <c r="BY111" s="32"/>
      <c r="BZ111" s="32"/>
      <c r="CA111" s="32"/>
      <c r="CB111" s="32"/>
      <c r="CC111" s="32"/>
      <c r="CD111" s="54"/>
      <c r="CE111" s="54"/>
      <c r="CF111" s="54"/>
      <c r="CG111" s="54"/>
      <c r="CH111" s="54"/>
      <c r="CI111" s="54"/>
      <c r="CJ111" s="54"/>
      <c r="CK111" s="54"/>
      <c r="CL111" s="54"/>
      <c r="CM111" s="32"/>
      <c r="CN111" s="32"/>
      <c r="CO111" s="32"/>
      <c r="CP111" s="32"/>
      <c r="CQ111" s="32"/>
      <c r="CR111" s="32"/>
      <c r="CS111" s="32"/>
      <c r="CT111" s="32"/>
      <c r="CU111" s="32"/>
      <c r="CV111" s="32"/>
      <c r="CW111" s="32"/>
      <c r="CX111" s="32"/>
      <c r="CY111" s="32"/>
      <c r="CZ111" s="32"/>
      <c r="DA111" s="32"/>
      <c r="DB111" s="32"/>
      <c r="DC111" s="32"/>
      <c r="DD111" s="55"/>
      <c r="DE111" s="56"/>
      <c r="DF111" s="56"/>
      <c r="DG111" s="56"/>
      <c r="DH111" s="56"/>
      <c r="DI111" s="56"/>
      <c r="DJ111" s="32"/>
      <c r="DK111" s="32"/>
      <c r="DL111" s="32"/>
      <c r="DM111" s="55"/>
      <c r="DN111" s="56"/>
      <c r="DO111" s="56"/>
      <c r="DP111" s="56"/>
      <c r="DQ111" s="56"/>
      <c r="DR111" s="56"/>
      <c r="DS111" s="32"/>
      <c r="DT111" s="32"/>
      <c r="DU111" s="32"/>
      <c r="DV111" s="32"/>
      <c r="DW111" s="32"/>
      <c r="DX111" s="2"/>
      <c r="DY111" s="2"/>
      <c r="DZ111" s="2"/>
      <c r="EA111" s="2"/>
      <c r="EB111" s="2"/>
      <c r="EC111" s="2"/>
      <c r="ED111" s="2"/>
      <c r="EE111" s="2"/>
      <c r="EF111" s="2"/>
      <c r="EG111" s="32"/>
      <c r="EH111" s="49"/>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32"/>
      <c r="GI111" s="32"/>
      <c r="GJ111" s="32"/>
      <c r="GK111" s="32"/>
      <c r="GL111" s="2"/>
      <c r="GM111" s="2"/>
      <c r="GN111" s="2"/>
      <c r="GO111" s="2"/>
      <c r="GP111" s="2"/>
    </row>
    <row r="112" spans="6:198" s="1" customFormat="1" ht="13.5" customHeight="1">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R112" s="2"/>
      <c r="BS112" s="32"/>
      <c r="BT112" s="32"/>
      <c r="BU112" s="32"/>
      <c r="BV112" s="32"/>
      <c r="BW112" s="32"/>
      <c r="BX112" s="32"/>
      <c r="BY112" s="32"/>
      <c r="BZ112" s="32"/>
      <c r="CA112" s="32"/>
      <c r="CB112" s="32"/>
      <c r="CC112" s="32"/>
      <c r="CD112" s="54"/>
      <c r="CE112" s="54"/>
      <c r="CF112" s="54"/>
      <c r="CG112" s="54"/>
      <c r="CH112" s="54"/>
      <c r="CI112" s="54"/>
      <c r="CJ112" s="54"/>
      <c r="CK112" s="54"/>
      <c r="CL112" s="54"/>
      <c r="CM112" s="32"/>
      <c r="CN112" s="32"/>
      <c r="CO112" s="32"/>
      <c r="CP112" s="32"/>
      <c r="CQ112" s="32"/>
      <c r="CR112" s="32"/>
      <c r="CS112" s="32"/>
      <c r="CT112" s="32"/>
      <c r="CU112" s="32"/>
      <c r="CV112" s="32"/>
      <c r="CW112" s="32"/>
      <c r="CX112" s="32"/>
      <c r="CY112" s="32"/>
      <c r="CZ112" s="32"/>
      <c r="DA112" s="32"/>
      <c r="DB112" s="32"/>
      <c r="DC112" s="32"/>
      <c r="DD112" s="55"/>
      <c r="DE112" s="56"/>
      <c r="DF112" s="56"/>
      <c r="DG112" s="56"/>
      <c r="DH112" s="56"/>
      <c r="DI112" s="56"/>
      <c r="DJ112" s="32"/>
      <c r="DK112" s="32"/>
      <c r="DL112" s="32"/>
      <c r="DM112" s="55"/>
      <c r="DN112" s="56"/>
      <c r="DO112" s="56"/>
      <c r="DP112" s="56"/>
      <c r="DQ112" s="56"/>
      <c r="DR112" s="56"/>
      <c r="DS112" s="32"/>
      <c r="DT112" s="32"/>
      <c r="DU112" s="32"/>
      <c r="DV112" s="32"/>
      <c r="DW112" s="32"/>
      <c r="DX112" s="2"/>
      <c r="DY112" s="2"/>
      <c r="DZ112" s="2"/>
      <c r="EA112" s="2"/>
      <c r="EB112" s="2"/>
      <c r="EC112" s="2"/>
      <c r="ED112" s="2"/>
      <c r="EE112" s="2"/>
      <c r="EF112" s="2"/>
      <c r="EG112" s="32"/>
      <c r="EH112" s="49"/>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32"/>
      <c r="GI112" s="32"/>
      <c r="GJ112" s="32"/>
      <c r="GK112" s="32"/>
      <c r="GL112" s="2"/>
      <c r="GM112" s="2"/>
      <c r="GN112" s="2"/>
      <c r="GO112" s="2"/>
      <c r="GP112" s="2"/>
    </row>
    <row r="113" spans="6:198" s="1" customFormat="1" ht="13.5" customHeight="1">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R113" s="2"/>
      <c r="BS113" s="32"/>
      <c r="BT113" s="32"/>
      <c r="BU113" s="32"/>
      <c r="BV113" s="32"/>
      <c r="BW113" s="32"/>
      <c r="BX113" s="32"/>
      <c r="BY113" s="32"/>
      <c r="BZ113" s="32"/>
      <c r="CA113" s="32"/>
      <c r="CB113" s="32"/>
      <c r="CC113" s="32"/>
      <c r="CD113" s="54"/>
      <c r="CE113" s="54"/>
      <c r="CF113" s="54"/>
      <c r="CG113" s="54"/>
      <c r="CH113" s="54"/>
      <c r="CI113" s="54"/>
      <c r="CJ113" s="54"/>
      <c r="CK113" s="54"/>
      <c r="CL113" s="54"/>
      <c r="CM113" s="32"/>
      <c r="CN113" s="32"/>
      <c r="CO113" s="32"/>
      <c r="CP113" s="32"/>
      <c r="CQ113" s="32"/>
      <c r="CR113" s="32"/>
      <c r="CS113" s="32"/>
      <c r="CT113" s="32"/>
      <c r="CU113" s="32"/>
      <c r="CV113" s="32"/>
      <c r="CW113" s="32"/>
      <c r="CX113" s="32"/>
      <c r="CY113" s="32"/>
      <c r="CZ113" s="32"/>
      <c r="DA113" s="32"/>
      <c r="DB113" s="32"/>
      <c r="DC113" s="32"/>
      <c r="DD113" s="55"/>
      <c r="DE113" s="56"/>
      <c r="DF113" s="56"/>
      <c r="DG113" s="56"/>
      <c r="DH113" s="56"/>
      <c r="DI113" s="56"/>
      <c r="DJ113" s="32"/>
      <c r="DK113" s="32"/>
      <c r="DL113" s="32"/>
      <c r="DM113" s="55"/>
      <c r="DN113" s="56"/>
      <c r="DO113" s="56"/>
      <c r="DP113" s="56"/>
      <c r="DQ113" s="56"/>
      <c r="DR113" s="56"/>
      <c r="DS113" s="32"/>
      <c r="DT113" s="32"/>
      <c r="DU113" s="32"/>
      <c r="DV113" s="32"/>
      <c r="DW113" s="32"/>
      <c r="DX113" s="2"/>
      <c r="DY113" s="2"/>
      <c r="DZ113" s="2"/>
      <c r="EA113" s="2"/>
      <c r="EB113" s="2"/>
      <c r="EC113" s="2"/>
      <c r="ED113" s="2"/>
      <c r="EE113" s="2"/>
      <c r="EF113" s="2"/>
      <c r="EG113" s="32"/>
      <c r="EH113" s="49"/>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32"/>
      <c r="GI113" s="32"/>
      <c r="GJ113" s="32"/>
      <c r="GK113" s="32"/>
      <c r="GL113" s="2"/>
      <c r="GM113" s="2"/>
      <c r="GN113" s="2"/>
      <c r="GO113" s="2"/>
      <c r="GP113" s="2"/>
    </row>
    <row r="114" spans="6:198" s="1" customFormat="1" ht="13.5" customHeight="1">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R114" s="2"/>
      <c r="BS114" s="32"/>
      <c r="BT114" s="32"/>
      <c r="BU114" s="32"/>
      <c r="BV114" s="32"/>
      <c r="BW114" s="32"/>
      <c r="BX114" s="32"/>
      <c r="BY114" s="32"/>
      <c r="BZ114" s="32"/>
      <c r="CA114" s="32"/>
      <c r="CB114" s="32"/>
      <c r="CC114" s="32"/>
      <c r="CD114" s="54"/>
      <c r="CE114" s="54"/>
      <c r="CF114" s="54"/>
      <c r="CG114" s="54"/>
      <c r="CH114" s="54"/>
      <c r="CI114" s="54"/>
      <c r="CJ114" s="54"/>
      <c r="CK114" s="54"/>
      <c r="CL114" s="54"/>
      <c r="CM114" s="32"/>
      <c r="CN114" s="32"/>
      <c r="CO114" s="32"/>
      <c r="CP114" s="32"/>
      <c r="CQ114" s="32"/>
      <c r="CR114" s="32"/>
      <c r="CS114" s="32"/>
      <c r="CT114" s="32"/>
      <c r="CU114" s="32"/>
      <c r="CV114" s="32"/>
      <c r="CW114" s="32"/>
      <c r="CX114" s="32"/>
      <c r="CY114" s="32"/>
      <c r="CZ114" s="32"/>
      <c r="DA114" s="32"/>
      <c r="DB114" s="32"/>
      <c r="DC114" s="32"/>
      <c r="DD114" s="55"/>
      <c r="DE114" s="56"/>
      <c r="DF114" s="56"/>
      <c r="DG114" s="56"/>
      <c r="DH114" s="56"/>
      <c r="DI114" s="56"/>
      <c r="DJ114" s="32"/>
      <c r="DK114" s="32"/>
      <c r="DL114" s="32"/>
      <c r="DM114" s="55"/>
      <c r="DN114" s="56"/>
      <c r="DO114" s="56"/>
      <c r="DP114" s="56"/>
      <c r="DQ114" s="56"/>
      <c r="DR114" s="56"/>
      <c r="DS114" s="32"/>
      <c r="DT114" s="32"/>
      <c r="DU114" s="32"/>
      <c r="DV114" s="32"/>
      <c r="DW114" s="32"/>
      <c r="DX114" s="2"/>
      <c r="DY114" s="2"/>
      <c r="DZ114" s="2"/>
      <c r="EA114" s="2"/>
      <c r="EB114" s="2"/>
      <c r="EC114" s="2"/>
      <c r="ED114" s="2"/>
      <c r="EE114" s="2"/>
      <c r="EF114" s="2"/>
      <c r="EG114" s="32"/>
      <c r="EH114" s="49"/>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32"/>
      <c r="GI114" s="32"/>
      <c r="GJ114" s="32"/>
      <c r="GK114" s="32"/>
      <c r="GL114" s="2"/>
      <c r="GM114" s="2"/>
      <c r="GN114" s="2"/>
      <c r="GO114" s="2"/>
      <c r="GP114" s="2"/>
    </row>
    <row r="115" spans="6:198" s="1" customFormat="1" ht="13.5" customHeight="1">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R115" s="2"/>
      <c r="BS115" s="32"/>
      <c r="BT115" s="32"/>
      <c r="BU115" s="32"/>
      <c r="BV115" s="32"/>
      <c r="BW115" s="32"/>
      <c r="BX115" s="32"/>
      <c r="BY115" s="32"/>
      <c r="BZ115" s="32"/>
      <c r="CA115" s="32"/>
      <c r="CB115" s="32"/>
      <c r="CC115" s="32"/>
      <c r="CD115" s="54"/>
      <c r="CE115" s="54"/>
      <c r="CF115" s="54"/>
      <c r="CG115" s="54"/>
      <c r="CH115" s="54"/>
      <c r="CI115" s="54"/>
      <c r="CJ115" s="54"/>
      <c r="CK115" s="54"/>
      <c r="CL115" s="54"/>
      <c r="CM115" s="32"/>
      <c r="CN115" s="32"/>
      <c r="CO115" s="32"/>
      <c r="CP115" s="32"/>
      <c r="CQ115" s="32"/>
      <c r="CR115" s="32"/>
      <c r="CS115" s="32"/>
      <c r="CT115" s="32"/>
      <c r="CU115" s="32"/>
      <c r="CV115" s="32"/>
      <c r="CW115" s="32"/>
      <c r="CX115" s="32"/>
      <c r="CY115" s="32"/>
      <c r="CZ115" s="32"/>
      <c r="DA115" s="32"/>
      <c r="DB115" s="32"/>
      <c r="DC115" s="32"/>
      <c r="DD115" s="55"/>
      <c r="DE115" s="56"/>
      <c r="DF115" s="56"/>
      <c r="DG115" s="56"/>
      <c r="DH115" s="56"/>
      <c r="DI115" s="56"/>
      <c r="DJ115" s="32"/>
      <c r="DK115" s="32"/>
      <c r="DL115" s="32"/>
      <c r="DM115" s="55"/>
      <c r="DN115" s="56"/>
      <c r="DO115" s="56"/>
      <c r="DP115" s="56"/>
      <c r="DQ115" s="56"/>
      <c r="DR115" s="56"/>
      <c r="DS115" s="32"/>
      <c r="DT115" s="32"/>
      <c r="DU115" s="32"/>
      <c r="DV115" s="32"/>
      <c r="DW115" s="32"/>
      <c r="DX115" s="2"/>
      <c r="DY115" s="2"/>
      <c r="DZ115" s="2"/>
      <c r="EA115" s="2"/>
      <c r="EB115" s="2"/>
      <c r="EC115" s="2"/>
      <c r="ED115" s="2"/>
      <c r="EE115" s="2"/>
      <c r="EF115" s="2"/>
      <c r="EG115" s="32"/>
      <c r="EH115" s="49"/>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32"/>
      <c r="GI115" s="32"/>
      <c r="GJ115" s="32"/>
      <c r="GK115" s="32"/>
      <c r="GL115" s="2"/>
      <c r="GM115" s="2"/>
      <c r="GN115" s="2"/>
      <c r="GO115" s="2"/>
      <c r="GP115" s="2"/>
    </row>
    <row r="116" spans="6:198" s="1" customFormat="1" ht="13.5" customHeight="1">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R116" s="2"/>
      <c r="BS116" s="32"/>
      <c r="BT116" s="32"/>
      <c r="BU116" s="32"/>
      <c r="BV116" s="32"/>
      <c r="BW116" s="32"/>
      <c r="BX116" s="32"/>
      <c r="BY116" s="32"/>
      <c r="BZ116" s="32"/>
      <c r="CA116" s="32"/>
      <c r="CB116" s="32"/>
      <c r="CC116" s="32"/>
      <c r="CD116" s="54"/>
      <c r="CE116" s="54"/>
      <c r="CF116" s="54"/>
      <c r="CG116" s="54"/>
      <c r="CH116" s="54"/>
      <c r="CI116" s="54"/>
      <c r="CJ116" s="54"/>
      <c r="CK116" s="54"/>
      <c r="CL116" s="54"/>
      <c r="CM116" s="32"/>
      <c r="CN116" s="32"/>
      <c r="CO116" s="32"/>
      <c r="CP116" s="32"/>
      <c r="CQ116" s="32"/>
      <c r="CR116" s="32"/>
      <c r="CS116" s="32"/>
      <c r="CT116" s="32"/>
      <c r="CU116" s="32"/>
      <c r="CV116" s="32"/>
      <c r="CW116" s="32"/>
      <c r="CX116" s="32"/>
      <c r="CY116" s="32"/>
      <c r="CZ116" s="32"/>
      <c r="DA116" s="32"/>
      <c r="DB116" s="32"/>
      <c r="DC116" s="32"/>
      <c r="DD116" s="55"/>
      <c r="DE116" s="56"/>
      <c r="DF116" s="56"/>
      <c r="DG116" s="56"/>
      <c r="DH116" s="56"/>
      <c r="DI116" s="56"/>
      <c r="DJ116" s="32"/>
      <c r="DK116" s="32"/>
      <c r="DL116" s="32"/>
      <c r="DM116" s="55"/>
      <c r="DN116" s="56"/>
      <c r="DO116" s="56"/>
      <c r="DP116" s="56"/>
      <c r="DQ116" s="56"/>
      <c r="DR116" s="56"/>
      <c r="DS116" s="32"/>
      <c r="DT116" s="32"/>
      <c r="DU116" s="32"/>
      <c r="DV116" s="32"/>
      <c r="DW116" s="32"/>
      <c r="DX116" s="2"/>
      <c r="DY116" s="2"/>
      <c r="DZ116" s="2"/>
      <c r="EA116" s="2"/>
      <c r="EB116" s="2"/>
      <c r="EC116" s="2"/>
      <c r="ED116" s="2"/>
      <c r="EE116" s="2"/>
      <c r="EF116" s="2"/>
      <c r="EG116" s="32"/>
      <c r="EH116" s="49"/>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32"/>
      <c r="GI116" s="32"/>
      <c r="GJ116" s="32"/>
      <c r="GK116" s="32"/>
      <c r="GL116" s="2"/>
      <c r="GM116" s="2"/>
      <c r="GN116" s="2"/>
      <c r="GO116" s="2"/>
      <c r="GP116" s="2"/>
    </row>
    <row r="117" spans="6:198" s="1" customFormat="1" ht="13.5" customHeight="1">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R117" s="2"/>
      <c r="BS117" s="32"/>
      <c r="BT117" s="32"/>
      <c r="BU117" s="32"/>
      <c r="BV117" s="32"/>
      <c r="BW117" s="32"/>
      <c r="BX117" s="32"/>
      <c r="BY117" s="32"/>
      <c r="BZ117" s="32"/>
      <c r="CA117" s="32"/>
      <c r="CB117" s="32"/>
      <c r="CC117" s="32"/>
      <c r="CD117" s="54"/>
      <c r="CE117" s="54"/>
      <c r="CF117" s="54"/>
      <c r="CG117" s="54"/>
      <c r="CH117" s="54"/>
      <c r="CI117" s="54"/>
      <c r="CJ117" s="54"/>
      <c r="CK117" s="54"/>
      <c r="CL117" s="54"/>
      <c r="CM117" s="32"/>
      <c r="CN117" s="32"/>
      <c r="CO117" s="32"/>
      <c r="CP117" s="32"/>
      <c r="CQ117" s="32"/>
      <c r="CR117" s="32"/>
      <c r="CS117" s="32"/>
      <c r="CT117" s="32"/>
      <c r="CU117" s="32"/>
      <c r="CV117" s="32"/>
      <c r="CW117" s="32"/>
      <c r="CX117" s="32"/>
      <c r="CY117" s="32"/>
      <c r="CZ117" s="32"/>
      <c r="DA117" s="32"/>
      <c r="DB117" s="32"/>
      <c r="DC117" s="32"/>
      <c r="DD117" s="55"/>
      <c r="DE117" s="56"/>
      <c r="DF117" s="56"/>
      <c r="DG117" s="56"/>
      <c r="DH117" s="56"/>
      <c r="DI117" s="56"/>
      <c r="DJ117" s="32"/>
      <c r="DK117" s="32"/>
      <c r="DL117" s="32"/>
      <c r="DM117" s="55"/>
      <c r="DN117" s="56"/>
      <c r="DO117" s="56"/>
      <c r="DP117" s="56"/>
      <c r="DQ117" s="56"/>
      <c r="DR117" s="56"/>
      <c r="DS117" s="32"/>
      <c r="DT117" s="32"/>
      <c r="DU117" s="32"/>
      <c r="DV117" s="32"/>
      <c r="DW117" s="32"/>
      <c r="DX117" s="2"/>
      <c r="DY117" s="2"/>
      <c r="DZ117" s="2"/>
      <c r="EA117" s="2"/>
      <c r="EB117" s="2"/>
      <c r="EC117" s="2"/>
      <c r="ED117" s="2"/>
      <c r="EE117" s="2"/>
      <c r="EF117" s="2"/>
      <c r="EG117" s="32"/>
      <c r="EH117" s="49"/>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32"/>
      <c r="GI117" s="32"/>
      <c r="GJ117" s="32"/>
      <c r="GK117" s="32"/>
      <c r="GL117" s="2"/>
      <c r="GM117" s="2"/>
      <c r="GN117" s="2"/>
      <c r="GO117" s="2"/>
      <c r="GP117" s="2"/>
    </row>
    <row r="118" spans="6:198" s="1" customFormat="1" ht="13.5" customHeight="1">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R118" s="2"/>
      <c r="BS118" s="32"/>
      <c r="BT118" s="32"/>
      <c r="BU118" s="32"/>
      <c r="BV118" s="32"/>
      <c r="BW118" s="32"/>
      <c r="BX118" s="32"/>
      <c r="BY118" s="32"/>
      <c r="BZ118" s="32"/>
      <c r="CA118" s="32"/>
      <c r="CB118" s="32"/>
      <c r="CC118" s="32"/>
      <c r="CD118" s="54"/>
      <c r="CE118" s="54"/>
      <c r="CF118" s="54"/>
      <c r="CG118" s="54"/>
      <c r="CH118" s="54"/>
      <c r="CI118" s="54"/>
      <c r="CJ118" s="54"/>
      <c r="CK118" s="54"/>
      <c r="CL118" s="54"/>
      <c r="CM118" s="32"/>
      <c r="CN118" s="32"/>
      <c r="CO118" s="32"/>
      <c r="CP118" s="32"/>
      <c r="CQ118" s="32"/>
      <c r="CR118" s="32"/>
      <c r="CS118" s="32"/>
      <c r="CT118" s="32"/>
      <c r="CU118" s="32"/>
      <c r="CV118" s="32"/>
      <c r="CW118" s="32"/>
      <c r="CX118" s="32"/>
      <c r="CY118" s="32"/>
      <c r="CZ118" s="32"/>
      <c r="DA118" s="32"/>
      <c r="DB118" s="32"/>
      <c r="DC118" s="32"/>
      <c r="DD118" s="55"/>
      <c r="DE118" s="56"/>
      <c r="DF118" s="56"/>
      <c r="DG118" s="56"/>
      <c r="DH118" s="56"/>
      <c r="DI118" s="56"/>
      <c r="DJ118" s="32"/>
      <c r="DK118" s="32"/>
      <c r="DL118" s="32"/>
      <c r="DM118" s="55"/>
      <c r="DN118" s="56"/>
      <c r="DO118" s="56"/>
      <c r="DP118" s="56"/>
      <c r="DQ118" s="56"/>
      <c r="DR118" s="56"/>
      <c r="DS118" s="32"/>
      <c r="DT118" s="32"/>
      <c r="DU118" s="32"/>
      <c r="DV118" s="32"/>
      <c r="DW118" s="32"/>
      <c r="DX118" s="2"/>
      <c r="DY118" s="2"/>
      <c r="DZ118" s="2"/>
      <c r="EA118" s="2"/>
      <c r="EB118" s="2"/>
      <c r="EC118" s="2"/>
      <c r="ED118" s="2"/>
      <c r="EE118" s="2"/>
      <c r="EF118" s="2"/>
      <c r="EG118" s="32"/>
      <c r="EH118" s="49"/>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32"/>
      <c r="GI118" s="32"/>
      <c r="GJ118" s="32"/>
      <c r="GK118" s="32"/>
      <c r="GL118" s="2"/>
      <c r="GM118" s="2"/>
      <c r="GN118" s="2"/>
      <c r="GO118" s="2"/>
      <c r="GP118" s="2"/>
    </row>
    <row r="119" spans="6:198" s="1" customFormat="1" ht="13.5" customHeight="1">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R119" s="2"/>
      <c r="BS119" s="32"/>
      <c r="BT119" s="32"/>
      <c r="BU119" s="32"/>
      <c r="BV119" s="32"/>
      <c r="BW119" s="32"/>
      <c r="BX119" s="32"/>
      <c r="BY119" s="32"/>
      <c r="BZ119" s="32"/>
      <c r="CA119" s="32"/>
      <c r="CB119" s="32"/>
      <c r="CC119" s="32"/>
      <c r="CD119" s="54"/>
      <c r="CE119" s="54"/>
      <c r="CF119" s="54"/>
      <c r="CG119" s="54"/>
      <c r="CH119" s="54"/>
      <c r="CI119" s="54"/>
      <c r="CJ119" s="54"/>
      <c r="CK119" s="54"/>
      <c r="CL119" s="54"/>
      <c r="CM119" s="32"/>
      <c r="CN119" s="32"/>
      <c r="CO119" s="32"/>
      <c r="CP119" s="32"/>
      <c r="CQ119" s="32"/>
      <c r="CR119" s="32"/>
      <c r="CS119" s="32"/>
      <c r="CT119" s="32"/>
      <c r="CU119" s="32"/>
      <c r="CV119" s="32"/>
      <c r="CW119" s="32"/>
      <c r="CX119" s="32"/>
      <c r="CY119" s="32"/>
      <c r="CZ119" s="32"/>
      <c r="DA119" s="32"/>
      <c r="DB119" s="32"/>
      <c r="DC119" s="32"/>
      <c r="DD119" s="55"/>
      <c r="DE119" s="56"/>
      <c r="DF119" s="56"/>
      <c r="DG119" s="56"/>
      <c r="DH119" s="56"/>
      <c r="DI119" s="56"/>
      <c r="DJ119" s="32"/>
      <c r="DK119" s="32"/>
      <c r="DL119" s="32"/>
      <c r="DM119" s="55"/>
      <c r="DN119" s="56"/>
      <c r="DO119" s="56"/>
      <c r="DP119" s="56"/>
      <c r="DQ119" s="56"/>
      <c r="DR119" s="56"/>
      <c r="DS119" s="32"/>
      <c r="DT119" s="32"/>
      <c r="DU119" s="32"/>
      <c r="DV119" s="32"/>
      <c r="DW119" s="32"/>
      <c r="DX119" s="2"/>
      <c r="DY119" s="2"/>
      <c r="DZ119" s="2"/>
      <c r="EA119" s="2"/>
      <c r="EB119" s="2"/>
      <c r="EC119" s="2"/>
      <c r="ED119" s="2"/>
      <c r="EE119" s="2"/>
      <c r="EF119" s="2"/>
      <c r="EG119" s="32"/>
      <c r="EH119" s="49"/>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32"/>
      <c r="GI119" s="32"/>
      <c r="GJ119" s="32"/>
      <c r="GK119" s="32"/>
      <c r="GL119" s="2"/>
      <c r="GM119" s="2"/>
      <c r="GN119" s="2"/>
      <c r="GO119" s="2"/>
      <c r="GP119" s="2"/>
    </row>
    <row r="120" spans="6:198" s="1" customFormat="1" ht="13.5" customHeight="1">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R120" s="2"/>
      <c r="BS120" s="32"/>
      <c r="BT120" s="32"/>
      <c r="BU120" s="32"/>
      <c r="BV120" s="32"/>
      <c r="BW120" s="32"/>
      <c r="BX120" s="32"/>
      <c r="BY120" s="32"/>
      <c r="BZ120" s="32"/>
      <c r="CA120" s="32"/>
      <c r="CB120" s="32"/>
      <c r="CC120" s="32"/>
      <c r="CD120" s="54"/>
      <c r="CE120" s="54"/>
      <c r="CF120" s="54"/>
      <c r="CG120" s="54"/>
      <c r="CH120" s="54"/>
      <c r="CI120" s="54"/>
      <c r="CJ120" s="54"/>
      <c r="CK120" s="54"/>
      <c r="CL120" s="54"/>
      <c r="CM120" s="32"/>
      <c r="CN120" s="32"/>
      <c r="CO120" s="32"/>
      <c r="CP120" s="32"/>
      <c r="CQ120" s="32"/>
      <c r="CR120" s="32"/>
      <c r="CS120" s="32"/>
      <c r="CT120" s="32"/>
      <c r="CU120" s="32"/>
      <c r="CV120" s="32"/>
      <c r="CW120" s="32"/>
      <c r="CX120" s="32"/>
      <c r="CY120" s="32"/>
      <c r="CZ120" s="32"/>
      <c r="DA120" s="32"/>
      <c r="DB120" s="32"/>
      <c r="DC120" s="32"/>
      <c r="DD120" s="55"/>
      <c r="DE120" s="56"/>
      <c r="DF120" s="56"/>
      <c r="DG120" s="56"/>
      <c r="DH120" s="56"/>
      <c r="DI120" s="56"/>
      <c r="DJ120" s="32"/>
      <c r="DK120" s="32"/>
      <c r="DL120" s="32"/>
      <c r="DM120" s="55"/>
      <c r="DN120" s="56"/>
      <c r="DO120" s="56"/>
      <c r="DP120" s="56"/>
      <c r="DQ120" s="56"/>
      <c r="DR120" s="56"/>
      <c r="DS120" s="32"/>
      <c r="DT120" s="32"/>
      <c r="DU120" s="32"/>
      <c r="DV120" s="32"/>
      <c r="DW120" s="32"/>
      <c r="DX120" s="2"/>
      <c r="DY120" s="2"/>
      <c r="DZ120" s="2"/>
      <c r="EA120" s="2"/>
      <c r="EB120" s="2"/>
      <c r="EC120" s="2"/>
      <c r="ED120" s="2"/>
      <c r="EE120" s="2"/>
      <c r="EF120" s="2"/>
      <c r="EG120" s="32"/>
      <c r="EH120" s="49"/>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32"/>
      <c r="GI120" s="32"/>
      <c r="GJ120" s="32"/>
      <c r="GK120" s="32"/>
      <c r="GL120" s="2"/>
      <c r="GM120" s="2"/>
      <c r="GN120" s="2"/>
      <c r="GO120" s="2"/>
      <c r="GP120" s="2"/>
    </row>
    <row r="121" spans="6:198" s="1" customFormat="1" ht="13.5" customHeight="1">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R121" s="2"/>
      <c r="BS121" s="32"/>
      <c r="BT121" s="32"/>
      <c r="BU121" s="32"/>
      <c r="BV121" s="32"/>
      <c r="BW121" s="32"/>
      <c r="BX121" s="32"/>
      <c r="BY121" s="32"/>
      <c r="BZ121" s="32"/>
      <c r="CA121" s="32"/>
      <c r="CB121" s="32"/>
      <c r="CC121" s="32"/>
      <c r="CD121" s="54"/>
      <c r="CE121" s="54"/>
      <c r="CF121" s="54"/>
      <c r="CG121" s="54"/>
      <c r="CH121" s="54"/>
      <c r="CI121" s="54"/>
      <c r="CJ121" s="54"/>
      <c r="CK121" s="54"/>
      <c r="CL121" s="54"/>
      <c r="CM121" s="32"/>
      <c r="CN121" s="32"/>
      <c r="CO121" s="32"/>
      <c r="CP121" s="32"/>
      <c r="CQ121" s="32"/>
      <c r="CR121" s="32"/>
      <c r="CS121" s="32"/>
      <c r="CT121" s="32"/>
      <c r="CU121" s="32"/>
      <c r="CV121" s="32"/>
      <c r="CW121" s="32"/>
      <c r="CX121" s="32"/>
      <c r="CY121" s="32"/>
      <c r="CZ121" s="32"/>
      <c r="DA121" s="32"/>
      <c r="DB121" s="32"/>
      <c r="DC121" s="32"/>
      <c r="DD121" s="55"/>
      <c r="DE121" s="56"/>
      <c r="DF121" s="56"/>
      <c r="DG121" s="56"/>
      <c r="DH121" s="56"/>
      <c r="DI121" s="56"/>
      <c r="DJ121" s="32"/>
      <c r="DK121" s="32"/>
      <c r="DL121" s="32"/>
      <c r="DM121" s="55"/>
      <c r="DN121" s="56"/>
      <c r="DO121" s="56"/>
      <c r="DP121" s="56"/>
      <c r="DQ121" s="56"/>
      <c r="DR121" s="56"/>
      <c r="DS121" s="32"/>
      <c r="DT121" s="32"/>
      <c r="DU121" s="32"/>
      <c r="DV121" s="32"/>
      <c r="DW121" s="32"/>
      <c r="DX121" s="2"/>
      <c r="DY121" s="2"/>
      <c r="DZ121" s="2"/>
      <c r="EA121" s="2"/>
      <c r="EB121" s="2"/>
      <c r="EC121" s="2"/>
      <c r="ED121" s="2"/>
      <c r="EE121" s="2"/>
      <c r="EF121" s="2"/>
      <c r="EG121" s="32"/>
      <c r="EH121" s="49"/>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32"/>
      <c r="GI121" s="32"/>
      <c r="GJ121" s="32"/>
      <c r="GK121" s="32"/>
      <c r="GL121" s="2"/>
      <c r="GM121" s="2"/>
      <c r="GN121" s="2"/>
      <c r="GO121" s="2"/>
      <c r="GP121" s="2"/>
    </row>
    <row r="122" spans="6:198" s="1" customFormat="1" ht="13.5" customHeight="1">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R122" s="2"/>
      <c r="BS122" s="32"/>
      <c r="BT122" s="32"/>
      <c r="BU122" s="32"/>
      <c r="BV122" s="32"/>
      <c r="BW122" s="32"/>
      <c r="BX122" s="32"/>
      <c r="BY122" s="32"/>
      <c r="BZ122" s="32"/>
      <c r="CA122" s="32"/>
      <c r="CB122" s="32"/>
      <c r="CC122" s="32"/>
      <c r="CD122" s="54"/>
      <c r="CE122" s="54"/>
      <c r="CF122" s="54"/>
      <c r="CG122" s="54"/>
      <c r="CH122" s="54"/>
      <c r="CI122" s="54"/>
      <c r="CJ122" s="54"/>
      <c r="CK122" s="54"/>
      <c r="CL122" s="54"/>
      <c r="CM122" s="32"/>
      <c r="CN122" s="32"/>
      <c r="CO122" s="32"/>
      <c r="CP122" s="32"/>
      <c r="CQ122" s="32"/>
      <c r="CR122" s="32"/>
      <c r="CS122" s="32"/>
      <c r="CT122" s="32"/>
      <c r="CU122" s="32"/>
      <c r="CV122" s="32"/>
      <c r="CW122" s="32"/>
      <c r="CX122" s="32"/>
      <c r="CY122" s="32"/>
      <c r="CZ122" s="32"/>
      <c r="DA122" s="32"/>
      <c r="DB122" s="32"/>
      <c r="DC122" s="32"/>
      <c r="DD122" s="55"/>
      <c r="DE122" s="56"/>
      <c r="DF122" s="56"/>
      <c r="DG122" s="56"/>
      <c r="DH122" s="56"/>
      <c r="DI122" s="56"/>
      <c r="DJ122" s="32"/>
      <c r="DK122" s="32"/>
      <c r="DL122" s="32"/>
      <c r="DM122" s="55"/>
      <c r="DN122" s="56"/>
      <c r="DO122" s="56"/>
      <c r="DP122" s="56"/>
      <c r="DQ122" s="56"/>
      <c r="DR122" s="56"/>
      <c r="DS122" s="32"/>
      <c r="DT122" s="32"/>
      <c r="DU122" s="32"/>
      <c r="DV122" s="32"/>
      <c r="DW122" s="32"/>
      <c r="DX122" s="2"/>
      <c r="DY122" s="2"/>
      <c r="DZ122" s="2"/>
      <c r="EA122" s="2"/>
      <c r="EB122" s="2"/>
      <c r="EC122" s="2"/>
      <c r="ED122" s="2"/>
      <c r="EE122" s="2"/>
      <c r="EF122" s="2"/>
      <c r="EG122" s="32"/>
      <c r="EH122" s="49"/>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32"/>
      <c r="GI122" s="32"/>
      <c r="GJ122" s="32"/>
      <c r="GK122" s="32"/>
      <c r="GL122" s="2"/>
      <c r="GM122" s="2"/>
      <c r="GN122" s="2"/>
      <c r="GO122" s="2"/>
      <c r="GP122" s="2"/>
    </row>
    <row r="123" spans="6:198" s="1" customFormat="1" ht="13.5" customHeight="1">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R123" s="2"/>
      <c r="BS123" s="32"/>
      <c r="BT123" s="32"/>
      <c r="BU123" s="32"/>
      <c r="BV123" s="32"/>
      <c r="BW123" s="32"/>
      <c r="BX123" s="32"/>
      <c r="BY123" s="32"/>
      <c r="BZ123" s="32"/>
      <c r="CA123" s="32"/>
      <c r="CB123" s="32"/>
      <c r="CC123" s="32"/>
      <c r="CD123" s="54"/>
      <c r="CE123" s="54"/>
      <c r="CF123" s="54"/>
      <c r="CG123" s="54"/>
      <c r="CH123" s="54"/>
      <c r="CI123" s="54"/>
      <c r="CJ123" s="54"/>
      <c r="CK123" s="54"/>
      <c r="CL123" s="54"/>
      <c r="CM123" s="32"/>
      <c r="CN123" s="32"/>
      <c r="CO123" s="32"/>
      <c r="CP123" s="32"/>
      <c r="CQ123" s="32"/>
      <c r="CR123" s="32"/>
      <c r="CS123" s="32"/>
      <c r="CT123" s="32"/>
      <c r="CU123" s="32"/>
      <c r="CV123" s="32"/>
      <c r="CW123" s="32"/>
      <c r="CX123" s="32"/>
      <c r="CY123" s="32"/>
      <c r="CZ123" s="32"/>
      <c r="DA123" s="32"/>
      <c r="DB123" s="32"/>
      <c r="DC123" s="32"/>
      <c r="DD123" s="55"/>
      <c r="DE123" s="56"/>
      <c r="DF123" s="56"/>
      <c r="DG123" s="56"/>
      <c r="DH123" s="56"/>
      <c r="DI123" s="56"/>
      <c r="DJ123" s="32"/>
      <c r="DK123" s="32"/>
      <c r="DL123" s="32"/>
      <c r="DM123" s="55"/>
      <c r="DN123" s="56"/>
      <c r="DO123" s="56"/>
      <c r="DP123" s="56"/>
      <c r="DQ123" s="56"/>
      <c r="DR123" s="56"/>
      <c r="DS123" s="32"/>
      <c r="DT123" s="32"/>
      <c r="DU123" s="32"/>
      <c r="DV123" s="32"/>
      <c r="DW123" s="32"/>
      <c r="DX123" s="2"/>
      <c r="DY123" s="2"/>
      <c r="DZ123" s="2"/>
      <c r="EA123" s="2"/>
      <c r="EB123" s="2"/>
      <c r="EC123" s="2"/>
      <c r="ED123" s="2"/>
      <c r="EE123" s="2"/>
      <c r="EF123" s="2"/>
      <c r="EG123" s="32"/>
      <c r="EH123" s="49"/>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32"/>
      <c r="GI123" s="32"/>
      <c r="GJ123" s="32"/>
      <c r="GK123" s="32"/>
      <c r="GL123" s="2"/>
      <c r="GM123" s="2"/>
      <c r="GN123" s="2"/>
      <c r="GO123" s="2"/>
      <c r="GP123" s="2"/>
    </row>
    <row r="124" spans="6:198" s="1" customFormat="1" ht="13.5" customHeight="1">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R124" s="2"/>
      <c r="BS124" s="32"/>
      <c r="BT124" s="32"/>
      <c r="BU124" s="32"/>
      <c r="BV124" s="32"/>
      <c r="BW124" s="32"/>
      <c r="BX124" s="32"/>
      <c r="BY124" s="32"/>
      <c r="BZ124" s="32"/>
      <c r="CA124" s="32"/>
      <c r="CB124" s="32"/>
      <c r="CC124" s="32"/>
      <c r="CD124" s="54"/>
      <c r="CE124" s="54"/>
      <c r="CF124" s="54"/>
      <c r="CG124" s="54"/>
      <c r="CH124" s="54"/>
      <c r="CI124" s="54"/>
      <c r="CJ124" s="54"/>
      <c r="CK124" s="54"/>
      <c r="CL124" s="54"/>
      <c r="CM124" s="32"/>
      <c r="CN124" s="32"/>
      <c r="CO124" s="32"/>
      <c r="CP124" s="32"/>
      <c r="CQ124" s="32"/>
      <c r="CR124" s="32"/>
      <c r="CS124" s="32"/>
      <c r="CT124" s="32"/>
      <c r="CU124" s="32"/>
      <c r="CV124" s="32"/>
      <c r="CW124" s="32"/>
      <c r="CX124" s="32"/>
      <c r="CY124" s="32"/>
      <c r="CZ124" s="32"/>
      <c r="DA124" s="32"/>
      <c r="DB124" s="32"/>
      <c r="DC124" s="32"/>
      <c r="DD124" s="55"/>
      <c r="DE124" s="56"/>
      <c r="DF124" s="56"/>
      <c r="DG124" s="56"/>
      <c r="DH124" s="56"/>
      <c r="DI124" s="56"/>
      <c r="DJ124" s="32"/>
      <c r="DK124" s="32"/>
      <c r="DL124" s="32"/>
      <c r="DM124" s="55"/>
      <c r="DN124" s="56"/>
      <c r="DO124" s="56"/>
      <c r="DP124" s="56"/>
      <c r="DQ124" s="56"/>
      <c r="DR124" s="56"/>
      <c r="DS124" s="32"/>
      <c r="DT124" s="32"/>
      <c r="DU124" s="32"/>
      <c r="DV124" s="32"/>
      <c r="DW124" s="32"/>
      <c r="DX124" s="2"/>
      <c r="DY124" s="2"/>
      <c r="DZ124" s="2"/>
      <c r="EA124" s="2"/>
      <c r="EB124" s="2"/>
      <c r="EC124" s="2"/>
      <c r="ED124" s="2"/>
      <c r="EE124" s="2"/>
      <c r="EF124" s="2"/>
      <c r="EG124" s="32"/>
      <c r="EH124" s="49"/>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32"/>
      <c r="GI124" s="32"/>
      <c r="GJ124" s="32"/>
      <c r="GK124" s="32"/>
      <c r="GL124" s="2"/>
      <c r="GM124" s="2"/>
      <c r="GN124" s="2"/>
      <c r="GO124" s="2"/>
      <c r="GP124" s="2"/>
    </row>
    <row r="125" spans="6:198" s="1" customFormat="1" ht="13.5" customHeight="1">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R125" s="2"/>
      <c r="BS125" s="32"/>
      <c r="BT125" s="32"/>
      <c r="BU125" s="32"/>
      <c r="BV125" s="32"/>
      <c r="BW125" s="32"/>
      <c r="BX125" s="32"/>
      <c r="BY125" s="32"/>
      <c r="BZ125" s="32"/>
      <c r="CA125" s="32"/>
      <c r="CB125" s="32"/>
      <c r="CC125" s="32"/>
      <c r="CD125" s="54"/>
      <c r="CE125" s="54"/>
      <c r="CF125" s="54"/>
      <c r="CG125" s="54"/>
      <c r="CH125" s="54"/>
      <c r="CI125" s="54"/>
      <c r="CJ125" s="54"/>
      <c r="CK125" s="54"/>
      <c r="CL125" s="54"/>
      <c r="CM125" s="32"/>
      <c r="CN125" s="32"/>
      <c r="CO125" s="32"/>
      <c r="CP125" s="32"/>
      <c r="CQ125" s="32"/>
      <c r="CR125" s="32"/>
      <c r="CS125" s="32"/>
      <c r="CT125" s="32"/>
      <c r="CU125" s="32"/>
      <c r="CV125" s="32"/>
      <c r="CW125" s="32"/>
      <c r="CX125" s="32"/>
      <c r="CY125" s="32"/>
      <c r="CZ125" s="32"/>
      <c r="DA125" s="32"/>
      <c r="DB125" s="32"/>
      <c r="DC125" s="32"/>
      <c r="DD125" s="55"/>
      <c r="DE125" s="56"/>
      <c r="DF125" s="56"/>
      <c r="DG125" s="56"/>
      <c r="DH125" s="56"/>
      <c r="DI125" s="56"/>
      <c r="DJ125" s="32"/>
      <c r="DK125" s="32"/>
      <c r="DL125" s="32"/>
      <c r="DM125" s="55"/>
      <c r="DN125" s="56"/>
      <c r="DO125" s="56"/>
      <c r="DP125" s="56"/>
      <c r="DQ125" s="56"/>
      <c r="DR125" s="56"/>
      <c r="DS125" s="32"/>
      <c r="DT125" s="32"/>
      <c r="DU125" s="32"/>
      <c r="DV125" s="32"/>
      <c r="DW125" s="32"/>
      <c r="DX125" s="2"/>
      <c r="DY125" s="2"/>
      <c r="DZ125" s="2"/>
      <c r="EA125" s="2"/>
      <c r="EB125" s="2"/>
      <c r="EC125" s="2"/>
      <c r="ED125" s="2"/>
      <c r="EE125" s="2"/>
      <c r="EF125" s="2"/>
      <c r="EG125" s="32"/>
      <c r="EH125" s="49"/>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32"/>
      <c r="GI125" s="32"/>
      <c r="GJ125" s="32"/>
      <c r="GK125" s="32"/>
      <c r="GL125" s="2"/>
      <c r="GM125" s="2"/>
      <c r="GN125" s="2"/>
      <c r="GO125" s="2"/>
      <c r="GP125" s="2"/>
    </row>
    <row r="126" spans="6:198" s="1" customFormat="1" ht="13.5" customHeight="1">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R126" s="2"/>
      <c r="BS126" s="32"/>
      <c r="BT126" s="32"/>
      <c r="BU126" s="32"/>
      <c r="BV126" s="32"/>
      <c r="BW126" s="32"/>
      <c r="BX126" s="32"/>
      <c r="BY126" s="32"/>
      <c r="BZ126" s="32"/>
      <c r="CA126" s="32"/>
      <c r="CB126" s="32"/>
      <c r="CC126" s="32"/>
      <c r="CD126" s="54"/>
      <c r="CE126" s="54"/>
      <c r="CF126" s="54"/>
      <c r="CG126" s="54"/>
      <c r="CH126" s="54"/>
      <c r="CI126" s="54"/>
      <c r="CJ126" s="54"/>
      <c r="CK126" s="54"/>
      <c r="CL126" s="54"/>
      <c r="CM126" s="32"/>
      <c r="CN126" s="32"/>
      <c r="CO126" s="32"/>
      <c r="CP126" s="32"/>
      <c r="CQ126" s="32"/>
      <c r="CR126" s="32"/>
      <c r="CS126" s="32"/>
      <c r="CT126" s="32"/>
      <c r="CU126" s="32"/>
      <c r="CV126" s="32"/>
      <c r="CW126" s="32"/>
      <c r="CX126" s="32"/>
      <c r="CY126" s="32"/>
      <c r="CZ126" s="32"/>
      <c r="DA126" s="32"/>
      <c r="DB126" s="32"/>
      <c r="DC126" s="32"/>
      <c r="DD126" s="55"/>
      <c r="DE126" s="56"/>
      <c r="DF126" s="56"/>
      <c r="DG126" s="56"/>
      <c r="DH126" s="56"/>
      <c r="DI126" s="56"/>
      <c r="DJ126" s="32"/>
      <c r="DK126" s="32"/>
      <c r="DL126" s="32"/>
      <c r="DM126" s="55"/>
      <c r="DN126" s="56"/>
      <c r="DO126" s="56"/>
      <c r="DP126" s="56"/>
      <c r="DQ126" s="56"/>
      <c r="DR126" s="56"/>
      <c r="DS126" s="32"/>
      <c r="DT126" s="32"/>
      <c r="DU126" s="32"/>
      <c r="DV126" s="32"/>
      <c r="DW126" s="32"/>
      <c r="DX126" s="2"/>
      <c r="DY126" s="2"/>
      <c r="DZ126" s="2"/>
      <c r="EA126" s="2"/>
      <c r="EB126" s="2"/>
      <c r="EC126" s="2"/>
      <c r="ED126" s="2"/>
      <c r="EE126" s="2"/>
      <c r="EF126" s="2"/>
      <c r="EG126" s="32"/>
      <c r="EH126" s="49"/>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32"/>
      <c r="GI126" s="32"/>
      <c r="GJ126" s="32"/>
      <c r="GK126" s="32"/>
      <c r="GL126" s="2"/>
      <c r="GM126" s="2"/>
      <c r="GN126" s="2"/>
      <c r="GO126" s="2"/>
      <c r="GP126" s="2"/>
    </row>
    <row r="127" spans="6:198" s="1" customFormat="1" ht="13.5" customHeight="1" thickBot="1">
      <c r="F127" s="53"/>
      <c r="G127" s="80"/>
      <c r="H127" s="53"/>
      <c r="I127" s="53"/>
      <c r="J127" s="53"/>
      <c r="K127" s="53"/>
      <c r="L127" s="53"/>
      <c r="M127" s="53"/>
      <c r="N127" s="53"/>
      <c r="O127" s="53"/>
      <c r="P127" s="53"/>
      <c r="Q127" s="53"/>
      <c r="R127" s="53"/>
      <c r="S127" s="53"/>
      <c r="T127" s="53"/>
      <c r="U127" s="53"/>
      <c r="V127" s="53"/>
      <c r="W127" s="53"/>
      <c r="X127" s="53"/>
      <c r="Y127" s="53"/>
      <c r="Z127" s="53"/>
      <c r="AA127" s="53"/>
      <c r="AB127" s="53"/>
      <c r="AC127" s="53"/>
      <c r="AD127" s="53"/>
      <c r="AE127" s="53"/>
      <c r="AF127" s="53"/>
      <c r="AG127" s="53"/>
      <c r="AH127" s="53"/>
      <c r="AI127" s="53"/>
      <c r="AJ127" s="53"/>
      <c r="AK127" s="53"/>
      <c r="AL127" s="53"/>
      <c r="AM127" s="53"/>
      <c r="AN127" s="53"/>
      <c r="AO127" s="53"/>
      <c r="AP127" s="53"/>
      <c r="AQ127" s="53"/>
      <c r="AR127" s="53"/>
      <c r="AS127" s="53"/>
      <c r="AT127" s="53"/>
      <c r="AU127" s="53"/>
      <c r="AV127" s="53"/>
      <c r="AW127" s="53"/>
      <c r="AX127" s="53"/>
      <c r="AY127" s="53"/>
      <c r="AZ127" s="53"/>
      <c r="BA127" s="53"/>
      <c r="BB127" s="53"/>
      <c r="BC127" s="53"/>
      <c r="BD127" s="53"/>
      <c r="BE127" s="53"/>
      <c r="BF127" s="53"/>
      <c r="BG127" s="53"/>
      <c r="BH127" s="53"/>
      <c r="BI127" s="53"/>
      <c r="BJ127" s="53"/>
      <c r="BK127" s="4"/>
      <c r="BR127" s="2"/>
      <c r="BS127" s="32"/>
      <c r="BT127" s="32"/>
      <c r="BU127" s="32"/>
      <c r="BV127" s="32"/>
      <c r="BW127" s="32"/>
      <c r="BX127" s="32"/>
      <c r="BY127" s="32"/>
      <c r="BZ127" s="32"/>
      <c r="CA127" s="32"/>
      <c r="CB127" s="32"/>
      <c r="CC127" s="32"/>
      <c r="CD127" s="54"/>
      <c r="CE127" s="54"/>
      <c r="CF127" s="54"/>
      <c r="CG127" s="54"/>
      <c r="CH127" s="54"/>
      <c r="CI127" s="54"/>
      <c r="CJ127" s="54"/>
      <c r="CK127" s="54"/>
      <c r="CL127" s="54"/>
      <c r="CM127" s="32"/>
      <c r="CN127" s="32"/>
      <c r="CO127" s="32"/>
      <c r="CP127" s="32"/>
      <c r="CQ127" s="32"/>
      <c r="CR127" s="32"/>
      <c r="CS127" s="32"/>
      <c r="CT127" s="32"/>
      <c r="CU127" s="32"/>
      <c r="CV127" s="32"/>
      <c r="CW127" s="32"/>
      <c r="CX127" s="32"/>
      <c r="CY127" s="32"/>
      <c r="CZ127" s="32"/>
      <c r="DA127" s="32"/>
      <c r="DB127" s="32"/>
      <c r="DC127" s="32"/>
      <c r="DD127" s="55"/>
      <c r="DE127" s="56"/>
      <c r="DF127" s="56"/>
      <c r="DG127" s="56"/>
      <c r="DH127" s="56"/>
      <c r="DI127" s="56"/>
      <c r="DJ127" s="32"/>
      <c r="DK127" s="32"/>
      <c r="DL127" s="32"/>
      <c r="DM127" s="55"/>
      <c r="DN127" s="56"/>
      <c r="DO127" s="56"/>
      <c r="DP127" s="56"/>
      <c r="DQ127" s="56"/>
      <c r="DR127" s="56"/>
      <c r="DS127" s="32"/>
      <c r="DT127" s="32"/>
      <c r="DU127" s="32"/>
      <c r="DV127" s="32"/>
      <c r="DW127" s="32"/>
      <c r="DX127" s="2"/>
      <c r="DY127" s="2"/>
      <c r="DZ127" s="2"/>
      <c r="EA127" s="2"/>
      <c r="EB127" s="2"/>
      <c r="EC127" s="2"/>
      <c r="ED127" s="2"/>
      <c r="EE127" s="2"/>
      <c r="EF127" s="2"/>
      <c r="EG127" s="32"/>
      <c r="EH127" s="49"/>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32"/>
      <c r="GI127" s="32"/>
      <c r="GJ127" s="32"/>
      <c r="GK127" s="32"/>
      <c r="GL127" s="2"/>
      <c r="GM127" s="2"/>
      <c r="GN127" s="2"/>
      <c r="GO127" s="2"/>
      <c r="GP127" s="2"/>
    </row>
    <row r="128" spans="6:198" s="1" customFormat="1" ht="23.25" customHeight="1">
      <c r="F128" s="550" t="str">
        <f>[2]Setup!$B$5</f>
        <v>Precise Mortgage Funding 2018-2B plc</v>
      </c>
      <c r="G128" s="550"/>
      <c r="H128" s="550"/>
      <c r="I128" s="550"/>
      <c r="J128" s="550"/>
      <c r="K128" s="550"/>
      <c r="L128" s="550"/>
      <c r="M128" s="550"/>
      <c r="N128" s="550"/>
      <c r="O128" s="550"/>
      <c r="P128" s="550"/>
      <c r="Q128" s="550"/>
      <c r="R128" s="550"/>
      <c r="S128" s="550"/>
      <c r="T128" s="550"/>
      <c r="U128" s="550"/>
      <c r="V128" s="550"/>
      <c r="W128" s="550"/>
      <c r="X128" s="550"/>
      <c r="Y128" s="550"/>
      <c r="Z128" s="550"/>
      <c r="AA128" s="550"/>
      <c r="AB128" s="550"/>
      <c r="AC128" s="550"/>
      <c r="AD128" s="550"/>
      <c r="AE128" s="550"/>
      <c r="AF128" s="550"/>
      <c r="AG128" s="550"/>
      <c r="AH128" s="550"/>
      <c r="AI128" s="550"/>
      <c r="AJ128" s="550"/>
      <c r="AK128" s="550"/>
      <c r="AL128" s="550"/>
      <c r="AM128" s="550"/>
      <c r="AN128" s="550"/>
      <c r="AO128" s="550"/>
      <c r="AP128" s="550"/>
      <c r="AQ128" s="550"/>
      <c r="AR128" s="550"/>
      <c r="AS128" s="550"/>
      <c r="AT128" s="550"/>
      <c r="AU128" s="550"/>
      <c r="AV128" s="550"/>
      <c r="AW128" s="550"/>
      <c r="AX128" s="550"/>
      <c r="AY128" s="550"/>
      <c r="AZ128" s="550"/>
      <c r="BA128" s="550"/>
      <c r="BB128" s="550"/>
      <c r="BC128" s="550"/>
      <c r="BD128" s="550"/>
      <c r="BE128" s="550"/>
      <c r="BF128" s="550"/>
      <c r="BG128" s="550"/>
      <c r="BH128" s="550"/>
      <c r="BI128" s="550"/>
      <c r="BJ128" s="550"/>
      <c r="BK128" s="550"/>
      <c r="BR128" s="2"/>
      <c r="BS128" s="32"/>
      <c r="BT128" s="32"/>
      <c r="BU128" s="32"/>
      <c r="BV128" s="32"/>
      <c r="BW128" s="32"/>
      <c r="BX128" s="32"/>
      <c r="BY128" s="32"/>
      <c r="BZ128" s="32"/>
      <c r="CA128" s="32"/>
      <c r="CB128" s="32"/>
      <c r="CC128" s="32"/>
      <c r="CD128" s="54"/>
      <c r="CE128" s="54"/>
      <c r="CF128" s="54"/>
      <c r="CG128" s="54"/>
      <c r="CH128" s="54"/>
      <c r="CI128" s="54"/>
      <c r="CJ128" s="54"/>
      <c r="CK128" s="54"/>
      <c r="CL128" s="54"/>
      <c r="CM128" s="32"/>
      <c r="CN128" s="32"/>
      <c r="CO128" s="32"/>
      <c r="CP128" s="32"/>
      <c r="CQ128" s="32"/>
      <c r="CR128" s="32"/>
      <c r="CS128" s="32"/>
      <c r="CT128" s="32"/>
      <c r="CU128" s="32"/>
      <c r="CV128" s="32"/>
      <c r="CW128" s="32"/>
      <c r="CX128" s="32"/>
      <c r="CY128" s="32"/>
      <c r="CZ128" s="32"/>
      <c r="DA128" s="32"/>
      <c r="DB128" s="32"/>
      <c r="DC128" s="32"/>
      <c r="DD128" s="55"/>
      <c r="DE128" s="56"/>
      <c r="DF128" s="56"/>
      <c r="DG128" s="56"/>
      <c r="DH128" s="56"/>
      <c r="DI128" s="56"/>
      <c r="DJ128" s="32"/>
      <c r="DK128" s="32"/>
      <c r="DL128" s="32"/>
      <c r="DM128" s="55"/>
      <c r="DN128" s="56"/>
      <c r="DO128" s="56"/>
      <c r="DP128" s="56"/>
      <c r="DQ128" s="56"/>
      <c r="DR128" s="56"/>
      <c r="DS128" s="32"/>
      <c r="DT128" s="32"/>
      <c r="DU128" s="32"/>
      <c r="DV128" s="32"/>
      <c r="DW128" s="32"/>
      <c r="DX128" s="2"/>
      <c r="DY128" s="2"/>
      <c r="DZ128" s="2"/>
      <c r="EA128" s="2"/>
      <c r="EB128" s="2"/>
      <c r="EC128" s="2"/>
      <c r="ED128" s="2"/>
      <c r="EE128" s="2"/>
      <c r="EF128" s="2"/>
      <c r="EG128" s="32"/>
      <c r="EH128" s="49"/>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32"/>
      <c r="GI128" s="32"/>
      <c r="GJ128" s="32"/>
      <c r="GK128" s="32"/>
      <c r="GL128" s="2"/>
      <c r="GM128" s="2"/>
      <c r="GN128" s="2"/>
      <c r="GO128" s="2"/>
      <c r="GP128" s="2"/>
    </row>
    <row r="129" spans="6:198" s="1" customFormat="1" ht="13.5" customHeight="1">
      <c r="F129" s="551" t="s">
        <v>1</v>
      </c>
      <c r="G129" s="551"/>
      <c r="H129" s="551"/>
      <c r="I129" s="551"/>
      <c r="J129" s="551"/>
      <c r="K129" s="551"/>
      <c r="L129" s="551"/>
      <c r="M129" s="551"/>
      <c r="N129" s="551"/>
      <c r="O129" s="551"/>
      <c r="P129" s="551"/>
      <c r="Q129" s="551"/>
      <c r="R129" s="551"/>
      <c r="S129" s="551"/>
      <c r="T129" s="551"/>
      <c r="U129" s="551"/>
      <c r="V129" s="551"/>
      <c r="W129" s="551"/>
      <c r="X129" s="551"/>
      <c r="Y129" s="551"/>
      <c r="Z129" s="551"/>
      <c r="AA129" s="551"/>
      <c r="AB129" s="551"/>
      <c r="AC129" s="551"/>
      <c r="AD129" s="551"/>
      <c r="AE129" s="551"/>
      <c r="AF129" s="551"/>
      <c r="AG129" s="551"/>
      <c r="AH129" s="551"/>
      <c r="AI129" s="551"/>
      <c r="AJ129" s="551"/>
      <c r="AK129" s="551"/>
      <c r="AL129" s="551"/>
      <c r="AM129" s="551"/>
      <c r="AN129" s="551"/>
      <c r="AO129" s="551"/>
      <c r="AP129" s="551"/>
      <c r="AQ129" s="551"/>
      <c r="AR129" s="551"/>
      <c r="AS129" s="551"/>
      <c r="AT129" s="551"/>
      <c r="AU129" s="551"/>
      <c r="AV129" s="551"/>
      <c r="AW129" s="551"/>
      <c r="AX129" s="551"/>
      <c r="AY129" s="551"/>
      <c r="AZ129" s="551"/>
      <c r="BA129" s="551"/>
      <c r="BB129" s="551"/>
      <c r="BC129" s="551"/>
      <c r="BD129" s="551"/>
      <c r="BE129" s="551"/>
      <c r="BF129" s="551"/>
      <c r="BG129" s="551"/>
      <c r="BH129" s="551"/>
      <c r="BI129" s="551"/>
      <c r="BJ129" s="551"/>
      <c r="BK129" s="551"/>
      <c r="BR129" s="2"/>
      <c r="BS129" s="32"/>
      <c r="BT129" s="32"/>
      <c r="BU129" s="32"/>
      <c r="BV129" s="32"/>
      <c r="BW129" s="32"/>
      <c r="BX129" s="32"/>
      <c r="BY129" s="32"/>
      <c r="BZ129" s="32"/>
      <c r="CA129" s="32"/>
      <c r="CB129" s="32"/>
      <c r="CC129" s="32"/>
      <c r="CD129" s="54"/>
      <c r="CE129" s="54"/>
      <c r="CF129" s="54"/>
      <c r="CG129" s="54"/>
      <c r="CH129" s="54"/>
      <c r="CI129" s="54"/>
      <c r="CJ129" s="54"/>
      <c r="CK129" s="54"/>
      <c r="CL129" s="54"/>
      <c r="CM129" s="32"/>
      <c r="CN129" s="32"/>
      <c r="CO129" s="32"/>
      <c r="CP129" s="32"/>
      <c r="CQ129" s="32"/>
      <c r="CR129" s="32"/>
      <c r="CS129" s="32"/>
      <c r="CT129" s="32"/>
      <c r="CU129" s="32"/>
      <c r="CV129" s="32"/>
      <c r="CW129" s="32"/>
      <c r="CX129" s="32"/>
      <c r="CY129" s="32"/>
      <c r="CZ129" s="32"/>
      <c r="DA129" s="32"/>
      <c r="DB129" s="32"/>
      <c r="DC129" s="32"/>
      <c r="DD129" s="55"/>
      <c r="DE129" s="56"/>
      <c r="DF129" s="56"/>
      <c r="DG129" s="56"/>
      <c r="DH129" s="56"/>
      <c r="DI129" s="56"/>
      <c r="DJ129" s="32"/>
      <c r="DK129" s="32"/>
      <c r="DL129" s="32"/>
      <c r="DM129" s="55"/>
      <c r="DN129" s="56"/>
      <c r="DO129" s="56"/>
      <c r="DP129" s="56"/>
      <c r="DQ129" s="56"/>
      <c r="DR129" s="56"/>
      <c r="DS129" s="32"/>
      <c r="DT129" s="32"/>
      <c r="DU129" s="32"/>
      <c r="DV129" s="32"/>
      <c r="DW129" s="32"/>
      <c r="DX129" s="2"/>
      <c r="DY129" s="2"/>
      <c r="DZ129" s="2"/>
      <c r="EA129" s="2"/>
      <c r="EB129" s="2"/>
      <c r="EC129" s="2"/>
      <c r="ED129" s="2"/>
      <c r="EE129" s="2"/>
      <c r="EF129" s="2"/>
      <c r="EG129" s="32"/>
      <c r="EH129" s="49"/>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32"/>
      <c r="GI129" s="32"/>
      <c r="GJ129" s="32"/>
      <c r="GK129" s="32"/>
      <c r="GL129" s="2"/>
      <c r="GM129" s="2"/>
      <c r="GN129" s="2"/>
      <c r="GO129" s="2"/>
      <c r="GP129" s="2"/>
    </row>
    <row r="130" spans="6:198" s="1" customFormat="1" ht="13.5" customHeight="1">
      <c r="F130" s="551" t="s">
        <v>2</v>
      </c>
      <c r="G130" s="551"/>
      <c r="H130" s="551"/>
      <c r="I130" s="551"/>
      <c r="J130" s="551"/>
      <c r="K130" s="551"/>
      <c r="L130" s="551"/>
      <c r="M130" s="551"/>
      <c r="N130" s="551"/>
      <c r="O130" s="551"/>
      <c r="P130" s="551"/>
      <c r="Q130" s="551"/>
      <c r="R130" s="551"/>
      <c r="S130" s="551"/>
      <c r="T130" s="551"/>
      <c r="U130" s="551"/>
      <c r="V130" s="551"/>
      <c r="W130" s="551"/>
      <c r="X130" s="551"/>
      <c r="Y130" s="551"/>
      <c r="Z130" s="551"/>
      <c r="AA130" s="551"/>
      <c r="AB130" s="551"/>
      <c r="AC130" s="551"/>
      <c r="AD130" s="551"/>
      <c r="AE130" s="551"/>
      <c r="AF130" s="551"/>
      <c r="AG130" s="551"/>
      <c r="AH130" s="551"/>
      <c r="AI130" s="551"/>
      <c r="AJ130" s="551"/>
      <c r="AK130" s="551"/>
      <c r="AL130" s="551"/>
      <c r="AM130" s="551"/>
      <c r="AN130" s="551"/>
      <c r="AO130" s="551"/>
      <c r="AP130" s="551"/>
      <c r="AQ130" s="551"/>
      <c r="AR130" s="551"/>
      <c r="AS130" s="551"/>
      <c r="AT130" s="551"/>
      <c r="AU130" s="551"/>
      <c r="AV130" s="551"/>
      <c r="AW130" s="551"/>
      <c r="AX130" s="551"/>
      <c r="AY130" s="551"/>
      <c r="AZ130" s="551"/>
      <c r="BA130" s="551"/>
      <c r="BB130" s="551"/>
      <c r="BC130" s="551"/>
      <c r="BD130" s="551"/>
      <c r="BE130" s="551"/>
      <c r="BF130" s="551"/>
      <c r="BG130" s="551"/>
      <c r="BH130" s="551"/>
      <c r="BI130" s="551"/>
      <c r="BJ130" s="551"/>
      <c r="BK130" s="551"/>
      <c r="BR130" s="2"/>
      <c r="BS130" s="32"/>
      <c r="BT130" s="32"/>
      <c r="BU130" s="32"/>
      <c r="BV130" s="32"/>
      <c r="BW130" s="32"/>
      <c r="BX130" s="32"/>
      <c r="BY130" s="32"/>
      <c r="BZ130" s="32"/>
      <c r="CA130" s="32"/>
      <c r="CB130" s="32"/>
      <c r="CC130" s="32"/>
      <c r="CD130" s="54"/>
      <c r="CE130" s="54"/>
      <c r="CF130" s="54"/>
      <c r="CG130" s="54"/>
      <c r="CH130" s="54"/>
      <c r="CI130" s="54"/>
      <c r="CJ130" s="54"/>
      <c r="CK130" s="54"/>
      <c r="CL130" s="54"/>
      <c r="CM130" s="32"/>
      <c r="CN130" s="32"/>
      <c r="CO130" s="32"/>
      <c r="CP130" s="32"/>
      <c r="CQ130" s="32"/>
      <c r="CR130" s="32"/>
      <c r="CS130" s="32"/>
      <c r="CT130" s="32"/>
      <c r="CU130" s="32"/>
      <c r="CV130" s="32"/>
      <c r="CW130" s="32"/>
      <c r="CX130" s="32"/>
      <c r="CY130" s="32"/>
      <c r="CZ130" s="32"/>
      <c r="DA130" s="32"/>
      <c r="DB130" s="32"/>
      <c r="DC130" s="32"/>
      <c r="DD130" s="55"/>
      <c r="DE130" s="56"/>
      <c r="DF130" s="56"/>
      <c r="DG130" s="56"/>
      <c r="DH130" s="56"/>
      <c r="DI130" s="56"/>
      <c r="DJ130" s="32"/>
      <c r="DK130" s="32"/>
      <c r="DL130" s="32"/>
      <c r="DM130" s="55"/>
      <c r="DN130" s="56"/>
      <c r="DO130" s="56"/>
      <c r="DP130" s="56"/>
      <c r="DQ130" s="56"/>
      <c r="DR130" s="56"/>
      <c r="DS130" s="32"/>
      <c r="DT130" s="32"/>
      <c r="DU130" s="32"/>
      <c r="DV130" s="32"/>
      <c r="DW130" s="32"/>
      <c r="DX130" s="2"/>
      <c r="DY130" s="2"/>
      <c r="DZ130" s="2"/>
      <c r="EA130" s="2"/>
      <c r="EB130" s="2"/>
      <c r="EC130" s="2"/>
      <c r="ED130" s="2"/>
      <c r="EE130" s="2"/>
      <c r="EF130" s="2"/>
      <c r="EG130" s="32"/>
      <c r="EH130" s="49"/>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32"/>
      <c r="GI130" s="32"/>
      <c r="GJ130" s="32"/>
      <c r="GK130" s="32"/>
      <c r="GL130" s="2"/>
      <c r="GM130" s="2"/>
      <c r="GN130" s="2"/>
      <c r="GO130" s="2"/>
      <c r="GP130" s="2"/>
    </row>
    <row r="131" spans="6:198" s="1" customFormat="1" ht="13.5" customHeight="1" thickBot="1">
      <c r="F131" s="552">
        <f>[1]Input!$C$112</f>
        <v>43211</v>
      </c>
      <c r="G131" s="552"/>
      <c r="H131" s="552"/>
      <c r="I131" s="552"/>
      <c r="J131" s="552"/>
      <c r="K131" s="552"/>
      <c r="L131" s="552"/>
      <c r="M131" s="552"/>
      <c r="N131" s="552"/>
      <c r="O131" s="552"/>
      <c r="P131" s="552"/>
      <c r="Q131" s="552"/>
      <c r="R131" s="552"/>
      <c r="S131" s="552"/>
      <c r="T131" s="552"/>
      <c r="U131" s="552"/>
      <c r="V131" s="552"/>
      <c r="W131" s="552"/>
      <c r="X131" s="552"/>
      <c r="Y131" s="552"/>
      <c r="Z131" s="552"/>
      <c r="AA131" s="552"/>
      <c r="AB131" s="552"/>
      <c r="AC131" s="552"/>
      <c r="AD131" s="552"/>
      <c r="AE131" s="552"/>
      <c r="AF131" s="552"/>
      <c r="AG131" s="552"/>
      <c r="AH131" s="552"/>
      <c r="AI131" s="552"/>
      <c r="AJ131" s="552"/>
      <c r="AK131" s="552"/>
      <c r="AL131" s="552"/>
      <c r="AM131" s="552"/>
      <c r="AN131" s="552"/>
      <c r="AO131" s="552"/>
      <c r="AP131" s="552"/>
      <c r="AQ131" s="552"/>
      <c r="AR131" s="552"/>
      <c r="AS131" s="552"/>
      <c r="AT131" s="552"/>
      <c r="AU131" s="552"/>
      <c r="AV131" s="552"/>
      <c r="AW131" s="552"/>
      <c r="AX131" s="552"/>
      <c r="AY131" s="552"/>
      <c r="AZ131" s="552"/>
      <c r="BA131" s="552"/>
      <c r="BB131" s="552"/>
      <c r="BC131" s="552"/>
      <c r="BD131" s="552"/>
      <c r="BE131" s="552"/>
      <c r="BF131" s="552"/>
      <c r="BG131" s="552"/>
      <c r="BH131" s="552"/>
      <c r="BI131" s="552"/>
      <c r="BJ131" s="552"/>
      <c r="BK131" s="552"/>
      <c r="BR131" s="2"/>
      <c r="BS131" s="32"/>
      <c r="BT131" s="32"/>
      <c r="BU131" s="32"/>
      <c r="BV131" s="32"/>
      <c r="BW131" s="32"/>
      <c r="BX131" s="32"/>
      <c r="BY131" s="32"/>
      <c r="BZ131" s="32"/>
      <c r="CA131" s="32"/>
      <c r="CB131" s="32"/>
      <c r="CC131" s="32"/>
      <c r="CD131" s="54"/>
      <c r="CE131" s="54"/>
      <c r="CF131" s="54"/>
      <c r="CG131" s="54"/>
      <c r="CH131" s="54"/>
      <c r="CI131" s="54"/>
      <c r="CJ131" s="54"/>
      <c r="CK131" s="54"/>
      <c r="CL131" s="54"/>
      <c r="CM131" s="32"/>
      <c r="CN131" s="32"/>
      <c r="CO131" s="32"/>
      <c r="CP131" s="32"/>
      <c r="CQ131" s="32"/>
      <c r="CR131" s="32"/>
      <c r="CS131" s="32"/>
      <c r="CT131" s="32"/>
      <c r="CU131" s="32"/>
      <c r="CV131" s="32"/>
      <c r="CW131" s="32"/>
      <c r="CX131" s="32"/>
      <c r="CY131" s="32"/>
      <c r="CZ131" s="32"/>
      <c r="DA131" s="32"/>
      <c r="DB131" s="32"/>
      <c r="DC131" s="32"/>
      <c r="DD131" s="55"/>
      <c r="DE131" s="56"/>
      <c r="DF131" s="56"/>
      <c r="DG131" s="56"/>
      <c r="DH131" s="56"/>
      <c r="DI131" s="56"/>
      <c r="DJ131" s="32"/>
      <c r="DK131" s="32"/>
      <c r="DL131" s="32"/>
      <c r="DM131" s="55"/>
      <c r="DN131" s="56"/>
      <c r="DO131" s="56"/>
      <c r="DP131" s="56"/>
      <c r="DQ131" s="56"/>
      <c r="DR131" s="56"/>
      <c r="DS131" s="32"/>
      <c r="DT131" s="32"/>
      <c r="DU131" s="32"/>
      <c r="DV131" s="32"/>
      <c r="DW131" s="32"/>
      <c r="DX131" s="2"/>
      <c r="DY131" s="2"/>
      <c r="DZ131" s="2"/>
      <c r="EA131" s="2"/>
      <c r="EB131" s="2"/>
      <c r="EC131" s="2"/>
      <c r="ED131" s="2"/>
      <c r="EE131" s="2"/>
      <c r="EF131" s="2"/>
      <c r="EG131" s="32"/>
      <c r="EH131" s="49"/>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32"/>
      <c r="GI131" s="32"/>
      <c r="GJ131" s="32"/>
      <c r="GK131" s="32"/>
      <c r="GL131" s="2"/>
      <c r="GM131" s="2"/>
      <c r="GN131" s="2"/>
      <c r="GO131" s="2"/>
      <c r="GP131" s="2"/>
    </row>
    <row r="132" spans="6:198" s="1" customFormat="1" ht="13.5" customHeight="1">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R132" s="2"/>
      <c r="BS132" s="32"/>
      <c r="BT132" s="32"/>
      <c r="BU132" s="32"/>
      <c r="BV132" s="32"/>
      <c r="BW132" s="32"/>
      <c r="BX132" s="32"/>
      <c r="BY132" s="32"/>
      <c r="BZ132" s="32"/>
      <c r="CA132" s="32"/>
      <c r="CB132" s="32"/>
      <c r="CC132" s="32"/>
      <c r="CD132" s="54"/>
      <c r="CE132" s="54"/>
      <c r="CF132" s="54"/>
      <c r="CG132" s="54"/>
      <c r="CH132" s="54"/>
      <c r="CI132" s="54"/>
      <c r="CJ132" s="54"/>
      <c r="CK132" s="54"/>
      <c r="CL132" s="54"/>
      <c r="CM132" s="32"/>
      <c r="CN132" s="32"/>
      <c r="CO132" s="32"/>
      <c r="CP132" s="32"/>
      <c r="CQ132" s="32"/>
      <c r="CR132" s="32"/>
      <c r="CS132" s="32"/>
      <c r="CT132" s="32"/>
      <c r="CU132" s="32"/>
      <c r="CV132" s="32"/>
      <c r="CW132" s="32"/>
      <c r="CX132" s="32"/>
      <c r="CY132" s="32"/>
      <c r="CZ132" s="32"/>
      <c r="DA132" s="32"/>
      <c r="DB132" s="32"/>
      <c r="DC132" s="32"/>
      <c r="DD132" s="55"/>
      <c r="DE132" s="56"/>
      <c r="DF132" s="56"/>
      <c r="DG132" s="56"/>
      <c r="DH132" s="56"/>
      <c r="DI132" s="56"/>
      <c r="DJ132" s="32"/>
      <c r="DK132" s="32"/>
      <c r="DL132" s="32"/>
      <c r="DM132" s="55"/>
      <c r="DN132" s="56"/>
      <c r="DO132" s="56"/>
      <c r="DP132" s="56"/>
      <c r="DQ132" s="56"/>
      <c r="DR132" s="56"/>
      <c r="DS132" s="32"/>
      <c r="DT132" s="32"/>
      <c r="DU132" s="32"/>
      <c r="DV132" s="32"/>
      <c r="DW132" s="32"/>
      <c r="DX132" s="2"/>
      <c r="DY132" s="2"/>
      <c r="DZ132" s="2"/>
      <c r="EA132" s="2"/>
      <c r="EB132" s="2"/>
      <c r="EC132" s="2"/>
      <c r="ED132" s="2"/>
      <c r="EE132" s="2"/>
      <c r="EF132" s="2"/>
      <c r="EG132" s="32"/>
      <c r="EH132" s="49"/>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32"/>
      <c r="GI132" s="32"/>
      <c r="GJ132" s="32"/>
      <c r="GK132" s="32"/>
      <c r="GL132" s="2"/>
      <c r="GM132" s="2"/>
      <c r="GN132" s="2"/>
      <c r="GO132" s="2"/>
      <c r="GP132" s="2"/>
    </row>
    <row r="133" spans="6:198" s="1" customFormat="1" ht="13.5" customHeight="1">
      <c r="F133" s="579" t="s">
        <v>17</v>
      </c>
      <c r="G133" s="579"/>
      <c r="H133" s="579"/>
      <c r="I133" s="579"/>
      <c r="J133" s="579"/>
      <c r="K133" s="579"/>
      <c r="L133" s="579"/>
      <c r="M133" s="579"/>
      <c r="N133" s="579"/>
      <c r="O133" s="579"/>
      <c r="P133" s="579"/>
      <c r="Q133" s="579"/>
      <c r="R133" s="579"/>
      <c r="S133" s="579"/>
      <c r="T133" s="579"/>
      <c r="U133" s="579"/>
      <c r="V133" s="579"/>
      <c r="W133" s="579"/>
      <c r="X133" s="579"/>
      <c r="Y133" s="579"/>
      <c r="Z133" s="579"/>
      <c r="AA133" s="579"/>
      <c r="AB133" s="579"/>
      <c r="AC133" s="579"/>
      <c r="AD133" s="579"/>
      <c r="AE133" s="579"/>
      <c r="AF133" s="579"/>
      <c r="AG133" s="579"/>
      <c r="AH133" s="579"/>
      <c r="AI133" s="579"/>
      <c r="AJ133" s="579"/>
      <c r="AK133" s="579"/>
      <c r="AL133" s="579"/>
      <c r="AM133" s="579"/>
      <c r="AN133" s="579"/>
      <c r="AO133" s="579"/>
      <c r="AP133" s="579"/>
      <c r="AQ133" s="579"/>
      <c r="AR133" s="579"/>
      <c r="AS133" s="579"/>
      <c r="AT133" s="579"/>
      <c r="AU133" s="579"/>
      <c r="AV133" s="579"/>
      <c r="AW133" s="579"/>
      <c r="AX133" s="579"/>
      <c r="AY133" s="579"/>
      <c r="AZ133" s="579"/>
      <c r="BA133" s="579"/>
      <c r="BB133" s="579"/>
      <c r="BC133" s="579"/>
      <c r="BD133" s="579"/>
      <c r="BE133" s="579"/>
      <c r="BF133" s="579"/>
      <c r="BG133" s="579"/>
      <c r="BH133" s="579"/>
      <c r="BI133" s="579"/>
      <c r="BJ133" s="579"/>
      <c r="BK133" s="4"/>
      <c r="BR133" s="2"/>
      <c r="BS133" s="32"/>
      <c r="BT133" s="32"/>
      <c r="BU133" s="32"/>
      <c r="BV133" s="32"/>
      <c r="BW133" s="32"/>
      <c r="BX133" s="32"/>
      <c r="BY133" s="32"/>
      <c r="BZ133" s="32"/>
      <c r="CA133" s="32"/>
      <c r="CB133" s="32"/>
      <c r="CC133" s="32"/>
      <c r="CD133" s="54"/>
      <c r="CE133" s="54"/>
      <c r="CF133" s="54"/>
      <c r="CG133" s="54"/>
      <c r="CH133" s="54"/>
      <c r="CI133" s="54"/>
      <c r="CJ133" s="54"/>
      <c r="CK133" s="54"/>
      <c r="CL133" s="54"/>
      <c r="CM133" s="32"/>
      <c r="CN133" s="32"/>
      <c r="CO133" s="32"/>
      <c r="CP133" s="32"/>
      <c r="CQ133" s="32"/>
      <c r="CR133" s="32"/>
      <c r="CS133" s="32"/>
      <c r="CT133" s="32"/>
      <c r="CU133" s="32"/>
      <c r="CV133" s="32"/>
      <c r="CW133" s="32"/>
      <c r="CX133" s="32"/>
      <c r="CY133" s="32"/>
      <c r="CZ133" s="32"/>
      <c r="DA133" s="32"/>
      <c r="DB133" s="32"/>
      <c r="DC133" s="32"/>
      <c r="DD133" s="55"/>
      <c r="DE133" s="56"/>
      <c r="DF133" s="56"/>
      <c r="DG133" s="56"/>
      <c r="DH133" s="56"/>
      <c r="DI133" s="56"/>
      <c r="DJ133" s="32"/>
      <c r="DK133" s="32"/>
      <c r="DL133" s="32"/>
      <c r="DM133" s="55"/>
      <c r="DN133" s="56"/>
      <c r="DO133" s="56"/>
      <c r="DP133" s="56"/>
      <c r="DQ133" s="56"/>
      <c r="DR133" s="56"/>
      <c r="DS133" s="32"/>
      <c r="DT133" s="32"/>
      <c r="DU133" s="32"/>
      <c r="DV133" s="32"/>
      <c r="DW133" s="32"/>
      <c r="DX133" s="2"/>
      <c r="DY133" s="2"/>
      <c r="DZ133" s="2"/>
      <c r="EA133" s="2"/>
      <c r="EB133" s="2"/>
      <c r="EC133" s="2"/>
      <c r="ED133" s="2"/>
      <c r="EE133" s="2"/>
      <c r="EF133" s="2"/>
      <c r="EG133" s="32"/>
      <c r="EH133" s="49"/>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32"/>
      <c r="GI133" s="32"/>
      <c r="GJ133" s="32"/>
      <c r="GK133" s="32"/>
      <c r="GL133" s="2"/>
      <c r="GM133" s="2"/>
      <c r="GN133" s="2"/>
      <c r="GO133" s="2"/>
      <c r="GP133" s="2"/>
    </row>
    <row r="134" spans="6:198" s="1" customFormat="1" ht="13.5" customHeight="1">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R134" s="2"/>
      <c r="BS134" s="32"/>
      <c r="BT134" s="32"/>
      <c r="BU134" s="32"/>
      <c r="BV134" s="32"/>
      <c r="BW134" s="32"/>
      <c r="BX134" s="32"/>
      <c r="BY134" s="32"/>
      <c r="BZ134" s="32"/>
      <c r="CA134" s="32"/>
      <c r="CB134" s="32"/>
      <c r="CC134" s="32"/>
      <c r="CD134" s="54"/>
      <c r="CE134" s="54"/>
      <c r="CF134" s="54"/>
      <c r="CG134" s="54"/>
      <c r="CH134" s="54"/>
      <c r="CI134" s="54"/>
      <c r="CJ134" s="54"/>
      <c r="CK134" s="54"/>
      <c r="CL134" s="54"/>
      <c r="CM134" s="32"/>
      <c r="CN134" s="32"/>
      <c r="CO134" s="32"/>
      <c r="CP134" s="32"/>
      <c r="CQ134" s="32"/>
      <c r="CR134" s="32"/>
      <c r="CS134" s="32"/>
      <c r="CT134" s="32"/>
      <c r="CU134" s="32"/>
      <c r="CV134" s="32"/>
      <c r="CW134" s="32"/>
      <c r="CX134" s="32"/>
      <c r="CY134" s="32"/>
      <c r="CZ134" s="32"/>
      <c r="DA134" s="32"/>
      <c r="DB134" s="32"/>
      <c r="DC134" s="32"/>
      <c r="DD134" s="55"/>
      <c r="DE134" s="56"/>
      <c r="DF134" s="56"/>
      <c r="DG134" s="56"/>
      <c r="DH134" s="56"/>
      <c r="DI134" s="56"/>
      <c r="DJ134" s="32"/>
      <c r="DK134" s="32"/>
      <c r="DL134" s="32"/>
      <c r="DM134" s="55"/>
      <c r="DN134" s="56"/>
      <c r="DO134" s="56"/>
      <c r="DP134" s="56"/>
      <c r="DQ134" s="56"/>
      <c r="DR134" s="56"/>
      <c r="DS134" s="32"/>
      <c r="DT134" s="32"/>
      <c r="DU134" s="32"/>
      <c r="DV134" s="32"/>
      <c r="DW134" s="32"/>
      <c r="DX134" s="2"/>
      <c r="DY134" s="2"/>
      <c r="DZ134" s="2"/>
      <c r="EA134" s="2"/>
      <c r="EB134" s="2"/>
      <c r="EC134" s="2"/>
      <c r="ED134" s="2"/>
      <c r="EE134" s="2"/>
      <c r="EF134" s="2"/>
      <c r="EG134" s="32"/>
      <c r="EH134" s="49"/>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32"/>
      <c r="GI134" s="32"/>
      <c r="GJ134" s="32"/>
      <c r="GK134" s="32"/>
      <c r="GL134" s="2"/>
      <c r="GM134" s="2"/>
      <c r="GN134" s="2"/>
      <c r="GO134" s="2"/>
      <c r="GP134" s="2"/>
    </row>
    <row r="135" spans="6:198" s="1" customFormat="1" ht="13.5" customHeight="1">
      <c r="F135" s="4"/>
      <c r="G135" s="79"/>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79"/>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R135" s="2"/>
      <c r="BS135" s="32"/>
      <c r="BT135" s="32"/>
      <c r="BU135" s="32"/>
      <c r="BV135" s="32"/>
      <c r="BW135" s="32"/>
      <c r="BX135" s="32"/>
      <c r="BY135" s="32"/>
      <c r="BZ135" s="32"/>
      <c r="CA135" s="32"/>
      <c r="CB135" s="32"/>
      <c r="CC135" s="32"/>
      <c r="CD135" s="54"/>
      <c r="CE135" s="54"/>
      <c r="CF135" s="54"/>
      <c r="CG135" s="54"/>
      <c r="CH135" s="54"/>
      <c r="CI135" s="54"/>
      <c r="CJ135" s="54"/>
      <c r="CK135" s="54"/>
      <c r="CL135" s="54"/>
      <c r="CM135" s="32"/>
      <c r="CN135" s="32"/>
      <c r="CO135" s="32"/>
      <c r="CP135" s="32"/>
      <c r="CQ135" s="32"/>
      <c r="CR135" s="32"/>
      <c r="CS135" s="32"/>
      <c r="CT135" s="32"/>
      <c r="CU135" s="32"/>
      <c r="CV135" s="32"/>
      <c r="CW135" s="32"/>
      <c r="CX135" s="32"/>
      <c r="CY135" s="32"/>
      <c r="CZ135" s="32"/>
      <c r="DA135" s="32"/>
      <c r="DB135" s="32"/>
      <c r="DC135" s="32"/>
      <c r="DD135" s="55"/>
      <c r="DE135" s="56"/>
      <c r="DF135" s="56"/>
      <c r="DG135" s="56"/>
      <c r="DH135" s="56"/>
      <c r="DI135" s="56"/>
      <c r="DJ135" s="32"/>
      <c r="DK135" s="32"/>
      <c r="DL135" s="32"/>
      <c r="DM135" s="55"/>
      <c r="DN135" s="56"/>
      <c r="DO135" s="56"/>
      <c r="DP135" s="56"/>
      <c r="DQ135" s="56"/>
      <c r="DR135" s="56"/>
      <c r="DS135" s="32"/>
      <c r="DT135" s="32"/>
      <c r="DU135" s="32"/>
      <c r="DV135" s="32"/>
      <c r="DW135" s="32"/>
      <c r="DX135" s="2"/>
      <c r="DY135" s="2"/>
      <c r="DZ135" s="2"/>
      <c r="EA135" s="2"/>
      <c r="EB135" s="2"/>
      <c r="EC135" s="2"/>
      <c r="ED135" s="2"/>
      <c r="EE135" s="2"/>
      <c r="EF135" s="2"/>
      <c r="EG135" s="32"/>
      <c r="EH135" s="49"/>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32"/>
      <c r="GI135" s="32"/>
      <c r="GJ135" s="32"/>
      <c r="GK135" s="32"/>
      <c r="GL135" s="2"/>
      <c r="GM135" s="2"/>
      <c r="GN135" s="2"/>
      <c r="GO135" s="2"/>
      <c r="GP135" s="2"/>
    </row>
    <row r="136" spans="6:198" s="1" customFormat="1" ht="13.5" customHeight="1">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R136" s="2"/>
      <c r="BS136" s="32"/>
      <c r="BT136" s="32"/>
      <c r="BU136" s="32"/>
      <c r="BV136" s="32"/>
      <c r="BW136" s="32"/>
      <c r="BX136" s="32"/>
      <c r="BY136" s="32"/>
      <c r="BZ136" s="32"/>
      <c r="CA136" s="32"/>
      <c r="CB136" s="32"/>
      <c r="CC136" s="32"/>
      <c r="CD136" s="54"/>
      <c r="CE136" s="54"/>
      <c r="CF136" s="54"/>
      <c r="CG136" s="54"/>
      <c r="CH136" s="54"/>
      <c r="CI136" s="54"/>
      <c r="CJ136" s="54"/>
      <c r="CK136" s="54"/>
      <c r="CL136" s="54"/>
      <c r="CM136" s="32"/>
      <c r="CN136" s="32"/>
      <c r="CO136" s="32"/>
      <c r="CP136" s="32"/>
      <c r="CQ136" s="32"/>
      <c r="CR136" s="32"/>
      <c r="CS136" s="32"/>
      <c r="CT136" s="32"/>
      <c r="CU136" s="32"/>
      <c r="CV136" s="32"/>
      <c r="CW136" s="32"/>
      <c r="CX136" s="32"/>
      <c r="CY136" s="32"/>
      <c r="CZ136" s="32"/>
      <c r="DA136" s="32"/>
      <c r="DB136" s="32"/>
      <c r="DC136" s="32"/>
      <c r="DD136" s="55"/>
      <c r="DE136" s="56"/>
      <c r="DF136" s="56"/>
      <c r="DG136" s="56"/>
      <c r="DH136" s="56"/>
      <c r="DI136" s="56"/>
      <c r="DJ136" s="32"/>
      <c r="DK136" s="32"/>
      <c r="DL136" s="32"/>
      <c r="DM136" s="55"/>
      <c r="DN136" s="56"/>
      <c r="DO136" s="56"/>
      <c r="DP136" s="56"/>
      <c r="DQ136" s="56"/>
      <c r="DR136" s="56"/>
      <c r="DS136" s="32"/>
      <c r="DT136" s="32"/>
      <c r="DU136" s="32"/>
      <c r="DV136" s="32"/>
      <c r="DW136" s="32"/>
      <c r="DX136" s="2"/>
      <c r="DY136" s="2"/>
      <c r="DZ136" s="2"/>
      <c r="EA136" s="2"/>
      <c r="EB136" s="2"/>
      <c r="EC136" s="2"/>
      <c r="ED136" s="2"/>
      <c r="EE136" s="2"/>
      <c r="EF136" s="2"/>
      <c r="EG136" s="32"/>
      <c r="EH136" s="49"/>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32"/>
      <c r="GI136" s="32"/>
      <c r="GJ136" s="32"/>
      <c r="GK136" s="32"/>
      <c r="GL136" s="2"/>
      <c r="GM136" s="2"/>
      <c r="GN136" s="2"/>
      <c r="GO136" s="2"/>
      <c r="GP136" s="2"/>
    </row>
    <row r="137" spans="6:198" s="1" customFormat="1" ht="13.5" customHeight="1">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R137" s="2"/>
      <c r="BS137" s="32"/>
      <c r="BT137" s="32"/>
      <c r="BU137" s="32"/>
      <c r="BV137" s="32"/>
      <c r="BW137" s="32"/>
      <c r="BX137" s="32"/>
      <c r="BY137" s="32"/>
      <c r="BZ137" s="32"/>
      <c r="CA137" s="32"/>
      <c r="CB137" s="32"/>
      <c r="CC137" s="32"/>
      <c r="CD137" s="54"/>
      <c r="CE137" s="54"/>
      <c r="CF137" s="54"/>
      <c r="CG137" s="54"/>
      <c r="CH137" s="54"/>
      <c r="CI137" s="54"/>
      <c r="CJ137" s="54"/>
      <c r="CK137" s="54"/>
      <c r="CL137" s="54"/>
      <c r="CM137" s="32"/>
      <c r="CN137" s="32"/>
      <c r="CO137" s="32"/>
      <c r="CP137" s="32"/>
      <c r="CQ137" s="32"/>
      <c r="CR137" s="32"/>
      <c r="CS137" s="32"/>
      <c r="CT137" s="32"/>
      <c r="CU137" s="32"/>
      <c r="CV137" s="32"/>
      <c r="CW137" s="32"/>
      <c r="CX137" s="32"/>
      <c r="CY137" s="32"/>
      <c r="CZ137" s="32"/>
      <c r="DA137" s="32"/>
      <c r="DB137" s="32"/>
      <c r="DC137" s="32"/>
      <c r="DD137" s="55"/>
      <c r="DE137" s="56"/>
      <c r="DF137" s="56"/>
      <c r="DG137" s="56"/>
      <c r="DH137" s="56"/>
      <c r="DI137" s="56"/>
      <c r="DJ137" s="32"/>
      <c r="DK137" s="32"/>
      <c r="DL137" s="32"/>
      <c r="DM137" s="55"/>
      <c r="DN137" s="56"/>
      <c r="DO137" s="56"/>
      <c r="DP137" s="56"/>
      <c r="DQ137" s="56"/>
      <c r="DR137" s="56"/>
      <c r="DS137" s="32"/>
      <c r="DT137" s="32"/>
      <c r="DU137" s="32"/>
      <c r="DV137" s="32"/>
      <c r="DW137" s="32"/>
      <c r="DX137" s="2"/>
      <c r="DY137" s="2"/>
      <c r="DZ137" s="2"/>
      <c r="EA137" s="2"/>
      <c r="EB137" s="2"/>
      <c r="EC137" s="2"/>
      <c r="ED137" s="2"/>
      <c r="EE137" s="2"/>
      <c r="EF137" s="2"/>
      <c r="EG137" s="32"/>
      <c r="EH137" s="49"/>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32"/>
      <c r="GI137" s="32"/>
      <c r="GJ137" s="32"/>
      <c r="GK137" s="32"/>
      <c r="GL137" s="2"/>
      <c r="GM137" s="2"/>
      <c r="GN137" s="2"/>
      <c r="GO137" s="2"/>
      <c r="GP137" s="2"/>
    </row>
    <row r="138" spans="6:198" s="1" customFormat="1" ht="13.5" customHeight="1">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R138" s="2"/>
      <c r="BS138" s="32"/>
      <c r="BT138" s="32"/>
      <c r="BU138" s="32"/>
      <c r="BV138" s="32"/>
      <c r="BW138" s="32"/>
      <c r="BX138" s="32"/>
      <c r="BY138" s="32"/>
      <c r="BZ138" s="32"/>
      <c r="CA138" s="32"/>
      <c r="CB138" s="32"/>
      <c r="CC138" s="32"/>
      <c r="CD138" s="54"/>
      <c r="CE138" s="54"/>
      <c r="CF138" s="54"/>
      <c r="CG138" s="54"/>
      <c r="CH138" s="54"/>
      <c r="CI138" s="54"/>
      <c r="CJ138" s="54"/>
      <c r="CK138" s="54"/>
      <c r="CL138" s="54"/>
      <c r="CM138" s="32"/>
      <c r="CN138" s="32"/>
      <c r="CO138" s="32"/>
      <c r="CP138" s="32"/>
      <c r="CQ138" s="32"/>
      <c r="CR138" s="32"/>
      <c r="CS138" s="32"/>
      <c r="CT138" s="32"/>
      <c r="CU138" s="32"/>
      <c r="CV138" s="32"/>
      <c r="CW138" s="32"/>
      <c r="CX138" s="32"/>
      <c r="CY138" s="32"/>
      <c r="CZ138" s="32"/>
      <c r="DA138" s="32"/>
      <c r="DB138" s="32"/>
      <c r="DC138" s="32"/>
      <c r="DD138" s="55"/>
      <c r="DE138" s="56"/>
      <c r="DF138" s="56"/>
      <c r="DG138" s="56"/>
      <c r="DH138" s="56"/>
      <c r="DI138" s="56"/>
      <c r="DJ138" s="32"/>
      <c r="DK138" s="32"/>
      <c r="DL138" s="32"/>
      <c r="DM138" s="55"/>
      <c r="DN138" s="56"/>
      <c r="DO138" s="56"/>
      <c r="DP138" s="56"/>
      <c r="DQ138" s="56"/>
      <c r="DR138" s="56"/>
      <c r="DS138" s="32"/>
      <c r="DT138" s="32"/>
      <c r="DU138" s="32"/>
      <c r="DV138" s="32"/>
      <c r="DW138" s="32"/>
      <c r="DX138" s="2"/>
      <c r="DY138" s="2"/>
      <c r="DZ138" s="2"/>
      <c r="EA138" s="2"/>
      <c r="EB138" s="2"/>
      <c r="EC138" s="2"/>
      <c r="ED138" s="2"/>
      <c r="EE138" s="2"/>
      <c r="EF138" s="2"/>
      <c r="EG138" s="32"/>
      <c r="EH138" s="49"/>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32"/>
      <c r="GI138" s="32"/>
      <c r="GJ138" s="32"/>
      <c r="GK138" s="32"/>
      <c r="GL138" s="2"/>
      <c r="GM138" s="2"/>
      <c r="GN138" s="2"/>
      <c r="GO138" s="2"/>
      <c r="GP138" s="2"/>
    </row>
    <row r="139" spans="6:198" s="1" customFormat="1" ht="13.5" customHeight="1">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R139" s="2"/>
      <c r="BS139" s="32"/>
      <c r="BT139" s="32"/>
      <c r="BU139" s="32"/>
      <c r="BV139" s="32"/>
      <c r="BW139" s="32"/>
      <c r="BX139" s="32"/>
      <c r="BY139" s="32"/>
      <c r="BZ139" s="32"/>
      <c r="CA139" s="32"/>
      <c r="CB139" s="32"/>
      <c r="CC139" s="32"/>
      <c r="CD139" s="54"/>
      <c r="CE139" s="54"/>
      <c r="CF139" s="54"/>
      <c r="CG139" s="54"/>
      <c r="CH139" s="54"/>
      <c r="CI139" s="54"/>
      <c r="CJ139" s="54"/>
      <c r="CK139" s="54"/>
      <c r="CL139" s="54"/>
      <c r="CM139" s="32"/>
      <c r="CN139" s="32"/>
      <c r="CO139" s="32"/>
      <c r="CP139" s="32"/>
      <c r="CQ139" s="32"/>
      <c r="CR139" s="32"/>
      <c r="CS139" s="32"/>
      <c r="CT139" s="32"/>
      <c r="CU139" s="32"/>
      <c r="CV139" s="32"/>
      <c r="CW139" s="32"/>
      <c r="CX139" s="32"/>
      <c r="CY139" s="32"/>
      <c r="CZ139" s="32"/>
      <c r="DA139" s="32"/>
      <c r="DB139" s="32"/>
      <c r="DC139" s="32"/>
      <c r="DD139" s="55"/>
      <c r="DE139" s="56"/>
      <c r="DF139" s="56"/>
      <c r="DG139" s="56"/>
      <c r="DH139" s="56"/>
      <c r="DI139" s="56"/>
      <c r="DJ139" s="32"/>
      <c r="DK139" s="32"/>
      <c r="DL139" s="32"/>
      <c r="DM139" s="55"/>
      <c r="DN139" s="56"/>
      <c r="DO139" s="56"/>
      <c r="DP139" s="56"/>
      <c r="DQ139" s="56"/>
      <c r="DR139" s="56"/>
      <c r="DS139" s="32"/>
      <c r="DT139" s="32"/>
      <c r="DU139" s="32"/>
      <c r="DV139" s="32"/>
      <c r="DW139" s="32"/>
      <c r="DX139" s="2"/>
      <c r="DY139" s="2"/>
      <c r="DZ139" s="2"/>
      <c r="EA139" s="2"/>
      <c r="EB139" s="2"/>
      <c r="EC139" s="2"/>
      <c r="ED139" s="2"/>
      <c r="EE139" s="2"/>
      <c r="EF139" s="2"/>
      <c r="EG139" s="32"/>
      <c r="EH139" s="49"/>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32"/>
      <c r="GI139" s="32"/>
      <c r="GJ139" s="32"/>
      <c r="GK139" s="32"/>
      <c r="GL139" s="2"/>
      <c r="GM139" s="2"/>
      <c r="GN139" s="2"/>
      <c r="GO139" s="2"/>
      <c r="GP139" s="2"/>
    </row>
    <row r="140" spans="6:198" s="1" customFormat="1" ht="13.5" customHeight="1">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R140" s="2"/>
      <c r="BS140" s="32"/>
      <c r="BT140" s="32"/>
      <c r="BU140" s="32"/>
      <c r="BV140" s="32"/>
      <c r="BW140" s="32"/>
      <c r="BX140" s="32"/>
      <c r="BY140" s="32"/>
      <c r="BZ140" s="32"/>
      <c r="CA140" s="32"/>
      <c r="CB140" s="32"/>
      <c r="CC140" s="32"/>
      <c r="CD140" s="54"/>
      <c r="CE140" s="54"/>
      <c r="CF140" s="54"/>
      <c r="CG140" s="54"/>
      <c r="CH140" s="54"/>
      <c r="CI140" s="54"/>
      <c r="CJ140" s="54"/>
      <c r="CK140" s="54"/>
      <c r="CL140" s="54"/>
      <c r="CM140" s="32"/>
      <c r="CN140" s="32"/>
      <c r="CO140" s="32"/>
      <c r="CP140" s="32"/>
      <c r="CQ140" s="32"/>
      <c r="CR140" s="32"/>
      <c r="CS140" s="32"/>
      <c r="CT140" s="32"/>
      <c r="CU140" s="32"/>
      <c r="CV140" s="32"/>
      <c r="CW140" s="32"/>
      <c r="CX140" s="32"/>
      <c r="CY140" s="32"/>
      <c r="CZ140" s="32"/>
      <c r="DA140" s="32"/>
      <c r="DB140" s="32"/>
      <c r="DC140" s="32"/>
      <c r="DD140" s="55"/>
      <c r="DE140" s="56"/>
      <c r="DF140" s="56"/>
      <c r="DG140" s="56"/>
      <c r="DH140" s="56"/>
      <c r="DI140" s="56"/>
      <c r="DJ140" s="32"/>
      <c r="DK140" s="32"/>
      <c r="DL140" s="32"/>
      <c r="DM140" s="55"/>
      <c r="DN140" s="56"/>
      <c r="DO140" s="56"/>
      <c r="DP140" s="56"/>
      <c r="DQ140" s="56"/>
      <c r="DR140" s="56"/>
      <c r="DS140" s="32"/>
      <c r="DT140" s="32"/>
      <c r="DU140" s="32"/>
      <c r="DV140" s="32"/>
      <c r="DW140" s="32"/>
      <c r="DX140" s="2"/>
      <c r="DY140" s="2"/>
      <c r="DZ140" s="2"/>
      <c r="EA140" s="2"/>
      <c r="EB140" s="2"/>
      <c r="EC140" s="2"/>
      <c r="ED140" s="2"/>
      <c r="EE140" s="2"/>
      <c r="EF140" s="2"/>
      <c r="EG140" s="32"/>
      <c r="EH140" s="49"/>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32"/>
      <c r="GI140" s="32"/>
      <c r="GJ140" s="32"/>
      <c r="GK140" s="32"/>
      <c r="GL140" s="2"/>
      <c r="GM140" s="2"/>
      <c r="GN140" s="2"/>
      <c r="GO140" s="2"/>
      <c r="GP140" s="2"/>
    </row>
    <row r="141" spans="6:198" s="1" customFormat="1" ht="13.5" customHeight="1">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R141" s="2"/>
      <c r="BS141" s="32"/>
      <c r="BT141" s="32"/>
      <c r="BU141" s="32"/>
      <c r="BV141" s="32"/>
      <c r="BW141" s="32"/>
      <c r="BX141" s="32"/>
      <c r="BY141" s="32"/>
      <c r="BZ141" s="32"/>
      <c r="CA141" s="32"/>
      <c r="CB141" s="32"/>
      <c r="CC141" s="32"/>
      <c r="CD141" s="54"/>
      <c r="CE141" s="54"/>
      <c r="CF141" s="54"/>
      <c r="CG141" s="54"/>
      <c r="CH141" s="54"/>
      <c r="CI141" s="54"/>
      <c r="CJ141" s="54"/>
      <c r="CK141" s="54"/>
      <c r="CL141" s="54"/>
      <c r="CM141" s="32"/>
      <c r="CN141" s="32"/>
      <c r="CO141" s="32"/>
      <c r="CP141" s="32"/>
      <c r="CQ141" s="32"/>
      <c r="CR141" s="32"/>
      <c r="CS141" s="32"/>
      <c r="CT141" s="32"/>
      <c r="CU141" s="32"/>
      <c r="CV141" s="32"/>
      <c r="CW141" s="32"/>
      <c r="CX141" s="32"/>
      <c r="CY141" s="32"/>
      <c r="CZ141" s="32"/>
      <c r="DA141" s="32"/>
      <c r="DB141" s="32"/>
      <c r="DC141" s="32"/>
      <c r="DD141" s="55"/>
      <c r="DE141" s="56"/>
      <c r="DF141" s="56"/>
      <c r="DG141" s="56"/>
      <c r="DH141" s="56"/>
      <c r="DI141" s="56"/>
      <c r="DJ141" s="32"/>
      <c r="DK141" s="32"/>
      <c r="DL141" s="32"/>
      <c r="DM141" s="55"/>
      <c r="DN141" s="56"/>
      <c r="DO141" s="56"/>
      <c r="DP141" s="56"/>
      <c r="DQ141" s="56"/>
      <c r="DR141" s="56"/>
      <c r="DS141" s="32"/>
      <c r="DT141" s="32"/>
      <c r="DU141" s="32"/>
      <c r="DV141" s="32"/>
      <c r="DW141" s="32"/>
      <c r="DX141" s="2"/>
      <c r="DY141" s="2"/>
      <c r="DZ141" s="2"/>
      <c r="EA141" s="2"/>
      <c r="EB141" s="2"/>
      <c r="EC141" s="2"/>
      <c r="ED141" s="2"/>
      <c r="EE141" s="2"/>
      <c r="EF141" s="2"/>
      <c r="EG141" s="32"/>
      <c r="EH141" s="49"/>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32"/>
      <c r="GI141" s="32"/>
      <c r="GJ141" s="32"/>
      <c r="GK141" s="32"/>
      <c r="GL141" s="2"/>
      <c r="GM141" s="2"/>
      <c r="GN141" s="2"/>
      <c r="GO141" s="2"/>
      <c r="GP141" s="2"/>
    </row>
    <row r="142" spans="6:198" s="1" customFormat="1" ht="13.5" customHeight="1">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R142" s="2"/>
      <c r="BS142" s="32"/>
      <c r="BT142" s="32"/>
      <c r="BU142" s="32"/>
      <c r="BV142" s="32"/>
      <c r="BW142" s="32"/>
      <c r="BX142" s="32"/>
      <c r="BY142" s="32"/>
      <c r="BZ142" s="32"/>
      <c r="CA142" s="32"/>
      <c r="CB142" s="32"/>
      <c r="CC142" s="32"/>
      <c r="CD142" s="54"/>
      <c r="CE142" s="54"/>
      <c r="CF142" s="54"/>
      <c r="CG142" s="54"/>
      <c r="CH142" s="54"/>
      <c r="CI142" s="54"/>
      <c r="CJ142" s="54"/>
      <c r="CK142" s="54"/>
      <c r="CL142" s="54"/>
      <c r="CM142" s="32"/>
      <c r="CN142" s="32"/>
      <c r="CO142" s="32"/>
      <c r="CP142" s="32"/>
      <c r="CQ142" s="32"/>
      <c r="CR142" s="32"/>
      <c r="CS142" s="32"/>
      <c r="CT142" s="32"/>
      <c r="CU142" s="32"/>
      <c r="CV142" s="32"/>
      <c r="CW142" s="32"/>
      <c r="CX142" s="32"/>
      <c r="CY142" s="32"/>
      <c r="CZ142" s="32"/>
      <c r="DA142" s="32"/>
      <c r="DB142" s="32"/>
      <c r="DC142" s="32"/>
      <c r="DD142" s="55"/>
      <c r="DE142" s="56"/>
      <c r="DF142" s="56"/>
      <c r="DG142" s="56"/>
      <c r="DH142" s="56"/>
      <c r="DI142" s="56"/>
      <c r="DJ142" s="32"/>
      <c r="DK142" s="32"/>
      <c r="DL142" s="32"/>
      <c r="DM142" s="55"/>
      <c r="DN142" s="56"/>
      <c r="DO142" s="56"/>
      <c r="DP142" s="56"/>
      <c r="DQ142" s="56"/>
      <c r="DR142" s="56"/>
      <c r="DS142" s="32"/>
      <c r="DT142" s="32"/>
      <c r="DU142" s="32"/>
      <c r="DV142" s="32"/>
      <c r="DW142" s="32"/>
      <c r="DX142" s="2"/>
      <c r="DY142" s="2"/>
      <c r="DZ142" s="2"/>
      <c r="EA142" s="2"/>
      <c r="EB142" s="2"/>
      <c r="EC142" s="2"/>
      <c r="ED142" s="2"/>
      <c r="EE142" s="2"/>
      <c r="EF142" s="2"/>
      <c r="EG142" s="32"/>
      <c r="EH142" s="49"/>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32"/>
      <c r="GI142" s="32"/>
      <c r="GJ142" s="32"/>
      <c r="GK142" s="32"/>
      <c r="GL142" s="2"/>
      <c r="GM142" s="2"/>
      <c r="GN142" s="2"/>
      <c r="GO142" s="2"/>
      <c r="GP142" s="2"/>
    </row>
    <row r="143" spans="6:198" s="1" customFormat="1" ht="13.5" customHeight="1">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R143" s="2"/>
      <c r="BS143" s="32"/>
      <c r="BT143" s="32"/>
      <c r="BU143" s="32"/>
      <c r="BV143" s="32"/>
      <c r="BW143" s="32"/>
      <c r="BX143" s="32"/>
      <c r="BY143" s="32"/>
      <c r="BZ143" s="32"/>
      <c r="CA143" s="32"/>
      <c r="CB143" s="32"/>
      <c r="CC143" s="32"/>
      <c r="CD143" s="54"/>
      <c r="CE143" s="54"/>
      <c r="CF143" s="54"/>
      <c r="CG143" s="54"/>
      <c r="CH143" s="54"/>
      <c r="CI143" s="54"/>
      <c r="CJ143" s="54"/>
      <c r="CK143" s="54"/>
      <c r="CL143" s="54"/>
      <c r="CM143" s="32"/>
      <c r="CN143" s="32"/>
      <c r="CO143" s="32"/>
      <c r="CP143" s="32"/>
      <c r="CQ143" s="32"/>
      <c r="CR143" s="32"/>
      <c r="CS143" s="32"/>
      <c r="CT143" s="32"/>
      <c r="CU143" s="32"/>
      <c r="CV143" s="32"/>
      <c r="CW143" s="32"/>
      <c r="CX143" s="32"/>
      <c r="CY143" s="32"/>
      <c r="CZ143" s="32"/>
      <c r="DA143" s="32"/>
      <c r="DB143" s="32"/>
      <c r="DC143" s="32"/>
      <c r="DD143" s="55"/>
      <c r="DE143" s="56"/>
      <c r="DF143" s="56"/>
      <c r="DG143" s="56"/>
      <c r="DH143" s="56"/>
      <c r="DI143" s="56"/>
      <c r="DJ143" s="32"/>
      <c r="DK143" s="32"/>
      <c r="DL143" s="32"/>
      <c r="DM143" s="55"/>
      <c r="DN143" s="56"/>
      <c r="DO143" s="56"/>
      <c r="DP143" s="56"/>
      <c r="DQ143" s="56"/>
      <c r="DR143" s="56"/>
      <c r="DS143" s="32"/>
      <c r="DT143" s="32"/>
      <c r="DU143" s="32"/>
      <c r="DV143" s="32"/>
      <c r="DW143" s="32"/>
      <c r="DX143" s="2"/>
      <c r="DY143" s="2"/>
      <c r="DZ143" s="2"/>
      <c r="EA143" s="2"/>
      <c r="EB143" s="2"/>
      <c r="EC143" s="2"/>
      <c r="ED143" s="2"/>
      <c r="EE143" s="2"/>
      <c r="EF143" s="2"/>
      <c r="EG143" s="32"/>
      <c r="EH143" s="49"/>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32"/>
      <c r="GI143" s="32"/>
      <c r="GJ143" s="32"/>
      <c r="GK143" s="32"/>
      <c r="GL143" s="2"/>
      <c r="GM143" s="2"/>
      <c r="GN143" s="2"/>
      <c r="GO143" s="2"/>
      <c r="GP143" s="2"/>
    </row>
    <row r="144" spans="6:198" s="1" customFormat="1" ht="13.5" customHeight="1">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R144" s="2"/>
      <c r="BS144" s="32"/>
      <c r="BT144" s="32"/>
      <c r="BU144" s="32"/>
      <c r="BV144" s="32"/>
      <c r="BW144" s="32"/>
      <c r="BX144" s="32"/>
      <c r="BY144" s="32"/>
      <c r="BZ144" s="32"/>
      <c r="CA144" s="32"/>
      <c r="CB144" s="32"/>
      <c r="CC144" s="32"/>
      <c r="CD144" s="54"/>
      <c r="CE144" s="54"/>
      <c r="CF144" s="54"/>
      <c r="CG144" s="54"/>
      <c r="CH144" s="54"/>
      <c r="CI144" s="54"/>
      <c r="CJ144" s="54"/>
      <c r="CK144" s="54"/>
      <c r="CL144" s="54"/>
      <c r="CM144" s="32"/>
      <c r="CN144" s="32"/>
      <c r="CO144" s="32"/>
      <c r="CP144" s="32"/>
      <c r="CQ144" s="32"/>
      <c r="CR144" s="32"/>
      <c r="CS144" s="32"/>
      <c r="CT144" s="32"/>
      <c r="CU144" s="32"/>
      <c r="CV144" s="32"/>
      <c r="CW144" s="32"/>
      <c r="CX144" s="32"/>
      <c r="CY144" s="32"/>
      <c r="CZ144" s="32"/>
      <c r="DA144" s="32"/>
      <c r="DB144" s="32"/>
      <c r="DC144" s="32"/>
      <c r="DD144" s="55"/>
      <c r="DE144" s="56"/>
      <c r="DF144" s="56"/>
      <c r="DG144" s="56"/>
      <c r="DH144" s="56"/>
      <c r="DI144" s="56"/>
      <c r="DJ144" s="32"/>
      <c r="DK144" s="32"/>
      <c r="DL144" s="32"/>
      <c r="DM144" s="55"/>
      <c r="DN144" s="56"/>
      <c r="DO144" s="56"/>
      <c r="DP144" s="56"/>
      <c r="DQ144" s="56"/>
      <c r="DR144" s="56"/>
      <c r="DS144" s="32"/>
      <c r="DT144" s="32"/>
      <c r="DU144" s="32"/>
      <c r="DV144" s="32"/>
      <c r="DW144" s="32"/>
      <c r="DX144" s="2"/>
      <c r="DY144" s="2"/>
      <c r="DZ144" s="2"/>
      <c r="EA144" s="2"/>
      <c r="EB144" s="2"/>
      <c r="EC144" s="2"/>
      <c r="ED144" s="2"/>
      <c r="EE144" s="2"/>
      <c r="EF144" s="2"/>
      <c r="EG144" s="32"/>
      <c r="EH144" s="49"/>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32"/>
      <c r="GI144" s="32"/>
      <c r="GJ144" s="32"/>
      <c r="GK144" s="32"/>
      <c r="GL144" s="2"/>
      <c r="GM144" s="2"/>
      <c r="GN144" s="2"/>
      <c r="GO144" s="2"/>
      <c r="GP144" s="2"/>
    </row>
    <row r="145" spans="6:198" s="1" customFormat="1" ht="13.5" customHeight="1">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R145" s="2"/>
      <c r="BS145" s="32"/>
      <c r="BT145" s="32"/>
      <c r="BU145" s="32"/>
      <c r="BV145" s="32"/>
      <c r="BW145" s="32"/>
      <c r="BX145" s="32"/>
      <c r="BY145" s="32"/>
      <c r="BZ145" s="32"/>
      <c r="CA145" s="32"/>
      <c r="CB145" s="32"/>
      <c r="CC145" s="32"/>
      <c r="CD145" s="54"/>
      <c r="CE145" s="54"/>
      <c r="CF145" s="54"/>
      <c r="CG145" s="54"/>
      <c r="CH145" s="54"/>
      <c r="CI145" s="54"/>
      <c r="CJ145" s="54"/>
      <c r="CK145" s="54"/>
      <c r="CL145" s="54"/>
      <c r="CM145" s="32"/>
      <c r="CN145" s="32"/>
      <c r="CO145" s="32"/>
      <c r="CP145" s="32"/>
      <c r="CQ145" s="32"/>
      <c r="CR145" s="32"/>
      <c r="CS145" s="32"/>
      <c r="CT145" s="32"/>
      <c r="CU145" s="32"/>
      <c r="CV145" s="32"/>
      <c r="CW145" s="32"/>
      <c r="CX145" s="32"/>
      <c r="CY145" s="32"/>
      <c r="CZ145" s="32"/>
      <c r="DA145" s="32"/>
      <c r="DB145" s="32"/>
      <c r="DC145" s="32"/>
      <c r="DD145" s="55"/>
      <c r="DE145" s="56"/>
      <c r="DF145" s="56"/>
      <c r="DG145" s="56"/>
      <c r="DH145" s="56"/>
      <c r="DI145" s="56"/>
      <c r="DJ145" s="32"/>
      <c r="DK145" s="32"/>
      <c r="DL145" s="32"/>
      <c r="DM145" s="55"/>
      <c r="DN145" s="56"/>
      <c r="DO145" s="56"/>
      <c r="DP145" s="56"/>
      <c r="DQ145" s="56"/>
      <c r="DR145" s="56"/>
      <c r="DS145" s="32"/>
      <c r="DT145" s="32"/>
      <c r="DU145" s="32"/>
      <c r="DV145" s="32"/>
      <c r="DW145" s="32"/>
      <c r="DX145" s="2"/>
      <c r="DY145" s="2"/>
      <c r="DZ145" s="2"/>
      <c r="EA145" s="2"/>
      <c r="EB145" s="2"/>
      <c r="EC145" s="2"/>
      <c r="ED145" s="2"/>
      <c r="EE145" s="2"/>
      <c r="EF145" s="2"/>
      <c r="EG145" s="32"/>
      <c r="EH145" s="49"/>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32"/>
      <c r="GI145" s="32"/>
      <c r="GJ145" s="32"/>
      <c r="GK145" s="32"/>
      <c r="GL145" s="2"/>
      <c r="GM145" s="2"/>
      <c r="GN145" s="2"/>
      <c r="GO145" s="2"/>
      <c r="GP145" s="2"/>
    </row>
    <row r="146" spans="6:198" s="1" customFormat="1" ht="13.5" customHeight="1">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R146" s="2"/>
      <c r="BS146" s="32"/>
      <c r="BT146" s="32"/>
      <c r="BU146" s="32"/>
      <c r="BV146" s="32"/>
      <c r="BW146" s="32"/>
      <c r="BX146" s="32"/>
      <c r="BY146" s="32"/>
      <c r="BZ146" s="32"/>
      <c r="CA146" s="32"/>
      <c r="CB146" s="32"/>
      <c r="CC146" s="32"/>
      <c r="CD146" s="54"/>
      <c r="CE146" s="54"/>
      <c r="CF146" s="54"/>
      <c r="CG146" s="54"/>
      <c r="CH146" s="54"/>
      <c r="CI146" s="54"/>
      <c r="CJ146" s="54"/>
      <c r="CK146" s="54"/>
      <c r="CL146" s="54"/>
      <c r="CM146" s="32"/>
      <c r="CN146" s="32"/>
      <c r="CO146" s="32"/>
      <c r="CP146" s="32"/>
      <c r="CQ146" s="32"/>
      <c r="CR146" s="32"/>
      <c r="CS146" s="32"/>
      <c r="CT146" s="32"/>
      <c r="CU146" s="32"/>
      <c r="CV146" s="32"/>
      <c r="CW146" s="32"/>
      <c r="CX146" s="32"/>
      <c r="CY146" s="32"/>
      <c r="CZ146" s="32"/>
      <c r="DA146" s="32"/>
      <c r="DB146" s="32"/>
      <c r="DC146" s="32"/>
      <c r="DD146" s="55"/>
      <c r="DE146" s="56"/>
      <c r="DF146" s="56"/>
      <c r="DG146" s="56"/>
      <c r="DH146" s="56"/>
      <c r="DI146" s="56"/>
      <c r="DJ146" s="32"/>
      <c r="DK146" s="32"/>
      <c r="DL146" s="32"/>
      <c r="DM146" s="55"/>
      <c r="DN146" s="56"/>
      <c r="DO146" s="56"/>
      <c r="DP146" s="56"/>
      <c r="DQ146" s="56"/>
      <c r="DR146" s="56"/>
      <c r="DS146" s="32"/>
      <c r="DT146" s="32"/>
      <c r="DU146" s="32"/>
      <c r="DV146" s="32"/>
      <c r="DW146" s="32"/>
      <c r="DX146" s="2"/>
      <c r="DY146" s="2"/>
      <c r="DZ146" s="2"/>
      <c r="EA146" s="2"/>
      <c r="EB146" s="2"/>
      <c r="EC146" s="2"/>
      <c r="ED146" s="2"/>
      <c r="EE146" s="2"/>
      <c r="EF146" s="2"/>
      <c r="EG146" s="32"/>
      <c r="EH146" s="49"/>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32"/>
      <c r="GI146" s="32"/>
      <c r="GJ146" s="32"/>
      <c r="GK146" s="32"/>
      <c r="GL146" s="2"/>
      <c r="GM146" s="2"/>
      <c r="GN146" s="2"/>
      <c r="GO146" s="2"/>
      <c r="GP146" s="2"/>
    </row>
    <row r="147" spans="6:198" s="1" customFormat="1" ht="13.5" customHeight="1">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R147" s="2"/>
      <c r="BS147" s="32"/>
      <c r="BT147" s="32"/>
      <c r="BU147" s="32"/>
      <c r="BV147" s="32"/>
      <c r="BW147" s="32"/>
      <c r="BX147" s="32"/>
      <c r="BY147" s="32"/>
      <c r="BZ147" s="32"/>
      <c r="CA147" s="32"/>
      <c r="CB147" s="32"/>
      <c r="CC147" s="32"/>
      <c r="CD147" s="54"/>
      <c r="CE147" s="54"/>
      <c r="CF147" s="54"/>
      <c r="CG147" s="54"/>
      <c r="CH147" s="54"/>
      <c r="CI147" s="54"/>
      <c r="CJ147" s="54"/>
      <c r="CK147" s="54"/>
      <c r="CL147" s="54"/>
      <c r="CM147" s="32"/>
      <c r="CN147" s="32"/>
      <c r="CO147" s="32"/>
      <c r="CP147" s="32"/>
      <c r="CQ147" s="32"/>
      <c r="CR147" s="32"/>
      <c r="CS147" s="32"/>
      <c r="CT147" s="32"/>
      <c r="CU147" s="32"/>
      <c r="CV147" s="32"/>
      <c r="CW147" s="32"/>
      <c r="CX147" s="32"/>
      <c r="CY147" s="32"/>
      <c r="CZ147" s="32"/>
      <c r="DA147" s="32"/>
      <c r="DB147" s="32"/>
      <c r="DC147" s="32"/>
      <c r="DD147" s="55"/>
      <c r="DE147" s="56"/>
      <c r="DF147" s="56"/>
      <c r="DG147" s="56"/>
      <c r="DH147" s="56"/>
      <c r="DI147" s="56"/>
      <c r="DJ147" s="32"/>
      <c r="DK147" s="32"/>
      <c r="DL147" s="32"/>
      <c r="DM147" s="55"/>
      <c r="DN147" s="56"/>
      <c r="DO147" s="56"/>
      <c r="DP147" s="56"/>
      <c r="DQ147" s="56"/>
      <c r="DR147" s="56"/>
      <c r="DS147" s="32"/>
      <c r="DT147" s="32"/>
      <c r="DU147" s="32"/>
      <c r="DV147" s="32"/>
      <c r="DW147" s="32"/>
      <c r="DX147" s="2"/>
      <c r="DY147" s="2"/>
      <c r="DZ147" s="2"/>
      <c r="EA147" s="2"/>
      <c r="EB147" s="2"/>
      <c r="EC147" s="2"/>
      <c r="ED147" s="2"/>
      <c r="EE147" s="2"/>
      <c r="EF147" s="2"/>
      <c r="EG147" s="32"/>
      <c r="EH147" s="49"/>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32"/>
      <c r="GI147" s="32"/>
      <c r="GJ147" s="32"/>
      <c r="GK147" s="32"/>
      <c r="GL147" s="2"/>
      <c r="GM147" s="2"/>
      <c r="GN147" s="2"/>
      <c r="GO147" s="2"/>
      <c r="GP147" s="2"/>
    </row>
    <row r="148" spans="6:198" s="1" customFormat="1" ht="13.5" customHeight="1">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R148" s="2"/>
      <c r="BS148" s="32"/>
      <c r="BT148" s="32"/>
      <c r="BU148" s="32"/>
      <c r="BV148" s="32"/>
      <c r="BW148" s="32"/>
      <c r="BX148" s="32"/>
      <c r="BY148" s="32"/>
      <c r="BZ148" s="32"/>
      <c r="CA148" s="32"/>
      <c r="CB148" s="32"/>
      <c r="CC148" s="32"/>
      <c r="CD148" s="54"/>
      <c r="CE148" s="54"/>
      <c r="CF148" s="54"/>
      <c r="CG148" s="54"/>
      <c r="CH148" s="54"/>
      <c r="CI148" s="54"/>
      <c r="CJ148" s="54"/>
      <c r="CK148" s="54"/>
      <c r="CL148" s="54"/>
      <c r="CM148" s="32"/>
      <c r="CN148" s="32"/>
      <c r="CO148" s="32"/>
      <c r="CP148" s="32"/>
      <c r="CQ148" s="32"/>
      <c r="CR148" s="32"/>
      <c r="CS148" s="32"/>
      <c r="CT148" s="32"/>
      <c r="CU148" s="32"/>
      <c r="CV148" s="32"/>
      <c r="CW148" s="32"/>
      <c r="CX148" s="32"/>
      <c r="CY148" s="32"/>
      <c r="CZ148" s="32"/>
      <c r="DA148" s="32"/>
      <c r="DB148" s="32"/>
      <c r="DC148" s="32"/>
      <c r="DD148" s="55"/>
      <c r="DE148" s="56"/>
      <c r="DF148" s="56"/>
      <c r="DG148" s="56"/>
      <c r="DH148" s="56"/>
      <c r="DI148" s="56"/>
      <c r="DJ148" s="32"/>
      <c r="DK148" s="32"/>
      <c r="DL148" s="32"/>
      <c r="DM148" s="55"/>
      <c r="DN148" s="56"/>
      <c r="DO148" s="56"/>
      <c r="DP148" s="56"/>
      <c r="DQ148" s="56"/>
      <c r="DR148" s="56"/>
      <c r="DS148" s="32"/>
      <c r="DT148" s="32"/>
      <c r="DU148" s="32"/>
      <c r="DV148" s="32"/>
      <c r="DW148" s="32"/>
      <c r="DX148" s="2"/>
      <c r="DY148" s="2"/>
      <c r="DZ148" s="2"/>
      <c r="EA148" s="2"/>
      <c r="EB148" s="2"/>
      <c r="EC148" s="2"/>
      <c r="ED148" s="2"/>
      <c r="EE148" s="2"/>
      <c r="EF148" s="2"/>
      <c r="EG148" s="32"/>
      <c r="EH148" s="49"/>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32"/>
      <c r="GI148" s="32"/>
      <c r="GJ148" s="32"/>
      <c r="GK148" s="32"/>
      <c r="GL148" s="2"/>
      <c r="GM148" s="2"/>
      <c r="GN148" s="2"/>
      <c r="GO148" s="2"/>
      <c r="GP148" s="2"/>
    </row>
    <row r="149" spans="6:198" s="1" customFormat="1" ht="13.5" customHeight="1">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R149" s="2"/>
      <c r="BS149" s="32"/>
      <c r="BT149" s="32"/>
      <c r="BU149" s="32"/>
      <c r="BV149" s="32"/>
      <c r="BW149" s="32"/>
      <c r="BX149" s="32"/>
      <c r="BY149" s="32"/>
      <c r="BZ149" s="32"/>
      <c r="CA149" s="32"/>
      <c r="CB149" s="32"/>
      <c r="CC149" s="32"/>
      <c r="CD149" s="54"/>
      <c r="CE149" s="54"/>
      <c r="CF149" s="54"/>
      <c r="CG149" s="54"/>
      <c r="CH149" s="54"/>
      <c r="CI149" s="54"/>
      <c r="CJ149" s="54"/>
      <c r="CK149" s="54"/>
      <c r="CL149" s="54"/>
      <c r="CM149" s="32"/>
      <c r="CN149" s="32"/>
      <c r="CO149" s="32"/>
      <c r="CP149" s="32"/>
      <c r="CQ149" s="32"/>
      <c r="CR149" s="32"/>
      <c r="CS149" s="32"/>
      <c r="CT149" s="32"/>
      <c r="CU149" s="32"/>
      <c r="CV149" s="32"/>
      <c r="CW149" s="32"/>
      <c r="CX149" s="32"/>
      <c r="CY149" s="32"/>
      <c r="CZ149" s="32"/>
      <c r="DA149" s="32"/>
      <c r="DB149" s="32"/>
      <c r="DC149" s="32"/>
      <c r="DD149" s="55"/>
      <c r="DE149" s="56"/>
      <c r="DF149" s="56"/>
      <c r="DG149" s="56"/>
      <c r="DH149" s="56"/>
      <c r="DI149" s="56"/>
      <c r="DJ149" s="32"/>
      <c r="DK149" s="32"/>
      <c r="DL149" s="32"/>
      <c r="DM149" s="55"/>
      <c r="DN149" s="56"/>
      <c r="DO149" s="56"/>
      <c r="DP149" s="56"/>
      <c r="DQ149" s="56"/>
      <c r="DR149" s="56"/>
      <c r="DS149" s="32"/>
      <c r="DT149" s="32"/>
      <c r="DU149" s="32"/>
      <c r="DV149" s="32"/>
      <c r="DW149" s="32"/>
      <c r="DX149" s="2"/>
      <c r="DY149" s="2"/>
      <c r="DZ149" s="2"/>
      <c r="EA149" s="2"/>
      <c r="EB149" s="2"/>
      <c r="EC149" s="2"/>
      <c r="ED149" s="2"/>
      <c r="EE149" s="2"/>
      <c r="EF149" s="2"/>
      <c r="EG149" s="32"/>
      <c r="EH149" s="49"/>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32"/>
      <c r="GI149" s="32"/>
      <c r="GJ149" s="32"/>
      <c r="GK149" s="32"/>
      <c r="GL149" s="2"/>
      <c r="GM149" s="2"/>
      <c r="GN149" s="2"/>
      <c r="GO149" s="2"/>
      <c r="GP149" s="2"/>
    </row>
    <row r="150" spans="6:198" s="1" customFormat="1" ht="13.5" customHeight="1">
      <c r="F150" s="4"/>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R150" s="2"/>
      <c r="BS150" s="32"/>
      <c r="BT150" s="32"/>
      <c r="BU150" s="32"/>
      <c r="BV150" s="32"/>
      <c r="BW150" s="32"/>
      <c r="BX150" s="32"/>
      <c r="BY150" s="32"/>
      <c r="BZ150" s="32"/>
      <c r="CA150" s="32"/>
      <c r="CB150" s="32"/>
      <c r="CC150" s="32"/>
      <c r="CD150" s="54"/>
      <c r="CE150" s="54"/>
      <c r="CF150" s="54"/>
      <c r="CG150" s="54"/>
      <c r="CH150" s="54"/>
      <c r="CI150" s="54"/>
      <c r="CJ150" s="54"/>
      <c r="CK150" s="54"/>
      <c r="CL150" s="54"/>
      <c r="CM150" s="32"/>
      <c r="CN150" s="32"/>
      <c r="CO150" s="32"/>
      <c r="CP150" s="32"/>
      <c r="CQ150" s="32"/>
      <c r="CR150" s="32"/>
      <c r="CS150" s="32"/>
      <c r="CT150" s="32"/>
      <c r="CU150" s="32"/>
      <c r="CV150" s="32"/>
      <c r="CW150" s="32"/>
      <c r="CX150" s="32"/>
      <c r="CY150" s="32"/>
      <c r="CZ150" s="32"/>
      <c r="DA150" s="32"/>
      <c r="DB150" s="32"/>
      <c r="DC150" s="32"/>
      <c r="DD150" s="55"/>
      <c r="DE150" s="56"/>
      <c r="DF150" s="56"/>
      <c r="DG150" s="56"/>
      <c r="DH150" s="56"/>
      <c r="DI150" s="56"/>
      <c r="DJ150" s="32"/>
      <c r="DK150" s="32"/>
      <c r="DL150" s="32"/>
      <c r="DM150" s="55"/>
      <c r="DN150" s="56"/>
      <c r="DO150" s="56"/>
      <c r="DP150" s="56"/>
      <c r="DQ150" s="56"/>
      <c r="DR150" s="56"/>
      <c r="DS150" s="32"/>
      <c r="DT150" s="32"/>
      <c r="DU150" s="32"/>
      <c r="DV150" s="32"/>
      <c r="DW150" s="32"/>
      <c r="DX150" s="2"/>
      <c r="DY150" s="2"/>
      <c r="DZ150" s="2"/>
      <c r="EA150" s="2"/>
      <c r="EB150" s="2"/>
      <c r="EC150" s="2"/>
      <c r="ED150" s="2"/>
      <c r="EE150" s="2"/>
      <c r="EF150" s="2"/>
      <c r="EG150" s="32"/>
      <c r="EH150" s="49"/>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32"/>
      <c r="GI150" s="32"/>
      <c r="GJ150" s="32"/>
      <c r="GK150" s="32"/>
      <c r="GL150" s="2"/>
      <c r="GM150" s="2"/>
      <c r="GN150" s="2"/>
      <c r="GO150" s="2"/>
      <c r="GP150" s="2"/>
    </row>
    <row r="151" spans="6:198" s="1" customFormat="1" ht="13.5" customHeight="1">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R151" s="2"/>
      <c r="BS151" s="32"/>
      <c r="BT151" s="32"/>
      <c r="BU151" s="32"/>
      <c r="BV151" s="32"/>
      <c r="BW151" s="32"/>
      <c r="BX151" s="32"/>
      <c r="BY151" s="32"/>
      <c r="BZ151" s="32"/>
      <c r="CA151" s="32"/>
      <c r="CB151" s="32"/>
      <c r="CC151" s="32"/>
      <c r="CD151" s="54"/>
      <c r="CE151" s="54"/>
      <c r="CF151" s="54"/>
      <c r="CG151" s="54"/>
      <c r="CH151" s="54"/>
      <c r="CI151" s="54"/>
      <c r="CJ151" s="54"/>
      <c r="CK151" s="54"/>
      <c r="CL151" s="54"/>
      <c r="CM151" s="32"/>
      <c r="CN151" s="32"/>
      <c r="CO151" s="32"/>
      <c r="CP151" s="32"/>
      <c r="CQ151" s="32"/>
      <c r="CR151" s="32"/>
      <c r="CS151" s="32"/>
      <c r="CT151" s="32"/>
      <c r="CU151" s="32"/>
      <c r="CV151" s="32"/>
      <c r="CW151" s="32"/>
      <c r="CX151" s="32"/>
      <c r="CY151" s="32"/>
      <c r="CZ151" s="32"/>
      <c r="DA151" s="32"/>
      <c r="DB151" s="32"/>
      <c r="DC151" s="32"/>
      <c r="DD151" s="55"/>
      <c r="DE151" s="56"/>
      <c r="DF151" s="56"/>
      <c r="DG151" s="56"/>
      <c r="DH151" s="56"/>
      <c r="DI151" s="56"/>
      <c r="DJ151" s="32"/>
      <c r="DK151" s="32"/>
      <c r="DL151" s="32"/>
      <c r="DM151" s="55"/>
      <c r="DN151" s="56"/>
      <c r="DO151" s="56"/>
      <c r="DP151" s="56"/>
      <c r="DQ151" s="56"/>
      <c r="DR151" s="56"/>
      <c r="DS151" s="32"/>
      <c r="DT151" s="32"/>
      <c r="DU151" s="32"/>
      <c r="DV151" s="32"/>
      <c r="DW151" s="32"/>
      <c r="DX151" s="2"/>
      <c r="DY151" s="2"/>
      <c r="DZ151" s="2"/>
      <c r="EA151" s="2"/>
      <c r="EB151" s="2"/>
      <c r="EC151" s="2"/>
      <c r="ED151" s="2"/>
      <c r="EE151" s="2"/>
      <c r="EF151" s="2"/>
      <c r="EG151" s="32"/>
      <c r="EH151" s="49"/>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32"/>
      <c r="GI151" s="32"/>
      <c r="GJ151" s="32"/>
      <c r="GK151" s="32"/>
      <c r="GL151" s="2"/>
      <c r="GM151" s="2"/>
      <c r="GN151" s="2"/>
      <c r="GO151" s="2"/>
      <c r="GP151" s="2"/>
    </row>
    <row r="152" spans="6:198" s="1" customFormat="1" ht="13.5" customHeight="1">
      <c r="F152" s="4"/>
      <c r="G152" s="79"/>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79"/>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R152" s="2"/>
      <c r="BS152" s="32"/>
      <c r="BT152" s="32"/>
      <c r="BU152" s="32"/>
      <c r="BV152" s="32"/>
      <c r="BW152" s="32"/>
      <c r="BX152" s="32"/>
      <c r="BY152" s="32"/>
      <c r="BZ152" s="32"/>
      <c r="CA152" s="32"/>
      <c r="CB152" s="32"/>
      <c r="CC152" s="32"/>
      <c r="CD152" s="54"/>
      <c r="CE152" s="54"/>
      <c r="CF152" s="54"/>
      <c r="CG152" s="54"/>
      <c r="CH152" s="54"/>
      <c r="CI152" s="54"/>
      <c r="CJ152" s="54"/>
      <c r="CK152" s="54"/>
      <c r="CL152" s="54"/>
      <c r="CM152" s="32"/>
      <c r="CN152" s="32"/>
      <c r="CO152" s="32"/>
      <c r="CP152" s="32"/>
      <c r="CQ152" s="32"/>
      <c r="CR152" s="32"/>
      <c r="CS152" s="32"/>
      <c r="CT152" s="32"/>
      <c r="CU152" s="32"/>
      <c r="CV152" s="32"/>
      <c r="CW152" s="32"/>
      <c r="CX152" s="32"/>
      <c r="CY152" s="32"/>
      <c r="CZ152" s="32"/>
      <c r="DA152" s="32"/>
      <c r="DB152" s="32"/>
      <c r="DC152" s="32"/>
      <c r="DD152" s="55"/>
      <c r="DE152" s="56"/>
      <c r="DF152" s="56"/>
      <c r="DG152" s="56"/>
      <c r="DH152" s="56"/>
      <c r="DI152" s="56"/>
      <c r="DJ152" s="32"/>
      <c r="DK152" s="32"/>
      <c r="DL152" s="32"/>
      <c r="DM152" s="55"/>
      <c r="DN152" s="56"/>
      <c r="DO152" s="56"/>
      <c r="DP152" s="56"/>
      <c r="DQ152" s="56"/>
      <c r="DR152" s="56"/>
      <c r="DS152" s="32"/>
      <c r="DT152" s="32"/>
      <c r="DU152" s="32"/>
      <c r="DV152" s="32"/>
      <c r="DW152" s="32"/>
      <c r="DX152" s="2"/>
      <c r="DY152" s="2"/>
      <c r="DZ152" s="2"/>
      <c r="EA152" s="2"/>
      <c r="EB152" s="2"/>
      <c r="EC152" s="2"/>
      <c r="ED152" s="2"/>
      <c r="EE152" s="2"/>
      <c r="EF152" s="2"/>
      <c r="EG152" s="32"/>
      <c r="EH152" s="49"/>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32"/>
      <c r="GI152" s="32"/>
      <c r="GJ152" s="32"/>
      <c r="GK152" s="32"/>
      <c r="GL152" s="2"/>
      <c r="GM152" s="2"/>
      <c r="GN152" s="2"/>
      <c r="GO152" s="2"/>
      <c r="GP152" s="2"/>
    </row>
    <row r="153" spans="6:198" s="1" customFormat="1" ht="13.5" customHeight="1">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R153" s="2"/>
      <c r="BS153" s="32"/>
      <c r="BT153" s="32"/>
      <c r="BU153" s="32"/>
      <c r="BV153" s="32"/>
      <c r="BW153" s="32"/>
      <c r="BX153" s="32"/>
      <c r="BY153" s="32"/>
      <c r="BZ153" s="32"/>
      <c r="CA153" s="32"/>
      <c r="CB153" s="32"/>
      <c r="CC153" s="32"/>
      <c r="CD153" s="54"/>
      <c r="CE153" s="54"/>
      <c r="CF153" s="54"/>
      <c r="CG153" s="54"/>
      <c r="CH153" s="54"/>
      <c r="CI153" s="54"/>
      <c r="CJ153" s="54"/>
      <c r="CK153" s="54"/>
      <c r="CL153" s="54"/>
      <c r="CM153" s="32"/>
      <c r="CN153" s="32"/>
      <c r="CO153" s="32"/>
      <c r="CP153" s="32"/>
      <c r="CQ153" s="32"/>
      <c r="CR153" s="32"/>
      <c r="CS153" s="32"/>
      <c r="CT153" s="32"/>
      <c r="CU153" s="32"/>
      <c r="CV153" s="32"/>
      <c r="CW153" s="32"/>
      <c r="CX153" s="32"/>
      <c r="CY153" s="32"/>
      <c r="CZ153" s="32"/>
      <c r="DA153" s="32"/>
      <c r="DB153" s="32"/>
      <c r="DC153" s="32"/>
      <c r="DD153" s="55"/>
      <c r="DE153" s="56"/>
      <c r="DF153" s="56"/>
      <c r="DG153" s="56"/>
      <c r="DH153" s="56"/>
      <c r="DI153" s="56"/>
      <c r="DJ153" s="32"/>
      <c r="DK153" s="32"/>
      <c r="DL153" s="32"/>
      <c r="DM153" s="55"/>
      <c r="DN153" s="56"/>
      <c r="DO153" s="56"/>
      <c r="DP153" s="56"/>
      <c r="DQ153" s="56"/>
      <c r="DR153" s="56"/>
      <c r="DS153" s="32"/>
      <c r="DT153" s="32"/>
      <c r="DU153" s="32"/>
      <c r="DV153" s="32"/>
      <c r="DW153" s="32"/>
      <c r="DX153" s="2"/>
      <c r="DY153" s="2"/>
      <c r="DZ153" s="2"/>
      <c r="EA153" s="2"/>
      <c r="EB153" s="2"/>
      <c r="EC153" s="2"/>
      <c r="ED153" s="2"/>
      <c r="EE153" s="2"/>
      <c r="EF153" s="2"/>
      <c r="EG153" s="32"/>
      <c r="EH153" s="49"/>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32"/>
      <c r="GI153" s="32"/>
      <c r="GJ153" s="32"/>
      <c r="GK153" s="32"/>
      <c r="GL153" s="2"/>
      <c r="GM153" s="2"/>
      <c r="GN153" s="2"/>
      <c r="GO153" s="2"/>
      <c r="GP153" s="2"/>
    </row>
    <row r="154" spans="6:198" s="1" customFormat="1" ht="13.5" customHeight="1">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R154" s="2"/>
      <c r="BS154" s="32"/>
      <c r="BT154" s="32"/>
      <c r="BU154" s="32"/>
      <c r="BV154" s="32"/>
      <c r="BW154" s="32"/>
      <c r="BX154" s="32"/>
      <c r="BY154" s="32"/>
      <c r="BZ154" s="32"/>
      <c r="CA154" s="32"/>
      <c r="CB154" s="32"/>
      <c r="CC154" s="32"/>
      <c r="CD154" s="54"/>
      <c r="CE154" s="54"/>
      <c r="CF154" s="54"/>
      <c r="CG154" s="54"/>
      <c r="CH154" s="54"/>
      <c r="CI154" s="54"/>
      <c r="CJ154" s="54"/>
      <c r="CK154" s="54"/>
      <c r="CL154" s="54"/>
      <c r="CM154" s="32"/>
      <c r="CN154" s="32"/>
      <c r="CO154" s="32"/>
      <c r="CP154" s="32"/>
      <c r="CQ154" s="32"/>
      <c r="CR154" s="32"/>
      <c r="CS154" s="32"/>
      <c r="CT154" s="32"/>
      <c r="CU154" s="32"/>
      <c r="CV154" s="32"/>
      <c r="CW154" s="32"/>
      <c r="CX154" s="32"/>
      <c r="CY154" s="32"/>
      <c r="CZ154" s="32"/>
      <c r="DA154" s="32"/>
      <c r="DB154" s="32"/>
      <c r="DC154" s="32"/>
      <c r="DD154" s="55"/>
      <c r="DE154" s="56"/>
      <c r="DF154" s="56"/>
      <c r="DG154" s="56"/>
      <c r="DH154" s="56"/>
      <c r="DI154" s="56"/>
      <c r="DJ154" s="32"/>
      <c r="DK154" s="32"/>
      <c r="DL154" s="32"/>
      <c r="DM154" s="55"/>
      <c r="DN154" s="56"/>
      <c r="DO154" s="56"/>
      <c r="DP154" s="56"/>
      <c r="DQ154" s="56"/>
      <c r="DR154" s="56"/>
      <c r="DS154" s="32"/>
      <c r="DT154" s="32"/>
      <c r="DU154" s="32"/>
      <c r="DV154" s="32"/>
      <c r="DW154" s="32"/>
      <c r="DX154" s="2"/>
      <c r="DY154" s="2"/>
      <c r="DZ154" s="2"/>
      <c r="EA154" s="2"/>
      <c r="EB154" s="2"/>
      <c r="EC154" s="2"/>
      <c r="ED154" s="2"/>
      <c r="EE154" s="2"/>
      <c r="EF154" s="2"/>
      <c r="EG154" s="32"/>
      <c r="EH154" s="49"/>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32"/>
      <c r="GI154" s="32"/>
      <c r="GJ154" s="32"/>
      <c r="GK154" s="32"/>
      <c r="GL154" s="2"/>
      <c r="GM154" s="2"/>
      <c r="GN154" s="2"/>
      <c r="GO154" s="2"/>
      <c r="GP154" s="2"/>
    </row>
    <row r="155" spans="6:198" s="1" customFormat="1" ht="13.5" customHeight="1">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R155" s="2"/>
      <c r="BS155" s="32"/>
      <c r="BT155" s="32"/>
      <c r="BU155" s="32"/>
      <c r="BV155" s="32"/>
      <c r="BW155" s="32"/>
      <c r="BX155" s="32"/>
      <c r="BY155" s="32"/>
      <c r="BZ155" s="32"/>
      <c r="CA155" s="32"/>
      <c r="CB155" s="32"/>
      <c r="CC155" s="32"/>
      <c r="CD155" s="54"/>
      <c r="CE155" s="54"/>
      <c r="CF155" s="54"/>
      <c r="CG155" s="54"/>
      <c r="CH155" s="54"/>
      <c r="CI155" s="54"/>
      <c r="CJ155" s="54"/>
      <c r="CK155" s="54"/>
      <c r="CL155" s="54"/>
      <c r="CM155" s="32"/>
      <c r="CN155" s="32"/>
      <c r="CO155" s="32"/>
      <c r="CP155" s="32"/>
      <c r="CQ155" s="32"/>
      <c r="CR155" s="32"/>
      <c r="CS155" s="32"/>
      <c r="CT155" s="32"/>
      <c r="CU155" s="32"/>
      <c r="CV155" s="32"/>
      <c r="CW155" s="32"/>
      <c r="CX155" s="32"/>
      <c r="CY155" s="32"/>
      <c r="CZ155" s="32"/>
      <c r="DA155" s="32"/>
      <c r="DB155" s="32"/>
      <c r="DC155" s="32"/>
      <c r="DD155" s="55"/>
      <c r="DE155" s="56"/>
      <c r="DF155" s="56"/>
      <c r="DG155" s="56"/>
      <c r="DH155" s="56"/>
      <c r="DI155" s="56"/>
      <c r="DJ155" s="32"/>
      <c r="DK155" s="32"/>
      <c r="DL155" s="32"/>
      <c r="DM155" s="55"/>
      <c r="DN155" s="56"/>
      <c r="DO155" s="56"/>
      <c r="DP155" s="56"/>
      <c r="DQ155" s="56"/>
      <c r="DR155" s="56"/>
      <c r="DS155" s="32"/>
      <c r="DT155" s="32"/>
      <c r="DU155" s="32"/>
      <c r="DV155" s="32"/>
      <c r="DW155" s="32"/>
      <c r="DX155" s="2"/>
      <c r="DY155" s="2"/>
      <c r="DZ155" s="2"/>
      <c r="EA155" s="2"/>
      <c r="EB155" s="2"/>
      <c r="EC155" s="2"/>
      <c r="ED155" s="2"/>
      <c r="EE155" s="2"/>
      <c r="EF155" s="2"/>
      <c r="EG155" s="32"/>
      <c r="EH155" s="49"/>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32"/>
      <c r="GI155" s="32"/>
      <c r="GJ155" s="32"/>
      <c r="GK155" s="32"/>
      <c r="GL155" s="2"/>
      <c r="GM155" s="2"/>
      <c r="GN155" s="2"/>
      <c r="GO155" s="2"/>
      <c r="GP155" s="2"/>
    </row>
    <row r="156" spans="6:198" s="1" customFormat="1" ht="13.5" customHeight="1">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R156" s="2"/>
      <c r="BS156" s="32"/>
      <c r="BT156" s="32"/>
      <c r="BU156" s="32"/>
      <c r="BV156" s="32"/>
      <c r="BW156" s="32"/>
      <c r="BX156" s="32"/>
      <c r="BY156" s="32"/>
      <c r="BZ156" s="32"/>
      <c r="CA156" s="32"/>
      <c r="CB156" s="32"/>
      <c r="CC156" s="32"/>
      <c r="CD156" s="54"/>
      <c r="CE156" s="54"/>
      <c r="CF156" s="54"/>
      <c r="CG156" s="54"/>
      <c r="CH156" s="54"/>
      <c r="CI156" s="54"/>
      <c r="CJ156" s="54"/>
      <c r="CK156" s="54"/>
      <c r="CL156" s="54"/>
      <c r="CM156" s="32"/>
      <c r="CN156" s="32"/>
      <c r="CO156" s="32"/>
      <c r="CP156" s="32"/>
      <c r="CQ156" s="32"/>
      <c r="CR156" s="32"/>
      <c r="CS156" s="32"/>
      <c r="CT156" s="32"/>
      <c r="CU156" s="32"/>
      <c r="CV156" s="32"/>
      <c r="CW156" s="32"/>
      <c r="CX156" s="32"/>
      <c r="CY156" s="32"/>
      <c r="CZ156" s="32"/>
      <c r="DA156" s="32"/>
      <c r="DB156" s="32"/>
      <c r="DC156" s="32"/>
      <c r="DD156" s="55"/>
      <c r="DE156" s="56"/>
      <c r="DF156" s="56"/>
      <c r="DG156" s="56"/>
      <c r="DH156" s="56"/>
      <c r="DI156" s="56"/>
      <c r="DJ156" s="32"/>
      <c r="DK156" s="32"/>
      <c r="DL156" s="32"/>
      <c r="DM156" s="55"/>
      <c r="DN156" s="56"/>
      <c r="DO156" s="56"/>
      <c r="DP156" s="56"/>
      <c r="DQ156" s="56"/>
      <c r="DR156" s="56"/>
      <c r="DS156" s="32"/>
      <c r="DT156" s="32"/>
      <c r="DU156" s="32"/>
      <c r="DV156" s="32"/>
      <c r="DW156" s="32"/>
      <c r="DX156" s="2"/>
      <c r="DY156" s="2"/>
      <c r="DZ156" s="2"/>
      <c r="EA156" s="2"/>
      <c r="EB156" s="2"/>
      <c r="EC156" s="2"/>
      <c r="ED156" s="2"/>
      <c r="EE156" s="2"/>
      <c r="EF156" s="2"/>
      <c r="EG156" s="32"/>
      <c r="EH156" s="49"/>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32"/>
      <c r="GI156" s="32"/>
      <c r="GJ156" s="32"/>
      <c r="GK156" s="32"/>
      <c r="GL156" s="2"/>
      <c r="GM156" s="2"/>
      <c r="GN156" s="2"/>
      <c r="GO156" s="2"/>
      <c r="GP156" s="2"/>
    </row>
    <row r="157" spans="6:198" s="1" customFormat="1" ht="13.5" customHeight="1">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R157" s="2"/>
      <c r="BS157" s="32"/>
      <c r="BT157" s="32"/>
      <c r="BU157" s="32"/>
      <c r="BV157" s="32"/>
      <c r="BW157" s="32"/>
      <c r="BX157" s="32"/>
      <c r="BY157" s="32"/>
      <c r="BZ157" s="32"/>
      <c r="CA157" s="32"/>
      <c r="CB157" s="32"/>
      <c r="CC157" s="32"/>
      <c r="CD157" s="54"/>
      <c r="CE157" s="54"/>
      <c r="CF157" s="54"/>
      <c r="CG157" s="54"/>
      <c r="CH157" s="54"/>
      <c r="CI157" s="54"/>
      <c r="CJ157" s="54"/>
      <c r="CK157" s="54"/>
      <c r="CL157" s="54"/>
      <c r="CM157" s="32"/>
      <c r="CN157" s="32"/>
      <c r="CO157" s="32"/>
      <c r="CP157" s="32"/>
      <c r="CQ157" s="32"/>
      <c r="CR157" s="32"/>
      <c r="CS157" s="32"/>
      <c r="CT157" s="32"/>
      <c r="CU157" s="32"/>
      <c r="CV157" s="32"/>
      <c r="CW157" s="32"/>
      <c r="CX157" s="32"/>
      <c r="CY157" s="32"/>
      <c r="CZ157" s="32"/>
      <c r="DA157" s="32"/>
      <c r="DB157" s="32"/>
      <c r="DC157" s="32"/>
      <c r="DD157" s="55"/>
      <c r="DE157" s="56"/>
      <c r="DF157" s="56"/>
      <c r="DG157" s="56"/>
      <c r="DH157" s="56"/>
      <c r="DI157" s="56"/>
      <c r="DJ157" s="32"/>
      <c r="DK157" s="32"/>
      <c r="DL157" s="32"/>
      <c r="DM157" s="55"/>
      <c r="DN157" s="56"/>
      <c r="DO157" s="56"/>
      <c r="DP157" s="56"/>
      <c r="DQ157" s="56"/>
      <c r="DR157" s="56"/>
      <c r="DS157" s="32"/>
      <c r="DT157" s="32"/>
      <c r="DU157" s="32"/>
      <c r="DV157" s="32"/>
      <c r="DW157" s="32"/>
      <c r="DX157" s="2"/>
      <c r="DY157" s="2"/>
      <c r="DZ157" s="2"/>
      <c r="EA157" s="2"/>
      <c r="EB157" s="2"/>
      <c r="EC157" s="2"/>
      <c r="ED157" s="2"/>
      <c r="EE157" s="2"/>
      <c r="EF157" s="2"/>
      <c r="EG157" s="32"/>
      <c r="EH157" s="49"/>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32"/>
      <c r="GI157" s="32"/>
      <c r="GJ157" s="32"/>
      <c r="GK157" s="32"/>
      <c r="GL157" s="2"/>
      <c r="GM157" s="2"/>
      <c r="GN157" s="2"/>
      <c r="GO157" s="2"/>
      <c r="GP157" s="2"/>
    </row>
    <row r="158" spans="6:198" s="1" customFormat="1" ht="13.5" customHeight="1">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R158" s="2"/>
      <c r="BS158" s="32"/>
      <c r="BT158" s="32"/>
      <c r="BU158" s="32"/>
      <c r="BV158" s="32"/>
      <c r="BW158" s="32"/>
      <c r="BX158" s="32"/>
      <c r="BY158" s="32"/>
      <c r="BZ158" s="32"/>
      <c r="CA158" s="32"/>
      <c r="CB158" s="32"/>
      <c r="CC158" s="32"/>
      <c r="CD158" s="54"/>
      <c r="CE158" s="54"/>
      <c r="CF158" s="54"/>
      <c r="CG158" s="54"/>
      <c r="CH158" s="54"/>
      <c r="CI158" s="54"/>
      <c r="CJ158" s="54"/>
      <c r="CK158" s="54"/>
      <c r="CL158" s="54"/>
      <c r="CM158" s="32"/>
      <c r="CN158" s="32"/>
      <c r="CO158" s="32"/>
      <c r="CP158" s="32"/>
      <c r="CQ158" s="32"/>
      <c r="CR158" s="32"/>
      <c r="CS158" s="32"/>
      <c r="CT158" s="32"/>
      <c r="CU158" s="32"/>
      <c r="CV158" s="32"/>
      <c r="CW158" s="32"/>
      <c r="CX158" s="32"/>
      <c r="CY158" s="32"/>
      <c r="CZ158" s="32"/>
      <c r="DA158" s="32"/>
      <c r="DB158" s="32"/>
      <c r="DC158" s="32"/>
      <c r="DD158" s="55"/>
      <c r="DE158" s="56"/>
      <c r="DF158" s="56"/>
      <c r="DG158" s="56"/>
      <c r="DH158" s="56"/>
      <c r="DI158" s="56"/>
      <c r="DJ158" s="32"/>
      <c r="DK158" s="32"/>
      <c r="DL158" s="32"/>
      <c r="DM158" s="55"/>
      <c r="DN158" s="56"/>
      <c r="DO158" s="56"/>
      <c r="DP158" s="56"/>
      <c r="DQ158" s="56"/>
      <c r="DR158" s="56"/>
      <c r="DS158" s="32"/>
      <c r="DT158" s="32"/>
      <c r="DU158" s="32"/>
      <c r="DV158" s="32"/>
      <c r="DW158" s="32"/>
      <c r="DX158" s="2"/>
      <c r="DY158" s="2"/>
      <c r="DZ158" s="2"/>
      <c r="EA158" s="2"/>
      <c r="EB158" s="2"/>
      <c r="EC158" s="2"/>
      <c r="ED158" s="2"/>
      <c r="EE158" s="2"/>
      <c r="EF158" s="2"/>
      <c r="EG158" s="32"/>
      <c r="EH158" s="49"/>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32"/>
      <c r="GI158" s="32"/>
      <c r="GJ158" s="32"/>
      <c r="GK158" s="32"/>
      <c r="GL158" s="2"/>
      <c r="GM158" s="2"/>
      <c r="GN158" s="2"/>
      <c r="GO158" s="2"/>
      <c r="GP158" s="2"/>
    </row>
    <row r="159" spans="6:198" s="1" customFormat="1" ht="13.5" customHeight="1">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R159" s="2"/>
      <c r="BS159" s="32"/>
      <c r="BT159" s="32"/>
      <c r="BU159" s="32"/>
      <c r="BV159" s="32"/>
      <c r="BW159" s="32"/>
      <c r="BX159" s="32"/>
      <c r="BY159" s="32"/>
      <c r="BZ159" s="32"/>
      <c r="CA159" s="32"/>
      <c r="CB159" s="32"/>
      <c r="CC159" s="32"/>
      <c r="CD159" s="54"/>
      <c r="CE159" s="54"/>
      <c r="CF159" s="54"/>
      <c r="CG159" s="54"/>
      <c r="CH159" s="54"/>
      <c r="CI159" s="54"/>
      <c r="CJ159" s="54"/>
      <c r="CK159" s="54"/>
      <c r="CL159" s="54"/>
      <c r="CM159" s="32"/>
      <c r="CN159" s="32"/>
      <c r="CO159" s="32"/>
      <c r="CP159" s="32"/>
      <c r="CQ159" s="32"/>
      <c r="CR159" s="32"/>
      <c r="CS159" s="32"/>
      <c r="CT159" s="32"/>
      <c r="CU159" s="32"/>
      <c r="CV159" s="32"/>
      <c r="CW159" s="32"/>
      <c r="CX159" s="32"/>
      <c r="CY159" s="32"/>
      <c r="CZ159" s="32"/>
      <c r="DA159" s="32"/>
      <c r="DB159" s="32"/>
      <c r="DC159" s="32"/>
      <c r="DD159" s="55"/>
      <c r="DE159" s="56"/>
      <c r="DF159" s="56"/>
      <c r="DG159" s="56"/>
      <c r="DH159" s="56"/>
      <c r="DI159" s="56"/>
      <c r="DJ159" s="32"/>
      <c r="DK159" s="32"/>
      <c r="DL159" s="32"/>
      <c r="DM159" s="55"/>
      <c r="DN159" s="56"/>
      <c r="DO159" s="56"/>
      <c r="DP159" s="56"/>
      <c r="DQ159" s="56"/>
      <c r="DR159" s="56"/>
      <c r="DS159" s="32"/>
      <c r="DT159" s="32"/>
      <c r="DU159" s="32"/>
      <c r="DV159" s="32"/>
      <c r="DW159" s="32"/>
      <c r="DX159" s="2"/>
      <c r="DY159" s="2"/>
      <c r="DZ159" s="2"/>
      <c r="EA159" s="2"/>
      <c r="EB159" s="2"/>
      <c r="EC159" s="2"/>
      <c r="ED159" s="2"/>
      <c r="EE159" s="2"/>
      <c r="EF159" s="2"/>
      <c r="EG159" s="32"/>
      <c r="EH159" s="49"/>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32"/>
      <c r="GI159" s="32"/>
      <c r="GJ159" s="32"/>
      <c r="GK159" s="32"/>
      <c r="GL159" s="2"/>
      <c r="GM159" s="2"/>
      <c r="GN159" s="2"/>
      <c r="GO159" s="2"/>
      <c r="GP159" s="2"/>
    </row>
    <row r="160" spans="6:198" s="1" customFormat="1" ht="13.5" customHeight="1">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R160" s="2"/>
      <c r="BS160" s="32"/>
      <c r="BT160" s="32"/>
      <c r="BU160" s="32"/>
      <c r="BV160" s="32"/>
      <c r="BW160" s="32"/>
      <c r="BX160" s="32"/>
      <c r="BY160" s="32"/>
      <c r="BZ160" s="32"/>
      <c r="CA160" s="32"/>
      <c r="CB160" s="32"/>
      <c r="CC160" s="32"/>
      <c r="CD160" s="54"/>
      <c r="CE160" s="54"/>
      <c r="CF160" s="54"/>
      <c r="CG160" s="54"/>
      <c r="CH160" s="54"/>
      <c r="CI160" s="54"/>
      <c r="CJ160" s="54"/>
      <c r="CK160" s="54"/>
      <c r="CL160" s="54"/>
      <c r="CM160" s="32"/>
      <c r="CN160" s="32"/>
      <c r="CO160" s="32"/>
      <c r="CP160" s="32"/>
      <c r="CQ160" s="32"/>
      <c r="CR160" s="32"/>
      <c r="CS160" s="32"/>
      <c r="CT160" s="32"/>
      <c r="CU160" s="32"/>
      <c r="CV160" s="32"/>
      <c r="CW160" s="32"/>
      <c r="CX160" s="32"/>
      <c r="CY160" s="32"/>
      <c r="CZ160" s="32"/>
      <c r="DA160" s="32"/>
      <c r="DB160" s="32"/>
      <c r="DC160" s="32"/>
      <c r="DD160" s="55"/>
      <c r="DE160" s="56"/>
      <c r="DF160" s="56"/>
      <c r="DG160" s="56"/>
      <c r="DH160" s="56"/>
      <c r="DI160" s="56"/>
      <c r="DJ160" s="32"/>
      <c r="DK160" s="32"/>
      <c r="DL160" s="32"/>
      <c r="DM160" s="55"/>
      <c r="DN160" s="56"/>
      <c r="DO160" s="56"/>
      <c r="DP160" s="56"/>
      <c r="DQ160" s="56"/>
      <c r="DR160" s="56"/>
      <c r="DS160" s="32"/>
      <c r="DT160" s="32"/>
      <c r="DU160" s="32"/>
      <c r="DV160" s="32"/>
      <c r="DW160" s="32"/>
      <c r="DX160" s="2"/>
      <c r="DY160" s="2"/>
      <c r="DZ160" s="2"/>
      <c r="EA160" s="2"/>
      <c r="EB160" s="2"/>
      <c r="EC160" s="2"/>
      <c r="ED160" s="2"/>
      <c r="EE160" s="2"/>
      <c r="EF160" s="2"/>
      <c r="EG160" s="32"/>
      <c r="EH160" s="49"/>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32"/>
      <c r="GI160" s="32"/>
      <c r="GJ160" s="32"/>
      <c r="GK160" s="32"/>
      <c r="GL160" s="2"/>
      <c r="GM160" s="2"/>
      <c r="GN160" s="2"/>
      <c r="GO160" s="2"/>
      <c r="GP160" s="2"/>
    </row>
    <row r="161" spans="6:198" s="1" customFormat="1" ht="13.5" customHeight="1">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R161" s="2"/>
      <c r="BS161" s="32"/>
      <c r="BT161" s="32"/>
      <c r="BU161" s="32"/>
      <c r="BV161" s="32"/>
      <c r="BW161" s="32"/>
      <c r="BX161" s="32"/>
      <c r="BY161" s="32"/>
      <c r="BZ161" s="32"/>
      <c r="CA161" s="32"/>
      <c r="CB161" s="32"/>
      <c r="CC161" s="32"/>
      <c r="CD161" s="54"/>
      <c r="CE161" s="54"/>
      <c r="CF161" s="54"/>
      <c r="CG161" s="54"/>
      <c r="CH161" s="54"/>
      <c r="CI161" s="54"/>
      <c r="CJ161" s="54"/>
      <c r="CK161" s="54"/>
      <c r="CL161" s="54"/>
      <c r="CM161" s="32"/>
      <c r="CN161" s="32"/>
      <c r="CO161" s="32"/>
      <c r="CP161" s="32"/>
      <c r="CQ161" s="32"/>
      <c r="CR161" s="32"/>
      <c r="CS161" s="32"/>
      <c r="CT161" s="32"/>
      <c r="CU161" s="32"/>
      <c r="CV161" s="32"/>
      <c r="CW161" s="32"/>
      <c r="CX161" s="32"/>
      <c r="CY161" s="32"/>
      <c r="CZ161" s="32"/>
      <c r="DA161" s="32"/>
      <c r="DB161" s="32"/>
      <c r="DC161" s="32"/>
      <c r="DD161" s="55"/>
      <c r="DE161" s="56"/>
      <c r="DF161" s="56"/>
      <c r="DG161" s="56"/>
      <c r="DH161" s="56"/>
      <c r="DI161" s="56"/>
      <c r="DJ161" s="32"/>
      <c r="DK161" s="32"/>
      <c r="DL161" s="32"/>
      <c r="DM161" s="55"/>
      <c r="DN161" s="56"/>
      <c r="DO161" s="56"/>
      <c r="DP161" s="56"/>
      <c r="DQ161" s="56"/>
      <c r="DR161" s="56"/>
      <c r="DS161" s="32"/>
      <c r="DT161" s="32"/>
      <c r="DU161" s="32"/>
      <c r="DV161" s="32"/>
      <c r="DW161" s="32"/>
      <c r="DX161" s="2"/>
      <c r="DY161" s="2"/>
      <c r="DZ161" s="2"/>
      <c r="EA161" s="2"/>
      <c r="EB161" s="2"/>
      <c r="EC161" s="2"/>
      <c r="ED161" s="2"/>
      <c r="EE161" s="2"/>
      <c r="EF161" s="2"/>
      <c r="EG161" s="32"/>
      <c r="EH161" s="49"/>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32"/>
      <c r="GI161" s="32"/>
      <c r="GJ161" s="32"/>
      <c r="GK161" s="32"/>
      <c r="GL161" s="2"/>
      <c r="GM161" s="2"/>
      <c r="GN161" s="2"/>
      <c r="GO161" s="2"/>
      <c r="GP161" s="2"/>
    </row>
    <row r="162" spans="6:198" s="1" customFormat="1" ht="13.5" customHeight="1">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R162" s="2"/>
      <c r="BS162" s="32"/>
      <c r="BT162" s="32"/>
      <c r="BU162" s="32"/>
      <c r="BV162" s="32"/>
      <c r="BW162" s="32"/>
      <c r="BX162" s="32"/>
      <c r="BY162" s="32"/>
      <c r="BZ162" s="32"/>
      <c r="CA162" s="32"/>
      <c r="CB162" s="32"/>
      <c r="CC162" s="32"/>
      <c r="CD162" s="54"/>
      <c r="CE162" s="54"/>
      <c r="CF162" s="54"/>
      <c r="CG162" s="54"/>
      <c r="CH162" s="54"/>
      <c r="CI162" s="54"/>
      <c r="CJ162" s="54"/>
      <c r="CK162" s="54"/>
      <c r="CL162" s="54"/>
      <c r="CM162" s="32"/>
      <c r="CN162" s="32"/>
      <c r="CO162" s="32"/>
      <c r="CP162" s="32"/>
      <c r="CQ162" s="32"/>
      <c r="CR162" s="32"/>
      <c r="CS162" s="32"/>
      <c r="CT162" s="32"/>
      <c r="CU162" s="32"/>
      <c r="CV162" s="32"/>
      <c r="CW162" s="32"/>
      <c r="CX162" s="32"/>
      <c r="CY162" s="32"/>
      <c r="CZ162" s="32"/>
      <c r="DA162" s="32"/>
      <c r="DB162" s="32"/>
      <c r="DC162" s="32"/>
      <c r="DD162" s="55"/>
      <c r="DE162" s="56"/>
      <c r="DF162" s="56"/>
      <c r="DG162" s="56"/>
      <c r="DH162" s="56"/>
      <c r="DI162" s="56"/>
      <c r="DJ162" s="32"/>
      <c r="DK162" s="32"/>
      <c r="DL162" s="32"/>
      <c r="DM162" s="55"/>
      <c r="DN162" s="56"/>
      <c r="DO162" s="56"/>
      <c r="DP162" s="56"/>
      <c r="DQ162" s="56"/>
      <c r="DR162" s="56"/>
      <c r="DS162" s="32"/>
      <c r="DT162" s="32"/>
      <c r="DU162" s="32"/>
      <c r="DV162" s="32"/>
      <c r="DW162" s="32"/>
      <c r="DX162" s="2"/>
      <c r="DY162" s="2"/>
      <c r="DZ162" s="2"/>
      <c r="EA162" s="2"/>
      <c r="EB162" s="2"/>
      <c r="EC162" s="2"/>
      <c r="ED162" s="2"/>
      <c r="EE162" s="2"/>
      <c r="EF162" s="2"/>
      <c r="EG162" s="32"/>
      <c r="EH162" s="49"/>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32"/>
      <c r="GI162" s="32"/>
      <c r="GJ162" s="32"/>
      <c r="GK162" s="32"/>
      <c r="GL162" s="2"/>
      <c r="GM162" s="2"/>
      <c r="GN162" s="2"/>
      <c r="GO162" s="2"/>
      <c r="GP162" s="2"/>
    </row>
    <row r="163" spans="6:198" s="1" customFormat="1" ht="13.5" customHeight="1">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R163" s="2"/>
      <c r="BS163" s="32"/>
      <c r="BT163" s="32"/>
      <c r="BU163" s="32"/>
      <c r="BV163" s="32"/>
      <c r="BW163" s="32"/>
      <c r="BX163" s="32"/>
      <c r="BY163" s="32"/>
      <c r="BZ163" s="32"/>
      <c r="CA163" s="32"/>
      <c r="CB163" s="32"/>
      <c r="CC163" s="32"/>
      <c r="CD163" s="54"/>
      <c r="CE163" s="54"/>
      <c r="CF163" s="54"/>
      <c r="CG163" s="54"/>
      <c r="CH163" s="54"/>
      <c r="CI163" s="54"/>
      <c r="CJ163" s="54"/>
      <c r="CK163" s="54"/>
      <c r="CL163" s="54"/>
      <c r="CM163" s="32"/>
      <c r="CN163" s="32"/>
      <c r="CO163" s="32"/>
      <c r="CP163" s="32"/>
      <c r="CQ163" s="32"/>
      <c r="CR163" s="32"/>
      <c r="CS163" s="32"/>
      <c r="CT163" s="32"/>
      <c r="CU163" s="32"/>
      <c r="CV163" s="32"/>
      <c r="CW163" s="32"/>
      <c r="CX163" s="32"/>
      <c r="CY163" s="32"/>
      <c r="CZ163" s="32"/>
      <c r="DA163" s="32"/>
      <c r="DB163" s="32"/>
      <c r="DC163" s="32"/>
      <c r="DD163" s="55"/>
      <c r="DE163" s="56"/>
      <c r="DF163" s="56"/>
      <c r="DG163" s="56"/>
      <c r="DH163" s="56"/>
      <c r="DI163" s="56"/>
      <c r="DJ163" s="32"/>
      <c r="DK163" s="32"/>
      <c r="DL163" s="32"/>
      <c r="DM163" s="55"/>
      <c r="DN163" s="56"/>
      <c r="DO163" s="56"/>
      <c r="DP163" s="56"/>
      <c r="DQ163" s="56"/>
      <c r="DR163" s="56"/>
      <c r="DS163" s="32"/>
      <c r="DT163" s="32"/>
      <c r="DU163" s="32"/>
      <c r="DV163" s="32"/>
      <c r="DW163" s="32"/>
      <c r="DX163" s="2"/>
      <c r="DY163" s="2"/>
      <c r="DZ163" s="2"/>
      <c r="EA163" s="2"/>
      <c r="EB163" s="2"/>
      <c r="EC163" s="2"/>
      <c r="ED163" s="2"/>
      <c r="EE163" s="2"/>
      <c r="EF163" s="2"/>
      <c r="EG163" s="32"/>
      <c r="EH163" s="49"/>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32"/>
      <c r="GI163" s="32"/>
      <c r="GJ163" s="32"/>
      <c r="GK163" s="32"/>
      <c r="GL163" s="2"/>
      <c r="GM163" s="2"/>
      <c r="GN163" s="2"/>
      <c r="GO163" s="2"/>
      <c r="GP163" s="2"/>
    </row>
    <row r="164" spans="6:198" s="1" customFormat="1" ht="13.5" customHeight="1">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R164" s="2"/>
      <c r="BS164" s="32"/>
      <c r="BT164" s="32"/>
      <c r="BU164" s="32"/>
      <c r="BV164" s="32"/>
      <c r="BW164" s="32"/>
      <c r="BX164" s="32"/>
      <c r="BY164" s="32"/>
      <c r="BZ164" s="32"/>
      <c r="CA164" s="32"/>
      <c r="CB164" s="32"/>
      <c r="CC164" s="32"/>
      <c r="CD164" s="54"/>
      <c r="CE164" s="54"/>
      <c r="CF164" s="54"/>
      <c r="CG164" s="54"/>
      <c r="CH164" s="54"/>
      <c r="CI164" s="54"/>
      <c r="CJ164" s="54"/>
      <c r="CK164" s="54"/>
      <c r="CL164" s="54"/>
      <c r="CM164" s="32"/>
      <c r="CN164" s="32"/>
      <c r="CO164" s="32"/>
      <c r="CP164" s="32"/>
      <c r="CQ164" s="32"/>
      <c r="CR164" s="32"/>
      <c r="CS164" s="32"/>
      <c r="CT164" s="32"/>
      <c r="CU164" s="32"/>
      <c r="CV164" s="32"/>
      <c r="CW164" s="32"/>
      <c r="CX164" s="32"/>
      <c r="CY164" s="32"/>
      <c r="CZ164" s="32"/>
      <c r="DA164" s="32"/>
      <c r="DB164" s="32"/>
      <c r="DC164" s="32"/>
      <c r="DD164" s="55"/>
      <c r="DE164" s="56"/>
      <c r="DF164" s="56"/>
      <c r="DG164" s="56"/>
      <c r="DH164" s="56"/>
      <c r="DI164" s="56"/>
      <c r="DJ164" s="32"/>
      <c r="DK164" s="32"/>
      <c r="DL164" s="32"/>
      <c r="DM164" s="55"/>
      <c r="DN164" s="56"/>
      <c r="DO164" s="56"/>
      <c r="DP164" s="56"/>
      <c r="DQ164" s="56"/>
      <c r="DR164" s="56"/>
      <c r="DS164" s="32"/>
      <c r="DT164" s="32"/>
      <c r="DU164" s="32"/>
      <c r="DV164" s="32"/>
      <c r="DW164" s="32"/>
      <c r="DX164" s="2"/>
      <c r="DY164" s="2"/>
      <c r="DZ164" s="2"/>
      <c r="EA164" s="2"/>
      <c r="EB164" s="2"/>
      <c r="EC164" s="2"/>
      <c r="ED164" s="2"/>
      <c r="EE164" s="2"/>
      <c r="EF164" s="2"/>
      <c r="EG164" s="32"/>
      <c r="EH164" s="49"/>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32"/>
      <c r="GI164" s="32"/>
      <c r="GJ164" s="32"/>
      <c r="GK164" s="32"/>
      <c r="GL164" s="2"/>
      <c r="GM164" s="2"/>
      <c r="GN164" s="2"/>
      <c r="GO164" s="2"/>
      <c r="GP164" s="2"/>
    </row>
    <row r="165" spans="6:198" s="1" customFormat="1" ht="13.5" customHeight="1">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R165" s="2"/>
      <c r="BS165" s="32"/>
      <c r="BT165" s="32"/>
      <c r="BU165" s="32"/>
      <c r="BV165" s="32"/>
      <c r="BW165" s="32"/>
      <c r="BX165" s="32"/>
      <c r="BY165" s="32"/>
      <c r="BZ165" s="32"/>
      <c r="CA165" s="32"/>
      <c r="CB165" s="32"/>
      <c r="CC165" s="32"/>
      <c r="CD165" s="54"/>
      <c r="CE165" s="54"/>
      <c r="CF165" s="54"/>
      <c r="CG165" s="54"/>
      <c r="CH165" s="54"/>
      <c r="CI165" s="54"/>
      <c r="CJ165" s="54"/>
      <c r="CK165" s="54"/>
      <c r="CL165" s="54"/>
      <c r="CM165" s="32"/>
      <c r="CN165" s="32"/>
      <c r="CO165" s="32"/>
      <c r="CP165" s="32"/>
      <c r="CQ165" s="32"/>
      <c r="CR165" s="32"/>
      <c r="CS165" s="32"/>
      <c r="CT165" s="32"/>
      <c r="CU165" s="32"/>
      <c r="CV165" s="32"/>
      <c r="CW165" s="32"/>
      <c r="CX165" s="32"/>
      <c r="CY165" s="32"/>
      <c r="CZ165" s="32"/>
      <c r="DA165" s="32"/>
      <c r="DB165" s="32"/>
      <c r="DC165" s="32"/>
      <c r="DD165" s="55"/>
      <c r="DE165" s="56"/>
      <c r="DF165" s="56"/>
      <c r="DG165" s="56"/>
      <c r="DH165" s="56"/>
      <c r="DI165" s="56"/>
      <c r="DJ165" s="32"/>
      <c r="DK165" s="32"/>
      <c r="DL165" s="32"/>
      <c r="DM165" s="55"/>
      <c r="DN165" s="56"/>
      <c r="DO165" s="56"/>
      <c r="DP165" s="56"/>
      <c r="DQ165" s="56"/>
      <c r="DR165" s="56"/>
      <c r="DS165" s="32"/>
      <c r="DT165" s="32"/>
      <c r="DU165" s="32"/>
      <c r="DV165" s="32"/>
      <c r="DW165" s="32"/>
      <c r="DX165" s="2"/>
      <c r="DY165" s="2"/>
      <c r="DZ165" s="2"/>
      <c r="EA165" s="2"/>
      <c r="EB165" s="2"/>
      <c r="EC165" s="2"/>
      <c r="ED165" s="2"/>
      <c r="EE165" s="2"/>
      <c r="EF165" s="2"/>
      <c r="EG165" s="32"/>
      <c r="EH165" s="49"/>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32"/>
      <c r="GI165" s="32"/>
      <c r="GJ165" s="32"/>
      <c r="GK165" s="32"/>
      <c r="GL165" s="2"/>
      <c r="GM165" s="2"/>
      <c r="GN165" s="2"/>
      <c r="GO165" s="2"/>
      <c r="GP165" s="2"/>
    </row>
    <row r="166" spans="6:198" s="1" customFormat="1" ht="13.5" customHeight="1">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R166" s="2"/>
      <c r="BS166" s="32"/>
      <c r="BT166" s="32"/>
      <c r="BU166" s="32"/>
      <c r="BV166" s="32"/>
      <c r="BW166" s="32"/>
      <c r="BX166" s="32"/>
      <c r="BY166" s="32"/>
      <c r="BZ166" s="32"/>
      <c r="CA166" s="32"/>
      <c r="CB166" s="32"/>
      <c r="CC166" s="32"/>
      <c r="CD166" s="54"/>
      <c r="CE166" s="54"/>
      <c r="CF166" s="54"/>
      <c r="CG166" s="54"/>
      <c r="CH166" s="54"/>
      <c r="CI166" s="54"/>
      <c r="CJ166" s="54"/>
      <c r="CK166" s="54"/>
      <c r="CL166" s="54"/>
      <c r="CM166" s="32"/>
      <c r="CN166" s="32"/>
      <c r="CO166" s="32"/>
      <c r="CP166" s="32"/>
      <c r="CQ166" s="32"/>
      <c r="CR166" s="32"/>
      <c r="CS166" s="32"/>
      <c r="CT166" s="32"/>
      <c r="CU166" s="32"/>
      <c r="CV166" s="32"/>
      <c r="CW166" s="32"/>
      <c r="CX166" s="32"/>
      <c r="CY166" s="32"/>
      <c r="CZ166" s="32"/>
      <c r="DA166" s="32"/>
      <c r="DB166" s="32"/>
      <c r="DC166" s="32"/>
      <c r="DD166" s="55"/>
      <c r="DE166" s="56"/>
      <c r="DF166" s="56"/>
      <c r="DG166" s="56"/>
      <c r="DH166" s="56"/>
      <c r="DI166" s="56"/>
      <c r="DJ166" s="32"/>
      <c r="DK166" s="32"/>
      <c r="DL166" s="32"/>
      <c r="DM166" s="55"/>
      <c r="DN166" s="56"/>
      <c r="DO166" s="56"/>
      <c r="DP166" s="56"/>
      <c r="DQ166" s="56"/>
      <c r="DR166" s="56"/>
      <c r="DS166" s="32"/>
      <c r="DT166" s="32"/>
      <c r="DU166" s="32"/>
      <c r="DV166" s="32"/>
      <c r="DW166" s="32"/>
      <c r="DX166" s="2"/>
      <c r="DY166" s="2"/>
      <c r="DZ166" s="2"/>
      <c r="EA166" s="2"/>
      <c r="EB166" s="2"/>
      <c r="EC166" s="2"/>
      <c r="ED166" s="2"/>
      <c r="EE166" s="2"/>
      <c r="EF166" s="2"/>
      <c r="EG166" s="32"/>
      <c r="EH166" s="49"/>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32"/>
      <c r="GI166" s="32"/>
      <c r="GJ166" s="32"/>
      <c r="GK166" s="32"/>
      <c r="GL166" s="2"/>
      <c r="GM166" s="2"/>
      <c r="GN166" s="2"/>
      <c r="GO166" s="2"/>
      <c r="GP166" s="2"/>
    </row>
    <row r="167" spans="6:198" s="1" customFormat="1" ht="13.5" customHeight="1">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R167" s="2"/>
      <c r="BS167" s="32"/>
      <c r="BT167" s="32"/>
      <c r="BU167" s="32"/>
      <c r="BV167" s="32"/>
      <c r="BW167" s="32"/>
      <c r="BX167" s="32"/>
      <c r="BY167" s="32"/>
      <c r="BZ167" s="32"/>
      <c r="CA167" s="32"/>
      <c r="CB167" s="32"/>
      <c r="CC167" s="32"/>
      <c r="CD167" s="54"/>
      <c r="CE167" s="54"/>
      <c r="CF167" s="54"/>
      <c r="CG167" s="54"/>
      <c r="CH167" s="54"/>
      <c r="CI167" s="54"/>
      <c r="CJ167" s="54"/>
      <c r="CK167" s="54"/>
      <c r="CL167" s="54"/>
      <c r="CM167" s="32"/>
      <c r="CN167" s="32"/>
      <c r="CO167" s="32"/>
      <c r="CP167" s="32"/>
      <c r="CQ167" s="32"/>
      <c r="CR167" s="32"/>
      <c r="CS167" s="32"/>
      <c r="CT167" s="32"/>
      <c r="CU167" s="32"/>
      <c r="CV167" s="32"/>
      <c r="CW167" s="32"/>
      <c r="CX167" s="32"/>
      <c r="CY167" s="32"/>
      <c r="CZ167" s="32"/>
      <c r="DA167" s="32"/>
      <c r="DB167" s="32"/>
      <c r="DC167" s="32"/>
      <c r="DD167" s="55"/>
      <c r="DE167" s="56"/>
      <c r="DF167" s="56"/>
      <c r="DG167" s="56"/>
      <c r="DH167" s="56"/>
      <c r="DI167" s="56"/>
      <c r="DJ167" s="32"/>
      <c r="DK167" s="32"/>
      <c r="DL167" s="32"/>
      <c r="DM167" s="55"/>
      <c r="DN167" s="56"/>
      <c r="DO167" s="56"/>
      <c r="DP167" s="56"/>
      <c r="DQ167" s="56"/>
      <c r="DR167" s="56"/>
      <c r="DS167" s="32"/>
      <c r="DT167" s="32"/>
      <c r="DU167" s="32"/>
      <c r="DV167" s="32"/>
      <c r="DW167" s="32"/>
      <c r="DX167" s="2"/>
      <c r="DY167" s="2"/>
      <c r="DZ167" s="2"/>
      <c r="EA167" s="2"/>
      <c r="EB167" s="2"/>
      <c r="EC167" s="2"/>
      <c r="ED167" s="2"/>
      <c r="EE167" s="2"/>
      <c r="EF167" s="2"/>
      <c r="EG167" s="32"/>
      <c r="EH167" s="49"/>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32"/>
      <c r="GI167" s="32"/>
      <c r="GJ167" s="32"/>
      <c r="GK167" s="32"/>
      <c r="GL167" s="2"/>
      <c r="GM167" s="2"/>
      <c r="GN167" s="2"/>
      <c r="GO167" s="2"/>
      <c r="GP167" s="2"/>
    </row>
    <row r="168" spans="6:198" s="1" customFormat="1" ht="13.5" customHeight="1" thickBot="1">
      <c r="F168" s="53"/>
      <c r="G168" s="80"/>
      <c r="H168" s="53"/>
      <c r="I168" s="53"/>
      <c r="J168" s="53"/>
      <c r="K168" s="53"/>
      <c r="L168" s="53"/>
      <c r="M168" s="53"/>
      <c r="N168" s="53"/>
      <c r="O168" s="53"/>
      <c r="P168" s="53"/>
      <c r="Q168" s="53"/>
      <c r="R168" s="53"/>
      <c r="S168" s="53"/>
      <c r="T168" s="53"/>
      <c r="U168" s="53"/>
      <c r="V168" s="53"/>
      <c r="W168" s="53"/>
      <c r="X168" s="53"/>
      <c r="Y168" s="53"/>
      <c r="Z168" s="53"/>
      <c r="AA168" s="53"/>
      <c r="AB168" s="53"/>
      <c r="AC168" s="53"/>
      <c r="AD168" s="53"/>
      <c r="AE168" s="53"/>
      <c r="AF168" s="53"/>
      <c r="AG168" s="53"/>
      <c r="AH168" s="53"/>
      <c r="AI168" s="53"/>
      <c r="AJ168" s="53"/>
      <c r="AK168" s="53"/>
      <c r="AL168" s="53"/>
      <c r="AM168" s="53"/>
      <c r="AN168" s="53"/>
      <c r="AO168" s="53"/>
      <c r="AP168" s="53"/>
      <c r="AQ168" s="53"/>
      <c r="AR168" s="53"/>
      <c r="AS168" s="53"/>
      <c r="AT168" s="53"/>
      <c r="AU168" s="53"/>
      <c r="AV168" s="53"/>
      <c r="AW168" s="53"/>
      <c r="AX168" s="53"/>
      <c r="AY168" s="53"/>
      <c r="AZ168" s="53"/>
      <c r="BA168" s="53"/>
      <c r="BB168" s="53"/>
      <c r="BC168" s="53"/>
      <c r="BD168" s="53"/>
      <c r="BE168" s="53"/>
      <c r="BF168" s="53"/>
      <c r="BG168" s="53"/>
      <c r="BH168" s="53"/>
      <c r="BI168" s="53"/>
      <c r="BJ168" s="53"/>
      <c r="BK168" s="4"/>
      <c r="BR168" s="2"/>
      <c r="BS168" s="32"/>
      <c r="BT168" s="32"/>
      <c r="BU168" s="32"/>
      <c r="BV168" s="32"/>
      <c r="BW168" s="32"/>
      <c r="BX168" s="32"/>
      <c r="BY168" s="32"/>
      <c r="BZ168" s="32"/>
      <c r="CA168" s="32"/>
      <c r="CB168" s="32"/>
      <c r="CC168" s="32"/>
      <c r="CD168" s="54"/>
      <c r="CE168" s="54"/>
      <c r="CF168" s="54"/>
      <c r="CG168" s="54"/>
      <c r="CH168" s="54"/>
      <c r="CI168" s="54"/>
      <c r="CJ168" s="54"/>
      <c r="CK168" s="54"/>
      <c r="CL168" s="54"/>
      <c r="CM168" s="32"/>
      <c r="CN168" s="32"/>
      <c r="CO168" s="32"/>
      <c r="CP168" s="32"/>
      <c r="CQ168" s="32"/>
      <c r="CR168" s="32"/>
      <c r="CS168" s="32"/>
      <c r="CT168" s="32"/>
      <c r="CU168" s="32"/>
      <c r="CV168" s="32"/>
      <c r="CW168" s="32"/>
      <c r="CX168" s="32"/>
      <c r="CY168" s="32"/>
      <c r="CZ168" s="32"/>
      <c r="DA168" s="32"/>
      <c r="DB168" s="32"/>
      <c r="DC168" s="32"/>
      <c r="DD168" s="55"/>
      <c r="DE168" s="56"/>
      <c r="DF168" s="56"/>
      <c r="DG168" s="56"/>
      <c r="DH168" s="56"/>
      <c r="DI168" s="56"/>
      <c r="DJ168" s="32"/>
      <c r="DK168" s="32"/>
      <c r="DL168" s="32"/>
      <c r="DM168" s="55"/>
      <c r="DN168" s="56"/>
      <c r="DO168" s="56"/>
      <c r="DP168" s="56"/>
      <c r="DQ168" s="56"/>
      <c r="DR168" s="56"/>
      <c r="DS168" s="32"/>
      <c r="DT168" s="32"/>
      <c r="DU168" s="32"/>
      <c r="DV168" s="32"/>
      <c r="DW168" s="32"/>
      <c r="DX168" s="2"/>
      <c r="DY168" s="2"/>
      <c r="DZ168" s="2"/>
      <c r="EA168" s="2"/>
      <c r="EB168" s="2"/>
      <c r="EC168" s="2"/>
      <c r="ED168" s="2"/>
      <c r="EE168" s="2"/>
      <c r="EF168" s="2"/>
      <c r="EG168" s="32"/>
      <c r="EH168" s="49"/>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32"/>
      <c r="GI168" s="32"/>
      <c r="GJ168" s="32"/>
      <c r="GK168" s="32"/>
      <c r="GL168" s="2"/>
      <c r="GM168" s="2"/>
      <c r="GN168" s="2"/>
      <c r="GO168" s="2"/>
      <c r="GP168" s="2"/>
    </row>
    <row r="169" spans="6:198" s="1" customFormat="1" ht="19.5" customHeight="1">
      <c r="F169" s="550" t="str">
        <f>[2]Setup!$B$5</f>
        <v>Precise Mortgage Funding 2018-2B plc</v>
      </c>
      <c r="G169" s="550"/>
      <c r="H169" s="550"/>
      <c r="I169" s="550"/>
      <c r="J169" s="550"/>
      <c r="K169" s="550"/>
      <c r="L169" s="550"/>
      <c r="M169" s="550"/>
      <c r="N169" s="550"/>
      <c r="O169" s="550"/>
      <c r="P169" s="550"/>
      <c r="Q169" s="550"/>
      <c r="R169" s="550"/>
      <c r="S169" s="550"/>
      <c r="T169" s="550"/>
      <c r="U169" s="550"/>
      <c r="V169" s="550"/>
      <c r="W169" s="550"/>
      <c r="X169" s="550"/>
      <c r="Y169" s="550"/>
      <c r="Z169" s="550"/>
      <c r="AA169" s="550"/>
      <c r="AB169" s="550"/>
      <c r="AC169" s="550"/>
      <c r="AD169" s="550"/>
      <c r="AE169" s="550"/>
      <c r="AF169" s="550"/>
      <c r="AG169" s="550"/>
      <c r="AH169" s="550"/>
      <c r="AI169" s="550"/>
      <c r="AJ169" s="550"/>
      <c r="AK169" s="550"/>
      <c r="AL169" s="550"/>
      <c r="AM169" s="550"/>
      <c r="AN169" s="550"/>
      <c r="AO169" s="550"/>
      <c r="AP169" s="550"/>
      <c r="AQ169" s="550"/>
      <c r="AR169" s="550"/>
      <c r="AS169" s="550"/>
      <c r="AT169" s="550"/>
      <c r="AU169" s="550"/>
      <c r="AV169" s="550"/>
      <c r="AW169" s="550"/>
      <c r="AX169" s="550"/>
      <c r="AY169" s="550"/>
      <c r="AZ169" s="550"/>
      <c r="BA169" s="550"/>
      <c r="BB169" s="550"/>
      <c r="BC169" s="550"/>
      <c r="BD169" s="550"/>
      <c r="BE169" s="550"/>
      <c r="BF169" s="550"/>
      <c r="BG169" s="550"/>
      <c r="BH169" s="550"/>
      <c r="BI169" s="550"/>
      <c r="BJ169" s="550"/>
      <c r="BK169" s="550"/>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row>
    <row r="170" spans="6:198" s="1" customFormat="1" ht="15" customHeight="1">
      <c r="F170" s="551" t="s">
        <v>1</v>
      </c>
      <c r="G170" s="551"/>
      <c r="H170" s="551"/>
      <c r="I170" s="551"/>
      <c r="J170" s="551"/>
      <c r="K170" s="551"/>
      <c r="L170" s="551"/>
      <c r="M170" s="551"/>
      <c r="N170" s="551"/>
      <c r="O170" s="551"/>
      <c r="P170" s="551"/>
      <c r="Q170" s="551"/>
      <c r="R170" s="551"/>
      <c r="S170" s="551"/>
      <c r="T170" s="551"/>
      <c r="U170" s="551"/>
      <c r="V170" s="551"/>
      <c r="W170" s="551"/>
      <c r="X170" s="551"/>
      <c r="Y170" s="551"/>
      <c r="Z170" s="551"/>
      <c r="AA170" s="551"/>
      <c r="AB170" s="551"/>
      <c r="AC170" s="551"/>
      <c r="AD170" s="551"/>
      <c r="AE170" s="551"/>
      <c r="AF170" s="551"/>
      <c r="AG170" s="551"/>
      <c r="AH170" s="551"/>
      <c r="AI170" s="551"/>
      <c r="AJ170" s="551"/>
      <c r="AK170" s="551"/>
      <c r="AL170" s="551"/>
      <c r="AM170" s="551"/>
      <c r="AN170" s="551"/>
      <c r="AO170" s="551"/>
      <c r="AP170" s="551"/>
      <c r="AQ170" s="551"/>
      <c r="AR170" s="551"/>
      <c r="AS170" s="551"/>
      <c r="AT170" s="551"/>
      <c r="AU170" s="551"/>
      <c r="AV170" s="551"/>
      <c r="AW170" s="551"/>
      <c r="AX170" s="551"/>
      <c r="AY170" s="551"/>
      <c r="AZ170" s="551"/>
      <c r="BA170" s="551"/>
      <c r="BB170" s="551"/>
      <c r="BC170" s="551"/>
      <c r="BD170" s="551"/>
      <c r="BE170" s="551"/>
      <c r="BF170" s="551"/>
      <c r="BG170" s="551"/>
      <c r="BH170" s="551"/>
      <c r="BI170" s="551"/>
      <c r="BJ170" s="551"/>
      <c r="BK170" s="551"/>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row>
    <row r="171" spans="6:198" s="1" customFormat="1" ht="15" customHeight="1">
      <c r="F171" s="551" t="s">
        <v>2</v>
      </c>
      <c r="G171" s="551"/>
      <c r="H171" s="551"/>
      <c r="I171" s="551"/>
      <c r="J171" s="551"/>
      <c r="K171" s="551"/>
      <c r="L171" s="551"/>
      <c r="M171" s="551"/>
      <c r="N171" s="551"/>
      <c r="O171" s="551"/>
      <c r="P171" s="551"/>
      <c r="Q171" s="551"/>
      <c r="R171" s="551"/>
      <c r="S171" s="551"/>
      <c r="T171" s="551"/>
      <c r="U171" s="551"/>
      <c r="V171" s="551"/>
      <c r="W171" s="551"/>
      <c r="X171" s="551"/>
      <c r="Y171" s="551"/>
      <c r="Z171" s="551"/>
      <c r="AA171" s="551"/>
      <c r="AB171" s="551"/>
      <c r="AC171" s="551"/>
      <c r="AD171" s="551"/>
      <c r="AE171" s="551"/>
      <c r="AF171" s="551"/>
      <c r="AG171" s="551"/>
      <c r="AH171" s="551"/>
      <c r="AI171" s="551"/>
      <c r="AJ171" s="551"/>
      <c r="AK171" s="551"/>
      <c r="AL171" s="551"/>
      <c r="AM171" s="551"/>
      <c r="AN171" s="551"/>
      <c r="AO171" s="551"/>
      <c r="AP171" s="551"/>
      <c r="AQ171" s="551"/>
      <c r="AR171" s="551"/>
      <c r="AS171" s="551"/>
      <c r="AT171" s="551"/>
      <c r="AU171" s="551"/>
      <c r="AV171" s="551"/>
      <c r="AW171" s="551"/>
      <c r="AX171" s="551"/>
      <c r="AY171" s="551"/>
      <c r="AZ171" s="551"/>
      <c r="BA171" s="551"/>
      <c r="BB171" s="551"/>
      <c r="BC171" s="551"/>
      <c r="BD171" s="551"/>
      <c r="BE171" s="551"/>
      <c r="BF171" s="551"/>
      <c r="BG171" s="551"/>
      <c r="BH171" s="551"/>
      <c r="BI171" s="551"/>
      <c r="BJ171" s="551"/>
      <c r="BK171" s="551"/>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row>
    <row r="172" spans="6:198" s="1" customFormat="1" ht="13.5" customHeight="1" thickBot="1">
      <c r="F172" s="552">
        <f>[1]Input!$C$112</f>
        <v>43211</v>
      </c>
      <c r="G172" s="552"/>
      <c r="H172" s="552"/>
      <c r="I172" s="552"/>
      <c r="J172" s="552"/>
      <c r="K172" s="552"/>
      <c r="L172" s="552"/>
      <c r="M172" s="552"/>
      <c r="N172" s="552"/>
      <c r="O172" s="552"/>
      <c r="P172" s="552"/>
      <c r="Q172" s="552"/>
      <c r="R172" s="552"/>
      <c r="S172" s="552"/>
      <c r="T172" s="552"/>
      <c r="U172" s="552"/>
      <c r="V172" s="552"/>
      <c r="W172" s="552"/>
      <c r="X172" s="552"/>
      <c r="Y172" s="552"/>
      <c r="Z172" s="552"/>
      <c r="AA172" s="552"/>
      <c r="AB172" s="552"/>
      <c r="AC172" s="552"/>
      <c r="AD172" s="552"/>
      <c r="AE172" s="552"/>
      <c r="AF172" s="552"/>
      <c r="AG172" s="552"/>
      <c r="AH172" s="552"/>
      <c r="AI172" s="552"/>
      <c r="AJ172" s="552"/>
      <c r="AK172" s="552"/>
      <c r="AL172" s="552"/>
      <c r="AM172" s="552"/>
      <c r="AN172" s="552"/>
      <c r="AO172" s="552"/>
      <c r="AP172" s="552"/>
      <c r="AQ172" s="552"/>
      <c r="AR172" s="552"/>
      <c r="AS172" s="552"/>
      <c r="AT172" s="552"/>
      <c r="AU172" s="552"/>
      <c r="AV172" s="552"/>
      <c r="AW172" s="552"/>
      <c r="AX172" s="552"/>
      <c r="AY172" s="552"/>
      <c r="AZ172" s="552"/>
      <c r="BA172" s="552"/>
      <c r="BB172" s="552"/>
      <c r="BC172" s="552"/>
      <c r="BD172" s="552"/>
      <c r="BE172" s="552"/>
      <c r="BF172" s="552"/>
      <c r="BG172" s="552"/>
      <c r="BH172" s="552"/>
      <c r="BI172" s="552"/>
      <c r="BJ172" s="552"/>
      <c r="BK172" s="55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row>
    <row r="173" spans="6:198" s="1" customFormat="1" ht="12.75" customHeight="1">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row>
    <row r="174" spans="6:198" s="1" customFormat="1" ht="12.75" customHeight="1">
      <c r="F174" s="579" t="s">
        <v>18</v>
      </c>
      <c r="G174" s="579"/>
      <c r="H174" s="579"/>
      <c r="I174" s="579"/>
      <c r="J174" s="579"/>
      <c r="K174" s="579"/>
      <c r="L174" s="579"/>
      <c r="M174" s="579"/>
      <c r="N174" s="579"/>
      <c r="O174" s="579"/>
      <c r="P174" s="579"/>
      <c r="Q174" s="579"/>
      <c r="R174" s="579"/>
      <c r="S174" s="579"/>
      <c r="T174" s="579"/>
      <c r="U174" s="579"/>
      <c r="V174" s="579"/>
      <c r="W174" s="579"/>
      <c r="X174" s="579"/>
      <c r="Y174" s="579"/>
      <c r="Z174" s="579"/>
      <c r="AA174" s="579"/>
      <c r="AB174" s="579"/>
      <c r="AC174" s="579"/>
      <c r="AD174" s="579"/>
      <c r="AE174" s="579"/>
      <c r="AF174" s="579"/>
      <c r="AG174" s="579"/>
      <c r="AH174" s="579"/>
      <c r="AI174" s="579"/>
      <c r="AJ174" s="579"/>
      <c r="AK174" s="579"/>
      <c r="AL174" s="579"/>
      <c r="AM174" s="579"/>
      <c r="AN174" s="579"/>
      <c r="AO174" s="579"/>
      <c r="AP174" s="579"/>
      <c r="AQ174" s="579"/>
      <c r="AR174" s="579"/>
      <c r="AS174" s="579"/>
      <c r="AT174" s="579"/>
      <c r="AU174" s="579"/>
      <c r="AV174" s="579"/>
      <c r="AW174" s="579"/>
      <c r="AX174" s="579"/>
      <c r="AY174" s="579"/>
      <c r="AZ174" s="579"/>
      <c r="BA174" s="579"/>
      <c r="BB174" s="579"/>
      <c r="BC174" s="579"/>
      <c r="BD174" s="579"/>
      <c r="BE174" s="579"/>
      <c r="BF174" s="579"/>
      <c r="BG174" s="579"/>
      <c r="BH174" s="579"/>
      <c r="BI174" s="579"/>
      <c r="BJ174" s="579"/>
      <c r="BK174" s="579"/>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row>
    <row r="175" spans="6:198" s="1" customFormat="1" ht="12.75" customHeight="1">
      <c r="F175" s="4"/>
      <c r="G175" s="25"/>
      <c r="H175" s="25"/>
      <c r="I175" s="25"/>
      <c r="J175" s="25"/>
      <c r="K175" s="25"/>
      <c r="L175" s="25"/>
      <c r="M175" s="25"/>
      <c r="N175" s="25"/>
      <c r="O175" s="25"/>
      <c r="P175" s="81"/>
      <c r="Q175" s="81"/>
      <c r="R175" s="81"/>
      <c r="S175" s="81"/>
      <c r="T175" s="81"/>
      <c r="U175" s="81"/>
      <c r="V175" s="81"/>
      <c r="W175" s="81"/>
      <c r="X175" s="81"/>
      <c r="Y175" s="81"/>
      <c r="Z175" s="81"/>
      <c r="AA175" s="81"/>
      <c r="AB175" s="82"/>
      <c r="AC175" s="82"/>
      <c r="AD175" s="82"/>
      <c r="AE175" s="82"/>
      <c r="AF175" s="82"/>
      <c r="AG175" s="64"/>
      <c r="AH175" s="64"/>
      <c r="AI175" s="64"/>
      <c r="AJ175" s="83" t="s">
        <v>96</v>
      </c>
      <c r="AK175" s="83"/>
      <c r="AL175" s="64"/>
      <c r="AM175" s="64"/>
      <c r="AN175" s="64"/>
      <c r="AO175" s="82"/>
      <c r="AP175" s="82"/>
      <c r="AQ175" s="82"/>
      <c r="AR175" s="82"/>
      <c r="AS175" s="82"/>
      <c r="AT175" s="81"/>
      <c r="AU175" s="81"/>
      <c r="AV175" s="596" t="s">
        <v>97</v>
      </c>
      <c r="AW175" s="596"/>
      <c r="AX175" s="596"/>
      <c r="AY175" s="596"/>
      <c r="AZ175" s="596"/>
      <c r="BA175" s="596"/>
      <c r="BB175" s="596"/>
      <c r="BC175" s="596"/>
      <c r="BD175" s="25"/>
      <c r="BE175" s="25"/>
      <c r="BF175" s="25"/>
      <c r="BG175" s="25"/>
      <c r="BH175" s="25"/>
      <c r="BI175" s="25"/>
      <c r="BJ175" s="4"/>
      <c r="BK175" s="4"/>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row>
    <row r="176" spans="6:198" s="1" customFormat="1" ht="12.75" customHeight="1">
      <c r="F176" s="4"/>
      <c r="G176" s="25"/>
      <c r="H176" s="25"/>
      <c r="I176" s="25"/>
      <c r="J176" s="25"/>
      <c r="K176" s="25"/>
      <c r="L176" s="25"/>
      <c r="M176" s="25"/>
      <c r="N176" s="25"/>
      <c r="O176" s="25"/>
      <c r="P176" s="25"/>
      <c r="Q176" s="25"/>
      <c r="R176" s="25"/>
      <c r="S176" s="25"/>
      <c r="T176" s="25"/>
      <c r="U176" s="25"/>
      <c r="V176" s="25"/>
      <c r="W176" s="25"/>
      <c r="X176" s="25"/>
      <c r="Y176" s="25"/>
      <c r="Z176" s="25"/>
      <c r="AA176" s="25"/>
      <c r="AB176" s="597"/>
      <c r="AC176" s="597"/>
      <c r="AD176" s="25"/>
      <c r="AE176" s="597"/>
      <c r="AF176" s="597"/>
      <c r="AG176" s="597" t="s">
        <v>98</v>
      </c>
      <c r="AH176" s="597"/>
      <c r="AI176" s="25"/>
      <c r="AJ176" s="597" t="s">
        <v>99</v>
      </c>
      <c r="AK176" s="597"/>
      <c r="AL176" s="25"/>
      <c r="AM176" s="597" t="s">
        <v>100</v>
      </c>
      <c r="AN176" s="599"/>
      <c r="AO176" s="599"/>
      <c r="AP176" s="84"/>
      <c r="AQ176" s="25"/>
      <c r="AR176" s="84"/>
      <c r="AS176" s="84"/>
      <c r="AT176" s="84"/>
      <c r="AU176" s="25"/>
      <c r="AV176" s="597" t="s">
        <v>98</v>
      </c>
      <c r="AW176" s="597"/>
      <c r="AX176" s="25"/>
      <c r="AY176" s="597" t="s">
        <v>99</v>
      </c>
      <c r="AZ176" s="597"/>
      <c r="BA176" s="25"/>
      <c r="BB176" s="597" t="s">
        <v>100</v>
      </c>
      <c r="BC176" s="597"/>
      <c r="BD176" s="597"/>
      <c r="BE176" s="25"/>
      <c r="BF176" s="25"/>
      <c r="BG176" s="25"/>
      <c r="BH176" s="25"/>
      <c r="BI176" s="25"/>
      <c r="BJ176" s="4"/>
      <c r="BK176" s="4"/>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row>
    <row r="177" spans="6:198" s="1" customFormat="1" ht="12.75" customHeight="1">
      <c r="F177" s="4"/>
      <c r="G177" s="83" t="s">
        <v>101</v>
      </c>
      <c r="H177" s="83"/>
      <c r="I177" s="83"/>
      <c r="J177" s="83"/>
      <c r="K177" s="83"/>
      <c r="L177" s="83"/>
      <c r="M177" s="83"/>
      <c r="N177" s="83"/>
      <c r="O177" s="83"/>
      <c r="P177" s="83"/>
      <c r="Q177" s="83"/>
      <c r="R177" s="83" t="s">
        <v>102</v>
      </c>
      <c r="S177" s="83"/>
      <c r="T177" s="83"/>
      <c r="U177" s="83"/>
      <c r="V177" s="85"/>
      <c r="W177" s="85"/>
      <c r="X177" s="85"/>
      <c r="Y177" s="85"/>
      <c r="Z177" s="85"/>
      <c r="AA177" s="85"/>
      <c r="AB177" s="598"/>
      <c r="AC177" s="598"/>
      <c r="AD177" s="85"/>
      <c r="AE177" s="598"/>
      <c r="AF177" s="598"/>
      <c r="AG177" s="598"/>
      <c r="AH177" s="598"/>
      <c r="AI177" s="85"/>
      <c r="AJ177" s="598"/>
      <c r="AK177" s="598"/>
      <c r="AL177" s="85"/>
      <c r="AM177" s="600"/>
      <c r="AN177" s="600"/>
      <c r="AO177" s="600"/>
      <c r="AP177" s="86"/>
      <c r="AQ177" s="85"/>
      <c r="AR177" s="86"/>
      <c r="AS177" s="86"/>
      <c r="AT177" s="86"/>
      <c r="AU177" s="85"/>
      <c r="AV177" s="598"/>
      <c r="AW177" s="598"/>
      <c r="AX177" s="85"/>
      <c r="AY177" s="598"/>
      <c r="AZ177" s="598"/>
      <c r="BA177" s="85"/>
      <c r="BB177" s="598"/>
      <c r="BC177" s="598"/>
      <c r="BD177" s="598"/>
      <c r="BE177" s="83"/>
      <c r="BF177" s="83" t="s">
        <v>103</v>
      </c>
      <c r="BG177" s="83"/>
      <c r="BH177" s="83"/>
      <c r="BI177" s="83"/>
      <c r="BJ177" s="4"/>
      <c r="BK177" s="4"/>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row>
    <row r="178" spans="6:198" s="1" customFormat="1" ht="12.75" customHeight="1">
      <c r="F178" s="4"/>
      <c r="G178" s="87" t="s">
        <v>104</v>
      </c>
      <c r="H178" s="9"/>
      <c r="I178" s="9"/>
      <c r="J178" s="9"/>
      <c r="K178" s="9"/>
      <c r="L178" s="9"/>
      <c r="M178" s="9"/>
      <c r="N178" s="9"/>
      <c r="O178" s="9"/>
      <c r="P178" s="604" t="str">
        <f>F169</f>
        <v>Precise Mortgage Funding 2018-2B plc</v>
      </c>
      <c r="Q178" s="604"/>
      <c r="R178" s="604"/>
      <c r="S178" s="604"/>
      <c r="T178" s="604"/>
      <c r="U178" s="604"/>
      <c r="V178" s="604"/>
      <c r="W178" s="604"/>
      <c r="X178" s="604"/>
      <c r="Y178" s="604"/>
      <c r="Z178" s="604"/>
      <c r="AA178" s="604"/>
      <c r="AB178" s="604"/>
      <c r="AC178" s="9"/>
      <c r="AD178" s="9"/>
      <c r="AE178" s="9"/>
      <c r="AF178" s="9"/>
      <c r="AG178" s="61"/>
      <c r="AH178" s="9"/>
      <c r="AI178" s="9"/>
      <c r="AJ178" s="61"/>
      <c r="AK178" s="9"/>
      <c r="AL178" s="9"/>
      <c r="AM178" s="61"/>
      <c r="AN178" s="9"/>
      <c r="AO178" s="9"/>
      <c r="AP178" s="9"/>
      <c r="AQ178" s="9"/>
      <c r="AR178" s="9"/>
      <c r="AS178" s="9"/>
      <c r="AT178" s="9"/>
      <c r="AU178" s="9"/>
      <c r="AV178" s="61"/>
      <c r="AW178" s="9"/>
      <c r="AX178" s="9"/>
      <c r="AY178" s="61"/>
      <c r="AZ178" s="9"/>
      <c r="BA178" s="9"/>
      <c r="BB178" s="61"/>
      <c r="BC178" s="9"/>
      <c r="BD178" s="9"/>
      <c r="BE178" s="25"/>
      <c r="BF178" s="25"/>
      <c r="BG178" s="25"/>
      <c r="BH178" s="25"/>
      <c r="BI178" s="25"/>
      <c r="BJ178" s="4"/>
      <c r="BK178" s="4"/>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row>
    <row r="179" spans="6:198" s="1" customFormat="1" ht="12.75" customHeight="1">
      <c r="F179" s="4"/>
      <c r="G179" s="87" t="s">
        <v>105</v>
      </c>
      <c r="H179" s="9"/>
      <c r="I179" s="9"/>
      <c r="J179" s="9"/>
      <c r="K179" s="9"/>
      <c r="L179" s="9"/>
      <c r="M179" s="9"/>
      <c r="N179" s="9"/>
      <c r="O179" s="9"/>
      <c r="P179" s="87" t="s">
        <v>106</v>
      </c>
      <c r="Q179" s="87"/>
      <c r="R179" s="87"/>
      <c r="S179" s="87"/>
      <c r="T179" s="87"/>
      <c r="U179" s="87"/>
      <c r="V179" s="87"/>
      <c r="W179" s="9"/>
      <c r="X179" s="9"/>
      <c r="Y179" s="9"/>
      <c r="Z179" s="88"/>
      <c r="AA179" s="88"/>
      <c r="AB179" s="87"/>
      <c r="AC179" s="88"/>
      <c r="AD179" s="87"/>
      <c r="AE179" s="88"/>
      <c r="AF179" s="88"/>
      <c r="AG179" s="61"/>
      <c r="AH179" s="89"/>
      <c r="AI179" s="89"/>
      <c r="AJ179" s="89"/>
      <c r="AK179" s="87"/>
      <c r="AL179" s="61"/>
      <c r="AM179" s="61"/>
      <c r="AN179" s="87"/>
      <c r="AO179" s="61"/>
      <c r="AP179" s="61"/>
      <c r="AQ179" s="87"/>
      <c r="AR179" s="61"/>
      <c r="AS179" s="61"/>
      <c r="AT179" s="61"/>
      <c r="AU179" s="87"/>
      <c r="AV179" s="61"/>
      <c r="AW179" s="61"/>
      <c r="AX179" s="87"/>
      <c r="AY179" s="61"/>
      <c r="AZ179" s="61"/>
      <c r="BA179" s="87"/>
      <c r="BB179" s="61"/>
      <c r="BC179" s="61"/>
      <c r="BD179" s="61"/>
      <c r="BE179" s="25"/>
      <c r="BF179" s="25"/>
      <c r="BG179" s="25"/>
      <c r="BH179" s="25"/>
      <c r="BI179" s="25"/>
      <c r="BJ179" s="4"/>
      <c r="BK179" s="4"/>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row>
    <row r="180" spans="6:198" s="1" customFormat="1" ht="12.75" customHeight="1">
      <c r="F180" s="4"/>
      <c r="G180" s="87" t="s">
        <v>107</v>
      </c>
      <c r="H180" s="87"/>
      <c r="I180" s="59"/>
      <c r="J180" s="87"/>
      <c r="K180" s="87"/>
      <c r="L180" s="87"/>
      <c r="M180" s="87"/>
      <c r="N180" s="87"/>
      <c r="O180" s="59"/>
      <c r="P180" s="87" t="s">
        <v>106</v>
      </c>
      <c r="Q180" s="59"/>
      <c r="R180" s="59"/>
      <c r="S180" s="59"/>
      <c r="T180" s="59"/>
      <c r="U180" s="59"/>
      <c r="V180" s="59"/>
      <c r="W180" s="59"/>
      <c r="X180" s="59"/>
      <c r="Y180" s="59"/>
      <c r="Z180" s="61"/>
      <c r="AA180" s="61"/>
      <c r="AB180" s="87"/>
      <c r="AC180" s="88"/>
      <c r="AD180" s="87"/>
      <c r="AE180" s="88"/>
      <c r="AF180" s="88"/>
      <c r="AG180" s="61"/>
      <c r="AH180" s="89"/>
      <c r="AI180" s="89"/>
      <c r="AJ180" s="89"/>
      <c r="AK180" s="87"/>
      <c r="AL180" s="61"/>
      <c r="AM180" s="61"/>
      <c r="AN180" s="87"/>
      <c r="AO180" s="61"/>
      <c r="AP180" s="61"/>
      <c r="AQ180" s="87"/>
      <c r="AR180" s="61"/>
      <c r="AS180" s="61"/>
      <c r="AT180" s="61"/>
      <c r="AU180" s="87"/>
      <c r="AV180" s="61"/>
      <c r="AW180" s="61"/>
      <c r="AX180" s="87"/>
      <c r="AY180" s="61"/>
      <c r="AZ180" s="61"/>
      <c r="BA180" s="87"/>
      <c r="BB180" s="61"/>
      <c r="BC180" s="61"/>
      <c r="BD180" s="61"/>
      <c r="BE180" s="25"/>
      <c r="BF180" s="25"/>
      <c r="BG180" s="25"/>
      <c r="BH180" s="25"/>
      <c r="BI180" s="25"/>
      <c r="BJ180" s="4"/>
      <c r="BK180" s="4"/>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row>
    <row r="181" spans="6:198" s="1" customFormat="1" ht="12.75" customHeight="1">
      <c r="F181" s="4"/>
      <c r="G181" s="87" t="s">
        <v>108</v>
      </c>
      <c r="H181" s="87"/>
      <c r="I181" s="59"/>
      <c r="J181" s="87"/>
      <c r="K181" s="87"/>
      <c r="L181" s="87"/>
      <c r="M181" s="87"/>
      <c r="N181" s="87"/>
      <c r="O181" s="59"/>
      <c r="P181" s="90" t="s">
        <v>109</v>
      </c>
      <c r="Q181" s="9"/>
      <c r="R181" s="9"/>
      <c r="S181" s="9"/>
      <c r="T181" s="9"/>
      <c r="U181" s="9"/>
      <c r="V181" s="9"/>
      <c r="W181" s="9"/>
      <c r="X181" s="9"/>
      <c r="Y181" s="9"/>
      <c r="Z181" s="61"/>
      <c r="AA181" s="61"/>
      <c r="AB181" s="87"/>
      <c r="AC181" s="88"/>
      <c r="AD181" s="87"/>
      <c r="AE181" s="88"/>
      <c r="AF181" s="88"/>
      <c r="AG181" s="61"/>
      <c r="AH181" s="89"/>
      <c r="AI181" s="89"/>
      <c r="AJ181" s="89"/>
      <c r="AK181" s="87"/>
      <c r="AL181" s="61"/>
      <c r="AM181" s="61"/>
      <c r="AN181" s="87"/>
      <c r="AO181" s="61"/>
      <c r="AP181" s="61"/>
      <c r="AQ181" s="87"/>
      <c r="AR181" s="61"/>
      <c r="AS181" s="61"/>
      <c r="AT181" s="61"/>
      <c r="AU181" s="87"/>
      <c r="AV181" s="61"/>
      <c r="AW181" s="61"/>
      <c r="AX181" s="87"/>
      <c r="AY181" s="61"/>
      <c r="AZ181" s="61"/>
      <c r="BA181" s="87"/>
      <c r="BB181" s="61"/>
      <c r="BC181" s="61"/>
      <c r="BD181" s="61"/>
      <c r="BE181" s="25"/>
      <c r="BF181" s="25"/>
      <c r="BG181" s="25"/>
      <c r="BH181" s="25"/>
      <c r="BI181" s="25"/>
      <c r="BJ181" s="4"/>
      <c r="BK181" s="4"/>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c r="GE181" s="2"/>
      <c r="GF181" s="2"/>
      <c r="GG181" s="2"/>
      <c r="GH181" s="2"/>
      <c r="GI181" s="2"/>
      <c r="GJ181" s="2"/>
      <c r="GK181" s="2"/>
      <c r="GL181" s="2"/>
      <c r="GM181" s="2"/>
      <c r="GN181" s="2"/>
      <c r="GO181" s="2"/>
      <c r="GP181" s="2"/>
    </row>
    <row r="182" spans="6:198" s="1" customFormat="1" ht="12.75" customHeight="1">
      <c r="F182" s="4"/>
      <c r="G182" s="87" t="s">
        <v>110</v>
      </c>
      <c r="H182" s="87"/>
      <c r="I182" s="87"/>
      <c r="J182" s="87"/>
      <c r="K182" s="87"/>
      <c r="L182" s="87"/>
      <c r="M182" s="87"/>
      <c r="N182" s="87"/>
      <c r="O182" s="87"/>
      <c r="P182" s="90" t="s">
        <v>111</v>
      </c>
      <c r="Q182" s="59"/>
      <c r="R182" s="59"/>
      <c r="S182" s="59"/>
      <c r="T182" s="59"/>
      <c r="U182" s="59"/>
      <c r="V182" s="59"/>
      <c r="W182" s="59"/>
      <c r="X182" s="59"/>
      <c r="Y182" s="59"/>
      <c r="Z182" s="61"/>
      <c r="AA182" s="61"/>
      <c r="AB182" s="87"/>
      <c r="AC182" s="88"/>
      <c r="AD182" s="87"/>
      <c r="AE182" s="88"/>
      <c r="AF182" s="88"/>
      <c r="AG182" s="594" t="s">
        <v>112</v>
      </c>
      <c r="AH182" s="594"/>
      <c r="AI182" s="91"/>
      <c r="AJ182" s="92" t="s">
        <v>113</v>
      </c>
      <c r="AK182" s="25"/>
      <c r="AL182" s="82"/>
      <c r="AM182" s="594" t="s">
        <v>114</v>
      </c>
      <c r="AN182" s="594"/>
      <c r="AO182" s="594"/>
      <c r="AP182" s="61"/>
      <c r="AQ182" s="87"/>
      <c r="AR182" s="61"/>
      <c r="AS182" s="61"/>
      <c r="AT182" s="61"/>
      <c r="AU182" s="87"/>
      <c r="AV182" s="594" t="s">
        <v>115</v>
      </c>
      <c r="AW182" s="594"/>
      <c r="AX182" s="25"/>
      <c r="AY182" s="602" t="s">
        <v>116</v>
      </c>
      <c r="AZ182" s="602"/>
      <c r="BA182" s="25"/>
      <c r="BB182" s="594" t="s">
        <v>117</v>
      </c>
      <c r="BC182" s="594"/>
      <c r="BD182" s="61"/>
      <c r="BE182" s="25"/>
      <c r="BF182" s="25"/>
      <c r="BG182" s="25"/>
      <c r="BH182" s="25"/>
      <c r="BI182" s="25"/>
      <c r="BJ182" s="4"/>
      <c r="BK182" s="4"/>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c r="FH182" s="2"/>
      <c r="FI182" s="2"/>
      <c r="FJ182" s="2"/>
      <c r="FK182" s="2"/>
      <c r="FL182" s="2"/>
      <c r="FM182" s="2"/>
      <c r="FN182" s="2"/>
      <c r="FO182" s="2"/>
      <c r="FP182" s="2"/>
      <c r="FQ182" s="2"/>
      <c r="FR182" s="2"/>
      <c r="FS182" s="2"/>
      <c r="FT182" s="2"/>
      <c r="FU182" s="2"/>
      <c r="FV182" s="2"/>
      <c r="FW182" s="2"/>
      <c r="FX182" s="2"/>
      <c r="FY182" s="2"/>
      <c r="FZ182" s="2"/>
      <c r="GA182" s="2"/>
      <c r="GB182" s="2"/>
      <c r="GC182" s="2"/>
      <c r="GD182" s="2"/>
      <c r="GE182" s="2"/>
      <c r="GF182" s="2"/>
      <c r="GG182" s="2"/>
      <c r="GH182" s="2"/>
      <c r="GI182" s="2"/>
      <c r="GJ182" s="2"/>
      <c r="GK182" s="2"/>
      <c r="GL182" s="2"/>
      <c r="GM182" s="2"/>
      <c r="GN182" s="2"/>
      <c r="GO182" s="2"/>
      <c r="GP182" s="2"/>
    </row>
    <row r="183" spans="6:198" s="1" customFormat="1" ht="12.75" customHeight="1">
      <c r="F183" s="4"/>
      <c r="G183" s="87" t="s">
        <v>118</v>
      </c>
      <c r="H183" s="87"/>
      <c r="I183" s="59"/>
      <c r="J183" s="87"/>
      <c r="K183" s="87"/>
      <c r="L183" s="87"/>
      <c r="M183" s="87"/>
      <c r="N183" s="87"/>
      <c r="O183" s="59"/>
      <c r="P183" s="90" t="s">
        <v>119</v>
      </c>
      <c r="Q183" s="87"/>
      <c r="R183" s="59"/>
      <c r="S183" s="87"/>
      <c r="T183" s="87"/>
      <c r="U183" s="59"/>
      <c r="V183" s="59"/>
      <c r="W183" s="59"/>
      <c r="X183" s="59"/>
      <c r="Y183" s="59"/>
      <c r="Z183" s="61"/>
      <c r="AA183" s="61"/>
      <c r="AB183" s="87"/>
      <c r="AC183" s="88"/>
      <c r="AD183" s="87"/>
      <c r="AE183" s="88"/>
      <c r="AF183" s="88"/>
      <c r="AG183" s="594" t="s">
        <v>120</v>
      </c>
      <c r="AH183" s="594"/>
      <c r="AI183" s="91"/>
      <c r="AJ183" s="92" t="s">
        <v>113</v>
      </c>
      <c r="AK183" s="25"/>
      <c r="AL183" s="82"/>
      <c r="AM183" s="594" t="s">
        <v>114</v>
      </c>
      <c r="AN183" s="594"/>
      <c r="AO183" s="594"/>
      <c r="AP183" s="61"/>
      <c r="AQ183" s="87"/>
      <c r="AR183" s="61"/>
      <c r="AS183" s="61"/>
      <c r="AT183" s="61"/>
      <c r="AU183" s="87"/>
      <c r="AV183" s="594" t="s">
        <v>121</v>
      </c>
      <c r="AW183" s="594"/>
      <c r="AX183" s="25"/>
      <c r="AY183" s="602" t="s">
        <v>116</v>
      </c>
      <c r="AZ183" s="602"/>
      <c r="BA183" s="25"/>
      <c r="BB183" s="594" t="s">
        <v>117</v>
      </c>
      <c r="BC183" s="594"/>
      <c r="BD183" s="61"/>
      <c r="BE183" s="25"/>
      <c r="BF183" s="25"/>
      <c r="BG183" s="25"/>
      <c r="BH183" s="25"/>
      <c r="BI183" s="25"/>
      <c r="BJ183" s="4"/>
      <c r="BK183" s="4"/>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c r="EP183" s="2"/>
      <c r="EQ183" s="2"/>
      <c r="ER183" s="2"/>
      <c r="ES183" s="2"/>
      <c r="ET183" s="2"/>
      <c r="EU183" s="2"/>
      <c r="EV183" s="2"/>
      <c r="EW183" s="2"/>
      <c r="EX183" s="2"/>
      <c r="EY183" s="2"/>
      <c r="EZ183" s="2"/>
      <c r="FA183" s="2"/>
      <c r="FB183" s="2"/>
      <c r="FC183" s="2"/>
      <c r="FD183" s="2"/>
      <c r="FE183" s="2"/>
      <c r="FF183" s="2"/>
      <c r="FG183" s="2"/>
      <c r="FH183" s="2"/>
      <c r="FI183" s="2"/>
      <c r="FJ183" s="2"/>
      <c r="FK183" s="2"/>
      <c r="FL183" s="2"/>
      <c r="FM183" s="2"/>
      <c r="FN183" s="2"/>
      <c r="FO183" s="2"/>
      <c r="FP183" s="2"/>
      <c r="FQ183" s="2"/>
      <c r="FR183" s="2"/>
      <c r="FS183" s="2"/>
      <c r="FT183" s="2"/>
      <c r="FU183" s="2"/>
      <c r="FV183" s="2"/>
      <c r="FW183" s="2"/>
      <c r="FX183" s="2"/>
      <c r="FY183" s="2"/>
      <c r="FZ183" s="2"/>
      <c r="GA183" s="2"/>
      <c r="GB183" s="2"/>
      <c r="GC183" s="2"/>
      <c r="GD183" s="2"/>
      <c r="GE183" s="2"/>
      <c r="GF183" s="2"/>
      <c r="GG183" s="2"/>
      <c r="GH183" s="2"/>
      <c r="GI183" s="2"/>
      <c r="GJ183" s="2"/>
      <c r="GK183" s="2"/>
      <c r="GL183" s="2"/>
      <c r="GM183" s="2"/>
      <c r="GN183" s="2"/>
      <c r="GO183" s="2"/>
      <c r="GP183" s="2"/>
    </row>
    <row r="184" spans="6:198" s="1" customFormat="1" ht="12.75" customHeight="1">
      <c r="F184" s="4"/>
      <c r="G184" s="87" t="s">
        <v>122</v>
      </c>
      <c r="H184" s="87"/>
      <c r="I184" s="59"/>
      <c r="J184" s="87"/>
      <c r="K184" s="87"/>
      <c r="L184" s="87"/>
      <c r="M184" s="87"/>
      <c r="N184" s="87"/>
      <c r="O184" s="59"/>
      <c r="P184" s="90" t="s">
        <v>123</v>
      </c>
      <c r="Q184" s="87"/>
      <c r="R184" s="59"/>
      <c r="S184" s="87"/>
      <c r="T184" s="87"/>
      <c r="U184" s="59"/>
      <c r="V184" s="59"/>
      <c r="W184" s="59"/>
      <c r="X184" s="59"/>
      <c r="Y184" s="59"/>
      <c r="Z184" s="61"/>
      <c r="AA184" s="61"/>
      <c r="AB184" s="87"/>
      <c r="AC184" s="61"/>
      <c r="AD184" s="87"/>
      <c r="AE184" s="61"/>
      <c r="AF184" s="61"/>
      <c r="AG184" s="594" t="s">
        <v>112</v>
      </c>
      <c r="AH184" s="594"/>
      <c r="AI184" s="91"/>
      <c r="AJ184" s="92" t="s">
        <v>113</v>
      </c>
      <c r="AK184" s="25"/>
      <c r="AL184" s="25"/>
      <c r="AM184" s="603" t="s">
        <v>124</v>
      </c>
      <c r="AN184" s="603"/>
      <c r="AO184" s="603"/>
      <c r="AP184" s="61"/>
      <c r="AQ184" s="87"/>
      <c r="AR184" s="61"/>
      <c r="AS184" s="61"/>
      <c r="AT184" s="61"/>
      <c r="AU184" s="87"/>
      <c r="AV184" s="594" t="s">
        <v>121</v>
      </c>
      <c r="AW184" s="594"/>
      <c r="AX184" s="25"/>
      <c r="AY184" s="602" t="s">
        <v>116</v>
      </c>
      <c r="AZ184" s="602"/>
      <c r="BA184" s="25"/>
      <c r="BB184" s="603" t="s">
        <v>125</v>
      </c>
      <c r="BC184" s="603"/>
      <c r="BD184" s="61"/>
      <c r="BE184" s="87"/>
      <c r="BF184" s="87"/>
      <c r="BG184" s="87"/>
      <c r="BH184" s="87"/>
      <c r="BI184" s="87"/>
      <c r="BJ184" s="4"/>
      <c r="BK184" s="4"/>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c r="EY184" s="2"/>
      <c r="EZ184" s="2"/>
      <c r="FA184" s="2"/>
      <c r="FB184" s="2"/>
      <c r="FC184" s="2"/>
      <c r="FD184" s="2"/>
      <c r="FE184" s="2"/>
      <c r="FF184" s="2"/>
      <c r="FG184" s="2"/>
      <c r="FH184" s="2"/>
      <c r="FI184" s="2"/>
      <c r="FJ184" s="2"/>
      <c r="FK184" s="2"/>
      <c r="FL184" s="2"/>
      <c r="FM184" s="2"/>
      <c r="FN184" s="2"/>
      <c r="FO184" s="2"/>
      <c r="FP184" s="2"/>
      <c r="FQ184" s="2"/>
      <c r="FR184" s="2"/>
      <c r="FS184" s="2"/>
      <c r="FT184" s="2"/>
      <c r="FU184" s="2"/>
      <c r="FV184" s="2"/>
      <c r="FW184" s="2"/>
      <c r="FX184" s="2"/>
      <c r="FY184" s="2"/>
      <c r="FZ184" s="2"/>
      <c r="GA184" s="2"/>
      <c r="GB184" s="2"/>
      <c r="GC184" s="2"/>
      <c r="GD184" s="2"/>
      <c r="GE184" s="2"/>
      <c r="GF184" s="2"/>
      <c r="GG184" s="2"/>
      <c r="GH184" s="2"/>
      <c r="GI184" s="2"/>
      <c r="GJ184" s="2"/>
      <c r="GK184" s="2"/>
      <c r="GL184" s="2"/>
      <c r="GM184" s="2"/>
      <c r="GN184" s="2"/>
      <c r="GO184" s="2"/>
      <c r="GP184" s="2"/>
    </row>
    <row r="185" spans="6:198" s="1" customFormat="1" ht="12.75" customHeight="1">
      <c r="F185" s="4"/>
      <c r="G185" s="87" t="s">
        <v>126</v>
      </c>
      <c r="H185" s="9"/>
      <c r="I185" s="9"/>
      <c r="J185" s="9"/>
      <c r="K185" s="9"/>
      <c r="L185" s="9"/>
      <c r="M185" s="9"/>
      <c r="N185" s="9"/>
      <c r="O185" s="9"/>
      <c r="P185" s="90" t="s">
        <v>127</v>
      </c>
      <c r="Q185" s="87"/>
      <c r="R185" s="59"/>
      <c r="S185" s="87"/>
      <c r="T185" s="87"/>
      <c r="U185" s="59"/>
      <c r="V185" s="59"/>
      <c r="W185" s="59"/>
      <c r="X185" s="59"/>
      <c r="Y185" s="59"/>
      <c r="Z185" s="61"/>
      <c r="AA185" s="61"/>
      <c r="AB185" s="87"/>
      <c r="AC185" s="61"/>
      <c r="AD185" s="87"/>
      <c r="AE185" s="61"/>
      <c r="AF185" s="61"/>
      <c r="AG185" s="61"/>
      <c r="AH185" s="61"/>
      <c r="AI185" s="87"/>
      <c r="AJ185" s="61"/>
      <c r="AK185" s="61"/>
      <c r="AL185" s="87"/>
      <c r="AM185" s="61"/>
      <c r="AN185" s="87"/>
      <c r="AO185" s="61"/>
      <c r="AP185" s="61"/>
      <c r="AQ185" s="87"/>
      <c r="AR185" s="61"/>
      <c r="AS185" s="61"/>
      <c r="AT185" s="61"/>
      <c r="AU185" s="87"/>
      <c r="AV185" s="61"/>
      <c r="AW185" s="61"/>
      <c r="AX185" s="87"/>
      <c r="AY185" s="61"/>
      <c r="AZ185" s="61"/>
      <c r="BA185" s="87"/>
      <c r="BB185" s="61"/>
      <c r="BC185" s="61"/>
      <c r="BD185" s="61"/>
      <c r="BE185" s="9"/>
      <c r="BF185" s="9"/>
      <c r="BG185" s="9"/>
      <c r="BH185" s="9"/>
      <c r="BI185" s="87"/>
      <c r="BJ185" s="4"/>
      <c r="BK185" s="4"/>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c r="EG185" s="2"/>
      <c r="EH185" s="2"/>
      <c r="EI185" s="2"/>
      <c r="EJ185" s="2"/>
      <c r="EK185" s="2"/>
      <c r="EL185" s="2"/>
      <c r="EM185" s="2"/>
      <c r="EN185" s="2"/>
      <c r="EO185" s="2"/>
      <c r="EP185" s="2"/>
      <c r="EQ185" s="2"/>
      <c r="ER185" s="2"/>
      <c r="ES185" s="2"/>
      <c r="ET185" s="2"/>
      <c r="EU185" s="2"/>
      <c r="EV185" s="2"/>
      <c r="EW185" s="2"/>
      <c r="EX185" s="2"/>
      <c r="EY185" s="2"/>
      <c r="EZ185" s="2"/>
      <c r="FA185" s="2"/>
      <c r="FB185" s="2"/>
      <c r="FC185" s="2"/>
      <c r="FD185" s="2"/>
      <c r="FE185" s="2"/>
      <c r="FF185" s="2"/>
      <c r="FG185" s="2"/>
      <c r="FH185" s="2"/>
      <c r="FI185" s="2"/>
      <c r="FJ185" s="2"/>
      <c r="FK185" s="2"/>
      <c r="FL185" s="2"/>
      <c r="FM185" s="2"/>
      <c r="FN185" s="2"/>
      <c r="FO185" s="2"/>
      <c r="FP185" s="2"/>
      <c r="FQ185" s="2"/>
      <c r="FR185" s="2"/>
      <c r="FS185" s="2"/>
      <c r="FT185" s="2"/>
      <c r="FU185" s="2"/>
      <c r="FV185" s="2"/>
      <c r="FW185" s="2"/>
      <c r="FX185" s="2"/>
      <c r="FY185" s="2"/>
      <c r="FZ185" s="2"/>
      <c r="GA185" s="2"/>
      <c r="GB185" s="2"/>
      <c r="GC185" s="2"/>
      <c r="GD185" s="2"/>
      <c r="GE185" s="2"/>
      <c r="GF185" s="2"/>
      <c r="GG185" s="2"/>
      <c r="GH185" s="2"/>
      <c r="GI185" s="2"/>
      <c r="GJ185" s="2"/>
      <c r="GK185" s="2"/>
      <c r="GL185" s="2"/>
      <c r="GM185" s="2"/>
      <c r="GN185" s="2"/>
      <c r="GO185" s="2"/>
      <c r="GP185" s="2"/>
    </row>
    <row r="186" spans="6:198" s="1" customFormat="1" ht="12.75" customHeight="1">
      <c r="F186" s="4"/>
      <c r="G186" s="87" t="s">
        <v>128</v>
      </c>
      <c r="H186" s="87"/>
      <c r="I186" s="59"/>
      <c r="J186" s="87"/>
      <c r="K186" s="87"/>
      <c r="L186" s="87"/>
      <c r="M186" s="87"/>
      <c r="N186" s="87"/>
      <c r="O186" s="59"/>
      <c r="P186" s="90" t="s">
        <v>127</v>
      </c>
      <c r="Q186" s="87"/>
      <c r="R186" s="59"/>
      <c r="S186" s="11"/>
      <c r="T186" s="87"/>
      <c r="U186" s="59"/>
      <c r="V186" s="59"/>
      <c r="W186" s="59"/>
      <c r="X186" s="59"/>
      <c r="Y186" s="59"/>
      <c r="Z186" s="61"/>
      <c r="AA186" s="61"/>
      <c r="AB186" s="87"/>
      <c r="AC186" s="61"/>
      <c r="AD186" s="87"/>
      <c r="AE186" s="61"/>
      <c r="AF186" s="61"/>
      <c r="AG186" s="61"/>
      <c r="AH186" s="61"/>
      <c r="AI186" s="87"/>
      <c r="AJ186" s="61"/>
      <c r="AK186" s="61"/>
      <c r="AL186" s="87"/>
      <c r="AM186" s="61"/>
      <c r="AN186" s="87"/>
      <c r="AO186" s="61"/>
      <c r="AP186" s="61"/>
      <c r="AQ186" s="87"/>
      <c r="AR186" s="61"/>
      <c r="AS186" s="61"/>
      <c r="AT186" s="61"/>
      <c r="AU186" s="87"/>
      <c r="AV186" s="61"/>
      <c r="AW186" s="61"/>
      <c r="AX186" s="87"/>
      <c r="AY186" s="61"/>
      <c r="AZ186" s="61"/>
      <c r="BA186" s="87"/>
      <c r="BB186" s="61"/>
      <c r="BC186" s="61"/>
      <c r="BD186" s="61"/>
      <c r="BE186" s="87"/>
      <c r="BF186" s="87"/>
      <c r="BG186" s="87"/>
      <c r="BH186" s="87"/>
      <c r="BI186" s="87"/>
      <c r="BJ186" s="4"/>
      <c r="BK186" s="4"/>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c r="EC186" s="2"/>
      <c r="ED186" s="2"/>
      <c r="EE186" s="2"/>
      <c r="EF186" s="2"/>
      <c r="EG186" s="2"/>
      <c r="EH186" s="2"/>
      <c r="EI186" s="2"/>
      <c r="EJ186" s="2"/>
      <c r="EK186" s="2"/>
      <c r="EL186" s="2"/>
      <c r="EM186" s="2"/>
      <c r="EN186" s="2"/>
      <c r="EO186" s="2"/>
      <c r="EP186" s="2"/>
      <c r="EQ186" s="2"/>
      <c r="ER186" s="2"/>
      <c r="ES186" s="2"/>
      <c r="ET186" s="2"/>
      <c r="EU186" s="2"/>
      <c r="EV186" s="2"/>
      <c r="EW186" s="2"/>
      <c r="EX186" s="2"/>
      <c r="EY186" s="2"/>
      <c r="EZ186" s="2"/>
      <c r="FA186" s="2"/>
      <c r="FB186" s="2"/>
      <c r="FC186" s="2"/>
      <c r="FD186" s="2"/>
      <c r="FE186" s="2"/>
      <c r="FF186" s="2"/>
      <c r="FG186" s="2"/>
      <c r="FH186" s="2"/>
      <c r="FI186" s="2"/>
      <c r="FJ186" s="2"/>
      <c r="FK186" s="2"/>
      <c r="FL186" s="2"/>
      <c r="FM186" s="2"/>
      <c r="FN186" s="2"/>
      <c r="FO186" s="2"/>
      <c r="FP186" s="2"/>
      <c r="FQ186" s="2"/>
      <c r="FR186" s="2"/>
      <c r="FS186" s="2"/>
      <c r="FT186" s="2"/>
      <c r="FU186" s="2"/>
      <c r="FV186" s="2"/>
      <c r="FW186" s="2"/>
      <c r="FX186" s="2"/>
      <c r="FY186" s="2"/>
      <c r="FZ186" s="2"/>
      <c r="GA186" s="2"/>
      <c r="GB186" s="2"/>
      <c r="GC186" s="2"/>
      <c r="GD186" s="2"/>
      <c r="GE186" s="2"/>
      <c r="GF186" s="2"/>
      <c r="GG186" s="2"/>
      <c r="GH186" s="2"/>
      <c r="GI186" s="2"/>
      <c r="GJ186" s="2"/>
      <c r="GK186" s="2"/>
      <c r="GL186" s="2"/>
      <c r="GM186" s="2"/>
      <c r="GN186" s="2"/>
      <c r="GO186" s="2"/>
      <c r="GP186" s="2"/>
    </row>
    <row r="187" spans="6:198" s="1" customFormat="1" ht="12.75" customHeight="1">
      <c r="F187" s="4"/>
      <c r="G187" s="87" t="s">
        <v>129</v>
      </c>
      <c r="H187" s="87"/>
      <c r="I187" s="59"/>
      <c r="J187" s="87"/>
      <c r="K187" s="87"/>
      <c r="L187" s="87"/>
      <c r="M187" s="87"/>
      <c r="N187" s="87"/>
      <c r="O187" s="59"/>
      <c r="P187" s="28" t="s">
        <v>109</v>
      </c>
      <c r="Q187" s="87"/>
      <c r="R187" s="59"/>
      <c r="S187" s="11"/>
      <c r="T187" s="87"/>
      <c r="U187" s="57"/>
      <c r="V187" s="11"/>
      <c r="W187" s="57"/>
      <c r="X187" s="11"/>
      <c r="Y187" s="11"/>
      <c r="Z187" s="88"/>
      <c r="AA187" s="88"/>
      <c r="AB187" s="87"/>
      <c r="AC187" s="61"/>
      <c r="AD187" s="87"/>
      <c r="AE187" s="61"/>
      <c r="AF187" s="61"/>
      <c r="AG187" s="61"/>
      <c r="AH187" s="61"/>
      <c r="AI187" s="87"/>
      <c r="AJ187" s="61"/>
      <c r="AK187" s="61"/>
      <c r="AL187" s="87"/>
      <c r="AM187" s="61"/>
      <c r="AN187" s="87"/>
      <c r="AO187" s="61"/>
      <c r="AP187" s="61"/>
      <c r="AQ187" s="87"/>
      <c r="AR187" s="61"/>
      <c r="AS187" s="61"/>
      <c r="AT187" s="61"/>
      <c r="AU187" s="87"/>
      <c r="AV187" s="61"/>
      <c r="AW187" s="61"/>
      <c r="AX187" s="87"/>
      <c r="AY187" s="61"/>
      <c r="AZ187" s="61"/>
      <c r="BA187" s="87"/>
      <c r="BB187" s="61"/>
      <c r="BC187" s="61"/>
      <c r="BD187" s="61"/>
      <c r="BE187" s="87"/>
      <c r="BF187" s="87"/>
      <c r="BG187" s="87"/>
      <c r="BH187" s="87"/>
      <c r="BI187" s="87"/>
      <c r="BJ187" s="4"/>
      <c r="BK187" s="4"/>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c r="DY187" s="2"/>
      <c r="DZ187" s="2"/>
      <c r="EA187" s="2"/>
      <c r="EB187" s="2"/>
      <c r="EC187" s="2"/>
      <c r="ED187" s="2"/>
      <c r="EE187" s="2"/>
      <c r="EF187" s="2"/>
      <c r="EG187" s="2"/>
      <c r="EH187" s="2"/>
      <c r="EI187" s="2"/>
      <c r="EJ187" s="2"/>
      <c r="EK187" s="2"/>
      <c r="EL187" s="2"/>
      <c r="EM187" s="2"/>
      <c r="EN187" s="2"/>
      <c r="EO187" s="2"/>
      <c r="EP187" s="2"/>
      <c r="EQ187" s="2"/>
      <c r="ER187" s="2"/>
      <c r="ES187" s="2"/>
      <c r="ET187" s="2"/>
      <c r="EU187" s="2"/>
      <c r="EV187" s="2"/>
      <c r="EW187" s="2"/>
      <c r="EX187" s="2"/>
      <c r="EY187" s="2"/>
      <c r="EZ187" s="2"/>
      <c r="FA187" s="2"/>
      <c r="FB187" s="2"/>
      <c r="FC187" s="2"/>
      <c r="FD187" s="2"/>
      <c r="FE187" s="2"/>
      <c r="FF187" s="2"/>
      <c r="FG187" s="2"/>
      <c r="FH187" s="2"/>
      <c r="FI187" s="2"/>
      <c r="FJ187" s="2"/>
      <c r="FK187" s="2"/>
      <c r="FL187" s="2"/>
      <c r="FM187" s="2"/>
      <c r="FN187" s="2"/>
      <c r="FO187" s="2"/>
      <c r="FP187" s="2"/>
      <c r="FQ187" s="2"/>
      <c r="FR187" s="2"/>
      <c r="FS187" s="2"/>
      <c r="FT187" s="2"/>
      <c r="FU187" s="2"/>
      <c r="FV187" s="2"/>
      <c r="FW187" s="2"/>
      <c r="FX187" s="2"/>
      <c r="FY187" s="2"/>
      <c r="FZ187" s="2"/>
      <c r="GA187" s="2"/>
      <c r="GB187" s="2"/>
      <c r="GC187" s="2"/>
      <c r="GD187" s="2"/>
      <c r="GE187" s="2"/>
      <c r="GF187" s="2"/>
      <c r="GG187" s="2"/>
      <c r="GH187" s="2"/>
      <c r="GI187" s="2"/>
      <c r="GJ187" s="2"/>
      <c r="GK187" s="2"/>
      <c r="GL187" s="2"/>
      <c r="GM187" s="2"/>
      <c r="GN187" s="2"/>
      <c r="GO187" s="2"/>
      <c r="GP187" s="2"/>
    </row>
    <row r="188" spans="6:198" s="1" customFormat="1" ht="12.75" customHeight="1">
      <c r="F188" s="4"/>
      <c r="G188" s="87" t="s">
        <v>130</v>
      </c>
      <c r="H188" s="87"/>
      <c r="I188" s="59"/>
      <c r="J188" s="87"/>
      <c r="K188" s="87"/>
      <c r="L188" s="87"/>
      <c r="M188" s="87"/>
      <c r="N188" s="87"/>
      <c r="O188" s="59"/>
      <c r="P188" s="28" t="s">
        <v>109</v>
      </c>
      <c r="Q188" s="87"/>
      <c r="R188" s="59"/>
      <c r="S188" s="11"/>
      <c r="T188" s="87"/>
      <c r="U188" s="57"/>
      <c r="V188" s="11"/>
      <c r="W188" s="57"/>
      <c r="X188" s="11"/>
      <c r="Y188" s="11"/>
      <c r="Z188" s="88"/>
      <c r="AA188" s="88"/>
      <c r="AB188" s="59"/>
      <c r="AC188" s="61"/>
      <c r="AD188" s="87"/>
      <c r="AE188" s="61"/>
      <c r="AF188" s="61"/>
      <c r="AG188" s="61"/>
      <c r="AH188" s="61"/>
      <c r="AI188" s="87"/>
      <c r="AJ188" s="61"/>
      <c r="AK188" s="61"/>
      <c r="AL188" s="87"/>
      <c r="AM188" s="28"/>
      <c r="AN188" s="87"/>
      <c r="AO188" s="61"/>
      <c r="AP188" s="61"/>
      <c r="AQ188" s="87"/>
      <c r="AR188" s="61"/>
      <c r="AS188" s="61"/>
      <c r="AT188" s="61"/>
      <c r="AU188" s="87"/>
      <c r="AV188" s="61"/>
      <c r="AW188" s="61"/>
      <c r="AX188" s="87"/>
      <c r="AY188" s="61"/>
      <c r="AZ188" s="61"/>
      <c r="BA188" s="87"/>
      <c r="BB188" s="28"/>
      <c r="BC188" s="61"/>
      <c r="BD188" s="61"/>
      <c r="BE188" s="87"/>
      <c r="BF188" s="87"/>
      <c r="BG188" s="87"/>
      <c r="BH188" s="87"/>
      <c r="BI188" s="87"/>
      <c r="BJ188" s="4"/>
      <c r="BK188" s="4"/>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DZ188" s="2"/>
      <c r="EA188" s="2"/>
      <c r="EB188" s="2"/>
      <c r="EC188" s="2"/>
      <c r="ED188" s="2"/>
      <c r="EE188" s="2"/>
      <c r="EF188" s="2"/>
      <c r="EG188" s="2"/>
      <c r="EH188" s="2"/>
      <c r="EI188" s="2"/>
      <c r="EJ188" s="2"/>
      <c r="EK188" s="2"/>
      <c r="EL188" s="2"/>
      <c r="EM188" s="2"/>
      <c r="EN188" s="2"/>
      <c r="EO188" s="2"/>
      <c r="EP188" s="2"/>
      <c r="EQ188" s="2"/>
      <c r="ER188" s="2"/>
      <c r="ES188" s="2"/>
      <c r="ET188" s="2"/>
      <c r="EU188" s="2"/>
      <c r="EV188" s="2"/>
      <c r="EW188" s="2"/>
      <c r="EX188" s="2"/>
      <c r="EY188" s="2"/>
      <c r="EZ188" s="2"/>
      <c r="FA188" s="2"/>
      <c r="FB188" s="2"/>
      <c r="FC188" s="2"/>
      <c r="FD188" s="2"/>
      <c r="FE188" s="2"/>
      <c r="FF188" s="2"/>
      <c r="FG188" s="2"/>
      <c r="FH188" s="2"/>
      <c r="FI188" s="2"/>
      <c r="FJ188" s="2"/>
      <c r="FK188" s="2"/>
      <c r="FL188" s="2"/>
      <c r="FM188" s="2"/>
      <c r="FN188" s="2"/>
      <c r="FO188" s="2"/>
      <c r="FP188" s="2"/>
      <c r="FQ188" s="2"/>
      <c r="FR188" s="2"/>
      <c r="FS188" s="2"/>
      <c r="FT188" s="2"/>
      <c r="FU188" s="2"/>
      <c r="FV188" s="2"/>
      <c r="FW188" s="2"/>
      <c r="FX188" s="2"/>
      <c r="FY188" s="2"/>
      <c r="FZ188" s="2"/>
      <c r="GA188" s="2"/>
      <c r="GB188" s="2"/>
      <c r="GC188" s="2"/>
      <c r="GD188" s="2"/>
      <c r="GE188" s="2"/>
      <c r="GF188" s="2"/>
      <c r="GG188" s="2"/>
      <c r="GH188" s="2"/>
      <c r="GI188" s="2"/>
      <c r="GJ188" s="2"/>
      <c r="GK188" s="2"/>
      <c r="GL188" s="2"/>
      <c r="GM188" s="2"/>
      <c r="GN188" s="2"/>
      <c r="GO188" s="2"/>
      <c r="GP188" s="2"/>
    </row>
    <row r="189" spans="6:198" s="1" customFormat="1" ht="12.75" customHeight="1">
      <c r="F189" s="4"/>
      <c r="G189" s="87" t="s">
        <v>131</v>
      </c>
      <c r="H189" s="87"/>
      <c r="I189" s="59"/>
      <c r="J189" s="87"/>
      <c r="K189" s="87"/>
      <c r="L189" s="87"/>
      <c r="M189" s="87"/>
      <c r="N189" s="87"/>
      <c r="O189" s="59"/>
      <c r="P189" s="28" t="s">
        <v>132</v>
      </c>
      <c r="Q189" s="87"/>
      <c r="R189" s="59"/>
      <c r="S189" s="11"/>
      <c r="T189" s="87"/>
      <c r="U189" s="59"/>
      <c r="V189" s="87"/>
      <c r="W189" s="59"/>
      <c r="X189" s="87"/>
      <c r="Y189" s="87"/>
      <c r="Z189" s="88"/>
      <c r="AA189" s="88"/>
      <c r="AB189" s="59"/>
      <c r="AC189" s="61"/>
      <c r="AD189" s="87"/>
      <c r="AE189" s="61"/>
      <c r="AF189" s="61"/>
      <c r="AG189" s="61"/>
      <c r="AH189" s="61"/>
      <c r="AI189" s="87"/>
      <c r="AJ189" s="61"/>
      <c r="AK189" s="61"/>
      <c r="AL189" s="87"/>
      <c r="AM189" s="61"/>
      <c r="AN189" s="87"/>
      <c r="AO189" s="61"/>
      <c r="AP189" s="61"/>
      <c r="AQ189" s="87"/>
      <c r="AR189" s="61"/>
      <c r="AS189" s="61"/>
      <c r="AT189" s="61"/>
      <c r="AU189" s="87"/>
      <c r="AV189" s="61"/>
      <c r="AW189" s="61"/>
      <c r="AX189" s="87"/>
      <c r="AY189" s="61"/>
      <c r="AZ189" s="61"/>
      <c r="BA189" s="87"/>
      <c r="BB189" s="28"/>
      <c r="BC189" s="61"/>
      <c r="BD189" s="61"/>
      <c r="BE189" s="87"/>
      <c r="BF189" s="87"/>
      <c r="BG189" s="87"/>
      <c r="BH189" s="87"/>
      <c r="BI189" s="87"/>
      <c r="BJ189" s="4"/>
      <c r="BK189" s="4"/>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c r="DX189" s="2"/>
      <c r="DY189" s="2"/>
      <c r="DZ189" s="2"/>
      <c r="EA189" s="2"/>
      <c r="EB189" s="2"/>
      <c r="EC189" s="2"/>
      <c r="ED189" s="2"/>
      <c r="EE189" s="2"/>
      <c r="EF189" s="2"/>
      <c r="EG189" s="2"/>
      <c r="EH189" s="2"/>
      <c r="EI189" s="2"/>
      <c r="EJ189" s="2"/>
      <c r="EK189" s="2"/>
      <c r="EL189" s="2"/>
      <c r="EM189" s="2"/>
      <c r="EN189" s="2"/>
      <c r="EO189" s="2"/>
      <c r="EP189" s="2"/>
      <c r="EQ189" s="2"/>
      <c r="ER189" s="2"/>
      <c r="ES189" s="2"/>
      <c r="ET189" s="2"/>
      <c r="EU189" s="2"/>
      <c r="EV189" s="2"/>
      <c r="EW189" s="2"/>
      <c r="EX189" s="2"/>
      <c r="EY189" s="2"/>
      <c r="EZ189" s="2"/>
      <c r="FA189" s="2"/>
      <c r="FB189" s="2"/>
      <c r="FC189" s="2"/>
      <c r="FD189" s="2"/>
      <c r="FE189" s="2"/>
      <c r="FF189" s="2"/>
      <c r="FG189" s="2"/>
      <c r="FH189" s="2"/>
      <c r="FI189" s="2"/>
      <c r="FJ189" s="2"/>
      <c r="FK189" s="2"/>
      <c r="FL189" s="2"/>
      <c r="FM189" s="2"/>
      <c r="FN189" s="2"/>
      <c r="FO189" s="2"/>
      <c r="FP189" s="2"/>
      <c r="FQ189" s="2"/>
      <c r="FR189" s="2"/>
      <c r="FS189" s="2"/>
      <c r="FT189" s="2"/>
      <c r="FU189" s="2"/>
      <c r="FV189" s="2"/>
      <c r="FW189" s="2"/>
      <c r="FX189" s="2"/>
      <c r="FY189" s="2"/>
      <c r="FZ189" s="2"/>
      <c r="GA189" s="2"/>
      <c r="GB189" s="2"/>
      <c r="GC189" s="2"/>
      <c r="GD189" s="2"/>
      <c r="GE189" s="2"/>
      <c r="GF189" s="2"/>
      <c r="GG189" s="2"/>
      <c r="GH189" s="2"/>
      <c r="GI189" s="2"/>
      <c r="GJ189" s="2"/>
      <c r="GK189" s="2"/>
      <c r="GL189" s="2"/>
      <c r="GM189" s="2"/>
      <c r="GN189" s="2"/>
      <c r="GO189" s="2"/>
      <c r="GP189" s="2"/>
    </row>
    <row r="190" spans="6:198" s="1" customFormat="1" ht="12.75" customHeight="1">
      <c r="F190" s="4"/>
      <c r="G190" s="87" t="s">
        <v>133</v>
      </c>
      <c r="H190" s="87"/>
      <c r="I190" s="59"/>
      <c r="J190" s="87"/>
      <c r="K190" s="87"/>
      <c r="L190" s="87"/>
      <c r="M190" s="87"/>
      <c r="N190" s="87"/>
      <c r="O190" s="59"/>
      <c r="P190" s="28" t="s">
        <v>132</v>
      </c>
      <c r="Q190" s="87"/>
      <c r="R190" s="59"/>
      <c r="S190" s="11"/>
      <c r="T190" s="87"/>
      <c r="U190" s="59"/>
      <c r="V190" s="87"/>
      <c r="W190" s="59"/>
      <c r="X190" s="87"/>
      <c r="Y190" s="87"/>
      <c r="Z190" s="61"/>
      <c r="AA190" s="61"/>
      <c r="AB190" s="87"/>
      <c r="AC190" s="61"/>
      <c r="AD190" s="87"/>
      <c r="AE190" s="61"/>
      <c r="AF190" s="61"/>
      <c r="AG190" s="61"/>
      <c r="AH190" s="61"/>
      <c r="AI190" s="87"/>
      <c r="AJ190" s="61"/>
      <c r="AK190" s="61"/>
      <c r="AL190" s="87"/>
      <c r="AM190" s="61"/>
      <c r="AN190" s="87"/>
      <c r="AO190" s="61"/>
      <c r="AP190" s="61"/>
      <c r="AQ190" s="87"/>
      <c r="AR190" s="61"/>
      <c r="AS190" s="61"/>
      <c r="AT190" s="61"/>
      <c r="AU190" s="87"/>
      <c r="AV190" s="61"/>
      <c r="AW190" s="61"/>
      <c r="AX190" s="87"/>
      <c r="AY190" s="61"/>
      <c r="AZ190" s="61"/>
      <c r="BA190" s="87"/>
      <c r="BB190" s="28"/>
      <c r="BC190" s="61"/>
      <c r="BD190" s="61"/>
      <c r="BE190" s="87"/>
      <c r="BF190" s="87"/>
      <c r="BG190" s="87"/>
      <c r="BH190" s="87"/>
      <c r="BI190" s="87"/>
      <c r="BJ190" s="4"/>
      <c r="BK190" s="4"/>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2"/>
      <c r="DY190" s="2"/>
      <c r="DZ190" s="2"/>
      <c r="EA190" s="2"/>
      <c r="EB190" s="2"/>
      <c r="EC190" s="2"/>
      <c r="ED190" s="2"/>
      <c r="EE190" s="2"/>
      <c r="EF190" s="2"/>
      <c r="EG190" s="2"/>
      <c r="EH190" s="2"/>
      <c r="EI190" s="2"/>
      <c r="EJ190" s="2"/>
      <c r="EK190" s="2"/>
      <c r="EL190" s="2"/>
      <c r="EM190" s="2"/>
      <c r="EN190" s="2"/>
      <c r="EO190" s="2"/>
      <c r="EP190" s="2"/>
      <c r="EQ190" s="2"/>
      <c r="ER190" s="2"/>
      <c r="ES190" s="2"/>
      <c r="ET190" s="2"/>
      <c r="EU190" s="2"/>
      <c r="EV190" s="2"/>
      <c r="EW190" s="2"/>
      <c r="EX190" s="2"/>
      <c r="EY190" s="2"/>
      <c r="EZ190" s="2"/>
      <c r="FA190" s="2"/>
      <c r="FB190" s="2"/>
      <c r="FC190" s="2"/>
      <c r="FD190" s="2"/>
      <c r="FE190" s="2"/>
      <c r="FF190" s="2"/>
      <c r="FG190" s="2"/>
      <c r="FH190" s="2"/>
      <c r="FI190" s="2"/>
      <c r="FJ190" s="2"/>
      <c r="FK190" s="2"/>
      <c r="FL190" s="2"/>
      <c r="FM190" s="2"/>
      <c r="FN190" s="2"/>
      <c r="FO190" s="2"/>
      <c r="FP190" s="2"/>
      <c r="FQ190" s="2"/>
      <c r="FR190" s="2"/>
      <c r="FS190" s="2"/>
      <c r="FT190" s="2"/>
      <c r="FU190" s="2"/>
      <c r="FV190" s="2"/>
      <c r="FW190" s="2"/>
      <c r="FX190" s="2"/>
      <c r="FY190" s="2"/>
      <c r="FZ190" s="2"/>
      <c r="GA190" s="2"/>
      <c r="GB190" s="2"/>
      <c r="GC190" s="2"/>
      <c r="GD190" s="2"/>
      <c r="GE190" s="2"/>
      <c r="GF190" s="2"/>
      <c r="GG190" s="2"/>
      <c r="GH190" s="2"/>
      <c r="GI190" s="2"/>
      <c r="GJ190" s="2"/>
      <c r="GK190" s="2"/>
      <c r="GL190" s="2"/>
      <c r="GM190" s="2"/>
      <c r="GN190" s="2"/>
      <c r="GO190" s="2"/>
      <c r="GP190" s="2"/>
    </row>
    <row r="191" spans="6:198" s="1" customFormat="1" ht="12.75" customHeight="1">
      <c r="F191" s="4"/>
      <c r="G191" s="87" t="s">
        <v>134</v>
      </c>
      <c r="H191" s="87"/>
      <c r="I191" s="59"/>
      <c r="J191" s="87"/>
      <c r="K191" s="87"/>
      <c r="L191" s="87"/>
      <c r="M191" s="87"/>
      <c r="N191" s="87"/>
      <c r="O191" s="59"/>
      <c r="P191" s="28" t="s">
        <v>135</v>
      </c>
      <c r="Q191" s="87"/>
      <c r="R191" s="59"/>
      <c r="S191" s="93"/>
      <c r="T191" s="87"/>
      <c r="U191" s="59"/>
      <c r="V191" s="87"/>
      <c r="W191" s="59"/>
      <c r="X191" s="87"/>
      <c r="Y191" s="87"/>
      <c r="Z191" s="88"/>
      <c r="AA191" s="88"/>
      <c r="AB191" s="87"/>
      <c r="AC191" s="61"/>
      <c r="AD191" s="87"/>
      <c r="AE191" s="61"/>
      <c r="AF191" s="61"/>
      <c r="AG191" s="61"/>
      <c r="AH191" s="61"/>
      <c r="AI191" s="87"/>
      <c r="AJ191" s="61"/>
      <c r="AK191" s="61"/>
      <c r="AL191" s="87"/>
      <c r="AM191" s="28"/>
      <c r="AN191" s="87"/>
      <c r="AO191" s="61"/>
      <c r="AP191" s="61"/>
      <c r="AQ191" s="87"/>
      <c r="AR191" s="61"/>
      <c r="AS191" s="61"/>
      <c r="AT191" s="61"/>
      <c r="AU191" s="87"/>
      <c r="AV191" s="61"/>
      <c r="AW191" s="61"/>
      <c r="AX191" s="87"/>
      <c r="AY191" s="61"/>
      <c r="AZ191" s="61"/>
      <c r="BA191" s="87"/>
      <c r="BB191" s="28"/>
      <c r="BC191" s="61"/>
      <c r="BD191" s="61"/>
      <c r="BE191" s="87"/>
      <c r="BF191" s="87"/>
      <c r="BG191" s="87"/>
      <c r="BH191" s="87"/>
      <c r="BI191" s="87"/>
      <c r="BJ191" s="4"/>
      <c r="BK191" s="4"/>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c r="DX191" s="2"/>
      <c r="DY191" s="2"/>
      <c r="DZ191" s="2"/>
      <c r="EA191" s="2"/>
      <c r="EB191" s="2"/>
      <c r="EC191" s="2"/>
      <c r="ED191" s="2"/>
      <c r="EE191" s="2"/>
      <c r="EF191" s="2"/>
      <c r="EG191" s="2"/>
      <c r="EH191" s="2"/>
      <c r="EI191" s="2"/>
      <c r="EJ191" s="2"/>
      <c r="EK191" s="2"/>
      <c r="EL191" s="2"/>
      <c r="EM191" s="2"/>
      <c r="EN191" s="2"/>
      <c r="EO191" s="2"/>
      <c r="EP191" s="2"/>
      <c r="EQ191" s="2"/>
      <c r="ER191" s="2"/>
      <c r="ES191" s="2"/>
      <c r="ET191" s="2"/>
      <c r="EU191" s="2"/>
      <c r="EV191" s="2"/>
      <c r="EW191" s="2"/>
      <c r="EX191" s="2"/>
      <c r="EY191" s="2"/>
      <c r="EZ191" s="2"/>
      <c r="FA191" s="2"/>
      <c r="FB191" s="2"/>
      <c r="FC191" s="2"/>
      <c r="FD191" s="2"/>
      <c r="FE191" s="2"/>
      <c r="FF191" s="2"/>
      <c r="FG191" s="2"/>
      <c r="FH191" s="2"/>
      <c r="FI191" s="2"/>
      <c r="FJ191" s="2"/>
      <c r="FK191" s="2"/>
      <c r="FL191" s="2"/>
      <c r="FM191" s="2"/>
      <c r="FN191" s="2"/>
      <c r="FO191" s="2"/>
      <c r="FP191" s="2"/>
      <c r="FQ191" s="2"/>
      <c r="FR191" s="2"/>
      <c r="FS191" s="2"/>
      <c r="FT191" s="2"/>
      <c r="FU191" s="2"/>
      <c r="FV191" s="2"/>
      <c r="FW191" s="2"/>
      <c r="FX191" s="2"/>
      <c r="FY191" s="2"/>
      <c r="FZ191" s="2"/>
      <c r="GA191" s="2"/>
      <c r="GB191" s="2"/>
      <c r="GC191" s="2"/>
      <c r="GD191" s="2"/>
      <c r="GE191" s="2"/>
      <c r="GF191" s="2"/>
      <c r="GG191" s="2"/>
      <c r="GH191" s="2"/>
      <c r="GI191" s="2"/>
      <c r="GJ191" s="2"/>
      <c r="GK191" s="2"/>
      <c r="GL191" s="2"/>
      <c r="GM191" s="2"/>
      <c r="GN191" s="2"/>
      <c r="GO191" s="2"/>
      <c r="GP191" s="2"/>
    </row>
    <row r="192" spans="6:198" s="1" customFormat="1" ht="12.75" customHeight="1">
      <c r="F192" s="4"/>
      <c r="G192" s="87" t="s">
        <v>136</v>
      </c>
      <c r="H192" s="9"/>
      <c r="I192" s="9"/>
      <c r="J192" s="9"/>
      <c r="K192" s="9"/>
      <c r="L192" s="9"/>
      <c r="M192" s="9"/>
      <c r="N192" s="9"/>
      <c r="O192" s="9"/>
      <c r="P192" s="28" t="s">
        <v>137</v>
      </c>
      <c r="Q192" s="9"/>
      <c r="R192" s="9"/>
      <c r="S192" s="93"/>
      <c r="T192" s="87"/>
      <c r="U192" s="59"/>
      <c r="V192" s="87"/>
      <c r="W192" s="59"/>
      <c r="X192" s="87"/>
      <c r="Y192" s="87"/>
      <c r="Z192" s="88"/>
      <c r="AA192" s="88"/>
      <c r="AB192" s="87"/>
      <c r="AC192" s="88"/>
      <c r="AD192" s="87"/>
      <c r="AE192" s="88"/>
      <c r="AF192" s="88"/>
      <c r="AG192" s="61"/>
      <c r="AH192" s="88"/>
      <c r="AI192" s="87"/>
      <c r="AJ192" s="61"/>
      <c r="AK192" s="88"/>
      <c r="AL192" s="87"/>
      <c r="AM192" s="61"/>
      <c r="AN192" s="87"/>
      <c r="AO192" s="88"/>
      <c r="AP192" s="88"/>
      <c r="AQ192" s="87"/>
      <c r="AR192" s="88"/>
      <c r="AS192" s="88"/>
      <c r="AT192" s="88"/>
      <c r="AU192" s="87"/>
      <c r="AV192" s="61"/>
      <c r="AW192" s="88"/>
      <c r="AX192" s="87"/>
      <c r="AY192" s="61"/>
      <c r="AZ192" s="88"/>
      <c r="BA192" s="87"/>
      <c r="BB192" s="61"/>
      <c r="BC192" s="88"/>
      <c r="BD192" s="88"/>
      <c r="BE192" s="87"/>
      <c r="BF192" s="87"/>
      <c r="BG192" s="87"/>
      <c r="BH192" s="87"/>
      <c r="BI192" s="87"/>
      <c r="BJ192" s="4"/>
      <c r="BK192" s="4"/>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c r="DV192" s="2"/>
      <c r="DW192" s="2"/>
      <c r="DX192" s="2"/>
      <c r="DY192" s="2"/>
      <c r="DZ192" s="2"/>
      <c r="EA192" s="2"/>
      <c r="EB192" s="2"/>
      <c r="EC192" s="2"/>
      <c r="ED192" s="2"/>
      <c r="EE192" s="2"/>
      <c r="EF192" s="2"/>
      <c r="EG192" s="2"/>
      <c r="EH192" s="2"/>
      <c r="EI192" s="2"/>
      <c r="EJ192" s="2"/>
      <c r="EK192" s="2"/>
      <c r="EL192" s="2"/>
      <c r="EM192" s="2"/>
      <c r="EN192" s="2"/>
      <c r="EO192" s="2"/>
      <c r="EP192" s="2"/>
      <c r="EQ192" s="2"/>
      <c r="ER192" s="2"/>
      <c r="ES192" s="2"/>
      <c r="ET192" s="2"/>
      <c r="EU192" s="2"/>
      <c r="EV192" s="2"/>
      <c r="EW192" s="2"/>
      <c r="EX192" s="2"/>
      <c r="EY192" s="2"/>
      <c r="EZ192" s="2"/>
      <c r="FA192" s="2"/>
      <c r="FB192" s="2"/>
      <c r="FC192" s="2"/>
      <c r="FD192" s="2"/>
      <c r="FE192" s="2"/>
      <c r="FF192" s="2"/>
      <c r="FG192" s="2"/>
      <c r="FH192" s="2"/>
      <c r="FI192" s="2"/>
      <c r="FJ192" s="2"/>
      <c r="FK192" s="2"/>
      <c r="FL192" s="2"/>
      <c r="FM192" s="2"/>
      <c r="FN192" s="2"/>
      <c r="FO192" s="2"/>
      <c r="FP192" s="2"/>
      <c r="FQ192" s="2"/>
      <c r="FR192" s="2"/>
      <c r="FS192" s="2"/>
      <c r="FT192" s="2"/>
      <c r="FU192" s="2"/>
      <c r="FV192" s="2"/>
      <c r="FW192" s="2"/>
      <c r="FX192" s="2"/>
      <c r="FY192" s="2"/>
      <c r="FZ192" s="2"/>
      <c r="GA192" s="2"/>
      <c r="GB192" s="2"/>
      <c r="GC192" s="2"/>
      <c r="GD192" s="2"/>
      <c r="GE192" s="2"/>
      <c r="GF192" s="2"/>
      <c r="GG192" s="2"/>
      <c r="GH192" s="2"/>
      <c r="GI192" s="2"/>
      <c r="GJ192" s="2"/>
      <c r="GK192" s="2"/>
      <c r="GL192" s="2"/>
      <c r="GM192" s="2"/>
      <c r="GN192" s="2"/>
      <c r="GO192" s="2"/>
      <c r="GP192" s="2"/>
    </row>
    <row r="193" spans="6:198" s="1" customFormat="1" ht="12.75" customHeight="1">
      <c r="F193" s="4"/>
      <c r="G193" s="94" t="s">
        <v>138</v>
      </c>
      <c r="H193" s="9"/>
      <c r="I193" s="9"/>
      <c r="J193" s="9"/>
      <c r="K193" s="9"/>
      <c r="L193" s="9"/>
      <c r="M193" s="9"/>
      <c r="N193" s="9"/>
      <c r="O193" s="9"/>
      <c r="P193" s="28" t="s">
        <v>139</v>
      </c>
      <c r="Q193" s="95"/>
      <c r="R193" s="95"/>
      <c r="S193" s="95"/>
      <c r="T193" s="95"/>
      <c r="U193" s="95"/>
      <c r="V193" s="95"/>
      <c r="W193" s="95"/>
      <c r="X193" s="95"/>
      <c r="Y193" s="95"/>
      <c r="Z193" s="95"/>
      <c r="AA193" s="95"/>
      <c r="AB193" s="95"/>
      <c r="AC193" s="88"/>
      <c r="AD193" s="59"/>
      <c r="AE193" s="88"/>
      <c r="AF193" s="88"/>
      <c r="AG193" s="61"/>
      <c r="AH193" s="88"/>
      <c r="AI193" s="59"/>
      <c r="AJ193" s="61"/>
      <c r="AK193" s="88"/>
      <c r="AL193" s="87"/>
      <c r="AM193" s="61"/>
      <c r="AN193" s="87"/>
      <c r="AO193" s="88"/>
      <c r="AP193" s="88"/>
      <c r="AQ193" s="87"/>
      <c r="AR193" s="88"/>
      <c r="AS193" s="88"/>
      <c r="AT193" s="88"/>
      <c r="AU193" s="87"/>
      <c r="AV193" s="61"/>
      <c r="AW193" s="88"/>
      <c r="AX193" s="87"/>
      <c r="AY193" s="61"/>
      <c r="AZ193" s="88"/>
      <c r="BA193" s="87"/>
      <c r="BB193" s="61"/>
      <c r="BC193" s="88"/>
      <c r="BD193" s="88"/>
      <c r="BE193" s="87"/>
      <c r="BF193" s="87"/>
      <c r="BG193" s="87"/>
      <c r="BH193" s="87"/>
      <c r="BI193" s="87"/>
      <c r="BJ193" s="4"/>
      <c r="BK193" s="4"/>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c r="DY193" s="2"/>
      <c r="DZ193" s="2"/>
      <c r="EA193" s="2"/>
      <c r="EB193" s="2"/>
      <c r="EC193" s="2"/>
      <c r="ED193" s="2"/>
      <c r="EE193" s="2"/>
      <c r="EF193" s="2"/>
      <c r="EG193" s="2"/>
      <c r="EH193" s="2"/>
      <c r="EI193" s="2"/>
      <c r="EJ193" s="2"/>
      <c r="EK193" s="2"/>
      <c r="EL193" s="2"/>
      <c r="EM193" s="2"/>
      <c r="EN193" s="2"/>
      <c r="EO193" s="2"/>
      <c r="EP193" s="2"/>
      <c r="EQ193" s="2"/>
      <c r="ER193" s="2"/>
      <c r="ES193" s="2"/>
      <c r="ET193" s="2"/>
      <c r="EU193" s="2"/>
      <c r="EV193" s="2"/>
      <c r="EW193" s="2"/>
      <c r="EX193" s="2"/>
      <c r="EY193" s="2"/>
      <c r="EZ193" s="2"/>
      <c r="FA193" s="2"/>
      <c r="FB193" s="2"/>
      <c r="FC193" s="2"/>
      <c r="FD193" s="2"/>
      <c r="FE193" s="2"/>
      <c r="FF193" s="2"/>
      <c r="FG193" s="2"/>
      <c r="FH193" s="2"/>
      <c r="FI193" s="2"/>
      <c r="FJ193" s="2"/>
      <c r="FK193" s="2"/>
      <c r="FL193" s="2"/>
      <c r="FM193" s="2"/>
      <c r="FN193" s="2"/>
      <c r="FO193" s="2"/>
      <c r="FP193" s="2"/>
      <c r="FQ193" s="2"/>
      <c r="FR193" s="2"/>
      <c r="FS193" s="2"/>
      <c r="FT193" s="2"/>
      <c r="FU193" s="2"/>
      <c r="FV193" s="2"/>
      <c r="FW193" s="2"/>
      <c r="FX193" s="2"/>
      <c r="FY193" s="2"/>
      <c r="FZ193" s="2"/>
      <c r="GA193" s="2"/>
      <c r="GB193" s="2"/>
      <c r="GC193" s="2"/>
      <c r="GD193" s="2"/>
      <c r="GE193" s="2"/>
      <c r="GF193" s="2"/>
      <c r="GG193" s="2"/>
      <c r="GH193" s="2"/>
      <c r="GI193" s="2"/>
      <c r="GJ193" s="2"/>
      <c r="GK193" s="2"/>
      <c r="GL193" s="2"/>
      <c r="GM193" s="2"/>
      <c r="GN193" s="2"/>
      <c r="GO193" s="2"/>
      <c r="GP193" s="2"/>
    </row>
    <row r="194" spans="6:198" s="1" customFormat="1" ht="12.75" customHeight="1">
      <c r="F194" s="4"/>
      <c r="G194" s="94"/>
      <c r="H194" s="9"/>
      <c r="I194" s="9"/>
      <c r="J194" s="9"/>
      <c r="K194" s="9"/>
      <c r="L194" s="9"/>
      <c r="M194" s="9"/>
      <c r="N194" s="9"/>
      <c r="O194" s="9"/>
      <c r="P194" s="28" t="s">
        <v>140</v>
      </c>
      <c r="Q194" s="95"/>
      <c r="R194" s="95"/>
      <c r="S194" s="95"/>
      <c r="T194" s="95"/>
      <c r="U194" s="95"/>
      <c r="V194" s="95"/>
      <c r="W194" s="95"/>
      <c r="X194" s="95"/>
      <c r="Y194" s="95"/>
      <c r="Z194" s="95"/>
      <c r="AA194" s="95"/>
      <c r="AB194" s="95"/>
      <c r="AC194" s="88"/>
      <c r="AD194" s="59"/>
      <c r="AE194" s="88"/>
      <c r="AF194" s="88"/>
      <c r="AG194" s="61"/>
      <c r="AH194" s="88"/>
      <c r="AI194" s="59"/>
      <c r="AJ194" s="61"/>
      <c r="AK194" s="88"/>
      <c r="AL194" s="87"/>
      <c r="AM194" s="61"/>
      <c r="AN194" s="87"/>
      <c r="AO194" s="88"/>
      <c r="AP194" s="88"/>
      <c r="AQ194" s="87"/>
      <c r="AR194" s="88"/>
      <c r="AS194" s="88"/>
      <c r="AT194" s="88"/>
      <c r="AU194" s="87"/>
      <c r="AV194" s="61"/>
      <c r="AW194" s="88"/>
      <c r="AX194" s="87"/>
      <c r="AY194" s="61"/>
      <c r="AZ194" s="88"/>
      <c r="BA194" s="87"/>
      <c r="BB194" s="61"/>
      <c r="BC194" s="88"/>
      <c r="BD194" s="88"/>
      <c r="BE194" s="87"/>
      <c r="BF194" s="87"/>
      <c r="BG194" s="87"/>
      <c r="BH194" s="87"/>
      <c r="BI194" s="87"/>
      <c r="BJ194" s="4"/>
      <c r="BK194" s="4"/>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c r="DV194" s="2"/>
      <c r="DW194" s="2"/>
      <c r="DX194" s="2"/>
      <c r="DY194" s="2"/>
      <c r="DZ194" s="2"/>
      <c r="EA194" s="2"/>
      <c r="EB194" s="2"/>
      <c r="EC194" s="2"/>
      <c r="ED194" s="2"/>
      <c r="EE194" s="2"/>
      <c r="EF194" s="2"/>
      <c r="EG194" s="2"/>
      <c r="EH194" s="2"/>
      <c r="EI194" s="2"/>
      <c r="EJ194" s="2"/>
      <c r="EK194" s="2"/>
      <c r="EL194" s="2"/>
      <c r="EM194" s="2"/>
      <c r="EN194" s="2"/>
      <c r="EO194" s="2"/>
      <c r="EP194" s="2"/>
      <c r="EQ194" s="2"/>
      <c r="ER194" s="2"/>
      <c r="ES194" s="2"/>
      <c r="ET194" s="2"/>
      <c r="EU194" s="2"/>
      <c r="EV194" s="2"/>
      <c r="EW194" s="2"/>
      <c r="EX194" s="2"/>
      <c r="EY194" s="2"/>
      <c r="EZ194" s="2"/>
      <c r="FA194" s="2"/>
      <c r="FB194" s="2"/>
      <c r="FC194" s="2"/>
      <c r="FD194" s="2"/>
      <c r="FE194" s="2"/>
      <c r="FF194" s="2"/>
      <c r="FG194" s="2"/>
      <c r="FH194" s="2"/>
      <c r="FI194" s="2"/>
      <c r="FJ194" s="2"/>
      <c r="FK194" s="2"/>
      <c r="FL194" s="2"/>
      <c r="FM194" s="2"/>
      <c r="FN194" s="2"/>
      <c r="FO194" s="2"/>
      <c r="FP194" s="2"/>
      <c r="FQ194" s="2"/>
      <c r="FR194" s="2"/>
      <c r="FS194" s="2"/>
      <c r="FT194" s="2"/>
      <c r="FU194" s="2"/>
      <c r="FV194" s="2"/>
      <c r="FW194" s="2"/>
      <c r="FX194" s="2"/>
      <c r="FY194" s="2"/>
      <c r="FZ194" s="2"/>
      <c r="GA194" s="2"/>
      <c r="GB194" s="2"/>
      <c r="GC194" s="2"/>
      <c r="GD194" s="2"/>
      <c r="GE194" s="2"/>
      <c r="GF194" s="2"/>
      <c r="GG194" s="2"/>
      <c r="GH194" s="2"/>
      <c r="GI194" s="2"/>
      <c r="GJ194" s="2"/>
      <c r="GK194" s="2"/>
      <c r="GL194" s="2"/>
      <c r="GM194" s="2"/>
      <c r="GN194" s="2"/>
      <c r="GO194" s="2"/>
      <c r="GP194" s="2"/>
    </row>
    <row r="195" spans="6:198" s="1" customFormat="1" ht="12.75" customHeight="1">
      <c r="F195" s="4"/>
      <c r="G195" s="9"/>
      <c r="H195" s="9"/>
      <c r="I195" s="9"/>
      <c r="J195" s="9"/>
      <c r="K195" s="9"/>
      <c r="L195" s="9"/>
      <c r="M195" s="9"/>
      <c r="N195" s="9"/>
      <c r="O195" s="9"/>
      <c r="P195" s="28" t="s">
        <v>137</v>
      </c>
      <c r="Q195" s="95"/>
      <c r="R195" s="95"/>
      <c r="S195" s="95"/>
      <c r="T195" s="95"/>
      <c r="U195" s="95"/>
      <c r="V195" s="95"/>
      <c r="W195" s="95"/>
      <c r="X195" s="95"/>
      <c r="Y195" s="95"/>
      <c r="Z195" s="95"/>
      <c r="AA195" s="95"/>
      <c r="AB195" s="95"/>
      <c r="AC195" s="61"/>
      <c r="AD195" s="87"/>
      <c r="AE195" s="61"/>
      <c r="AF195" s="61"/>
      <c r="AG195" s="61"/>
      <c r="AH195" s="61"/>
      <c r="AI195" s="87"/>
      <c r="AJ195" s="61"/>
      <c r="AK195" s="61"/>
      <c r="AL195" s="87"/>
      <c r="AM195" s="28"/>
      <c r="AN195" s="87"/>
      <c r="AO195" s="88"/>
      <c r="AP195" s="88"/>
      <c r="AQ195" s="87"/>
      <c r="AR195" s="88"/>
      <c r="AS195" s="88"/>
      <c r="AT195" s="88"/>
      <c r="AU195" s="87"/>
      <c r="AV195" s="61"/>
      <c r="AW195" s="88"/>
      <c r="AX195" s="87"/>
      <c r="AY195" s="61"/>
      <c r="AZ195" s="88"/>
      <c r="BA195" s="87"/>
      <c r="BB195" s="28"/>
      <c r="BC195" s="88"/>
      <c r="BD195" s="88"/>
      <c r="BE195" s="87"/>
      <c r="BF195" s="87"/>
      <c r="BG195" s="87"/>
      <c r="BH195" s="87"/>
      <c r="BI195" s="87"/>
      <c r="BJ195" s="4"/>
      <c r="BK195" s="4"/>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c r="EB195" s="2"/>
      <c r="EC195" s="2"/>
      <c r="ED195" s="2"/>
      <c r="EE195" s="2"/>
      <c r="EF195" s="2"/>
      <c r="EG195" s="2"/>
      <c r="EH195" s="2"/>
      <c r="EI195" s="2"/>
      <c r="EJ195" s="2"/>
      <c r="EK195" s="2"/>
      <c r="EL195" s="2"/>
      <c r="EM195" s="2"/>
      <c r="EN195" s="2"/>
      <c r="EO195" s="2"/>
      <c r="EP195" s="2"/>
      <c r="EQ195" s="2"/>
      <c r="ER195" s="2"/>
      <c r="ES195" s="2"/>
      <c r="ET195" s="2"/>
      <c r="EU195" s="2"/>
      <c r="EV195" s="2"/>
      <c r="EW195" s="2"/>
      <c r="EX195" s="2"/>
      <c r="EY195" s="2"/>
      <c r="EZ195" s="2"/>
      <c r="FA195" s="2"/>
      <c r="FB195" s="2"/>
      <c r="FC195" s="2"/>
      <c r="FD195" s="2"/>
      <c r="FE195" s="2"/>
      <c r="FF195" s="2"/>
      <c r="FG195" s="2"/>
      <c r="FH195" s="2"/>
      <c r="FI195" s="2"/>
      <c r="FJ195" s="2"/>
      <c r="FK195" s="2"/>
      <c r="FL195" s="2"/>
      <c r="FM195" s="2"/>
      <c r="FN195" s="2"/>
      <c r="FO195" s="2"/>
      <c r="FP195" s="2"/>
      <c r="FQ195" s="2"/>
      <c r="FR195" s="2"/>
      <c r="FS195" s="2"/>
      <c r="FT195" s="2"/>
      <c r="FU195" s="2"/>
      <c r="FV195" s="2"/>
      <c r="FW195" s="2"/>
      <c r="FX195" s="2"/>
      <c r="FY195" s="2"/>
      <c r="FZ195" s="2"/>
      <c r="GA195" s="2"/>
      <c r="GB195" s="2"/>
      <c r="GC195" s="2"/>
      <c r="GD195" s="2"/>
      <c r="GE195" s="2"/>
      <c r="GF195" s="2"/>
      <c r="GG195" s="2"/>
      <c r="GH195" s="2"/>
      <c r="GI195" s="2"/>
      <c r="GJ195" s="2"/>
      <c r="GK195" s="2"/>
      <c r="GL195" s="2"/>
      <c r="GM195" s="2"/>
      <c r="GN195" s="2"/>
      <c r="GO195" s="2"/>
      <c r="GP195" s="2"/>
    </row>
    <row r="196" spans="6:198" s="1" customFormat="1" ht="12.75" customHeight="1">
      <c r="F196" s="4"/>
      <c r="G196" s="59"/>
      <c r="H196" s="87"/>
      <c r="I196" s="87"/>
      <c r="J196" s="87"/>
      <c r="K196" s="87"/>
      <c r="L196" s="87"/>
      <c r="M196" s="87"/>
      <c r="N196" s="87"/>
      <c r="O196" s="87"/>
      <c r="P196" s="28"/>
      <c r="Q196" s="95"/>
      <c r="R196" s="95"/>
      <c r="S196" s="95"/>
      <c r="T196" s="95"/>
      <c r="U196" s="95"/>
      <c r="V196" s="95"/>
      <c r="W196" s="95"/>
      <c r="X196" s="95"/>
      <c r="Y196" s="95"/>
      <c r="Z196" s="95"/>
      <c r="AA196" s="95"/>
      <c r="AB196" s="95"/>
      <c r="AC196" s="88"/>
      <c r="AD196" s="87"/>
      <c r="AE196" s="88"/>
      <c r="AF196" s="88"/>
      <c r="AG196" s="87"/>
      <c r="AH196" s="88"/>
      <c r="AI196" s="88"/>
      <c r="AJ196" s="88"/>
      <c r="AK196" s="87"/>
      <c r="AL196" s="88"/>
      <c r="AM196" s="88"/>
      <c r="AN196" s="87"/>
      <c r="AO196" s="88"/>
      <c r="AP196" s="88"/>
      <c r="AQ196" s="87"/>
      <c r="AR196" s="88"/>
      <c r="AS196" s="88"/>
      <c r="AT196" s="88"/>
      <c r="AU196" s="87"/>
      <c r="AV196" s="88"/>
      <c r="AW196" s="88"/>
      <c r="AX196" s="87"/>
      <c r="AY196" s="88"/>
      <c r="AZ196" s="88"/>
      <c r="BA196" s="87"/>
      <c r="BB196" s="88"/>
      <c r="BC196" s="88"/>
      <c r="BD196" s="88"/>
      <c r="BE196" s="87"/>
      <c r="BF196" s="87"/>
      <c r="BG196" s="87"/>
      <c r="BH196" s="87"/>
      <c r="BI196" s="87"/>
      <c r="BJ196" s="4"/>
      <c r="BK196" s="4"/>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c r="DZ196" s="2"/>
      <c r="EA196" s="2"/>
      <c r="EB196" s="2"/>
      <c r="EC196" s="2"/>
      <c r="ED196" s="2"/>
      <c r="EE196" s="2"/>
      <c r="EF196" s="2"/>
      <c r="EG196" s="2"/>
      <c r="EH196" s="2"/>
      <c r="EI196" s="2"/>
      <c r="EJ196" s="2"/>
      <c r="EK196" s="2"/>
      <c r="EL196" s="2"/>
      <c r="EM196" s="2"/>
      <c r="EN196" s="2"/>
      <c r="EO196" s="2"/>
      <c r="EP196" s="2"/>
      <c r="EQ196" s="2"/>
      <c r="ER196" s="2"/>
      <c r="ES196" s="2"/>
      <c r="ET196" s="2"/>
      <c r="EU196" s="2"/>
      <c r="EV196" s="2"/>
      <c r="EW196" s="2"/>
      <c r="EX196" s="2"/>
      <c r="EY196" s="2"/>
      <c r="EZ196" s="2"/>
      <c r="FA196" s="2"/>
      <c r="FB196" s="2"/>
      <c r="FC196" s="2"/>
      <c r="FD196" s="2"/>
      <c r="FE196" s="2"/>
      <c r="FF196" s="2"/>
      <c r="FG196" s="2"/>
      <c r="FH196" s="2"/>
      <c r="FI196" s="2"/>
      <c r="FJ196" s="2"/>
      <c r="FK196" s="2"/>
      <c r="FL196" s="2"/>
      <c r="FM196" s="2"/>
      <c r="FN196" s="2"/>
      <c r="FO196" s="2"/>
      <c r="FP196" s="2"/>
      <c r="FQ196" s="2"/>
      <c r="FR196" s="2"/>
      <c r="FS196" s="2"/>
      <c r="FT196" s="2"/>
      <c r="FU196" s="2"/>
      <c r="FV196" s="2"/>
      <c r="FW196" s="2"/>
      <c r="FX196" s="2"/>
      <c r="FY196" s="2"/>
      <c r="FZ196" s="2"/>
      <c r="GA196" s="2"/>
      <c r="GB196" s="2"/>
      <c r="GC196" s="2"/>
      <c r="GD196" s="2"/>
      <c r="GE196" s="2"/>
      <c r="GF196" s="2"/>
      <c r="GG196" s="2"/>
      <c r="GH196" s="2"/>
      <c r="GI196" s="2"/>
      <c r="GJ196" s="2"/>
      <c r="GK196" s="2"/>
      <c r="GL196" s="2"/>
      <c r="GM196" s="2"/>
      <c r="GN196" s="2"/>
      <c r="GO196" s="2"/>
      <c r="GP196" s="2"/>
    </row>
    <row r="197" spans="6:198" s="1" customFormat="1" ht="12.75" customHeight="1">
      <c r="F197" s="4"/>
      <c r="G197" s="59"/>
      <c r="H197" s="87"/>
      <c r="I197" s="87"/>
      <c r="J197" s="87"/>
      <c r="K197" s="87"/>
      <c r="L197" s="87"/>
      <c r="M197" s="87"/>
      <c r="N197" s="87"/>
      <c r="O197" s="87"/>
      <c r="P197" s="59"/>
      <c r="Q197" s="9"/>
      <c r="R197" s="9"/>
      <c r="S197" s="9"/>
      <c r="T197" s="9"/>
      <c r="U197" s="9"/>
      <c r="V197" s="9"/>
      <c r="W197" s="9"/>
      <c r="X197" s="9"/>
      <c r="Y197" s="9"/>
      <c r="Z197" s="9"/>
      <c r="AA197" s="87"/>
      <c r="AB197" s="88"/>
      <c r="AC197" s="88"/>
      <c r="AD197" s="87"/>
      <c r="AE197" s="88"/>
      <c r="AF197" s="88"/>
      <c r="AG197" s="87"/>
      <c r="AH197" s="88"/>
      <c r="AI197" s="88"/>
      <c r="AJ197" s="88"/>
      <c r="AK197" s="87"/>
      <c r="AL197" s="88"/>
      <c r="AM197" s="88"/>
      <c r="AN197" s="87"/>
      <c r="AO197" s="88"/>
      <c r="AP197" s="88"/>
      <c r="AQ197" s="87"/>
      <c r="AR197" s="88"/>
      <c r="AS197" s="88"/>
      <c r="AT197" s="88"/>
      <c r="AU197" s="87"/>
      <c r="AV197" s="88"/>
      <c r="AW197" s="88"/>
      <c r="AX197" s="87"/>
      <c r="AY197" s="88"/>
      <c r="AZ197" s="88"/>
      <c r="BA197" s="87"/>
      <c r="BB197" s="88"/>
      <c r="BC197" s="88"/>
      <c r="BD197" s="88"/>
      <c r="BE197" s="87"/>
      <c r="BF197" s="87"/>
      <c r="BG197" s="87"/>
      <c r="BH197" s="87"/>
      <c r="BI197" s="87"/>
      <c r="BJ197" s="4"/>
      <c r="BK197" s="4"/>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c r="DV197" s="2"/>
      <c r="DW197" s="2"/>
      <c r="DX197" s="2"/>
      <c r="DY197" s="2"/>
      <c r="DZ197" s="2"/>
      <c r="EA197" s="2"/>
      <c r="EB197" s="2"/>
      <c r="EC197" s="2"/>
      <c r="ED197" s="2"/>
      <c r="EE197" s="2"/>
      <c r="EF197" s="2"/>
      <c r="EG197" s="2"/>
      <c r="EH197" s="2"/>
      <c r="EI197" s="2"/>
      <c r="EJ197" s="2"/>
      <c r="EK197" s="2"/>
      <c r="EL197" s="2"/>
      <c r="EM197" s="2"/>
      <c r="EN197" s="2"/>
      <c r="EO197" s="2"/>
      <c r="EP197" s="2"/>
      <c r="EQ197" s="2"/>
      <c r="ER197" s="2"/>
      <c r="ES197" s="2"/>
      <c r="ET197" s="2"/>
      <c r="EU197" s="2"/>
      <c r="EV197" s="2"/>
      <c r="EW197" s="2"/>
      <c r="EX197" s="2"/>
      <c r="EY197" s="2"/>
      <c r="EZ197" s="2"/>
      <c r="FA197" s="2"/>
      <c r="FB197" s="2"/>
      <c r="FC197" s="2"/>
      <c r="FD197" s="2"/>
      <c r="FE197" s="2"/>
      <c r="FF197" s="2"/>
      <c r="FG197" s="2"/>
      <c r="FH197" s="2"/>
      <c r="FI197" s="2"/>
      <c r="FJ197" s="2"/>
      <c r="FK197" s="2"/>
      <c r="FL197" s="2"/>
      <c r="FM197" s="2"/>
      <c r="FN197" s="2"/>
      <c r="FO197" s="2"/>
      <c r="FP197" s="2"/>
      <c r="FQ197" s="2"/>
      <c r="FR197" s="2"/>
      <c r="FS197" s="2"/>
      <c r="FT197" s="2"/>
      <c r="FU197" s="2"/>
      <c r="FV197" s="2"/>
      <c r="FW197" s="2"/>
      <c r="FX197" s="2"/>
      <c r="FY197" s="2"/>
      <c r="FZ197" s="2"/>
      <c r="GA197" s="2"/>
      <c r="GB197" s="2"/>
      <c r="GC197" s="2"/>
      <c r="GD197" s="2"/>
      <c r="GE197" s="2"/>
      <c r="GF197" s="2"/>
      <c r="GG197" s="2"/>
      <c r="GH197" s="2"/>
      <c r="GI197" s="2"/>
      <c r="GJ197" s="2"/>
      <c r="GK197" s="2"/>
      <c r="GL197" s="2"/>
      <c r="GM197" s="2"/>
      <c r="GN197" s="2"/>
      <c r="GO197" s="2"/>
      <c r="GP197" s="2"/>
    </row>
    <row r="198" spans="6:198" s="1" customFormat="1" ht="12.75" customHeight="1">
      <c r="F198" s="4"/>
      <c r="G198" s="59"/>
      <c r="H198" s="87"/>
      <c r="I198" s="87"/>
      <c r="J198" s="87"/>
      <c r="K198" s="87"/>
      <c r="L198" s="87"/>
      <c r="M198" s="87"/>
      <c r="N198" s="87"/>
      <c r="O198" s="87"/>
      <c r="P198" s="59"/>
      <c r="Q198" s="9"/>
      <c r="R198" s="9"/>
      <c r="S198" s="9"/>
      <c r="T198" s="9"/>
      <c r="U198" s="9"/>
      <c r="V198" s="9"/>
      <c r="W198" s="9"/>
      <c r="X198" s="9"/>
      <c r="Y198" s="9"/>
      <c r="Z198" s="9"/>
      <c r="AA198" s="87"/>
      <c r="AB198" s="88"/>
      <c r="AC198" s="88"/>
      <c r="AD198" s="87"/>
      <c r="AE198" s="88"/>
      <c r="AF198" s="88"/>
      <c r="AG198" s="87"/>
      <c r="AH198" s="88"/>
      <c r="AI198" s="88"/>
      <c r="AJ198" s="88"/>
      <c r="AK198" s="87"/>
      <c r="AL198" s="88"/>
      <c r="AM198" s="88"/>
      <c r="AN198" s="87"/>
      <c r="AO198" s="88"/>
      <c r="AP198" s="88"/>
      <c r="AQ198" s="87"/>
      <c r="AR198" s="88"/>
      <c r="AS198" s="88"/>
      <c r="AT198" s="88"/>
      <c r="AU198" s="87"/>
      <c r="AV198" s="88"/>
      <c r="AW198" s="88"/>
      <c r="AX198" s="87"/>
      <c r="AY198" s="88"/>
      <c r="AZ198" s="88"/>
      <c r="BA198" s="87"/>
      <c r="BB198" s="88"/>
      <c r="BC198" s="88"/>
      <c r="BD198" s="88"/>
      <c r="BE198" s="87"/>
      <c r="BF198" s="87"/>
      <c r="BG198" s="87"/>
      <c r="BH198" s="87"/>
      <c r="BI198" s="87"/>
      <c r="BJ198" s="4"/>
      <c r="BK198" s="4"/>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c r="DY198" s="2"/>
      <c r="DZ198" s="2"/>
      <c r="EA198" s="2"/>
      <c r="EB198" s="2"/>
      <c r="EC198" s="2"/>
      <c r="ED198" s="2"/>
      <c r="EE198" s="2"/>
      <c r="EF198" s="2"/>
      <c r="EG198" s="2"/>
      <c r="EH198" s="2"/>
      <c r="EI198" s="2"/>
      <c r="EJ198" s="2"/>
      <c r="EK198" s="2"/>
      <c r="EL198" s="2"/>
      <c r="EM198" s="2"/>
      <c r="EN198" s="2"/>
      <c r="EO198" s="2"/>
      <c r="EP198" s="2"/>
      <c r="EQ198" s="2"/>
      <c r="ER198" s="2"/>
      <c r="ES198" s="2"/>
      <c r="ET198" s="2"/>
      <c r="EU198" s="2"/>
      <c r="EV198" s="2"/>
      <c r="EW198" s="2"/>
      <c r="EX198" s="2"/>
      <c r="EY198" s="2"/>
      <c r="EZ198" s="2"/>
      <c r="FA198" s="2"/>
      <c r="FB198" s="2"/>
      <c r="FC198" s="2"/>
      <c r="FD198" s="2"/>
      <c r="FE198" s="2"/>
      <c r="FF198" s="2"/>
      <c r="FG198" s="2"/>
      <c r="FH198" s="2"/>
      <c r="FI198" s="2"/>
      <c r="FJ198" s="2"/>
      <c r="FK198" s="2"/>
      <c r="FL198" s="2"/>
      <c r="FM198" s="2"/>
      <c r="FN198" s="2"/>
      <c r="FO198" s="2"/>
      <c r="FP198" s="2"/>
      <c r="FQ198" s="2"/>
      <c r="FR198" s="2"/>
      <c r="FS198" s="2"/>
      <c r="FT198" s="2"/>
      <c r="FU198" s="2"/>
      <c r="FV198" s="2"/>
      <c r="FW198" s="2"/>
      <c r="FX198" s="2"/>
      <c r="FY198" s="2"/>
      <c r="FZ198" s="2"/>
      <c r="GA198" s="2"/>
      <c r="GB198" s="2"/>
      <c r="GC198" s="2"/>
      <c r="GD198" s="2"/>
      <c r="GE198" s="2"/>
      <c r="GF198" s="2"/>
      <c r="GG198" s="2"/>
      <c r="GH198" s="2"/>
      <c r="GI198" s="2"/>
      <c r="GJ198" s="2"/>
      <c r="GK198" s="2"/>
      <c r="GL198" s="2"/>
      <c r="GM198" s="2"/>
      <c r="GN198" s="2"/>
      <c r="GO198" s="2"/>
      <c r="GP198" s="2"/>
    </row>
    <row r="199" spans="6:198" s="1" customFormat="1" ht="12.75" customHeight="1">
      <c r="F199" s="4"/>
      <c r="G199" s="59"/>
      <c r="H199" s="87"/>
      <c r="I199" s="87"/>
      <c r="J199" s="87"/>
      <c r="K199" s="87"/>
      <c r="L199" s="87"/>
      <c r="M199" s="87"/>
      <c r="N199" s="87"/>
      <c r="O199" s="87"/>
      <c r="P199" s="59"/>
      <c r="Q199" s="9"/>
      <c r="R199" s="9"/>
      <c r="S199" s="9"/>
      <c r="T199" s="9"/>
      <c r="U199" s="9"/>
      <c r="V199" s="9"/>
      <c r="W199" s="9"/>
      <c r="X199" s="9"/>
      <c r="Y199" s="9"/>
      <c r="Z199" s="9"/>
      <c r="AA199" s="87"/>
      <c r="AB199" s="88"/>
      <c r="AC199" s="88"/>
      <c r="AD199" s="87"/>
      <c r="AE199" s="88"/>
      <c r="AF199" s="88"/>
      <c r="AG199" s="87"/>
      <c r="AH199" s="88"/>
      <c r="AI199" s="88"/>
      <c r="AJ199" s="88"/>
      <c r="AK199" s="87"/>
      <c r="AL199" s="61"/>
      <c r="AM199" s="61"/>
      <c r="AN199" s="87"/>
      <c r="AO199" s="61"/>
      <c r="AP199" s="61"/>
      <c r="AQ199" s="87"/>
      <c r="AR199" s="61"/>
      <c r="AS199" s="61"/>
      <c r="AT199" s="61"/>
      <c r="AU199" s="87"/>
      <c r="AV199" s="88"/>
      <c r="AW199" s="88"/>
      <c r="AX199" s="87"/>
      <c r="AY199" s="88"/>
      <c r="AZ199" s="88"/>
      <c r="BA199" s="87"/>
      <c r="BB199" s="88"/>
      <c r="BC199" s="88"/>
      <c r="BD199" s="88"/>
      <c r="BE199" s="87"/>
      <c r="BF199" s="87"/>
      <c r="BG199" s="87"/>
      <c r="BH199" s="87"/>
      <c r="BI199" s="87"/>
      <c r="BJ199" s="4"/>
      <c r="BK199" s="4"/>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c r="EG199" s="2"/>
      <c r="EH199" s="2"/>
      <c r="EI199" s="2"/>
      <c r="EJ199" s="2"/>
      <c r="EK199" s="2"/>
      <c r="EL199" s="2"/>
      <c r="EM199" s="2"/>
      <c r="EN199" s="2"/>
      <c r="EO199" s="2"/>
      <c r="EP199" s="2"/>
      <c r="EQ199" s="2"/>
      <c r="ER199" s="2"/>
      <c r="ES199" s="2"/>
      <c r="ET199" s="2"/>
      <c r="EU199" s="2"/>
      <c r="EV199" s="2"/>
      <c r="EW199" s="2"/>
      <c r="EX199" s="2"/>
      <c r="EY199" s="2"/>
      <c r="EZ199" s="2"/>
      <c r="FA199" s="2"/>
      <c r="FB199" s="2"/>
      <c r="FC199" s="2"/>
      <c r="FD199" s="2"/>
      <c r="FE199" s="2"/>
      <c r="FF199" s="2"/>
      <c r="FG199" s="2"/>
      <c r="FH199" s="2"/>
      <c r="FI199" s="2"/>
      <c r="FJ199" s="2"/>
      <c r="FK199" s="2"/>
      <c r="FL199" s="2"/>
      <c r="FM199" s="2"/>
      <c r="FN199" s="2"/>
      <c r="FO199" s="2"/>
      <c r="FP199" s="2"/>
      <c r="FQ199" s="2"/>
      <c r="FR199" s="2"/>
      <c r="FS199" s="2"/>
      <c r="FT199" s="2"/>
      <c r="FU199" s="2"/>
      <c r="FV199" s="2"/>
      <c r="FW199" s="2"/>
      <c r="FX199" s="2"/>
      <c r="FY199" s="2"/>
      <c r="FZ199" s="2"/>
      <c r="GA199" s="2"/>
      <c r="GB199" s="2"/>
      <c r="GC199" s="2"/>
      <c r="GD199" s="2"/>
      <c r="GE199" s="2"/>
      <c r="GF199" s="2"/>
      <c r="GG199" s="2"/>
      <c r="GH199" s="2"/>
      <c r="GI199" s="2"/>
      <c r="GJ199" s="2"/>
      <c r="GK199" s="2"/>
      <c r="GL199" s="2"/>
      <c r="GM199" s="2"/>
      <c r="GN199" s="2"/>
      <c r="GO199" s="2"/>
      <c r="GP199" s="2"/>
    </row>
    <row r="200" spans="6:198" s="1" customFormat="1" ht="12.75" customHeight="1">
      <c r="F200" s="4"/>
      <c r="G200" s="94"/>
      <c r="H200" s="9"/>
      <c r="I200" s="9"/>
      <c r="J200" s="9"/>
      <c r="K200" s="9"/>
      <c r="L200" s="9"/>
      <c r="M200" s="9"/>
      <c r="N200" s="9"/>
      <c r="O200" s="9"/>
      <c r="P200" s="5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c r="AP200" s="9"/>
      <c r="AQ200" s="9"/>
      <c r="AR200" s="9"/>
      <c r="AS200" s="9"/>
      <c r="AT200" s="9"/>
      <c r="AU200" s="9"/>
      <c r="AV200" s="9"/>
      <c r="AW200" s="9"/>
      <c r="AX200" s="9"/>
      <c r="AY200" s="9"/>
      <c r="AZ200" s="9"/>
      <c r="BA200" s="9"/>
      <c r="BB200" s="9"/>
      <c r="BC200" s="9"/>
      <c r="BD200" s="9"/>
      <c r="BE200" s="87"/>
      <c r="BF200" s="87"/>
      <c r="BG200" s="87"/>
      <c r="BH200" s="87"/>
      <c r="BI200" s="87"/>
      <c r="BJ200" s="4"/>
      <c r="BK200" s="4"/>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c r="FI200" s="2"/>
      <c r="FJ200" s="2"/>
      <c r="FK200" s="2"/>
      <c r="FL200" s="2"/>
      <c r="FM200" s="2"/>
      <c r="FN200" s="2"/>
      <c r="FO200" s="2"/>
      <c r="FP200" s="2"/>
      <c r="FQ200" s="2"/>
      <c r="FR200" s="2"/>
      <c r="FS200" s="2"/>
      <c r="FT200" s="2"/>
      <c r="FU200" s="2"/>
      <c r="FV200" s="2"/>
      <c r="FW200" s="2"/>
      <c r="FX200" s="2"/>
      <c r="FY200" s="2"/>
      <c r="FZ200" s="2"/>
      <c r="GA200" s="2"/>
      <c r="GB200" s="2"/>
      <c r="GC200" s="2"/>
      <c r="GD200" s="2"/>
      <c r="GE200" s="2"/>
      <c r="GF200" s="2"/>
      <c r="GG200" s="2"/>
      <c r="GH200" s="2"/>
      <c r="GI200" s="2"/>
      <c r="GJ200" s="2"/>
      <c r="GK200" s="2"/>
      <c r="GL200" s="2"/>
      <c r="GM200" s="2"/>
      <c r="GN200" s="2"/>
      <c r="GO200" s="2"/>
      <c r="GP200" s="2"/>
    </row>
    <row r="201" spans="6:198" s="1" customFormat="1" ht="12.75" customHeight="1">
      <c r="F201" s="4"/>
      <c r="G201" s="9"/>
      <c r="H201" s="9"/>
      <c r="I201" s="9"/>
      <c r="J201" s="9"/>
      <c r="K201" s="9"/>
      <c r="L201" s="9"/>
      <c r="M201" s="9"/>
      <c r="N201" s="9"/>
      <c r="O201" s="9"/>
      <c r="P201" s="9"/>
      <c r="Q201" s="9"/>
      <c r="R201" s="9"/>
      <c r="S201" s="9"/>
      <c r="T201" s="9"/>
      <c r="U201" s="9"/>
      <c r="V201" s="9"/>
      <c r="W201" s="9"/>
      <c r="X201" s="9"/>
      <c r="Y201" s="9"/>
      <c r="Z201" s="9"/>
      <c r="AA201" s="9"/>
      <c r="AB201" s="9"/>
      <c r="AC201" s="9"/>
      <c r="AD201" s="9"/>
      <c r="AE201" s="9"/>
      <c r="AF201" s="9"/>
      <c r="AG201" s="9"/>
      <c r="AH201" s="9"/>
      <c r="AI201" s="9"/>
      <c r="AJ201" s="9"/>
      <c r="AK201" s="9"/>
      <c r="AL201" s="9"/>
      <c r="AM201" s="9"/>
      <c r="AN201" s="9"/>
      <c r="AO201" s="9"/>
      <c r="AP201" s="9"/>
      <c r="AQ201" s="9"/>
      <c r="AR201" s="9"/>
      <c r="AS201" s="9"/>
      <c r="AT201" s="9"/>
      <c r="AU201" s="9"/>
      <c r="AV201" s="9"/>
      <c r="AW201" s="9"/>
      <c r="AX201" s="9"/>
      <c r="AY201" s="9"/>
      <c r="AZ201" s="9"/>
      <c r="BA201" s="9"/>
      <c r="BB201" s="9"/>
      <c r="BC201" s="9"/>
      <c r="BD201" s="9"/>
      <c r="BE201" s="9"/>
      <c r="BF201" s="9"/>
      <c r="BG201" s="9"/>
      <c r="BH201" s="9"/>
      <c r="BI201" s="87"/>
      <c r="BJ201" s="4"/>
      <c r="BK201" s="4"/>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c r="FI201" s="2"/>
      <c r="FJ201" s="2"/>
      <c r="FK201" s="2"/>
      <c r="FL201" s="2"/>
      <c r="FM201" s="2"/>
      <c r="FN201" s="2"/>
      <c r="FO201" s="2"/>
      <c r="FP201" s="2"/>
      <c r="FQ201" s="2"/>
      <c r="FR201" s="2"/>
      <c r="FS201" s="2"/>
      <c r="FT201" s="2"/>
      <c r="FU201" s="2"/>
      <c r="FV201" s="2"/>
      <c r="FW201" s="2"/>
      <c r="FX201" s="2"/>
      <c r="FY201" s="2"/>
      <c r="FZ201" s="2"/>
      <c r="GA201" s="2"/>
      <c r="GB201" s="2"/>
      <c r="GC201" s="2"/>
      <c r="GD201" s="2"/>
      <c r="GE201" s="2"/>
      <c r="GF201" s="2"/>
      <c r="GG201" s="2"/>
      <c r="GH201" s="2"/>
      <c r="GI201" s="2"/>
      <c r="GJ201" s="2"/>
      <c r="GK201" s="2"/>
      <c r="GL201" s="2"/>
      <c r="GM201" s="2"/>
      <c r="GN201" s="2"/>
      <c r="GO201" s="2"/>
      <c r="GP201" s="2"/>
    </row>
    <row r="202" spans="6:198" s="1" customFormat="1" ht="12.75" customHeight="1">
      <c r="F202" s="4"/>
      <c r="G202" s="87"/>
      <c r="H202" s="87"/>
      <c r="I202" s="87"/>
      <c r="J202" s="87"/>
      <c r="K202" s="87"/>
      <c r="L202" s="87"/>
      <c r="M202" s="87"/>
      <c r="N202" s="87"/>
      <c r="O202" s="87"/>
      <c r="P202" s="59"/>
      <c r="Q202" s="11"/>
      <c r="R202" s="87"/>
      <c r="S202" s="87"/>
      <c r="T202" s="59"/>
      <c r="U202" s="11"/>
      <c r="V202" s="87"/>
      <c r="W202" s="59"/>
      <c r="X202" s="87"/>
      <c r="Y202" s="59"/>
      <c r="Z202" s="87"/>
      <c r="AA202" s="87"/>
      <c r="AB202" s="87"/>
      <c r="AC202" s="87"/>
      <c r="AD202" s="87"/>
      <c r="AE202" s="87"/>
      <c r="AF202" s="87"/>
      <c r="AG202" s="87"/>
      <c r="AH202" s="87"/>
      <c r="AI202" s="87"/>
      <c r="AJ202" s="87"/>
      <c r="AK202" s="87"/>
      <c r="AL202" s="87"/>
      <c r="AM202" s="87"/>
      <c r="AN202" s="87"/>
      <c r="AO202" s="87"/>
      <c r="AP202" s="87"/>
      <c r="AQ202" s="59"/>
      <c r="AR202" s="87"/>
      <c r="AS202" s="59"/>
      <c r="AT202" s="89"/>
      <c r="AU202" s="59"/>
      <c r="AV202" s="87"/>
      <c r="AW202" s="87"/>
      <c r="AX202" s="87"/>
      <c r="AY202" s="89"/>
      <c r="AZ202" s="87"/>
      <c r="BA202" s="87"/>
      <c r="BB202" s="87"/>
      <c r="BC202" s="87"/>
      <c r="BD202" s="87"/>
      <c r="BE202" s="87"/>
      <c r="BF202" s="87"/>
      <c r="BG202" s="87"/>
      <c r="BH202" s="87"/>
      <c r="BI202" s="87"/>
      <c r="BJ202" s="4"/>
      <c r="BK202" s="4"/>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c r="FI202" s="2"/>
      <c r="FJ202" s="2"/>
      <c r="FK202" s="2"/>
      <c r="FL202" s="2"/>
      <c r="FM202" s="2"/>
      <c r="FN202" s="2"/>
      <c r="FO202" s="2"/>
      <c r="FP202" s="2"/>
      <c r="FQ202" s="2"/>
      <c r="FR202" s="2"/>
      <c r="FS202" s="2"/>
      <c r="FT202" s="2"/>
      <c r="FU202" s="2"/>
      <c r="FV202" s="2"/>
      <c r="FW202" s="2"/>
      <c r="FX202" s="2"/>
      <c r="FY202" s="2"/>
      <c r="FZ202" s="2"/>
      <c r="GA202" s="2"/>
      <c r="GB202" s="2"/>
      <c r="GC202" s="2"/>
      <c r="GD202" s="2"/>
      <c r="GE202" s="2"/>
      <c r="GF202" s="2"/>
      <c r="GG202" s="2"/>
      <c r="GH202" s="2"/>
      <c r="GI202" s="2"/>
      <c r="GJ202" s="2"/>
      <c r="GK202" s="2"/>
      <c r="GL202" s="2"/>
      <c r="GM202" s="2"/>
      <c r="GN202" s="2"/>
      <c r="GO202" s="2"/>
      <c r="GP202" s="2"/>
    </row>
    <row r="203" spans="6:198" s="1" customFormat="1" ht="12.75" customHeight="1">
      <c r="F203" s="4"/>
      <c r="G203" s="601" t="s">
        <v>141</v>
      </c>
      <c r="H203" s="601"/>
      <c r="I203" s="601"/>
      <c r="J203" s="601"/>
      <c r="K203" s="601"/>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4"/>
      <c r="BK203" s="4"/>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c r="FH203" s="2"/>
      <c r="FI203" s="2"/>
      <c r="FJ203" s="2"/>
      <c r="FK203" s="2"/>
      <c r="FL203" s="2"/>
      <c r="FM203" s="2"/>
      <c r="FN203" s="2"/>
      <c r="FO203" s="2"/>
      <c r="FP203" s="2"/>
      <c r="FQ203" s="2"/>
      <c r="FR203" s="2"/>
      <c r="FS203" s="2"/>
      <c r="FT203" s="2"/>
      <c r="FU203" s="2"/>
      <c r="FV203" s="2"/>
      <c r="FW203" s="2"/>
      <c r="FX203" s="2"/>
      <c r="FY203" s="2"/>
      <c r="FZ203" s="2"/>
      <c r="GA203" s="2"/>
      <c r="GB203" s="2"/>
      <c r="GC203" s="2"/>
      <c r="GD203" s="2"/>
      <c r="GE203" s="2"/>
      <c r="GF203" s="2"/>
      <c r="GG203" s="2"/>
      <c r="GH203" s="2"/>
      <c r="GI203" s="2"/>
      <c r="GJ203" s="2"/>
      <c r="GK203" s="2"/>
      <c r="GL203" s="2"/>
      <c r="GM203" s="2"/>
      <c r="GN203" s="2"/>
      <c r="GO203" s="2"/>
      <c r="GP203" s="2"/>
    </row>
    <row r="204" spans="6:198" s="1" customFormat="1" ht="12.75" customHeight="1">
      <c r="F204" s="4"/>
      <c r="G204" s="601"/>
      <c r="H204" s="601"/>
      <c r="I204" s="601"/>
      <c r="J204" s="601"/>
      <c r="K204" s="601"/>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4"/>
      <c r="BK204" s="4"/>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c r="EG204" s="2"/>
      <c r="EH204" s="2"/>
      <c r="EI204" s="2"/>
      <c r="EJ204" s="2"/>
      <c r="EK204" s="2"/>
      <c r="EL204" s="2"/>
      <c r="EM204" s="2"/>
      <c r="EN204" s="2"/>
      <c r="EO204" s="2"/>
      <c r="EP204" s="2"/>
      <c r="EQ204" s="2"/>
      <c r="ER204" s="2"/>
      <c r="ES204" s="2"/>
      <c r="ET204" s="2"/>
      <c r="EU204" s="2"/>
      <c r="EV204" s="2"/>
      <c r="EW204" s="2"/>
      <c r="EX204" s="2"/>
      <c r="EY204" s="2"/>
      <c r="EZ204" s="2"/>
      <c r="FA204" s="2"/>
      <c r="FB204" s="2"/>
      <c r="FC204" s="2"/>
      <c r="FD204" s="2"/>
      <c r="FE204" s="2"/>
      <c r="FF204" s="2"/>
      <c r="FG204" s="2"/>
      <c r="FH204" s="2"/>
      <c r="FI204" s="2"/>
      <c r="FJ204" s="2"/>
      <c r="FK204" s="2"/>
      <c r="FL204" s="2"/>
      <c r="FM204" s="2"/>
      <c r="FN204" s="2"/>
      <c r="FO204" s="2"/>
      <c r="FP204" s="2"/>
      <c r="FQ204" s="2"/>
      <c r="FR204" s="2"/>
      <c r="FS204" s="2"/>
      <c r="FT204" s="2"/>
      <c r="FU204" s="2"/>
      <c r="FV204" s="2"/>
      <c r="FW204" s="2"/>
      <c r="FX204" s="2"/>
      <c r="FY204" s="2"/>
      <c r="FZ204" s="2"/>
      <c r="GA204" s="2"/>
      <c r="GB204" s="2"/>
      <c r="GC204" s="2"/>
      <c r="GD204" s="2"/>
      <c r="GE204" s="2"/>
      <c r="GF204" s="2"/>
      <c r="GG204" s="2"/>
      <c r="GH204" s="2"/>
      <c r="GI204" s="2"/>
      <c r="GJ204" s="2"/>
      <c r="GK204" s="2"/>
      <c r="GL204" s="2"/>
      <c r="GM204" s="2"/>
      <c r="GN204" s="2"/>
      <c r="GO204" s="2"/>
      <c r="GP204" s="2"/>
    </row>
    <row r="205" spans="6:198" s="1" customFormat="1" ht="12.75" customHeight="1">
      <c r="F205" s="4"/>
      <c r="G205" s="601"/>
      <c r="H205" s="601"/>
      <c r="I205" s="601"/>
      <c r="J205" s="601"/>
      <c r="K205" s="601"/>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4"/>
      <c r="BK205" s="4"/>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c r="DV205" s="2"/>
      <c r="DW205" s="2"/>
      <c r="DX205" s="2"/>
      <c r="DY205" s="2"/>
      <c r="DZ205" s="2"/>
      <c r="EA205" s="2"/>
      <c r="EB205" s="2"/>
      <c r="EC205" s="2"/>
      <c r="ED205" s="2"/>
      <c r="EE205" s="2"/>
      <c r="EF205" s="2"/>
      <c r="EG205" s="2"/>
      <c r="EH205" s="2"/>
      <c r="EI205" s="2"/>
      <c r="EJ205" s="2"/>
      <c r="EK205" s="2"/>
      <c r="EL205" s="2"/>
      <c r="EM205" s="2"/>
      <c r="EN205" s="2"/>
      <c r="EO205" s="2"/>
      <c r="EP205" s="2"/>
      <c r="EQ205" s="2"/>
      <c r="ER205" s="2"/>
      <c r="ES205" s="2"/>
      <c r="ET205" s="2"/>
      <c r="EU205" s="2"/>
      <c r="EV205" s="2"/>
      <c r="EW205" s="2"/>
      <c r="EX205" s="2"/>
      <c r="EY205" s="2"/>
      <c r="EZ205" s="2"/>
      <c r="FA205" s="2"/>
      <c r="FB205" s="2"/>
      <c r="FC205" s="2"/>
      <c r="FD205" s="2"/>
      <c r="FE205" s="2"/>
      <c r="FF205" s="2"/>
      <c r="FG205" s="2"/>
      <c r="FH205" s="2"/>
      <c r="FI205" s="2"/>
      <c r="FJ205" s="2"/>
      <c r="FK205" s="2"/>
      <c r="FL205" s="2"/>
      <c r="FM205" s="2"/>
      <c r="FN205" s="2"/>
      <c r="FO205" s="2"/>
      <c r="FP205" s="2"/>
      <c r="FQ205" s="2"/>
      <c r="FR205" s="2"/>
      <c r="FS205" s="2"/>
      <c r="FT205" s="2"/>
      <c r="FU205" s="2"/>
      <c r="FV205" s="2"/>
      <c r="FW205" s="2"/>
      <c r="FX205" s="2"/>
      <c r="FY205" s="2"/>
      <c r="FZ205" s="2"/>
      <c r="GA205" s="2"/>
      <c r="GB205" s="2"/>
      <c r="GC205" s="2"/>
      <c r="GD205" s="2"/>
      <c r="GE205" s="2"/>
      <c r="GF205" s="2"/>
      <c r="GG205" s="2"/>
      <c r="GH205" s="2"/>
      <c r="GI205" s="2"/>
      <c r="GJ205" s="2"/>
      <c r="GK205" s="2"/>
      <c r="GL205" s="2"/>
      <c r="GM205" s="2"/>
      <c r="GN205" s="2"/>
      <c r="GO205" s="2"/>
      <c r="GP205" s="2"/>
    </row>
    <row r="206" spans="6:198" s="1" customFormat="1" ht="12.75" customHeight="1">
      <c r="F206" s="4"/>
      <c r="G206" s="601"/>
      <c r="H206" s="601"/>
      <c r="I206" s="601"/>
      <c r="J206" s="601"/>
      <c r="K206" s="601"/>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4"/>
      <c r="BK206" s="4"/>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c r="DY206" s="2"/>
      <c r="DZ206" s="2"/>
      <c r="EA206" s="2"/>
      <c r="EB206" s="2"/>
      <c r="EC206" s="2"/>
      <c r="ED206" s="2"/>
      <c r="EE206" s="2"/>
      <c r="EF206" s="2"/>
      <c r="EG206" s="2"/>
      <c r="EH206" s="2"/>
      <c r="EI206" s="2"/>
      <c r="EJ206" s="2"/>
      <c r="EK206" s="2"/>
      <c r="EL206" s="2"/>
      <c r="EM206" s="2"/>
      <c r="EN206" s="2"/>
      <c r="EO206" s="2"/>
      <c r="EP206" s="2"/>
      <c r="EQ206" s="2"/>
      <c r="ER206" s="2"/>
      <c r="ES206" s="2"/>
      <c r="ET206" s="2"/>
      <c r="EU206" s="2"/>
      <c r="EV206" s="2"/>
      <c r="EW206" s="2"/>
      <c r="EX206" s="2"/>
      <c r="EY206" s="2"/>
      <c r="EZ206" s="2"/>
      <c r="FA206" s="2"/>
      <c r="FB206" s="2"/>
      <c r="FC206" s="2"/>
      <c r="FD206" s="2"/>
      <c r="FE206" s="2"/>
      <c r="FF206" s="2"/>
      <c r="FG206" s="2"/>
      <c r="FH206" s="2"/>
      <c r="FI206" s="2"/>
      <c r="FJ206" s="2"/>
      <c r="FK206" s="2"/>
      <c r="FL206" s="2"/>
      <c r="FM206" s="2"/>
      <c r="FN206" s="2"/>
      <c r="FO206" s="2"/>
      <c r="FP206" s="2"/>
      <c r="FQ206" s="2"/>
      <c r="FR206" s="2"/>
      <c r="FS206" s="2"/>
      <c r="FT206" s="2"/>
      <c r="FU206" s="2"/>
      <c r="FV206" s="2"/>
      <c r="FW206" s="2"/>
      <c r="FX206" s="2"/>
      <c r="FY206" s="2"/>
      <c r="FZ206" s="2"/>
      <c r="GA206" s="2"/>
      <c r="GB206" s="2"/>
      <c r="GC206" s="2"/>
      <c r="GD206" s="2"/>
      <c r="GE206" s="2"/>
      <c r="GF206" s="2"/>
      <c r="GG206" s="2"/>
      <c r="GH206" s="2"/>
      <c r="GI206" s="2"/>
      <c r="GJ206" s="2"/>
      <c r="GK206" s="2"/>
      <c r="GL206" s="2"/>
      <c r="GM206" s="2"/>
      <c r="GN206" s="2"/>
      <c r="GO206" s="2"/>
      <c r="GP206" s="2"/>
    </row>
    <row r="207" spans="6:198" s="1" customFormat="1" ht="12.75" customHeight="1">
      <c r="F207" s="4"/>
      <c r="G207" s="601"/>
      <c r="H207" s="601"/>
      <c r="I207" s="601"/>
      <c r="J207" s="601"/>
      <c r="K207" s="601"/>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4"/>
      <c r="BK207" s="4"/>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c r="DX207" s="2"/>
      <c r="DY207" s="2"/>
      <c r="DZ207" s="2"/>
      <c r="EA207" s="2"/>
      <c r="EB207" s="2"/>
      <c r="EC207" s="2"/>
      <c r="ED207" s="2"/>
      <c r="EE207" s="2"/>
      <c r="EF207" s="2"/>
      <c r="EG207" s="2"/>
      <c r="EH207" s="2"/>
      <c r="EI207" s="2"/>
      <c r="EJ207" s="2"/>
      <c r="EK207" s="2"/>
      <c r="EL207" s="2"/>
      <c r="EM207" s="2"/>
      <c r="EN207" s="2"/>
      <c r="EO207" s="2"/>
      <c r="EP207" s="2"/>
      <c r="EQ207" s="2"/>
      <c r="ER207" s="2"/>
      <c r="ES207" s="2"/>
      <c r="ET207" s="2"/>
      <c r="EU207" s="2"/>
      <c r="EV207" s="2"/>
      <c r="EW207" s="2"/>
      <c r="EX207" s="2"/>
      <c r="EY207" s="2"/>
      <c r="EZ207" s="2"/>
      <c r="FA207" s="2"/>
      <c r="FB207" s="2"/>
      <c r="FC207" s="2"/>
      <c r="FD207" s="2"/>
      <c r="FE207" s="2"/>
      <c r="FF207" s="2"/>
      <c r="FG207" s="2"/>
      <c r="FH207" s="2"/>
      <c r="FI207" s="2"/>
      <c r="FJ207" s="2"/>
      <c r="FK207" s="2"/>
      <c r="FL207" s="2"/>
      <c r="FM207" s="2"/>
      <c r="FN207" s="2"/>
      <c r="FO207" s="2"/>
      <c r="FP207" s="2"/>
      <c r="FQ207" s="2"/>
      <c r="FR207" s="2"/>
      <c r="FS207" s="2"/>
      <c r="FT207" s="2"/>
      <c r="FU207" s="2"/>
      <c r="FV207" s="2"/>
      <c r="FW207" s="2"/>
      <c r="FX207" s="2"/>
      <c r="FY207" s="2"/>
      <c r="FZ207" s="2"/>
      <c r="GA207" s="2"/>
      <c r="GB207" s="2"/>
      <c r="GC207" s="2"/>
      <c r="GD207" s="2"/>
      <c r="GE207" s="2"/>
      <c r="GF207" s="2"/>
      <c r="GG207" s="2"/>
      <c r="GH207" s="2"/>
      <c r="GI207" s="2"/>
      <c r="GJ207" s="2"/>
      <c r="GK207" s="2"/>
      <c r="GL207" s="2"/>
      <c r="GM207" s="2"/>
      <c r="GN207" s="2"/>
      <c r="GO207" s="2"/>
      <c r="GP207" s="2"/>
    </row>
    <row r="208" spans="6:198" s="1" customFormat="1" ht="12.75" customHeight="1">
      <c r="F208" s="4"/>
      <c r="G208" s="601"/>
      <c r="H208" s="601"/>
      <c r="I208" s="601"/>
      <c r="J208" s="601"/>
      <c r="K208" s="601"/>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4"/>
      <c r="BK208" s="4"/>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c r="DV208" s="2"/>
      <c r="DW208" s="2"/>
      <c r="DX208" s="2"/>
      <c r="DY208" s="2"/>
      <c r="DZ208" s="2"/>
      <c r="EA208" s="2"/>
      <c r="EB208" s="2"/>
      <c r="EC208" s="2"/>
      <c r="ED208" s="2"/>
      <c r="EE208" s="2"/>
      <c r="EF208" s="2"/>
      <c r="EG208" s="2"/>
      <c r="EH208" s="2"/>
      <c r="EI208" s="2"/>
      <c r="EJ208" s="2"/>
      <c r="EK208" s="2"/>
      <c r="EL208" s="2"/>
      <c r="EM208" s="2"/>
      <c r="EN208" s="2"/>
      <c r="EO208" s="2"/>
      <c r="EP208" s="2"/>
      <c r="EQ208" s="2"/>
      <c r="ER208" s="2"/>
      <c r="ES208" s="2"/>
      <c r="ET208" s="2"/>
      <c r="EU208" s="2"/>
      <c r="EV208" s="2"/>
      <c r="EW208" s="2"/>
      <c r="EX208" s="2"/>
      <c r="EY208" s="2"/>
      <c r="EZ208" s="2"/>
      <c r="FA208" s="2"/>
      <c r="FB208" s="2"/>
      <c r="FC208" s="2"/>
      <c r="FD208" s="2"/>
      <c r="FE208" s="2"/>
      <c r="FF208" s="2"/>
      <c r="FG208" s="2"/>
      <c r="FH208" s="2"/>
      <c r="FI208" s="2"/>
      <c r="FJ208" s="2"/>
      <c r="FK208" s="2"/>
      <c r="FL208" s="2"/>
      <c r="FM208" s="2"/>
      <c r="FN208" s="2"/>
      <c r="FO208" s="2"/>
      <c r="FP208" s="2"/>
      <c r="FQ208" s="2"/>
      <c r="FR208" s="2"/>
      <c r="FS208" s="2"/>
      <c r="FT208" s="2"/>
      <c r="FU208" s="2"/>
      <c r="FV208" s="2"/>
      <c r="FW208" s="2"/>
      <c r="FX208" s="2"/>
      <c r="FY208" s="2"/>
      <c r="FZ208" s="2"/>
      <c r="GA208" s="2"/>
      <c r="GB208" s="2"/>
      <c r="GC208" s="2"/>
      <c r="GD208" s="2"/>
      <c r="GE208" s="2"/>
      <c r="GF208" s="2"/>
      <c r="GG208" s="2"/>
      <c r="GH208" s="2"/>
      <c r="GI208" s="2"/>
      <c r="GJ208" s="2"/>
      <c r="GK208" s="2"/>
      <c r="GL208" s="2"/>
      <c r="GM208" s="2"/>
      <c r="GN208" s="2"/>
      <c r="GO208" s="2"/>
      <c r="GP208" s="2"/>
    </row>
    <row r="209" spans="6:198" s="1" customFormat="1" ht="12.75" customHeight="1">
      <c r="F209" s="4"/>
      <c r="G209" s="95"/>
      <c r="H209" s="95"/>
      <c r="I209" s="95"/>
      <c r="J209" s="95"/>
      <c r="K209" s="95"/>
      <c r="L209" s="95"/>
      <c r="M209" s="95"/>
      <c r="N209" s="95"/>
      <c r="O209" s="95"/>
      <c r="P209" s="95"/>
      <c r="Q209" s="95"/>
      <c r="R209" s="95"/>
      <c r="S209" s="95"/>
      <c r="T209" s="95"/>
      <c r="U209" s="95"/>
      <c r="V209" s="95"/>
      <c r="W209" s="95"/>
      <c r="X209" s="95"/>
      <c r="Y209" s="95"/>
      <c r="Z209" s="95"/>
      <c r="AA209" s="95"/>
      <c r="AB209" s="95"/>
      <c r="AC209" s="95"/>
      <c r="AD209" s="95"/>
      <c r="AE209" s="95"/>
      <c r="AF209" s="95"/>
      <c r="AG209" s="95"/>
      <c r="AH209" s="95"/>
      <c r="AI209" s="95"/>
      <c r="AJ209" s="95"/>
      <c r="AK209" s="95"/>
      <c r="AL209" s="95"/>
      <c r="AM209" s="95"/>
      <c r="AN209" s="95"/>
      <c r="AO209" s="95"/>
      <c r="AP209" s="95"/>
      <c r="AQ209" s="95"/>
      <c r="AR209" s="95"/>
      <c r="AS209" s="95"/>
      <c r="AT209" s="95"/>
      <c r="AU209" s="95"/>
      <c r="AV209" s="95"/>
      <c r="AW209" s="95"/>
      <c r="AX209" s="95"/>
      <c r="AY209" s="95"/>
      <c r="AZ209" s="95"/>
      <c r="BA209" s="95"/>
      <c r="BB209" s="95"/>
      <c r="BC209" s="95"/>
      <c r="BD209" s="95"/>
      <c r="BE209" s="95"/>
      <c r="BF209" s="95"/>
      <c r="BG209" s="95"/>
      <c r="BH209" s="95"/>
      <c r="BI209" s="95"/>
      <c r="BJ209" s="4"/>
      <c r="BK209" s="4"/>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2"/>
      <c r="EC209" s="2"/>
      <c r="ED209" s="2"/>
      <c r="EE209" s="2"/>
      <c r="EF209" s="2"/>
      <c r="EG209" s="2"/>
      <c r="EH209" s="2"/>
      <c r="EI209" s="2"/>
      <c r="EJ209" s="2"/>
      <c r="EK209" s="2"/>
      <c r="EL209" s="2"/>
      <c r="EM209" s="2"/>
      <c r="EN209" s="2"/>
      <c r="EO209" s="2"/>
      <c r="EP209" s="2"/>
      <c r="EQ209" s="2"/>
      <c r="ER209" s="2"/>
      <c r="ES209" s="2"/>
      <c r="ET209" s="2"/>
      <c r="EU209" s="2"/>
      <c r="EV209" s="2"/>
      <c r="EW209" s="2"/>
      <c r="EX209" s="2"/>
      <c r="EY209" s="2"/>
      <c r="EZ209" s="2"/>
      <c r="FA209" s="2"/>
      <c r="FB209" s="2"/>
      <c r="FC209" s="2"/>
      <c r="FD209" s="2"/>
      <c r="FE209" s="2"/>
      <c r="FF209" s="2"/>
      <c r="FG209" s="2"/>
      <c r="FH209" s="2"/>
      <c r="FI209" s="2"/>
      <c r="FJ209" s="2"/>
      <c r="FK209" s="2"/>
      <c r="FL209" s="2"/>
      <c r="FM209" s="2"/>
      <c r="FN209" s="2"/>
      <c r="FO209" s="2"/>
      <c r="FP209" s="2"/>
      <c r="FQ209" s="2"/>
      <c r="FR209" s="2"/>
      <c r="FS209" s="2"/>
      <c r="FT209" s="2"/>
      <c r="FU209" s="2"/>
      <c r="FV209" s="2"/>
      <c r="FW209" s="2"/>
      <c r="FX209" s="2"/>
      <c r="FY209" s="2"/>
      <c r="FZ209" s="2"/>
      <c r="GA209" s="2"/>
      <c r="GB209" s="2"/>
      <c r="GC209" s="2"/>
      <c r="GD209" s="2"/>
      <c r="GE209" s="2"/>
      <c r="GF209" s="2"/>
      <c r="GG209" s="2"/>
      <c r="GH209" s="2"/>
      <c r="GI209" s="2"/>
      <c r="GJ209" s="2"/>
      <c r="GK209" s="2"/>
      <c r="GL209" s="2"/>
      <c r="GM209" s="2"/>
      <c r="GN209" s="2"/>
      <c r="GO209" s="2"/>
      <c r="GP209" s="2"/>
    </row>
    <row r="210" spans="6:198" s="1" customFormat="1" ht="12.75" customHeight="1">
      <c r="F210" s="4"/>
      <c r="G210" s="601"/>
      <c r="H210" s="601"/>
      <c r="I210" s="601"/>
      <c r="J210" s="601"/>
      <c r="K210" s="601"/>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95"/>
      <c r="BJ210" s="4"/>
      <c r="BK210" s="4"/>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c r="EE210" s="2"/>
      <c r="EF210" s="2"/>
      <c r="EG210" s="2"/>
      <c r="EH210" s="2"/>
      <c r="EI210" s="2"/>
      <c r="EJ210" s="2"/>
      <c r="EK210" s="2"/>
      <c r="EL210" s="2"/>
      <c r="EM210" s="2"/>
      <c r="EN210" s="2"/>
      <c r="EO210" s="2"/>
      <c r="EP210" s="2"/>
      <c r="EQ210" s="2"/>
      <c r="ER210" s="2"/>
      <c r="ES210" s="2"/>
      <c r="ET210" s="2"/>
      <c r="EU210" s="2"/>
      <c r="EV210" s="2"/>
      <c r="EW210" s="2"/>
      <c r="EX210" s="2"/>
      <c r="EY210" s="2"/>
      <c r="EZ210" s="2"/>
      <c r="FA210" s="2"/>
      <c r="FB210" s="2"/>
      <c r="FC210" s="2"/>
      <c r="FD210" s="2"/>
      <c r="FE210" s="2"/>
      <c r="FF210" s="2"/>
      <c r="FG210" s="2"/>
      <c r="FH210" s="2"/>
      <c r="FI210" s="2"/>
      <c r="FJ210" s="2"/>
      <c r="FK210" s="2"/>
      <c r="FL210" s="2"/>
      <c r="FM210" s="2"/>
      <c r="FN210" s="2"/>
      <c r="FO210" s="2"/>
      <c r="FP210" s="2"/>
      <c r="FQ210" s="2"/>
      <c r="FR210" s="2"/>
      <c r="FS210" s="2"/>
      <c r="FT210" s="2"/>
      <c r="FU210" s="2"/>
      <c r="FV210" s="2"/>
      <c r="FW210" s="2"/>
      <c r="FX210" s="2"/>
      <c r="FY210" s="2"/>
      <c r="FZ210" s="2"/>
      <c r="GA210" s="2"/>
      <c r="GB210" s="2"/>
      <c r="GC210" s="2"/>
      <c r="GD210" s="2"/>
      <c r="GE210" s="2"/>
      <c r="GF210" s="2"/>
      <c r="GG210" s="2"/>
      <c r="GH210" s="2"/>
      <c r="GI210" s="2"/>
      <c r="GJ210" s="2"/>
      <c r="GK210" s="2"/>
      <c r="GL210" s="2"/>
      <c r="GM210" s="2"/>
      <c r="GN210" s="2"/>
      <c r="GO210" s="2"/>
      <c r="GP210" s="2"/>
    </row>
    <row r="211" spans="6:198" s="1" customFormat="1" ht="12.75" customHeight="1">
      <c r="F211" s="4"/>
      <c r="G211" s="601"/>
      <c r="H211" s="601"/>
      <c r="I211" s="601"/>
      <c r="J211" s="601"/>
      <c r="K211" s="601"/>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95"/>
      <c r="BJ211" s="4"/>
      <c r="BK211" s="4"/>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c r="EC211" s="2"/>
      <c r="ED211" s="2"/>
      <c r="EE211" s="2"/>
      <c r="EF211" s="2"/>
      <c r="EG211" s="2"/>
      <c r="EH211" s="2"/>
      <c r="EI211" s="2"/>
      <c r="EJ211" s="2"/>
      <c r="EK211" s="2"/>
      <c r="EL211" s="2"/>
      <c r="EM211" s="2"/>
      <c r="EN211" s="2"/>
      <c r="EO211" s="2"/>
      <c r="EP211" s="2"/>
      <c r="EQ211" s="2"/>
      <c r="ER211" s="2"/>
      <c r="ES211" s="2"/>
      <c r="ET211" s="2"/>
      <c r="EU211" s="2"/>
      <c r="EV211" s="2"/>
      <c r="EW211" s="2"/>
      <c r="EX211" s="2"/>
      <c r="EY211" s="2"/>
      <c r="EZ211" s="2"/>
      <c r="FA211" s="2"/>
      <c r="FB211" s="2"/>
      <c r="FC211" s="2"/>
      <c r="FD211" s="2"/>
      <c r="FE211" s="2"/>
      <c r="FF211" s="2"/>
      <c r="FG211" s="2"/>
      <c r="FH211" s="2"/>
      <c r="FI211" s="2"/>
      <c r="FJ211" s="2"/>
      <c r="FK211" s="2"/>
      <c r="FL211" s="2"/>
      <c r="FM211" s="2"/>
      <c r="FN211" s="2"/>
      <c r="FO211" s="2"/>
      <c r="FP211" s="2"/>
      <c r="FQ211" s="2"/>
      <c r="FR211" s="2"/>
      <c r="FS211" s="2"/>
      <c r="FT211" s="2"/>
      <c r="FU211" s="2"/>
      <c r="FV211" s="2"/>
      <c r="FW211" s="2"/>
      <c r="FX211" s="2"/>
      <c r="FY211" s="2"/>
      <c r="FZ211" s="2"/>
      <c r="GA211" s="2"/>
      <c r="GB211" s="2"/>
      <c r="GC211" s="2"/>
      <c r="GD211" s="2"/>
      <c r="GE211" s="2"/>
      <c r="GF211" s="2"/>
      <c r="GG211" s="2"/>
      <c r="GH211" s="2"/>
      <c r="GI211" s="2"/>
      <c r="GJ211" s="2"/>
      <c r="GK211" s="2"/>
      <c r="GL211" s="2"/>
      <c r="GM211" s="2"/>
      <c r="GN211" s="2"/>
      <c r="GO211" s="2"/>
      <c r="GP211" s="2"/>
    </row>
    <row r="212" spans="6:198" s="1" customFormat="1" ht="12.75" customHeight="1">
      <c r="F212" s="4"/>
      <c r="G212" s="95"/>
      <c r="H212" s="95"/>
      <c r="I212" s="95"/>
      <c r="J212" s="95"/>
      <c r="K212" s="95"/>
      <c r="L212" s="95"/>
      <c r="M212" s="95"/>
      <c r="N212" s="95"/>
      <c r="O212" s="95"/>
      <c r="P212" s="95"/>
      <c r="Q212" s="95"/>
      <c r="R212" s="95"/>
      <c r="S212" s="95"/>
      <c r="T212" s="95"/>
      <c r="U212" s="95"/>
      <c r="V212" s="95"/>
      <c r="W212" s="95"/>
      <c r="X212" s="95"/>
      <c r="Y212" s="95"/>
      <c r="Z212" s="95"/>
      <c r="AA212" s="95"/>
      <c r="AB212" s="95"/>
      <c r="AC212" s="95"/>
      <c r="AD212" s="95"/>
      <c r="AE212" s="95"/>
      <c r="AF212" s="95"/>
      <c r="AG212" s="95"/>
      <c r="AH212" s="95"/>
      <c r="AI212" s="95"/>
      <c r="AJ212" s="95"/>
      <c r="AK212" s="95"/>
      <c r="AL212" s="95"/>
      <c r="AM212" s="95"/>
      <c r="AN212" s="95"/>
      <c r="AO212" s="95"/>
      <c r="AP212" s="95"/>
      <c r="AQ212" s="95"/>
      <c r="AR212" s="95"/>
      <c r="AS212" s="95"/>
      <c r="AT212" s="95"/>
      <c r="AU212" s="95"/>
      <c r="AV212" s="95"/>
      <c r="AW212" s="95"/>
      <c r="AX212" s="95"/>
      <c r="AY212" s="95"/>
      <c r="AZ212" s="95"/>
      <c r="BA212" s="95"/>
      <c r="BB212" s="95"/>
      <c r="BC212" s="95"/>
      <c r="BD212" s="95"/>
      <c r="BE212" s="95"/>
      <c r="BF212" s="95"/>
      <c r="BG212" s="95"/>
      <c r="BH212" s="95"/>
      <c r="BI212" s="95"/>
      <c r="BJ212" s="4"/>
      <c r="BK212" s="4"/>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c r="EC212" s="2"/>
      <c r="ED212" s="2"/>
      <c r="EE212" s="2"/>
      <c r="EF212" s="2"/>
      <c r="EG212" s="2"/>
      <c r="EH212" s="2"/>
      <c r="EI212" s="2"/>
      <c r="EJ212" s="2"/>
      <c r="EK212" s="2"/>
      <c r="EL212" s="2"/>
      <c r="EM212" s="2"/>
      <c r="EN212" s="2"/>
      <c r="EO212" s="2"/>
      <c r="EP212" s="2"/>
      <c r="EQ212" s="2"/>
      <c r="ER212" s="2"/>
      <c r="ES212" s="2"/>
      <c r="ET212" s="2"/>
      <c r="EU212" s="2"/>
      <c r="EV212" s="2"/>
      <c r="EW212" s="2"/>
      <c r="EX212" s="2"/>
      <c r="EY212" s="2"/>
      <c r="EZ212" s="2"/>
      <c r="FA212" s="2"/>
      <c r="FB212" s="2"/>
      <c r="FC212" s="2"/>
      <c r="FD212" s="2"/>
      <c r="FE212" s="2"/>
      <c r="FF212" s="2"/>
      <c r="FG212" s="2"/>
      <c r="FH212" s="2"/>
      <c r="FI212" s="2"/>
      <c r="FJ212" s="2"/>
      <c r="FK212" s="2"/>
      <c r="FL212" s="2"/>
      <c r="FM212" s="2"/>
      <c r="FN212" s="2"/>
      <c r="FO212" s="2"/>
      <c r="FP212" s="2"/>
      <c r="FQ212" s="2"/>
      <c r="FR212" s="2"/>
      <c r="FS212" s="2"/>
      <c r="FT212" s="2"/>
      <c r="FU212" s="2"/>
      <c r="FV212" s="2"/>
      <c r="FW212" s="2"/>
      <c r="FX212" s="2"/>
      <c r="FY212" s="2"/>
      <c r="FZ212" s="2"/>
      <c r="GA212" s="2"/>
      <c r="GB212" s="2"/>
      <c r="GC212" s="2"/>
      <c r="GD212" s="2"/>
      <c r="GE212" s="2"/>
      <c r="GF212" s="2"/>
      <c r="GG212" s="2"/>
      <c r="GH212" s="2"/>
      <c r="GI212" s="2"/>
      <c r="GJ212" s="2"/>
      <c r="GK212" s="2"/>
      <c r="GL212" s="2"/>
      <c r="GM212" s="2"/>
      <c r="GN212" s="2"/>
      <c r="GO212" s="2"/>
      <c r="GP212" s="2"/>
    </row>
    <row r="213" spans="6:198" s="1" customFormat="1" ht="12.75" customHeight="1">
      <c r="F213" s="4"/>
      <c r="G213" s="25"/>
      <c r="H213" s="4"/>
      <c r="I213" s="4"/>
      <c r="J213" s="4"/>
      <c r="K213" s="4"/>
      <c r="L213" s="4"/>
      <c r="M213" s="4"/>
      <c r="N213" s="4"/>
      <c r="O213" s="4"/>
      <c r="P213" s="96"/>
      <c r="Q213" s="6"/>
      <c r="R213" s="4"/>
      <c r="S213" s="4"/>
      <c r="T213" s="12"/>
      <c r="U213" s="4"/>
      <c r="V213" s="4"/>
      <c r="W213" s="12"/>
      <c r="X213" s="4"/>
      <c r="Y213" s="4"/>
      <c r="Z213" s="4"/>
      <c r="AA213" s="4"/>
      <c r="AB213" s="4"/>
      <c r="AC213" s="4"/>
      <c r="AD213" s="4"/>
      <c r="AE213" s="4"/>
      <c r="AF213" s="4"/>
      <c r="AG213" s="4"/>
      <c r="AH213" s="4"/>
      <c r="AI213" s="4"/>
      <c r="AJ213" s="4"/>
      <c r="AK213" s="4"/>
      <c r="AL213" s="4"/>
      <c r="AM213" s="4"/>
      <c r="AN213" s="4"/>
      <c r="AO213" s="4"/>
      <c r="AP213" s="4"/>
      <c r="AQ213" s="4"/>
      <c r="AR213" s="4"/>
      <c r="AS213" s="12"/>
      <c r="AT213" s="4"/>
      <c r="AU213" s="12"/>
      <c r="AV213" s="4"/>
      <c r="AW213" s="4"/>
      <c r="AX213" s="4"/>
      <c r="AY213" s="13"/>
      <c r="AZ213" s="4"/>
      <c r="BA213" s="4"/>
      <c r="BB213" s="4"/>
      <c r="BC213" s="4"/>
      <c r="BD213" s="4"/>
      <c r="BE213" s="4"/>
      <c r="BF213" s="4"/>
      <c r="BG213" s="4"/>
      <c r="BH213" s="4"/>
      <c r="BI213" s="4"/>
      <c r="BJ213" s="4"/>
      <c r="BK213" s="4"/>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2"/>
      <c r="EC213" s="2"/>
      <c r="ED213" s="2"/>
      <c r="EE213" s="2"/>
      <c r="EF213" s="2"/>
      <c r="EG213" s="2"/>
      <c r="EH213" s="2"/>
      <c r="EI213" s="2"/>
      <c r="EJ213" s="2"/>
      <c r="EK213" s="2"/>
      <c r="EL213" s="2"/>
      <c r="EM213" s="2"/>
      <c r="EN213" s="2"/>
      <c r="EO213" s="2"/>
      <c r="EP213" s="2"/>
      <c r="EQ213" s="2"/>
      <c r="ER213" s="2"/>
      <c r="ES213" s="2"/>
      <c r="ET213" s="2"/>
      <c r="EU213" s="2"/>
      <c r="EV213" s="2"/>
      <c r="EW213" s="2"/>
      <c r="EX213" s="2"/>
      <c r="EY213" s="2"/>
      <c r="EZ213" s="2"/>
      <c r="FA213" s="2"/>
      <c r="FB213" s="2"/>
      <c r="FC213" s="2"/>
      <c r="FD213" s="2"/>
      <c r="FE213" s="2"/>
      <c r="FF213" s="2"/>
      <c r="FG213" s="2"/>
      <c r="FH213" s="2"/>
      <c r="FI213" s="2"/>
      <c r="FJ213" s="2"/>
      <c r="FK213" s="2"/>
      <c r="FL213" s="2"/>
      <c r="FM213" s="2"/>
      <c r="FN213" s="2"/>
      <c r="FO213" s="2"/>
      <c r="FP213" s="2"/>
      <c r="FQ213" s="2"/>
      <c r="FR213" s="2"/>
      <c r="FS213" s="2"/>
      <c r="FT213" s="2"/>
      <c r="FU213" s="2"/>
      <c r="FV213" s="2"/>
      <c r="FW213" s="2"/>
      <c r="FX213" s="2"/>
      <c r="FY213" s="2"/>
      <c r="FZ213" s="2"/>
      <c r="GA213" s="2"/>
      <c r="GB213" s="2"/>
      <c r="GC213" s="2"/>
      <c r="GD213" s="2"/>
      <c r="GE213" s="2"/>
      <c r="GF213" s="2"/>
      <c r="GG213" s="2"/>
      <c r="GH213" s="2"/>
      <c r="GI213" s="2"/>
      <c r="GJ213" s="2"/>
      <c r="GK213" s="2"/>
      <c r="GL213" s="2"/>
      <c r="GM213" s="2"/>
      <c r="GN213" s="2"/>
      <c r="GO213" s="2"/>
      <c r="GP213" s="2"/>
    </row>
    <row r="214" spans="6:198" s="1" customFormat="1" ht="13.5" customHeight="1" thickBot="1">
      <c r="F214" s="53"/>
      <c r="G214" s="80"/>
      <c r="H214" s="53"/>
      <c r="I214" s="53"/>
      <c r="J214" s="53"/>
      <c r="K214" s="53"/>
      <c r="L214" s="53"/>
      <c r="M214" s="53"/>
      <c r="N214" s="53"/>
      <c r="O214" s="53"/>
      <c r="P214" s="53"/>
      <c r="Q214" s="53"/>
      <c r="R214" s="53"/>
      <c r="S214" s="53"/>
      <c r="T214" s="53"/>
      <c r="U214" s="53"/>
      <c r="V214" s="53"/>
      <c r="W214" s="53"/>
      <c r="X214" s="53"/>
      <c r="Y214" s="53"/>
      <c r="Z214" s="53"/>
      <c r="AA214" s="53"/>
      <c r="AB214" s="53"/>
      <c r="AC214" s="53"/>
      <c r="AD214" s="53"/>
      <c r="AE214" s="53"/>
      <c r="AF214" s="53"/>
      <c r="AG214" s="53"/>
      <c r="AH214" s="53"/>
      <c r="AI214" s="53"/>
      <c r="AJ214" s="53"/>
      <c r="AK214" s="53"/>
      <c r="AL214" s="53"/>
      <c r="AM214" s="53"/>
      <c r="AN214" s="53"/>
      <c r="AO214" s="53"/>
      <c r="AP214" s="53"/>
      <c r="AQ214" s="53"/>
      <c r="AR214" s="53"/>
      <c r="AS214" s="53"/>
      <c r="AT214" s="53"/>
      <c r="AU214" s="53"/>
      <c r="AV214" s="53"/>
      <c r="AW214" s="53"/>
      <c r="AX214" s="53"/>
      <c r="AY214" s="53"/>
      <c r="AZ214" s="53"/>
      <c r="BA214" s="53"/>
      <c r="BB214" s="53"/>
      <c r="BC214" s="53"/>
      <c r="BD214" s="53"/>
      <c r="BE214" s="53"/>
      <c r="BF214" s="53"/>
      <c r="BG214" s="53"/>
      <c r="BH214" s="53"/>
      <c r="BI214" s="53"/>
      <c r="BJ214" s="53"/>
      <c r="BK214" s="4"/>
      <c r="BR214" s="2"/>
      <c r="BS214" s="32"/>
      <c r="BT214" s="32"/>
      <c r="BU214" s="32"/>
      <c r="BV214" s="32"/>
      <c r="BW214" s="32"/>
      <c r="BX214" s="32"/>
      <c r="BY214" s="32"/>
      <c r="BZ214" s="32"/>
      <c r="CA214" s="32"/>
      <c r="CB214" s="32"/>
      <c r="CC214" s="32"/>
      <c r="CD214" s="2"/>
      <c r="CE214" s="2"/>
      <c r="CF214" s="2"/>
      <c r="CG214" s="2"/>
      <c r="CH214" s="2"/>
      <c r="CI214" s="2"/>
      <c r="CJ214" s="2"/>
      <c r="CK214" s="2"/>
      <c r="CL214" s="2"/>
      <c r="CM214" s="32"/>
      <c r="CN214" s="32"/>
      <c r="CO214" s="32"/>
      <c r="CP214" s="32"/>
      <c r="CQ214" s="32"/>
      <c r="CR214" s="32"/>
      <c r="CS214" s="32"/>
      <c r="CT214" s="32"/>
      <c r="CU214" s="32"/>
      <c r="CV214" s="32"/>
      <c r="CW214" s="32"/>
      <c r="CX214" s="32"/>
      <c r="CY214" s="32"/>
      <c r="CZ214" s="32"/>
      <c r="DA214" s="32"/>
      <c r="DB214" s="32"/>
      <c r="DC214" s="32"/>
      <c r="DD214" s="2"/>
      <c r="DE214" s="2"/>
      <c r="DF214" s="2"/>
      <c r="DG214" s="2"/>
      <c r="DH214" s="2"/>
      <c r="DI214" s="2"/>
      <c r="DJ214" s="32"/>
      <c r="DK214" s="32"/>
      <c r="DL214" s="32"/>
      <c r="DM214" s="2"/>
      <c r="DN214" s="2"/>
      <c r="DO214" s="2"/>
      <c r="DP214" s="2"/>
      <c r="DQ214" s="2"/>
      <c r="DR214" s="2"/>
      <c r="DS214" s="32"/>
      <c r="DT214" s="32"/>
      <c r="DU214" s="32"/>
      <c r="DV214" s="32"/>
      <c r="DW214" s="32"/>
      <c r="DX214" s="2"/>
      <c r="DY214" s="2"/>
      <c r="DZ214" s="2"/>
      <c r="EA214" s="2"/>
      <c r="EB214" s="2"/>
      <c r="EC214" s="2"/>
      <c r="ED214" s="2"/>
      <c r="EE214" s="2"/>
      <c r="EF214" s="2"/>
      <c r="EG214" s="32"/>
      <c r="EH214" s="49"/>
      <c r="EI214" s="2"/>
      <c r="EJ214" s="2"/>
      <c r="EK214" s="2"/>
      <c r="EL214" s="2"/>
      <c r="EM214" s="2"/>
      <c r="EN214" s="2"/>
      <c r="EO214" s="2"/>
      <c r="EP214" s="2"/>
      <c r="EQ214" s="2"/>
      <c r="ER214" s="2"/>
      <c r="ES214" s="2"/>
      <c r="ET214" s="2"/>
      <c r="EU214" s="2"/>
      <c r="EV214" s="2"/>
      <c r="EW214" s="2"/>
      <c r="EX214" s="2"/>
      <c r="EY214" s="2"/>
      <c r="EZ214" s="2"/>
      <c r="FA214" s="2"/>
      <c r="FB214" s="2"/>
      <c r="FC214" s="2"/>
      <c r="FD214" s="2"/>
      <c r="FE214" s="2"/>
      <c r="FF214" s="2"/>
      <c r="FG214" s="2"/>
      <c r="FH214" s="2"/>
      <c r="FI214" s="2"/>
      <c r="FJ214" s="2"/>
      <c r="FK214" s="2"/>
      <c r="FL214" s="2"/>
      <c r="FM214" s="2"/>
      <c r="FN214" s="2"/>
      <c r="FO214" s="2"/>
      <c r="FP214" s="2"/>
      <c r="FQ214" s="2"/>
      <c r="FR214" s="2"/>
      <c r="FS214" s="2"/>
      <c r="FT214" s="2"/>
      <c r="FU214" s="2"/>
      <c r="FV214" s="2"/>
      <c r="FW214" s="2"/>
      <c r="FX214" s="2"/>
      <c r="FY214" s="2"/>
      <c r="FZ214" s="2"/>
      <c r="GA214" s="2"/>
      <c r="GB214" s="2"/>
      <c r="GC214" s="2"/>
      <c r="GD214" s="2"/>
      <c r="GE214" s="2"/>
      <c r="GF214" s="2"/>
      <c r="GG214" s="2"/>
      <c r="GH214" s="32"/>
      <c r="GI214" s="32"/>
      <c r="GJ214" s="32"/>
      <c r="GK214" s="32"/>
      <c r="GL214" s="2"/>
      <c r="GM214" s="2"/>
      <c r="GN214" s="2"/>
      <c r="GO214" s="2"/>
      <c r="GP214" s="2"/>
    </row>
    <row r="215" spans="6:198" s="1" customFormat="1" ht="18" customHeight="1">
      <c r="F215" s="550" t="str">
        <f>[2]Setup!$B$5</f>
        <v>Precise Mortgage Funding 2018-2B plc</v>
      </c>
      <c r="G215" s="550"/>
      <c r="H215" s="550"/>
      <c r="I215" s="550"/>
      <c r="J215" s="550"/>
      <c r="K215" s="550"/>
      <c r="L215" s="550"/>
      <c r="M215" s="550"/>
      <c r="N215" s="550"/>
      <c r="O215" s="550"/>
      <c r="P215" s="550"/>
      <c r="Q215" s="550"/>
      <c r="R215" s="550"/>
      <c r="S215" s="550"/>
      <c r="T215" s="550"/>
      <c r="U215" s="550"/>
      <c r="V215" s="550"/>
      <c r="W215" s="550"/>
      <c r="X215" s="550"/>
      <c r="Y215" s="550"/>
      <c r="Z215" s="550"/>
      <c r="AA215" s="550"/>
      <c r="AB215" s="550"/>
      <c r="AC215" s="550"/>
      <c r="AD215" s="550"/>
      <c r="AE215" s="550"/>
      <c r="AF215" s="550"/>
      <c r="AG215" s="550"/>
      <c r="AH215" s="550"/>
      <c r="AI215" s="550"/>
      <c r="AJ215" s="550"/>
      <c r="AK215" s="550"/>
      <c r="AL215" s="550"/>
      <c r="AM215" s="550"/>
      <c r="AN215" s="550"/>
      <c r="AO215" s="550"/>
      <c r="AP215" s="550"/>
      <c r="AQ215" s="550"/>
      <c r="AR215" s="550"/>
      <c r="AS215" s="550"/>
      <c r="AT215" s="550"/>
      <c r="AU215" s="550"/>
      <c r="AV215" s="550"/>
      <c r="AW215" s="550"/>
      <c r="AX215" s="550"/>
      <c r="AY215" s="550"/>
      <c r="AZ215" s="550"/>
      <c r="BA215" s="550"/>
      <c r="BB215" s="550"/>
      <c r="BC215" s="550"/>
      <c r="BD215" s="550"/>
      <c r="BE215" s="550"/>
      <c r="BF215" s="550"/>
      <c r="BG215" s="550"/>
      <c r="BH215" s="550"/>
      <c r="BI215" s="550"/>
      <c r="BJ215" s="550"/>
      <c r="BK215" s="550"/>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2"/>
      <c r="EC215" s="2"/>
      <c r="ED215" s="2"/>
      <c r="EE215" s="2"/>
      <c r="EF215" s="2"/>
      <c r="EG215" s="2"/>
      <c r="EH215" s="2"/>
      <c r="EI215" s="2"/>
      <c r="EJ215" s="2"/>
      <c r="EK215" s="2"/>
      <c r="EL215" s="2"/>
      <c r="EM215" s="2"/>
      <c r="EN215" s="2"/>
      <c r="EO215" s="2"/>
      <c r="EP215" s="2"/>
      <c r="EQ215" s="2"/>
      <c r="ER215" s="2"/>
      <c r="ES215" s="2"/>
      <c r="ET215" s="2"/>
      <c r="EU215" s="2"/>
      <c r="EV215" s="2"/>
      <c r="EW215" s="2"/>
      <c r="EX215" s="2"/>
      <c r="EY215" s="2"/>
      <c r="EZ215" s="2"/>
      <c r="FA215" s="2"/>
      <c r="FB215" s="2"/>
      <c r="FC215" s="2"/>
      <c r="FD215" s="2"/>
      <c r="FE215" s="2"/>
      <c r="FF215" s="2"/>
      <c r="FG215" s="2"/>
      <c r="FH215" s="2"/>
      <c r="FI215" s="2"/>
      <c r="FJ215" s="2"/>
      <c r="FK215" s="2"/>
      <c r="FL215" s="2"/>
      <c r="FM215" s="2"/>
      <c r="FN215" s="2"/>
      <c r="FO215" s="2"/>
      <c r="FP215" s="2"/>
      <c r="FQ215" s="2"/>
      <c r="FR215" s="2"/>
      <c r="FS215" s="2"/>
      <c r="FT215" s="2"/>
      <c r="FU215" s="2"/>
      <c r="FV215" s="2"/>
      <c r="FW215" s="2"/>
      <c r="FX215" s="2"/>
      <c r="FY215" s="2"/>
      <c r="FZ215" s="2"/>
      <c r="GA215" s="2"/>
      <c r="GB215" s="2"/>
      <c r="GC215" s="2"/>
      <c r="GD215" s="2"/>
      <c r="GE215" s="2"/>
      <c r="GF215" s="2"/>
      <c r="GG215" s="2"/>
      <c r="GH215" s="2"/>
      <c r="GI215" s="2"/>
      <c r="GJ215" s="2"/>
      <c r="GK215" s="2"/>
      <c r="GL215" s="2"/>
      <c r="GM215" s="2"/>
      <c r="GN215" s="2"/>
      <c r="GO215" s="2"/>
      <c r="GP215" s="2"/>
    </row>
    <row r="216" spans="6:198" s="1" customFormat="1" ht="15" customHeight="1">
      <c r="F216" s="551" t="s">
        <v>1</v>
      </c>
      <c r="G216" s="551"/>
      <c r="H216" s="551"/>
      <c r="I216" s="551"/>
      <c r="J216" s="551"/>
      <c r="K216" s="551"/>
      <c r="L216" s="551"/>
      <c r="M216" s="551"/>
      <c r="N216" s="551"/>
      <c r="O216" s="551"/>
      <c r="P216" s="551"/>
      <c r="Q216" s="551"/>
      <c r="R216" s="551"/>
      <c r="S216" s="551"/>
      <c r="T216" s="551"/>
      <c r="U216" s="551"/>
      <c r="V216" s="551"/>
      <c r="W216" s="551"/>
      <c r="X216" s="551"/>
      <c r="Y216" s="551"/>
      <c r="Z216" s="551"/>
      <c r="AA216" s="551"/>
      <c r="AB216" s="551"/>
      <c r="AC216" s="551"/>
      <c r="AD216" s="551"/>
      <c r="AE216" s="551"/>
      <c r="AF216" s="551"/>
      <c r="AG216" s="551"/>
      <c r="AH216" s="551"/>
      <c r="AI216" s="551"/>
      <c r="AJ216" s="551"/>
      <c r="AK216" s="551"/>
      <c r="AL216" s="551"/>
      <c r="AM216" s="551"/>
      <c r="AN216" s="551"/>
      <c r="AO216" s="551"/>
      <c r="AP216" s="551"/>
      <c r="AQ216" s="551"/>
      <c r="AR216" s="551"/>
      <c r="AS216" s="551"/>
      <c r="AT216" s="551"/>
      <c r="AU216" s="551"/>
      <c r="AV216" s="551"/>
      <c r="AW216" s="551"/>
      <c r="AX216" s="551"/>
      <c r="AY216" s="551"/>
      <c r="AZ216" s="551"/>
      <c r="BA216" s="551"/>
      <c r="BB216" s="551"/>
      <c r="BC216" s="551"/>
      <c r="BD216" s="551"/>
      <c r="BE216" s="551"/>
      <c r="BF216" s="551"/>
      <c r="BG216" s="551"/>
      <c r="BH216" s="551"/>
      <c r="BI216" s="551"/>
      <c r="BJ216" s="551"/>
      <c r="BK216" s="551"/>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C216" s="2"/>
      <c r="ED216" s="2"/>
      <c r="EE216" s="2"/>
      <c r="EF216" s="2"/>
      <c r="EG216" s="2"/>
      <c r="EH216" s="2"/>
      <c r="EI216" s="2"/>
      <c r="EJ216" s="2"/>
      <c r="EK216" s="2"/>
      <c r="EL216" s="2"/>
      <c r="EM216" s="2"/>
      <c r="EN216" s="2"/>
      <c r="EO216" s="2"/>
      <c r="EP216" s="2"/>
      <c r="EQ216" s="2"/>
      <c r="ER216" s="2"/>
      <c r="ES216" s="2"/>
      <c r="ET216" s="2"/>
      <c r="EU216" s="2"/>
      <c r="EV216" s="2"/>
      <c r="EW216" s="2"/>
      <c r="EX216" s="2"/>
      <c r="EY216" s="2"/>
      <c r="EZ216" s="2"/>
      <c r="FA216" s="2"/>
      <c r="FB216" s="2"/>
      <c r="FC216" s="2"/>
      <c r="FD216" s="2"/>
      <c r="FE216" s="2"/>
      <c r="FF216" s="2"/>
      <c r="FG216" s="2"/>
      <c r="FH216" s="2"/>
      <c r="FI216" s="2"/>
      <c r="FJ216" s="2"/>
      <c r="FK216" s="2"/>
      <c r="FL216" s="2"/>
      <c r="FM216" s="2"/>
      <c r="FN216" s="2"/>
      <c r="FO216" s="2"/>
      <c r="FP216" s="2"/>
      <c r="FQ216" s="2"/>
      <c r="FR216" s="2"/>
      <c r="FS216" s="2"/>
      <c r="FT216" s="2"/>
      <c r="FU216" s="2"/>
      <c r="FV216" s="2"/>
      <c r="FW216" s="2"/>
      <c r="FX216" s="2"/>
      <c r="FY216" s="2"/>
      <c r="FZ216" s="2"/>
      <c r="GA216" s="2"/>
      <c r="GB216" s="2"/>
      <c r="GC216" s="2"/>
      <c r="GD216" s="2"/>
      <c r="GE216" s="2"/>
      <c r="GF216" s="2"/>
      <c r="GG216" s="2"/>
      <c r="GH216" s="2"/>
      <c r="GI216" s="2"/>
      <c r="GJ216" s="2"/>
      <c r="GK216" s="2"/>
      <c r="GL216" s="2"/>
      <c r="GM216" s="2"/>
      <c r="GN216" s="2"/>
      <c r="GO216" s="2"/>
      <c r="GP216" s="2"/>
    </row>
    <row r="217" spans="6:198" s="1" customFormat="1" ht="15" customHeight="1">
      <c r="F217" s="551" t="s">
        <v>2</v>
      </c>
      <c r="G217" s="551"/>
      <c r="H217" s="551"/>
      <c r="I217" s="551"/>
      <c r="J217" s="551"/>
      <c r="K217" s="551"/>
      <c r="L217" s="551"/>
      <c r="M217" s="551"/>
      <c r="N217" s="551"/>
      <c r="O217" s="551"/>
      <c r="P217" s="551"/>
      <c r="Q217" s="551"/>
      <c r="R217" s="551"/>
      <c r="S217" s="551"/>
      <c r="T217" s="551"/>
      <c r="U217" s="551"/>
      <c r="V217" s="551"/>
      <c r="W217" s="551"/>
      <c r="X217" s="551"/>
      <c r="Y217" s="551"/>
      <c r="Z217" s="551"/>
      <c r="AA217" s="551"/>
      <c r="AB217" s="551"/>
      <c r="AC217" s="551"/>
      <c r="AD217" s="551"/>
      <c r="AE217" s="551"/>
      <c r="AF217" s="551"/>
      <c r="AG217" s="551"/>
      <c r="AH217" s="551"/>
      <c r="AI217" s="551"/>
      <c r="AJ217" s="551"/>
      <c r="AK217" s="551"/>
      <c r="AL217" s="551"/>
      <c r="AM217" s="551"/>
      <c r="AN217" s="551"/>
      <c r="AO217" s="551"/>
      <c r="AP217" s="551"/>
      <c r="AQ217" s="551"/>
      <c r="AR217" s="551"/>
      <c r="AS217" s="551"/>
      <c r="AT217" s="551"/>
      <c r="AU217" s="551"/>
      <c r="AV217" s="551"/>
      <c r="AW217" s="551"/>
      <c r="AX217" s="551"/>
      <c r="AY217" s="551"/>
      <c r="AZ217" s="551"/>
      <c r="BA217" s="551"/>
      <c r="BB217" s="551"/>
      <c r="BC217" s="551"/>
      <c r="BD217" s="551"/>
      <c r="BE217" s="551"/>
      <c r="BF217" s="551"/>
      <c r="BG217" s="551"/>
      <c r="BH217" s="551"/>
      <c r="BI217" s="551"/>
      <c r="BJ217" s="551"/>
      <c r="BK217" s="551"/>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C217" s="2"/>
      <c r="ED217" s="2"/>
      <c r="EE217" s="2"/>
      <c r="EF217" s="2"/>
      <c r="EG217" s="2"/>
      <c r="EH217" s="2"/>
      <c r="EI217" s="2"/>
      <c r="EJ217" s="2"/>
      <c r="EK217" s="2"/>
      <c r="EL217" s="2"/>
      <c r="EM217" s="2"/>
      <c r="EN217" s="2"/>
      <c r="EO217" s="2"/>
      <c r="EP217" s="2"/>
      <c r="EQ217" s="2"/>
      <c r="ER217" s="2"/>
      <c r="ES217" s="2"/>
      <c r="ET217" s="2"/>
      <c r="EU217" s="2"/>
      <c r="EV217" s="2"/>
      <c r="EW217" s="2"/>
      <c r="EX217" s="2"/>
      <c r="EY217" s="2"/>
      <c r="EZ217" s="2"/>
      <c r="FA217" s="2"/>
      <c r="FB217" s="2"/>
      <c r="FC217" s="2"/>
      <c r="FD217" s="2"/>
      <c r="FE217" s="2"/>
      <c r="FF217" s="2"/>
      <c r="FG217" s="2"/>
      <c r="FH217" s="2"/>
      <c r="FI217" s="2"/>
      <c r="FJ217" s="2"/>
      <c r="FK217" s="2"/>
      <c r="FL217" s="2"/>
      <c r="FM217" s="2"/>
      <c r="FN217" s="2"/>
      <c r="FO217" s="2"/>
      <c r="FP217" s="2"/>
      <c r="FQ217" s="2"/>
      <c r="FR217" s="2"/>
      <c r="FS217" s="2"/>
      <c r="FT217" s="2"/>
      <c r="FU217" s="2"/>
      <c r="FV217" s="2"/>
      <c r="FW217" s="2"/>
      <c r="FX217" s="2"/>
      <c r="FY217" s="2"/>
      <c r="FZ217" s="2"/>
      <c r="GA217" s="2"/>
      <c r="GB217" s="2"/>
      <c r="GC217" s="2"/>
      <c r="GD217" s="2"/>
      <c r="GE217" s="2"/>
      <c r="GF217" s="2"/>
      <c r="GG217" s="2"/>
      <c r="GH217" s="2"/>
      <c r="GI217" s="2"/>
      <c r="GJ217" s="2"/>
      <c r="GK217" s="2"/>
      <c r="GL217" s="2"/>
      <c r="GM217" s="2"/>
      <c r="GN217" s="2"/>
      <c r="GO217" s="2"/>
      <c r="GP217" s="2"/>
    </row>
    <row r="218" spans="6:198" s="1" customFormat="1" ht="13.5" customHeight="1" thickBot="1">
      <c r="F218" s="552">
        <f>[1]Input!$C$112</f>
        <v>43211</v>
      </c>
      <c r="G218" s="552"/>
      <c r="H218" s="552"/>
      <c r="I218" s="552"/>
      <c r="J218" s="552"/>
      <c r="K218" s="552"/>
      <c r="L218" s="552"/>
      <c r="M218" s="552"/>
      <c r="N218" s="552"/>
      <c r="O218" s="552"/>
      <c r="P218" s="552"/>
      <c r="Q218" s="552"/>
      <c r="R218" s="552"/>
      <c r="S218" s="552"/>
      <c r="T218" s="552"/>
      <c r="U218" s="552"/>
      <c r="V218" s="552"/>
      <c r="W218" s="552"/>
      <c r="X218" s="552"/>
      <c r="Y218" s="552"/>
      <c r="Z218" s="552"/>
      <c r="AA218" s="552"/>
      <c r="AB218" s="552"/>
      <c r="AC218" s="552"/>
      <c r="AD218" s="552"/>
      <c r="AE218" s="552"/>
      <c r="AF218" s="552"/>
      <c r="AG218" s="552"/>
      <c r="AH218" s="552"/>
      <c r="AI218" s="552"/>
      <c r="AJ218" s="552"/>
      <c r="AK218" s="552"/>
      <c r="AL218" s="552"/>
      <c r="AM218" s="552"/>
      <c r="AN218" s="552"/>
      <c r="AO218" s="552"/>
      <c r="AP218" s="552"/>
      <c r="AQ218" s="552"/>
      <c r="AR218" s="552"/>
      <c r="AS218" s="552"/>
      <c r="AT218" s="552"/>
      <c r="AU218" s="552"/>
      <c r="AV218" s="552"/>
      <c r="AW218" s="552"/>
      <c r="AX218" s="552"/>
      <c r="AY218" s="552"/>
      <c r="AZ218" s="552"/>
      <c r="BA218" s="552"/>
      <c r="BB218" s="552"/>
      <c r="BC218" s="552"/>
      <c r="BD218" s="552"/>
      <c r="BE218" s="552"/>
      <c r="BF218" s="552"/>
      <c r="BG218" s="552"/>
      <c r="BH218" s="552"/>
      <c r="BI218" s="552"/>
      <c r="BJ218" s="552"/>
      <c r="BK218" s="55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c r="EC218" s="2"/>
      <c r="ED218" s="2"/>
      <c r="EE218" s="2"/>
      <c r="EF218" s="2"/>
      <c r="EG218" s="2"/>
      <c r="EH218" s="2"/>
      <c r="EI218" s="2"/>
      <c r="EJ218" s="2"/>
      <c r="EK218" s="2"/>
      <c r="EL218" s="2"/>
      <c r="EM218" s="2"/>
      <c r="EN218" s="2"/>
      <c r="EO218" s="2"/>
      <c r="EP218" s="2"/>
      <c r="EQ218" s="2"/>
      <c r="ER218" s="2"/>
      <c r="ES218" s="2"/>
      <c r="ET218" s="2"/>
      <c r="EU218" s="2"/>
      <c r="EV218" s="2"/>
      <c r="EW218" s="2"/>
      <c r="EX218" s="2"/>
      <c r="EY218" s="2"/>
      <c r="EZ218" s="2"/>
      <c r="FA218" s="2"/>
      <c r="FB218" s="2"/>
      <c r="FC218" s="2"/>
      <c r="FD218" s="2"/>
      <c r="FE218" s="2"/>
      <c r="FF218" s="2"/>
      <c r="FG218" s="2"/>
      <c r="FH218" s="2"/>
      <c r="FI218" s="2"/>
      <c r="FJ218" s="2"/>
      <c r="FK218" s="2"/>
      <c r="FL218" s="2"/>
      <c r="FM218" s="2"/>
      <c r="FN218" s="2"/>
      <c r="FO218" s="2"/>
      <c r="FP218" s="2"/>
      <c r="FQ218" s="2"/>
      <c r="FR218" s="2"/>
      <c r="FS218" s="2"/>
      <c r="FT218" s="2"/>
      <c r="FU218" s="2"/>
      <c r="FV218" s="2"/>
      <c r="FW218" s="2"/>
      <c r="FX218" s="2"/>
      <c r="FY218" s="2"/>
      <c r="FZ218" s="2"/>
      <c r="GA218" s="2"/>
      <c r="GB218" s="2"/>
      <c r="GC218" s="2"/>
      <c r="GD218" s="2"/>
      <c r="GE218" s="2"/>
      <c r="GF218" s="2"/>
      <c r="GG218" s="2"/>
      <c r="GH218" s="2"/>
      <c r="GI218" s="2"/>
      <c r="GJ218" s="2"/>
      <c r="GK218" s="2"/>
      <c r="GL218" s="2"/>
      <c r="GM218" s="2"/>
      <c r="GN218" s="2"/>
      <c r="GO218" s="2"/>
      <c r="GP218" s="2"/>
    </row>
    <row r="219" spans="6:198" s="1" customFormat="1" ht="12.75" customHeight="1">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c r="DV219" s="2"/>
      <c r="DW219" s="2"/>
      <c r="DX219" s="2"/>
      <c r="DY219" s="2"/>
      <c r="DZ219" s="2"/>
      <c r="EA219" s="2"/>
      <c r="EB219" s="2"/>
      <c r="EC219" s="2"/>
      <c r="ED219" s="2"/>
      <c r="EE219" s="2"/>
      <c r="EF219" s="2"/>
      <c r="EG219" s="2"/>
      <c r="EH219" s="2"/>
      <c r="EI219" s="2"/>
      <c r="EJ219" s="2"/>
      <c r="EK219" s="2"/>
      <c r="EL219" s="2"/>
      <c r="EM219" s="2"/>
      <c r="EN219" s="2"/>
      <c r="EO219" s="2"/>
      <c r="EP219" s="2"/>
      <c r="EQ219" s="2"/>
      <c r="ER219" s="2"/>
      <c r="ES219" s="2"/>
      <c r="ET219" s="2"/>
      <c r="EU219" s="2"/>
      <c r="EV219" s="2"/>
      <c r="EW219" s="2"/>
      <c r="EX219" s="2"/>
      <c r="EY219" s="2"/>
      <c r="EZ219" s="2"/>
      <c r="FA219" s="2"/>
      <c r="FB219" s="2"/>
      <c r="FC219" s="2"/>
      <c r="FD219" s="2"/>
      <c r="FE219" s="2"/>
      <c r="FF219" s="2"/>
      <c r="FG219" s="2"/>
      <c r="FH219" s="2"/>
      <c r="FI219" s="2"/>
      <c r="FJ219" s="2"/>
      <c r="FK219" s="2"/>
      <c r="FL219" s="2"/>
      <c r="FM219" s="2"/>
      <c r="FN219" s="2"/>
      <c r="FO219" s="2"/>
      <c r="FP219" s="2"/>
      <c r="FQ219" s="2"/>
      <c r="FR219" s="2"/>
      <c r="FS219" s="2"/>
      <c r="FT219" s="2"/>
      <c r="FU219" s="2"/>
      <c r="FV219" s="2"/>
      <c r="FW219" s="2"/>
      <c r="FX219" s="2"/>
      <c r="FY219" s="2"/>
      <c r="FZ219" s="2"/>
      <c r="GA219" s="2"/>
      <c r="GB219" s="2"/>
      <c r="GC219" s="2"/>
      <c r="GD219" s="2"/>
      <c r="GE219" s="2"/>
      <c r="GF219" s="2"/>
      <c r="GG219" s="2"/>
      <c r="GH219" s="2"/>
      <c r="GI219" s="2"/>
      <c r="GJ219" s="2"/>
      <c r="GK219" s="2"/>
      <c r="GL219" s="2"/>
      <c r="GM219" s="2"/>
      <c r="GN219" s="2"/>
      <c r="GO219" s="2"/>
      <c r="GP219" s="2"/>
    </row>
    <row r="220" spans="6:198" s="1" customFormat="1" ht="12.75" customHeight="1">
      <c r="F220" s="579" t="s">
        <v>20</v>
      </c>
      <c r="G220" s="579"/>
      <c r="H220" s="579"/>
      <c r="I220" s="579"/>
      <c r="J220" s="579"/>
      <c r="K220" s="579"/>
      <c r="L220" s="579"/>
      <c r="M220" s="579"/>
      <c r="N220" s="579"/>
      <c r="O220" s="579"/>
      <c r="P220" s="579"/>
      <c r="Q220" s="579"/>
      <c r="R220" s="579"/>
      <c r="S220" s="579"/>
      <c r="T220" s="579"/>
      <c r="U220" s="579"/>
      <c r="V220" s="579"/>
      <c r="W220" s="579"/>
      <c r="X220" s="579"/>
      <c r="Y220" s="579"/>
      <c r="Z220" s="579"/>
      <c r="AA220" s="579"/>
      <c r="AB220" s="579"/>
      <c r="AC220" s="579"/>
      <c r="AD220" s="579"/>
      <c r="AE220" s="579"/>
      <c r="AF220" s="579"/>
      <c r="AG220" s="579"/>
      <c r="AH220" s="579"/>
      <c r="AI220" s="579"/>
      <c r="AJ220" s="579"/>
      <c r="AK220" s="579"/>
      <c r="AL220" s="579"/>
      <c r="AM220" s="579"/>
      <c r="AN220" s="579"/>
      <c r="AO220" s="579"/>
      <c r="AP220" s="579"/>
      <c r="AQ220" s="579"/>
      <c r="AR220" s="579"/>
      <c r="AS220" s="579"/>
      <c r="AT220" s="579"/>
      <c r="AU220" s="579"/>
      <c r="AV220" s="579"/>
      <c r="AW220" s="579"/>
      <c r="AX220" s="579"/>
      <c r="AY220" s="579"/>
      <c r="AZ220" s="579"/>
      <c r="BA220" s="579"/>
      <c r="BB220" s="579"/>
      <c r="BC220" s="579"/>
      <c r="BD220" s="579"/>
      <c r="BE220" s="579"/>
      <c r="BF220" s="579"/>
      <c r="BG220" s="579"/>
      <c r="BH220" s="579"/>
      <c r="BI220" s="579"/>
      <c r="BJ220" s="579"/>
      <c r="BK220" s="579"/>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c r="DX220" s="2"/>
      <c r="DY220" s="2"/>
      <c r="DZ220" s="2"/>
      <c r="EA220" s="2"/>
      <c r="EB220" s="2"/>
      <c r="EC220" s="2"/>
      <c r="ED220" s="2"/>
      <c r="EE220" s="2"/>
      <c r="EF220" s="2"/>
      <c r="EG220" s="2"/>
      <c r="EH220" s="2"/>
      <c r="EI220" s="2"/>
      <c r="EJ220" s="2"/>
      <c r="EK220" s="2"/>
      <c r="EL220" s="2"/>
      <c r="EM220" s="2"/>
      <c r="EN220" s="2"/>
      <c r="EO220" s="2"/>
      <c r="EP220" s="2"/>
      <c r="EQ220" s="2"/>
      <c r="ER220" s="2"/>
      <c r="ES220" s="2"/>
      <c r="ET220" s="2"/>
      <c r="EU220" s="2"/>
      <c r="EV220" s="2"/>
      <c r="EW220" s="2"/>
      <c r="EX220" s="2"/>
      <c r="EY220" s="2"/>
      <c r="EZ220" s="2"/>
      <c r="FA220" s="2"/>
      <c r="FB220" s="2"/>
      <c r="FC220" s="2"/>
      <c r="FD220" s="2"/>
      <c r="FE220" s="2"/>
      <c r="FF220" s="2"/>
      <c r="FG220" s="2"/>
      <c r="FH220" s="2"/>
      <c r="FI220" s="2"/>
      <c r="FJ220" s="2"/>
      <c r="FK220" s="2"/>
      <c r="FL220" s="2"/>
      <c r="FM220" s="2"/>
      <c r="FN220" s="2"/>
      <c r="FO220" s="2"/>
      <c r="FP220" s="2"/>
      <c r="FQ220" s="2"/>
      <c r="FR220" s="2"/>
      <c r="FS220" s="2"/>
      <c r="FT220" s="2"/>
      <c r="FU220" s="2"/>
      <c r="FV220" s="2"/>
      <c r="FW220" s="2"/>
      <c r="FX220" s="2"/>
      <c r="FY220" s="2"/>
      <c r="FZ220" s="2"/>
      <c r="GA220" s="2"/>
      <c r="GB220" s="2"/>
      <c r="GC220" s="2"/>
      <c r="GD220" s="2"/>
      <c r="GE220" s="2"/>
      <c r="GF220" s="2"/>
      <c r="GG220" s="2"/>
      <c r="GH220" s="2"/>
      <c r="GI220" s="2"/>
      <c r="GJ220" s="2"/>
      <c r="GK220" s="2"/>
      <c r="GL220" s="2"/>
      <c r="GM220" s="2"/>
      <c r="GN220" s="2"/>
      <c r="GO220" s="2"/>
      <c r="GP220" s="2"/>
    </row>
    <row r="221" spans="6:198" s="1" customFormat="1" ht="12.75" customHeight="1">
      <c r="F221" s="97" t="str">
        <f>F803</f>
        <v xml:space="preserve">As at: </v>
      </c>
      <c r="G221" s="98"/>
      <c r="H221" s="618">
        <f>IF([1]Input!$C$123=1,AA27,AA19)</f>
        <v>43179</v>
      </c>
      <c r="I221" s="618"/>
      <c r="J221" s="618"/>
      <c r="K221" s="619" t="s">
        <v>142</v>
      </c>
      <c r="L221" s="619"/>
      <c r="M221" s="619"/>
      <c r="N221" s="619"/>
      <c r="O221" s="619"/>
      <c r="P221" s="619"/>
      <c r="Q221" s="619"/>
      <c r="R221" s="619"/>
      <c r="S221" s="84"/>
      <c r="T221" s="84"/>
      <c r="U221" s="25"/>
      <c r="V221" s="25"/>
      <c r="W221" s="25"/>
      <c r="X221" s="25"/>
      <c r="Y221" s="25"/>
      <c r="Z221" s="25"/>
      <c r="AA221" s="619" t="s">
        <v>143</v>
      </c>
      <c r="AB221" s="619"/>
      <c r="AC221" s="619"/>
      <c r="AD221" s="619"/>
      <c r="AE221" s="619"/>
      <c r="AF221" s="619"/>
      <c r="AG221" s="25"/>
      <c r="AH221" s="25"/>
      <c r="AI221" s="25"/>
      <c r="AJ221" s="25"/>
      <c r="AK221" s="25"/>
      <c r="AL221" s="25"/>
      <c r="AM221" s="25"/>
      <c r="AN221" s="25"/>
      <c r="AO221" s="25"/>
      <c r="AP221" s="25"/>
      <c r="AQ221" s="25"/>
      <c r="AR221" s="25"/>
      <c r="AS221" s="25"/>
      <c r="AT221" s="25"/>
      <c r="AU221" s="25"/>
      <c r="AV221" s="25"/>
      <c r="AW221" s="25"/>
      <c r="AX221" s="25"/>
      <c r="AY221" s="25"/>
      <c r="AZ221" s="25"/>
      <c r="BA221" s="25"/>
      <c r="BB221" s="25"/>
      <c r="BC221" s="25"/>
      <c r="BD221" s="25"/>
      <c r="BE221" s="25"/>
      <c r="BF221" s="25"/>
      <c r="BG221" s="25"/>
      <c r="BH221" s="25"/>
      <c r="BI221" s="25"/>
      <c r="BJ221" s="25"/>
      <c r="BK221" s="25"/>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c r="DX221" s="2"/>
      <c r="DY221" s="2"/>
      <c r="DZ221" s="2"/>
      <c r="EA221" s="2"/>
      <c r="EB221" s="2"/>
      <c r="EC221" s="2"/>
      <c r="ED221" s="2"/>
      <c r="EE221" s="2"/>
      <c r="EF221" s="2"/>
      <c r="EG221" s="2"/>
      <c r="EH221" s="2"/>
      <c r="EI221" s="2"/>
      <c r="EJ221" s="2"/>
      <c r="EK221" s="2"/>
      <c r="EL221" s="2"/>
      <c r="EM221" s="2"/>
      <c r="EN221" s="2"/>
      <c r="EO221" s="2"/>
      <c r="EP221" s="2"/>
      <c r="EQ221" s="2"/>
      <c r="ER221" s="2"/>
      <c r="ES221" s="2"/>
      <c r="ET221" s="2"/>
      <c r="EU221" s="2"/>
      <c r="EV221" s="2"/>
      <c r="EW221" s="2"/>
      <c r="EX221" s="2"/>
      <c r="EY221" s="2"/>
      <c r="EZ221" s="2"/>
      <c r="FA221" s="2"/>
      <c r="FB221" s="2"/>
      <c r="FC221" s="2"/>
      <c r="FD221" s="2"/>
      <c r="FE221" s="2"/>
      <c r="FF221" s="2"/>
      <c r="FG221" s="2"/>
      <c r="FH221" s="2"/>
      <c r="FI221" s="2"/>
      <c r="FJ221" s="2"/>
      <c r="FK221" s="2"/>
      <c r="FL221" s="2"/>
      <c r="FM221" s="2"/>
      <c r="FN221" s="2"/>
      <c r="FO221" s="2"/>
      <c r="FP221" s="2"/>
      <c r="FQ221" s="2"/>
      <c r="FR221" s="2"/>
      <c r="FS221" s="2"/>
      <c r="FT221" s="2"/>
      <c r="FU221" s="2"/>
      <c r="FV221" s="2"/>
      <c r="FW221" s="2"/>
      <c r="FX221" s="2"/>
      <c r="FY221" s="2"/>
      <c r="FZ221" s="2"/>
      <c r="GA221" s="2"/>
      <c r="GB221" s="2"/>
      <c r="GC221" s="2"/>
      <c r="GD221" s="2"/>
      <c r="GE221" s="2"/>
      <c r="GF221" s="2"/>
      <c r="GG221" s="2"/>
      <c r="GH221" s="2"/>
      <c r="GI221" s="2"/>
      <c r="GJ221" s="2"/>
      <c r="GK221" s="2"/>
      <c r="GL221" s="2"/>
      <c r="GM221" s="2"/>
      <c r="GN221" s="2"/>
      <c r="GO221" s="2"/>
      <c r="GP221" s="2"/>
    </row>
    <row r="222" spans="6:198" s="1" customFormat="1" ht="12.75" customHeight="1">
      <c r="F222" s="25"/>
      <c r="G222" s="621" t="s">
        <v>61</v>
      </c>
      <c r="H222" s="621"/>
      <c r="I222" s="621"/>
      <c r="J222" s="621"/>
      <c r="K222" s="619"/>
      <c r="L222" s="619"/>
      <c r="M222" s="619"/>
      <c r="N222" s="619"/>
      <c r="O222" s="619"/>
      <c r="P222" s="619"/>
      <c r="Q222" s="619"/>
      <c r="R222" s="619"/>
      <c r="S222" s="84"/>
      <c r="T222" s="622" t="s">
        <v>144</v>
      </c>
      <c r="U222" s="622"/>
      <c r="V222" s="622"/>
      <c r="W222" s="622"/>
      <c r="X222" s="622"/>
      <c r="Y222" s="622"/>
      <c r="Z222" s="99"/>
      <c r="AA222" s="619"/>
      <c r="AB222" s="619"/>
      <c r="AC222" s="619"/>
      <c r="AD222" s="619"/>
      <c r="AE222" s="619"/>
      <c r="AF222" s="619"/>
      <c r="AG222" s="624" t="s">
        <v>145</v>
      </c>
      <c r="AH222" s="624"/>
      <c r="AI222" s="624"/>
      <c r="AJ222" s="624"/>
      <c r="AK222" s="624"/>
      <c r="AL222" s="624"/>
      <c r="AM222" s="626" t="s">
        <v>146</v>
      </c>
      <c r="AN222" s="626"/>
      <c r="AO222" s="626"/>
      <c r="AP222" s="626"/>
      <c r="AQ222" s="626"/>
      <c r="AR222" s="626"/>
      <c r="AS222" s="626"/>
      <c r="AT222" s="626"/>
      <c r="AU222" s="626" t="s">
        <v>147</v>
      </c>
      <c r="AV222" s="626"/>
      <c r="AW222" s="626"/>
      <c r="AX222" s="626"/>
      <c r="AY222" s="626"/>
      <c r="AZ222" s="626"/>
      <c r="BA222" s="100"/>
      <c r="BB222" s="100"/>
      <c r="BC222" s="628" t="s">
        <v>148</v>
      </c>
      <c r="BD222" s="628"/>
      <c r="BE222" s="628"/>
      <c r="BF222" s="628"/>
      <c r="BG222" s="628"/>
      <c r="BH222" s="628"/>
      <c r="BI222" s="101"/>
      <c r="BJ222" s="25"/>
      <c r="BK222" s="25"/>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c r="EC222" s="2"/>
      <c r="ED222" s="2"/>
      <c r="EE222" s="2"/>
      <c r="EF222" s="2"/>
      <c r="EG222" s="2"/>
      <c r="EH222" s="2"/>
      <c r="EI222" s="2"/>
      <c r="EJ222" s="2"/>
      <c r="EK222" s="2"/>
      <c r="EL222" s="2"/>
      <c r="EM222" s="2"/>
      <c r="EN222" s="2"/>
      <c r="EO222" s="2"/>
      <c r="EP222" s="2"/>
      <c r="EQ222" s="2"/>
      <c r="ER222" s="2"/>
      <c r="ES222" s="2"/>
      <c r="ET222" s="2"/>
      <c r="EU222" s="2"/>
      <c r="EV222" s="2"/>
      <c r="EW222" s="2"/>
      <c r="EX222" s="2"/>
      <c r="EY222" s="2"/>
      <c r="EZ222" s="2"/>
      <c r="FA222" s="2"/>
      <c r="FB222" s="2"/>
      <c r="FC222" s="2"/>
      <c r="FD222" s="2"/>
      <c r="FE222" s="2"/>
      <c r="FF222" s="2"/>
      <c r="FG222" s="2"/>
      <c r="FH222" s="2"/>
      <c r="FI222" s="2"/>
      <c r="FJ222" s="2"/>
      <c r="FK222" s="2"/>
      <c r="FL222" s="2"/>
      <c r="FM222" s="2"/>
      <c r="FN222" s="2"/>
      <c r="FO222" s="2"/>
      <c r="FP222" s="2"/>
      <c r="FQ222" s="2"/>
      <c r="FR222" s="2"/>
      <c r="FS222" s="2"/>
      <c r="FT222" s="2"/>
      <c r="FU222" s="2"/>
      <c r="FV222" s="2"/>
      <c r="FW222" s="2"/>
      <c r="FX222" s="2"/>
      <c r="FY222" s="2"/>
      <c r="FZ222" s="2"/>
      <c r="GA222" s="2"/>
      <c r="GB222" s="2"/>
      <c r="GC222" s="2"/>
      <c r="GD222" s="2"/>
      <c r="GE222" s="2"/>
      <c r="GF222" s="2"/>
      <c r="GG222" s="2"/>
      <c r="GH222" s="2"/>
      <c r="GI222" s="2"/>
      <c r="GJ222" s="2"/>
      <c r="GK222" s="2"/>
      <c r="GL222" s="2"/>
      <c r="GM222" s="2"/>
      <c r="GN222" s="2"/>
      <c r="GO222" s="2"/>
      <c r="GP222" s="2"/>
    </row>
    <row r="223" spans="6:198" s="1" customFormat="1" ht="12.75" customHeight="1">
      <c r="F223" s="25"/>
      <c r="G223" s="620"/>
      <c r="H223" s="620"/>
      <c r="I223" s="620"/>
      <c r="J223" s="620"/>
      <c r="K223" s="620"/>
      <c r="L223" s="620"/>
      <c r="M223" s="620"/>
      <c r="N223" s="620"/>
      <c r="O223" s="620"/>
      <c r="P223" s="620"/>
      <c r="Q223" s="620"/>
      <c r="R223" s="620"/>
      <c r="S223" s="86"/>
      <c r="T223" s="623"/>
      <c r="U223" s="623"/>
      <c r="V223" s="623"/>
      <c r="W223" s="623"/>
      <c r="X223" s="623"/>
      <c r="Y223" s="623"/>
      <c r="Z223" s="102"/>
      <c r="AA223" s="620"/>
      <c r="AB223" s="620"/>
      <c r="AC223" s="620"/>
      <c r="AD223" s="620"/>
      <c r="AE223" s="620"/>
      <c r="AF223" s="620"/>
      <c r="AG223" s="625"/>
      <c r="AH223" s="625"/>
      <c r="AI223" s="625"/>
      <c r="AJ223" s="625"/>
      <c r="AK223" s="625"/>
      <c r="AL223" s="625"/>
      <c r="AM223" s="627"/>
      <c r="AN223" s="627"/>
      <c r="AO223" s="627"/>
      <c r="AP223" s="627"/>
      <c r="AQ223" s="627"/>
      <c r="AR223" s="627"/>
      <c r="AS223" s="627"/>
      <c r="AT223" s="627"/>
      <c r="AU223" s="627"/>
      <c r="AV223" s="627"/>
      <c r="AW223" s="627"/>
      <c r="AX223" s="627"/>
      <c r="AY223" s="627"/>
      <c r="AZ223" s="627"/>
      <c r="BA223" s="100"/>
      <c r="BB223" s="100"/>
      <c r="BC223" s="629"/>
      <c r="BD223" s="629"/>
      <c r="BE223" s="629"/>
      <c r="BF223" s="629"/>
      <c r="BG223" s="629"/>
      <c r="BH223" s="629"/>
      <c r="BI223" s="103"/>
      <c r="BJ223" s="25"/>
      <c r="BK223" s="25"/>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DZ223" s="2"/>
      <c r="EA223" s="2"/>
      <c r="EB223" s="2"/>
      <c r="EC223" s="2"/>
      <c r="ED223" s="2"/>
      <c r="EE223" s="2"/>
      <c r="EF223" s="2"/>
      <c r="EG223" s="2"/>
      <c r="EH223" s="2"/>
      <c r="EI223" s="2"/>
      <c r="EJ223" s="2"/>
      <c r="EK223" s="2"/>
      <c r="EL223" s="2"/>
      <c r="EM223" s="2"/>
      <c r="EN223" s="2"/>
      <c r="EO223" s="2"/>
      <c r="EP223" s="2"/>
      <c r="EQ223" s="2"/>
      <c r="ER223" s="2"/>
      <c r="ES223" s="2"/>
      <c r="ET223" s="2"/>
      <c r="EU223" s="2"/>
      <c r="EV223" s="2"/>
      <c r="EW223" s="2"/>
      <c r="EX223" s="2"/>
      <c r="EY223" s="2"/>
      <c r="EZ223" s="2"/>
      <c r="FA223" s="2"/>
      <c r="FB223" s="2"/>
      <c r="FC223" s="2"/>
      <c r="FD223" s="2"/>
      <c r="FE223" s="2"/>
      <c r="FF223" s="2"/>
      <c r="FG223" s="2"/>
      <c r="FH223" s="2"/>
      <c r="FI223" s="2"/>
      <c r="FJ223" s="2"/>
      <c r="FK223" s="2"/>
      <c r="FL223" s="2"/>
      <c r="FM223" s="2"/>
      <c r="FN223" s="2"/>
      <c r="FO223" s="2"/>
      <c r="FP223" s="2"/>
      <c r="FQ223" s="2"/>
      <c r="FR223" s="2"/>
      <c r="FS223" s="2"/>
      <c r="FT223" s="2"/>
      <c r="FU223" s="2"/>
      <c r="FV223" s="2"/>
      <c r="FW223" s="2"/>
      <c r="FX223" s="2"/>
      <c r="FY223" s="2"/>
      <c r="FZ223" s="2"/>
      <c r="GA223" s="2"/>
      <c r="GB223" s="2"/>
      <c r="GC223" s="2"/>
      <c r="GD223" s="2"/>
      <c r="GE223" s="2"/>
      <c r="GF223" s="2"/>
      <c r="GG223" s="2"/>
      <c r="GH223" s="2"/>
      <c r="GI223" s="2"/>
      <c r="GJ223" s="2"/>
      <c r="GK223" s="2"/>
      <c r="GL223" s="2"/>
      <c r="GM223" s="2"/>
      <c r="GN223" s="2"/>
      <c r="GO223" s="2"/>
      <c r="GP223" s="2"/>
    </row>
    <row r="224" spans="6:198" s="1" customFormat="1" ht="12.75" customHeight="1">
      <c r="F224" s="25"/>
      <c r="G224" s="617" t="s">
        <v>112</v>
      </c>
      <c r="H224" s="617"/>
      <c r="I224" s="617"/>
      <c r="J224" s="104"/>
      <c r="K224" s="611" t="str">
        <f>[2]_8!L35</f>
        <v>XS1783215871 / 178321587</v>
      </c>
      <c r="L224" s="611"/>
      <c r="M224" s="611"/>
      <c r="N224" s="611"/>
      <c r="O224" s="611"/>
      <c r="P224" s="611"/>
      <c r="Q224" s="611"/>
      <c r="R224" s="611"/>
      <c r="S224" s="105"/>
      <c r="T224" s="607">
        <f>'[2]Note Calcs'!C19</f>
        <v>338900000</v>
      </c>
      <c r="U224" s="607"/>
      <c r="V224" s="607"/>
      <c r="W224" s="607"/>
      <c r="X224" s="607"/>
      <c r="Y224" s="607"/>
      <c r="Z224" s="106"/>
      <c r="AA224" s="613">
        <f>'[2]Note Calcs'!E19</f>
        <v>3389</v>
      </c>
      <c r="AB224" s="613"/>
      <c r="AC224" s="613"/>
      <c r="AD224" s="613"/>
      <c r="AE224" s="613"/>
      <c r="AF224" s="613"/>
      <c r="AG224" s="615">
        <f>'[2]Note Calcs'!L34</f>
        <v>1</v>
      </c>
      <c r="AH224" s="615"/>
      <c r="AI224" s="615"/>
      <c r="AJ224" s="615"/>
      <c r="AK224" s="615"/>
      <c r="AL224" s="615"/>
      <c r="AM224" s="605">
        <f>'[2]Note Calcs'!J34</f>
        <v>0</v>
      </c>
      <c r="AN224" s="605"/>
      <c r="AO224" s="605"/>
      <c r="AP224" s="605"/>
      <c r="AQ224" s="605"/>
      <c r="AR224" s="605"/>
      <c r="AS224" s="605"/>
      <c r="AT224" s="605"/>
      <c r="AU224" s="605">
        <f>'[2]Note Calcs'!I34</f>
        <v>338900000</v>
      </c>
      <c r="AV224" s="605"/>
      <c r="AW224" s="605"/>
      <c r="AX224" s="605"/>
      <c r="AY224" s="605"/>
      <c r="AZ224" s="605"/>
      <c r="BA224" s="107"/>
      <c r="BB224" s="107"/>
      <c r="BC224" s="607">
        <f>'[2]Note Calcs'!O19</f>
        <v>0</v>
      </c>
      <c r="BD224" s="607"/>
      <c r="BE224" s="607"/>
      <c r="BF224" s="607"/>
      <c r="BG224" s="607"/>
      <c r="BH224" s="607"/>
      <c r="BI224" s="108"/>
      <c r="BJ224" s="25"/>
      <c r="BK224" s="25"/>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DZ224" s="2"/>
      <c r="EA224" s="2"/>
      <c r="EB224" s="2"/>
      <c r="EC224" s="2"/>
      <c r="ED224" s="2"/>
      <c r="EE224" s="2"/>
      <c r="EF224" s="2"/>
      <c r="EG224" s="2"/>
      <c r="EH224" s="2"/>
      <c r="EI224" s="2"/>
      <c r="EJ224" s="2"/>
      <c r="EK224" s="2"/>
      <c r="EL224" s="2"/>
      <c r="EM224" s="2"/>
      <c r="EN224" s="2"/>
      <c r="EO224" s="2"/>
      <c r="EP224" s="2"/>
      <c r="EQ224" s="2"/>
      <c r="ER224" s="2"/>
      <c r="ES224" s="2"/>
      <c r="ET224" s="2"/>
      <c r="EU224" s="2"/>
      <c r="EV224" s="2"/>
      <c r="EW224" s="2"/>
      <c r="EX224" s="2"/>
      <c r="EY224" s="2"/>
      <c r="EZ224" s="2"/>
      <c r="FA224" s="2"/>
      <c r="FB224" s="2"/>
      <c r="FC224" s="2"/>
      <c r="FD224" s="2"/>
      <c r="FE224" s="2"/>
      <c r="FF224" s="2"/>
      <c r="FG224" s="2"/>
      <c r="FH224" s="2"/>
      <c r="FI224" s="2"/>
      <c r="FJ224" s="2"/>
      <c r="FK224" s="2"/>
      <c r="FL224" s="2"/>
      <c r="FM224" s="2"/>
      <c r="FN224" s="2"/>
      <c r="FO224" s="2"/>
      <c r="FP224" s="2"/>
      <c r="FQ224" s="2"/>
      <c r="FR224" s="2"/>
      <c r="FS224" s="2"/>
      <c r="FT224" s="2"/>
      <c r="FU224" s="2"/>
      <c r="FV224" s="2"/>
      <c r="FW224" s="2"/>
      <c r="FX224" s="2"/>
      <c r="FY224" s="2"/>
      <c r="FZ224" s="2"/>
      <c r="GA224" s="2"/>
      <c r="GB224" s="2"/>
      <c r="GC224" s="2"/>
      <c r="GD224" s="2"/>
      <c r="GE224" s="2"/>
      <c r="GF224" s="2"/>
      <c r="GG224" s="2"/>
      <c r="GH224" s="2"/>
      <c r="GI224" s="2"/>
      <c r="GJ224" s="2"/>
      <c r="GK224" s="2"/>
      <c r="GL224" s="2"/>
      <c r="GM224" s="2"/>
      <c r="GN224" s="2"/>
      <c r="GO224" s="2"/>
      <c r="GP224" s="2"/>
    </row>
    <row r="225" spans="6:198" s="1" customFormat="1" ht="12.75" customHeight="1">
      <c r="F225" s="25"/>
      <c r="G225" s="617"/>
      <c r="H225" s="617"/>
      <c r="I225" s="617"/>
      <c r="J225" s="109"/>
      <c r="K225" s="612"/>
      <c r="L225" s="612"/>
      <c r="M225" s="612"/>
      <c r="N225" s="612"/>
      <c r="O225" s="612"/>
      <c r="P225" s="612"/>
      <c r="Q225" s="612"/>
      <c r="R225" s="612"/>
      <c r="S225" s="110"/>
      <c r="T225" s="608"/>
      <c r="U225" s="608"/>
      <c r="V225" s="608"/>
      <c r="W225" s="608"/>
      <c r="X225" s="608"/>
      <c r="Y225" s="608"/>
      <c r="Z225" s="111"/>
      <c r="AA225" s="614"/>
      <c r="AB225" s="614"/>
      <c r="AC225" s="614"/>
      <c r="AD225" s="614"/>
      <c r="AE225" s="614"/>
      <c r="AF225" s="614"/>
      <c r="AG225" s="616"/>
      <c r="AH225" s="616"/>
      <c r="AI225" s="616"/>
      <c r="AJ225" s="616"/>
      <c r="AK225" s="616"/>
      <c r="AL225" s="616"/>
      <c r="AM225" s="606"/>
      <c r="AN225" s="606"/>
      <c r="AO225" s="606"/>
      <c r="AP225" s="606"/>
      <c r="AQ225" s="606"/>
      <c r="AR225" s="606"/>
      <c r="AS225" s="606"/>
      <c r="AT225" s="606"/>
      <c r="AU225" s="606"/>
      <c r="AV225" s="606"/>
      <c r="AW225" s="606"/>
      <c r="AX225" s="606"/>
      <c r="AY225" s="606"/>
      <c r="AZ225" s="606"/>
      <c r="BA225" s="112"/>
      <c r="BB225" s="112"/>
      <c r="BC225" s="608"/>
      <c r="BD225" s="608"/>
      <c r="BE225" s="608"/>
      <c r="BF225" s="608"/>
      <c r="BG225" s="608"/>
      <c r="BH225" s="608"/>
      <c r="BI225" s="108"/>
      <c r="BJ225" s="25"/>
      <c r="BK225" s="25"/>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c r="EG225" s="2"/>
      <c r="EH225" s="2"/>
      <c r="EI225" s="2"/>
      <c r="EJ225" s="2"/>
      <c r="EK225" s="2"/>
      <c r="EL225" s="2"/>
      <c r="EM225" s="2"/>
      <c r="EN225" s="2"/>
      <c r="EO225" s="2"/>
      <c r="EP225" s="2"/>
      <c r="EQ225" s="2"/>
      <c r="ER225" s="2"/>
      <c r="ES225" s="2"/>
      <c r="ET225" s="2"/>
      <c r="EU225" s="2"/>
      <c r="EV225" s="2"/>
      <c r="EW225" s="2"/>
      <c r="EX225" s="2"/>
      <c r="EY225" s="2"/>
      <c r="EZ225" s="2"/>
      <c r="FA225" s="2"/>
      <c r="FB225" s="2"/>
      <c r="FC225" s="2"/>
      <c r="FD225" s="2"/>
      <c r="FE225" s="2"/>
      <c r="FF225" s="2"/>
      <c r="FG225" s="2"/>
      <c r="FH225" s="2"/>
      <c r="FI225" s="2"/>
      <c r="FJ225" s="2"/>
      <c r="FK225" s="2"/>
      <c r="FL225" s="2"/>
      <c r="FM225" s="2"/>
      <c r="FN225" s="2"/>
      <c r="FO225" s="2"/>
      <c r="FP225" s="2"/>
      <c r="FQ225" s="2"/>
      <c r="FR225" s="2"/>
      <c r="FS225" s="2"/>
      <c r="FT225" s="2"/>
      <c r="FU225" s="2"/>
      <c r="FV225" s="2"/>
      <c r="FW225" s="2"/>
      <c r="FX225" s="2"/>
      <c r="FY225" s="2"/>
      <c r="FZ225" s="2"/>
      <c r="GA225" s="2"/>
      <c r="GB225" s="2"/>
      <c r="GC225" s="2"/>
      <c r="GD225" s="2"/>
      <c r="GE225" s="2"/>
      <c r="GF225" s="2"/>
      <c r="GG225" s="2"/>
      <c r="GH225" s="2"/>
      <c r="GI225" s="2"/>
      <c r="GJ225" s="2"/>
      <c r="GK225" s="2"/>
      <c r="GL225" s="2"/>
      <c r="GM225" s="2"/>
      <c r="GN225" s="2"/>
      <c r="GO225" s="2"/>
      <c r="GP225" s="2"/>
    </row>
    <row r="226" spans="6:198" s="1" customFormat="1" ht="12.75" customHeight="1">
      <c r="F226" s="25"/>
      <c r="G226" s="609" t="s">
        <v>149</v>
      </c>
      <c r="H226" s="609"/>
      <c r="I226" s="609"/>
      <c r="J226" s="104"/>
      <c r="K226" s="611" t="str">
        <f>[2]_8!L37</f>
        <v>XS1783216093 / 178321609</v>
      </c>
      <c r="L226" s="611"/>
      <c r="M226" s="611"/>
      <c r="N226" s="611"/>
      <c r="O226" s="611"/>
      <c r="P226" s="611"/>
      <c r="Q226" s="611"/>
      <c r="R226" s="611"/>
      <c r="S226" s="105"/>
      <c r="T226" s="607">
        <f>'[2]Note Calcs'!C20</f>
        <v>11230000</v>
      </c>
      <c r="U226" s="607"/>
      <c r="V226" s="607"/>
      <c r="W226" s="607"/>
      <c r="X226" s="607"/>
      <c r="Y226" s="607"/>
      <c r="Z226" s="106"/>
      <c r="AA226" s="613">
        <f>'[2]Note Calcs'!E20</f>
        <v>112.3</v>
      </c>
      <c r="AB226" s="613"/>
      <c r="AC226" s="613"/>
      <c r="AD226" s="613"/>
      <c r="AE226" s="613"/>
      <c r="AF226" s="613"/>
      <c r="AG226" s="615">
        <f>'[2]Note Calcs'!L35</f>
        <v>1</v>
      </c>
      <c r="AH226" s="615"/>
      <c r="AI226" s="615"/>
      <c r="AJ226" s="615"/>
      <c r="AK226" s="615"/>
      <c r="AL226" s="615"/>
      <c r="AM226" s="605">
        <f>'[2]Note Calcs'!J35</f>
        <v>0</v>
      </c>
      <c r="AN226" s="605"/>
      <c r="AO226" s="605"/>
      <c r="AP226" s="605"/>
      <c r="AQ226" s="605"/>
      <c r="AR226" s="605"/>
      <c r="AS226" s="605"/>
      <c r="AT226" s="605"/>
      <c r="AU226" s="605">
        <f>'[2]Note Calcs'!I35</f>
        <v>11230000</v>
      </c>
      <c r="AV226" s="605"/>
      <c r="AW226" s="605"/>
      <c r="AX226" s="605"/>
      <c r="AY226" s="605"/>
      <c r="AZ226" s="605"/>
      <c r="BA226" s="107"/>
      <c r="BB226" s="107"/>
      <c r="BC226" s="607">
        <f>'[2]Note Calcs'!O20</f>
        <v>0</v>
      </c>
      <c r="BD226" s="607"/>
      <c r="BE226" s="607"/>
      <c r="BF226" s="607"/>
      <c r="BG226" s="607"/>
      <c r="BH226" s="607"/>
      <c r="BI226" s="113"/>
      <c r="BJ226" s="25"/>
      <c r="BK226" s="25"/>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c r="EG226" s="2"/>
      <c r="EH226" s="2"/>
      <c r="EI226" s="2"/>
      <c r="EJ226" s="2"/>
      <c r="EK226" s="2"/>
      <c r="EL226" s="2"/>
      <c r="EM226" s="2"/>
      <c r="EN226" s="2"/>
      <c r="EO226" s="2"/>
      <c r="EP226" s="2"/>
      <c r="EQ226" s="2"/>
      <c r="ER226" s="2"/>
      <c r="ES226" s="2"/>
      <c r="ET226" s="2"/>
      <c r="EU226" s="2"/>
      <c r="EV226" s="2"/>
      <c r="EW226" s="2"/>
      <c r="EX226" s="2"/>
      <c r="EY226" s="2"/>
      <c r="EZ226" s="2"/>
      <c r="FA226" s="2"/>
      <c r="FB226" s="2"/>
      <c r="FC226" s="2"/>
      <c r="FD226" s="2"/>
      <c r="FE226" s="2"/>
      <c r="FF226" s="2"/>
      <c r="FG226" s="2"/>
      <c r="FH226" s="2"/>
      <c r="FI226" s="2"/>
      <c r="FJ226" s="2"/>
      <c r="FK226" s="2"/>
      <c r="FL226" s="2"/>
      <c r="FM226" s="2"/>
      <c r="FN226" s="2"/>
      <c r="FO226" s="2"/>
      <c r="FP226" s="2"/>
      <c r="FQ226" s="2"/>
      <c r="FR226" s="2"/>
      <c r="FS226" s="2"/>
      <c r="FT226" s="2"/>
      <c r="FU226" s="2"/>
      <c r="FV226" s="2"/>
      <c r="FW226" s="2"/>
      <c r="FX226" s="2"/>
      <c r="FY226" s="2"/>
      <c r="FZ226" s="2"/>
      <c r="GA226" s="2"/>
      <c r="GB226" s="2"/>
      <c r="GC226" s="2"/>
      <c r="GD226" s="2"/>
      <c r="GE226" s="2"/>
      <c r="GF226" s="2"/>
      <c r="GG226" s="2"/>
      <c r="GH226" s="2"/>
      <c r="GI226" s="2"/>
      <c r="GJ226" s="2"/>
      <c r="GK226" s="2"/>
      <c r="GL226" s="2"/>
      <c r="GM226" s="2"/>
      <c r="GN226" s="2"/>
      <c r="GO226" s="2"/>
      <c r="GP226" s="2"/>
    </row>
    <row r="227" spans="6:198" s="1" customFormat="1" ht="12.75" customHeight="1">
      <c r="F227" s="25"/>
      <c r="G227" s="610"/>
      <c r="H227" s="610"/>
      <c r="I227" s="610"/>
      <c r="J227" s="109"/>
      <c r="K227" s="612"/>
      <c r="L227" s="612"/>
      <c r="M227" s="612"/>
      <c r="N227" s="612"/>
      <c r="O227" s="612"/>
      <c r="P227" s="612"/>
      <c r="Q227" s="612"/>
      <c r="R227" s="612"/>
      <c r="S227" s="110"/>
      <c r="T227" s="608"/>
      <c r="U227" s="608"/>
      <c r="V227" s="608"/>
      <c r="W227" s="608"/>
      <c r="X227" s="608"/>
      <c r="Y227" s="608"/>
      <c r="Z227" s="111"/>
      <c r="AA227" s="614"/>
      <c r="AB227" s="614"/>
      <c r="AC227" s="614"/>
      <c r="AD227" s="614"/>
      <c r="AE227" s="614"/>
      <c r="AF227" s="614"/>
      <c r="AG227" s="616"/>
      <c r="AH227" s="616"/>
      <c r="AI227" s="616"/>
      <c r="AJ227" s="616"/>
      <c r="AK227" s="616"/>
      <c r="AL227" s="616"/>
      <c r="AM227" s="606"/>
      <c r="AN227" s="606"/>
      <c r="AO227" s="606"/>
      <c r="AP227" s="606"/>
      <c r="AQ227" s="606"/>
      <c r="AR227" s="606"/>
      <c r="AS227" s="606"/>
      <c r="AT227" s="606"/>
      <c r="AU227" s="606"/>
      <c r="AV227" s="606"/>
      <c r="AW227" s="606"/>
      <c r="AX227" s="606"/>
      <c r="AY227" s="606"/>
      <c r="AZ227" s="606"/>
      <c r="BA227" s="112"/>
      <c r="BB227" s="112"/>
      <c r="BC227" s="608"/>
      <c r="BD227" s="608"/>
      <c r="BE227" s="608"/>
      <c r="BF227" s="608"/>
      <c r="BG227" s="608"/>
      <c r="BH227" s="608"/>
      <c r="BI227" s="113"/>
      <c r="BJ227" s="25"/>
      <c r="BK227" s="25"/>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c r="EG227" s="2"/>
      <c r="EH227" s="2"/>
      <c r="EI227" s="2"/>
      <c r="EJ227" s="2"/>
      <c r="EK227" s="2"/>
      <c r="EL227" s="2"/>
      <c r="EM227" s="2"/>
      <c r="EN227" s="2"/>
      <c r="EO227" s="2"/>
      <c r="EP227" s="2"/>
      <c r="EQ227" s="2"/>
      <c r="ER227" s="2"/>
      <c r="ES227" s="2"/>
      <c r="ET227" s="2"/>
      <c r="EU227" s="2"/>
      <c r="EV227" s="2"/>
      <c r="EW227" s="2"/>
      <c r="EX227" s="2"/>
      <c r="EY227" s="2"/>
      <c r="EZ227" s="2"/>
      <c r="FA227" s="2"/>
      <c r="FB227" s="2"/>
      <c r="FC227" s="2"/>
      <c r="FD227" s="2"/>
      <c r="FE227" s="2"/>
      <c r="FF227" s="2"/>
      <c r="FG227" s="2"/>
      <c r="FH227" s="2"/>
      <c r="FI227" s="2"/>
      <c r="FJ227" s="2"/>
      <c r="FK227" s="2"/>
      <c r="FL227" s="2"/>
      <c r="FM227" s="2"/>
      <c r="FN227" s="2"/>
      <c r="FO227" s="2"/>
      <c r="FP227" s="2"/>
      <c r="FQ227" s="2"/>
      <c r="FR227" s="2"/>
      <c r="FS227" s="2"/>
      <c r="FT227" s="2"/>
      <c r="FU227" s="2"/>
      <c r="FV227" s="2"/>
      <c r="FW227" s="2"/>
      <c r="FX227" s="2"/>
      <c r="FY227" s="2"/>
      <c r="FZ227" s="2"/>
      <c r="GA227" s="2"/>
      <c r="GB227" s="2"/>
      <c r="GC227" s="2"/>
      <c r="GD227" s="2"/>
      <c r="GE227" s="2"/>
      <c r="GF227" s="2"/>
      <c r="GG227" s="2"/>
      <c r="GH227" s="2"/>
      <c r="GI227" s="2"/>
      <c r="GJ227" s="2"/>
      <c r="GK227" s="2"/>
      <c r="GL227" s="2"/>
      <c r="GM227" s="2"/>
      <c r="GN227" s="2"/>
      <c r="GO227" s="2"/>
      <c r="GP227" s="2"/>
    </row>
    <row r="228" spans="6:198" s="1" customFormat="1" ht="12.75" customHeight="1">
      <c r="F228" s="25"/>
      <c r="G228" s="609" t="s">
        <v>150</v>
      </c>
      <c r="H228" s="609"/>
      <c r="I228" s="609"/>
      <c r="J228" s="104"/>
      <c r="K228" s="611" t="str">
        <f>[2]_8!L39</f>
        <v>XS1783216176 / 178321617</v>
      </c>
      <c r="L228" s="611"/>
      <c r="M228" s="611"/>
      <c r="N228" s="611"/>
      <c r="O228" s="611"/>
      <c r="P228" s="611"/>
      <c r="Q228" s="611"/>
      <c r="R228" s="611"/>
      <c r="S228" s="105"/>
      <c r="T228" s="607">
        <f>'[2]Note Calcs'!C21</f>
        <v>11230000</v>
      </c>
      <c r="U228" s="607"/>
      <c r="V228" s="607"/>
      <c r="W228" s="607"/>
      <c r="X228" s="607"/>
      <c r="Y228" s="607"/>
      <c r="Z228" s="106"/>
      <c r="AA228" s="613">
        <f>'[2]Note Calcs'!E21</f>
        <v>112.3</v>
      </c>
      <c r="AB228" s="613"/>
      <c r="AC228" s="613"/>
      <c r="AD228" s="613"/>
      <c r="AE228" s="613"/>
      <c r="AF228" s="613"/>
      <c r="AG228" s="615">
        <f>'[2]Note Calcs'!L36</f>
        <v>1</v>
      </c>
      <c r="AH228" s="615"/>
      <c r="AI228" s="615"/>
      <c r="AJ228" s="615"/>
      <c r="AK228" s="615"/>
      <c r="AL228" s="615"/>
      <c r="AM228" s="605">
        <f>'[2]Note Calcs'!J36</f>
        <v>0</v>
      </c>
      <c r="AN228" s="605"/>
      <c r="AO228" s="605"/>
      <c r="AP228" s="605"/>
      <c r="AQ228" s="605"/>
      <c r="AR228" s="605"/>
      <c r="AS228" s="605"/>
      <c r="AT228" s="605"/>
      <c r="AU228" s="605">
        <f>'[2]Note Calcs'!I36</f>
        <v>11230000</v>
      </c>
      <c r="AV228" s="605"/>
      <c r="AW228" s="605"/>
      <c r="AX228" s="605"/>
      <c r="AY228" s="605"/>
      <c r="AZ228" s="605"/>
      <c r="BA228" s="107"/>
      <c r="BB228" s="107"/>
      <c r="BC228" s="607">
        <f>'[2]Note Calcs'!O21</f>
        <v>0</v>
      </c>
      <c r="BD228" s="607"/>
      <c r="BE228" s="607"/>
      <c r="BF228" s="607"/>
      <c r="BG228" s="607"/>
      <c r="BH228" s="607"/>
      <c r="BI228" s="114"/>
      <c r="BJ228" s="25"/>
      <c r="BK228" s="25"/>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c r="DV228" s="2"/>
      <c r="DW228" s="2"/>
      <c r="DX228" s="2"/>
      <c r="DY228" s="2"/>
      <c r="DZ228" s="2"/>
      <c r="EA228" s="2"/>
      <c r="EB228" s="2"/>
      <c r="EC228" s="2"/>
      <c r="ED228" s="2"/>
      <c r="EE228" s="2"/>
      <c r="EF228" s="2"/>
      <c r="EG228" s="2"/>
      <c r="EH228" s="2"/>
      <c r="EI228" s="2"/>
      <c r="EJ228" s="2"/>
      <c r="EK228" s="2"/>
      <c r="EL228" s="2"/>
      <c r="EM228" s="2"/>
      <c r="EN228" s="2"/>
      <c r="EO228" s="2"/>
      <c r="EP228" s="2"/>
      <c r="EQ228" s="2"/>
      <c r="ER228" s="2"/>
      <c r="ES228" s="2"/>
      <c r="ET228" s="2"/>
      <c r="EU228" s="2"/>
      <c r="EV228" s="2"/>
      <c r="EW228" s="2"/>
      <c r="EX228" s="2"/>
      <c r="EY228" s="2"/>
      <c r="EZ228" s="2"/>
      <c r="FA228" s="2"/>
      <c r="FB228" s="2"/>
      <c r="FC228" s="2"/>
      <c r="FD228" s="2"/>
      <c r="FE228" s="2"/>
      <c r="FF228" s="2"/>
      <c r="FG228" s="2"/>
      <c r="FH228" s="2"/>
      <c r="FI228" s="2"/>
      <c r="FJ228" s="2"/>
      <c r="FK228" s="2"/>
      <c r="FL228" s="2"/>
      <c r="FM228" s="2"/>
      <c r="FN228" s="2"/>
      <c r="FO228" s="2"/>
      <c r="FP228" s="2"/>
      <c r="FQ228" s="2"/>
      <c r="FR228" s="2"/>
      <c r="FS228" s="2"/>
      <c r="FT228" s="2"/>
      <c r="FU228" s="2"/>
      <c r="FV228" s="2"/>
      <c r="FW228" s="2"/>
      <c r="FX228" s="2"/>
      <c r="FY228" s="2"/>
      <c r="FZ228" s="2"/>
      <c r="GA228" s="2"/>
      <c r="GB228" s="2"/>
      <c r="GC228" s="2"/>
      <c r="GD228" s="2"/>
      <c r="GE228" s="2"/>
      <c r="GF228" s="2"/>
      <c r="GG228" s="2"/>
      <c r="GH228" s="2"/>
      <c r="GI228" s="2"/>
      <c r="GJ228" s="2"/>
      <c r="GK228" s="2"/>
      <c r="GL228" s="2"/>
      <c r="GM228" s="2"/>
      <c r="GN228" s="2"/>
      <c r="GO228" s="2"/>
      <c r="GP228" s="2"/>
    </row>
    <row r="229" spans="6:198" s="1" customFormat="1" ht="12.75" customHeight="1">
      <c r="F229" s="25"/>
      <c r="G229" s="610"/>
      <c r="H229" s="610"/>
      <c r="I229" s="610"/>
      <c r="J229" s="109"/>
      <c r="K229" s="612"/>
      <c r="L229" s="612"/>
      <c r="M229" s="612"/>
      <c r="N229" s="612"/>
      <c r="O229" s="612"/>
      <c r="P229" s="612"/>
      <c r="Q229" s="612"/>
      <c r="R229" s="612"/>
      <c r="S229" s="110"/>
      <c r="T229" s="608"/>
      <c r="U229" s="608"/>
      <c r="V229" s="608"/>
      <c r="W229" s="608"/>
      <c r="X229" s="608"/>
      <c r="Y229" s="608"/>
      <c r="Z229" s="111"/>
      <c r="AA229" s="614"/>
      <c r="AB229" s="614"/>
      <c r="AC229" s="614"/>
      <c r="AD229" s="614"/>
      <c r="AE229" s="614"/>
      <c r="AF229" s="614"/>
      <c r="AG229" s="616"/>
      <c r="AH229" s="616"/>
      <c r="AI229" s="616"/>
      <c r="AJ229" s="616"/>
      <c r="AK229" s="616"/>
      <c r="AL229" s="616"/>
      <c r="AM229" s="606"/>
      <c r="AN229" s="606"/>
      <c r="AO229" s="606"/>
      <c r="AP229" s="606"/>
      <c r="AQ229" s="606"/>
      <c r="AR229" s="606"/>
      <c r="AS229" s="606"/>
      <c r="AT229" s="606"/>
      <c r="AU229" s="606"/>
      <c r="AV229" s="606"/>
      <c r="AW229" s="606"/>
      <c r="AX229" s="606"/>
      <c r="AY229" s="606"/>
      <c r="AZ229" s="606"/>
      <c r="BA229" s="112"/>
      <c r="BB229" s="112"/>
      <c r="BC229" s="608"/>
      <c r="BD229" s="608"/>
      <c r="BE229" s="608"/>
      <c r="BF229" s="608"/>
      <c r="BG229" s="608"/>
      <c r="BH229" s="608"/>
      <c r="BI229" s="108"/>
      <c r="BJ229" s="25"/>
      <c r="BK229" s="25"/>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c r="DT229" s="2"/>
      <c r="DU229" s="2"/>
      <c r="DV229" s="2"/>
      <c r="DW229" s="2"/>
      <c r="DX229" s="2"/>
      <c r="DY229" s="2"/>
      <c r="DZ229" s="2"/>
      <c r="EA229" s="2"/>
      <c r="EB229" s="2"/>
      <c r="EC229" s="2"/>
      <c r="ED229" s="2"/>
      <c r="EE229" s="2"/>
      <c r="EF229" s="2"/>
      <c r="EG229" s="2"/>
      <c r="EH229" s="2"/>
      <c r="EI229" s="2"/>
      <c r="EJ229" s="2"/>
      <c r="EK229" s="2"/>
      <c r="EL229" s="2"/>
      <c r="EM229" s="2"/>
      <c r="EN229" s="2"/>
      <c r="EO229" s="2"/>
      <c r="EP229" s="2"/>
      <c r="EQ229" s="2"/>
      <c r="ER229" s="2"/>
      <c r="ES229" s="2"/>
      <c r="ET229" s="2"/>
      <c r="EU229" s="2"/>
      <c r="EV229" s="2"/>
      <c r="EW229" s="2"/>
      <c r="EX229" s="2"/>
      <c r="EY229" s="2"/>
      <c r="EZ229" s="2"/>
      <c r="FA229" s="2"/>
      <c r="FB229" s="2"/>
      <c r="FC229" s="2"/>
      <c r="FD229" s="2"/>
      <c r="FE229" s="2"/>
      <c r="FF229" s="2"/>
      <c r="FG229" s="2"/>
      <c r="FH229" s="2"/>
      <c r="FI229" s="2"/>
      <c r="FJ229" s="2"/>
      <c r="FK229" s="2"/>
      <c r="FL229" s="2"/>
      <c r="FM229" s="2"/>
      <c r="FN229" s="2"/>
      <c r="FO229" s="2"/>
      <c r="FP229" s="2"/>
      <c r="FQ229" s="2"/>
      <c r="FR229" s="2"/>
      <c r="FS229" s="2"/>
      <c r="FT229" s="2"/>
      <c r="FU229" s="2"/>
      <c r="FV229" s="2"/>
      <c r="FW229" s="2"/>
      <c r="FX229" s="2"/>
      <c r="FY229" s="2"/>
      <c r="FZ229" s="2"/>
      <c r="GA229" s="2"/>
      <c r="GB229" s="2"/>
      <c r="GC229" s="2"/>
      <c r="GD229" s="2"/>
      <c r="GE229" s="2"/>
      <c r="GF229" s="2"/>
      <c r="GG229" s="2"/>
      <c r="GH229" s="2"/>
      <c r="GI229" s="2"/>
      <c r="GJ229" s="2"/>
      <c r="GK229" s="2"/>
      <c r="GL229" s="2"/>
      <c r="GM229" s="2"/>
      <c r="GN229" s="2"/>
      <c r="GO229" s="2"/>
      <c r="GP229" s="2"/>
    </row>
    <row r="230" spans="6:198" s="1" customFormat="1" ht="12.75" customHeight="1">
      <c r="F230" s="25"/>
      <c r="G230" s="609" t="s">
        <v>151</v>
      </c>
      <c r="H230" s="609"/>
      <c r="I230" s="609"/>
      <c r="J230" s="104"/>
      <c r="K230" s="611" t="str">
        <f>[2]_8!L41</f>
        <v>XS1783216333 / 178321633</v>
      </c>
      <c r="L230" s="611"/>
      <c r="M230" s="611"/>
      <c r="N230" s="611"/>
      <c r="O230" s="611"/>
      <c r="P230" s="611"/>
      <c r="Q230" s="611"/>
      <c r="R230" s="611"/>
      <c r="S230" s="105"/>
      <c r="T230" s="607">
        <f>'[2]Note Calcs'!C22</f>
        <v>7490000</v>
      </c>
      <c r="U230" s="607"/>
      <c r="V230" s="607"/>
      <c r="W230" s="607"/>
      <c r="X230" s="607"/>
      <c r="Y230" s="607"/>
      <c r="Z230" s="106"/>
      <c r="AA230" s="613">
        <f>'[2]Note Calcs'!E22</f>
        <v>74.900000000000006</v>
      </c>
      <c r="AB230" s="613"/>
      <c r="AC230" s="613"/>
      <c r="AD230" s="613"/>
      <c r="AE230" s="613"/>
      <c r="AF230" s="613"/>
      <c r="AG230" s="615">
        <f>'[2]Note Calcs'!L37</f>
        <v>1</v>
      </c>
      <c r="AH230" s="615"/>
      <c r="AI230" s="615"/>
      <c r="AJ230" s="615"/>
      <c r="AK230" s="615"/>
      <c r="AL230" s="615"/>
      <c r="AM230" s="605">
        <f>'[2]Note Calcs'!J37</f>
        <v>0</v>
      </c>
      <c r="AN230" s="605"/>
      <c r="AO230" s="605"/>
      <c r="AP230" s="605"/>
      <c r="AQ230" s="605"/>
      <c r="AR230" s="605"/>
      <c r="AS230" s="605"/>
      <c r="AT230" s="605"/>
      <c r="AU230" s="605">
        <f>'[2]Note Calcs'!I37</f>
        <v>7490000</v>
      </c>
      <c r="AV230" s="605"/>
      <c r="AW230" s="605"/>
      <c r="AX230" s="605"/>
      <c r="AY230" s="605"/>
      <c r="AZ230" s="605"/>
      <c r="BA230" s="107"/>
      <c r="BB230" s="107"/>
      <c r="BC230" s="607">
        <f>'[2]Note Calcs'!O22</f>
        <v>0</v>
      </c>
      <c r="BD230" s="607"/>
      <c r="BE230" s="607"/>
      <c r="BF230" s="607"/>
      <c r="BG230" s="607"/>
      <c r="BH230" s="607"/>
      <c r="BI230" s="108"/>
      <c r="BJ230" s="25"/>
      <c r="BK230" s="25"/>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c r="DO230" s="2"/>
      <c r="DP230" s="2"/>
      <c r="DQ230" s="2"/>
      <c r="DR230" s="2"/>
      <c r="DS230" s="2"/>
      <c r="DT230" s="2"/>
      <c r="DU230" s="2"/>
      <c r="DV230" s="2"/>
      <c r="DW230" s="2"/>
      <c r="DX230" s="2"/>
      <c r="DY230" s="2"/>
      <c r="DZ230" s="2"/>
      <c r="EA230" s="2"/>
      <c r="EB230" s="2"/>
      <c r="EC230" s="2"/>
      <c r="ED230" s="2"/>
      <c r="EE230" s="2"/>
      <c r="EF230" s="2"/>
      <c r="EG230" s="2"/>
      <c r="EH230" s="2"/>
      <c r="EI230" s="2"/>
      <c r="EJ230" s="2"/>
      <c r="EK230" s="2"/>
      <c r="EL230" s="2"/>
      <c r="EM230" s="2"/>
      <c r="EN230" s="2"/>
      <c r="EO230" s="2"/>
      <c r="EP230" s="2"/>
      <c r="EQ230" s="2"/>
      <c r="ER230" s="2"/>
      <c r="ES230" s="2"/>
      <c r="ET230" s="2"/>
      <c r="EU230" s="2"/>
      <c r="EV230" s="2"/>
      <c r="EW230" s="2"/>
      <c r="EX230" s="2"/>
      <c r="EY230" s="2"/>
      <c r="EZ230" s="2"/>
      <c r="FA230" s="2"/>
      <c r="FB230" s="2"/>
      <c r="FC230" s="2"/>
      <c r="FD230" s="2"/>
      <c r="FE230" s="2"/>
      <c r="FF230" s="2"/>
      <c r="FG230" s="2"/>
      <c r="FH230" s="2"/>
      <c r="FI230" s="2"/>
      <c r="FJ230" s="2"/>
      <c r="FK230" s="2"/>
      <c r="FL230" s="2"/>
      <c r="FM230" s="2"/>
      <c r="FN230" s="2"/>
      <c r="FO230" s="2"/>
      <c r="FP230" s="2"/>
      <c r="FQ230" s="2"/>
      <c r="FR230" s="2"/>
      <c r="FS230" s="2"/>
      <c r="FT230" s="2"/>
      <c r="FU230" s="2"/>
      <c r="FV230" s="2"/>
      <c r="FW230" s="2"/>
      <c r="FX230" s="2"/>
      <c r="FY230" s="2"/>
      <c r="FZ230" s="2"/>
      <c r="GA230" s="2"/>
      <c r="GB230" s="2"/>
      <c r="GC230" s="2"/>
      <c r="GD230" s="2"/>
      <c r="GE230" s="2"/>
      <c r="GF230" s="2"/>
      <c r="GG230" s="2"/>
      <c r="GH230" s="2"/>
      <c r="GI230" s="2"/>
      <c r="GJ230" s="2"/>
      <c r="GK230" s="2"/>
      <c r="GL230" s="2"/>
      <c r="GM230" s="2"/>
      <c r="GN230" s="2"/>
      <c r="GO230" s="2"/>
      <c r="GP230" s="2"/>
    </row>
    <row r="231" spans="6:198" s="1" customFormat="1" ht="12.75" customHeight="1">
      <c r="F231" s="25"/>
      <c r="G231" s="610"/>
      <c r="H231" s="610"/>
      <c r="I231" s="610"/>
      <c r="J231" s="109"/>
      <c r="K231" s="612"/>
      <c r="L231" s="612"/>
      <c r="M231" s="612"/>
      <c r="N231" s="612"/>
      <c r="O231" s="612"/>
      <c r="P231" s="612"/>
      <c r="Q231" s="612"/>
      <c r="R231" s="612"/>
      <c r="S231" s="110"/>
      <c r="T231" s="608"/>
      <c r="U231" s="608"/>
      <c r="V231" s="608"/>
      <c r="W231" s="608"/>
      <c r="X231" s="608"/>
      <c r="Y231" s="608"/>
      <c r="Z231" s="111"/>
      <c r="AA231" s="614"/>
      <c r="AB231" s="614"/>
      <c r="AC231" s="614"/>
      <c r="AD231" s="614"/>
      <c r="AE231" s="614"/>
      <c r="AF231" s="614"/>
      <c r="AG231" s="616"/>
      <c r="AH231" s="616"/>
      <c r="AI231" s="616"/>
      <c r="AJ231" s="616"/>
      <c r="AK231" s="616"/>
      <c r="AL231" s="616"/>
      <c r="AM231" s="606"/>
      <c r="AN231" s="606"/>
      <c r="AO231" s="606"/>
      <c r="AP231" s="606"/>
      <c r="AQ231" s="606"/>
      <c r="AR231" s="606"/>
      <c r="AS231" s="606"/>
      <c r="AT231" s="606"/>
      <c r="AU231" s="606"/>
      <c r="AV231" s="606"/>
      <c r="AW231" s="606"/>
      <c r="AX231" s="606"/>
      <c r="AY231" s="606"/>
      <c r="AZ231" s="606"/>
      <c r="BA231" s="112"/>
      <c r="BB231" s="112"/>
      <c r="BC231" s="608"/>
      <c r="BD231" s="608"/>
      <c r="BE231" s="608"/>
      <c r="BF231" s="608"/>
      <c r="BG231" s="608"/>
      <c r="BH231" s="608"/>
      <c r="BI231" s="108"/>
      <c r="BJ231" s="25"/>
      <c r="BK231" s="25"/>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c r="DV231" s="2"/>
      <c r="DW231" s="2"/>
      <c r="DX231" s="2"/>
      <c r="DY231" s="2"/>
      <c r="DZ231" s="2"/>
      <c r="EA231" s="2"/>
      <c r="EB231" s="2"/>
      <c r="EC231" s="2"/>
      <c r="ED231" s="2"/>
      <c r="EE231" s="2"/>
      <c r="EF231" s="2"/>
      <c r="EG231" s="2"/>
      <c r="EH231" s="2"/>
      <c r="EI231" s="2"/>
      <c r="EJ231" s="2"/>
      <c r="EK231" s="2"/>
      <c r="EL231" s="2"/>
      <c r="EM231" s="2"/>
      <c r="EN231" s="2"/>
      <c r="EO231" s="2"/>
      <c r="EP231" s="2"/>
      <c r="EQ231" s="2"/>
      <c r="ER231" s="2"/>
      <c r="ES231" s="2"/>
      <c r="ET231" s="2"/>
      <c r="EU231" s="2"/>
      <c r="EV231" s="2"/>
      <c r="EW231" s="2"/>
      <c r="EX231" s="2"/>
      <c r="EY231" s="2"/>
      <c r="EZ231" s="2"/>
      <c r="FA231" s="2"/>
      <c r="FB231" s="2"/>
      <c r="FC231" s="2"/>
      <c r="FD231" s="2"/>
      <c r="FE231" s="2"/>
      <c r="FF231" s="2"/>
      <c r="FG231" s="2"/>
      <c r="FH231" s="2"/>
      <c r="FI231" s="2"/>
      <c r="FJ231" s="2"/>
      <c r="FK231" s="2"/>
      <c r="FL231" s="2"/>
      <c r="FM231" s="2"/>
      <c r="FN231" s="2"/>
      <c r="FO231" s="2"/>
      <c r="FP231" s="2"/>
      <c r="FQ231" s="2"/>
      <c r="FR231" s="2"/>
      <c r="FS231" s="2"/>
      <c r="FT231" s="2"/>
      <c r="FU231" s="2"/>
      <c r="FV231" s="2"/>
      <c r="FW231" s="2"/>
      <c r="FX231" s="2"/>
      <c r="FY231" s="2"/>
      <c r="FZ231" s="2"/>
      <c r="GA231" s="2"/>
      <c r="GB231" s="2"/>
      <c r="GC231" s="2"/>
      <c r="GD231" s="2"/>
      <c r="GE231" s="2"/>
      <c r="GF231" s="2"/>
      <c r="GG231" s="2"/>
      <c r="GH231" s="2"/>
      <c r="GI231" s="2"/>
      <c r="GJ231" s="2"/>
      <c r="GK231" s="2"/>
      <c r="GL231" s="2"/>
      <c r="GM231" s="2"/>
      <c r="GN231" s="2"/>
      <c r="GO231" s="2"/>
      <c r="GP231" s="2"/>
    </row>
    <row r="232" spans="6:198" s="1" customFormat="1" ht="12.75" customHeight="1">
      <c r="F232" s="25"/>
      <c r="G232" s="609" t="s">
        <v>152</v>
      </c>
      <c r="H232" s="609"/>
      <c r="I232" s="609"/>
      <c r="J232" s="115"/>
      <c r="K232" s="611" t="str">
        <f>[2]_8!L43</f>
        <v>XS1783216507 / 178321650</v>
      </c>
      <c r="L232" s="611"/>
      <c r="M232" s="611"/>
      <c r="N232" s="611"/>
      <c r="O232" s="611"/>
      <c r="P232" s="611"/>
      <c r="Q232" s="611"/>
      <c r="R232" s="611"/>
      <c r="S232" s="116"/>
      <c r="T232" s="607">
        <f>'[2]Note Calcs'!C23</f>
        <v>5620000</v>
      </c>
      <c r="U232" s="607"/>
      <c r="V232" s="607"/>
      <c r="W232" s="607"/>
      <c r="X232" s="607"/>
      <c r="Y232" s="607"/>
      <c r="Z232" s="106"/>
      <c r="AA232" s="613">
        <f>'[2]Note Calcs'!E23</f>
        <v>56.199438005619946</v>
      </c>
      <c r="AB232" s="613"/>
      <c r="AC232" s="613"/>
      <c r="AD232" s="613"/>
      <c r="AE232" s="613"/>
      <c r="AF232" s="613"/>
      <c r="AG232" s="615">
        <f>'[2]Note Calcs'!L38</f>
        <v>1</v>
      </c>
      <c r="AH232" s="615"/>
      <c r="AI232" s="615"/>
      <c r="AJ232" s="615"/>
      <c r="AK232" s="615"/>
      <c r="AL232" s="615"/>
      <c r="AM232" s="605">
        <f>'[2]Note Calcs'!J38</f>
        <v>0</v>
      </c>
      <c r="AN232" s="605"/>
      <c r="AO232" s="605"/>
      <c r="AP232" s="605"/>
      <c r="AQ232" s="605"/>
      <c r="AR232" s="605"/>
      <c r="AS232" s="605"/>
      <c r="AT232" s="605"/>
      <c r="AU232" s="605">
        <f>'[2]Note Calcs'!I38</f>
        <v>5620000</v>
      </c>
      <c r="AV232" s="605"/>
      <c r="AW232" s="605"/>
      <c r="AX232" s="605"/>
      <c r="AY232" s="605"/>
      <c r="AZ232" s="605"/>
      <c r="BA232" s="107"/>
      <c r="BB232" s="107"/>
      <c r="BC232" s="607">
        <f>'[2]Note Calcs'!O23</f>
        <v>0</v>
      </c>
      <c r="BD232" s="607"/>
      <c r="BE232" s="607"/>
      <c r="BF232" s="607"/>
      <c r="BG232" s="607"/>
      <c r="BH232" s="607"/>
      <c r="BI232" s="108"/>
      <c r="BJ232" s="25"/>
      <c r="BK232" s="25"/>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c r="DV232" s="2"/>
      <c r="DW232" s="2"/>
      <c r="DX232" s="2"/>
      <c r="DY232" s="2"/>
      <c r="DZ232" s="2"/>
      <c r="EA232" s="2"/>
      <c r="EB232" s="2"/>
      <c r="EC232" s="2"/>
      <c r="ED232" s="2"/>
      <c r="EE232" s="2"/>
      <c r="EF232" s="2"/>
      <c r="EG232" s="2"/>
      <c r="EH232" s="2"/>
      <c r="EI232" s="2"/>
      <c r="EJ232" s="2"/>
      <c r="EK232" s="2"/>
      <c r="EL232" s="2"/>
      <c r="EM232" s="2"/>
      <c r="EN232" s="2"/>
      <c r="EO232" s="2"/>
      <c r="EP232" s="2"/>
      <c r="EQ232" s="2"/>
      <c r="ER232" s="2"/>
      <c r="ES232" s="2"/>
      <c r="ET232" s="2"/>
      <c r="EU232" s="2"/>
      <c r="EV232" s="2"/>
      <c r="EW232" s="2"/>
      <c r="EX232" s="2"/>
      <c r="EY232" s="2"/>
      <c r="EZ232" s="2"/>
      <c r="FA232" s="2"/>
      <c r="FB232" s="2"/>
      <c r="FC232" s="2"/>
      <c r="FD232" s="2"/>
      <c r="FE232" s="2"/>
      <c r="FF232" s="2"/>
      <c r="FG232" s="2"/>
      <c r="FH232" s="2"/>
      <c r="FI232" s="2"/>
      <c r="FJ232" s="2"/>
      <c r="FK232" s="2"/>
      <c r="FL232" s="2"/>
      <c r="FM232" s="2"/>
      <c r="FN232" s="2"/>
      <c r="FO232" s="2"/>
      <c r="FP232" s="2"/>
      <c r="FQ232" s="2"/>
      <c r="FR232" s="2"/>
      <c r="FS232" s="2"/>
      <c r="FT232" s="2"/>
      <c r="FU232" s="2"/>
      <c r="FV232" s="2"/>
      <c r="FW232" s="2"/>
      <c r="FX232" s="2"/>
      <c r="FY232" s="2"/>
      <c r="FZ232" s="2"/>
      <c r="GA232" s="2"/>
      <c r="GB232" s="2"/>
      <c r="GC232" s="2"/>
      <c r="GD232" s="2"/>
      <c r="GE232" s="2"/>
      <c r="GF232" s="2"/>
      <c r="GG232" s="2"/>
      <c r="GH232" s="2"/>
      <c r="GI232" s="2"/>
      <c r="GJ232" s="2"/>
      <c r="GK232" s="2"/>
      <c r="GL232" s="2"/>
      <c r="GM232" s="2"/>
      <c r="GN232" s="2"/>
      <c r="GO232" s="2"/>
      <c r="GP232" s="2"/>
    </row>
    <row r="233" spans="6:198" s="1" customFormat="1" ht="12.75" customHeight="1">
      <c r="F233" s="25"/>
      <c r="G233" s="610"/>
      <c r="H233" s="610"/>
      <c r="I233" s="610"/>
      <c r="J233" s="115"/>
      <c r="K233" s="612"/>
      <c r="L233" s="612"/>
      <c r="M233" s="612"/>
      <c r="N233" s="612"/>
      <c r="O233" s="612"/>
      <c r="P233" s="612"/>
      <c r="Q233" s="612"/>
      <c r="R233" s="612"/>
      <c r="S233" s="116"/>
      <c r="T233" s="608"/>
      <c r="U233" s="608"/>
      <c r="V233" s="608"/>
      <c r="W233" s="608"/>
      <c r="X233" s="608"/>
      <c r="Y233" s="608"/>
      <c r="Z233" s="111"/>
      <c r="AA233" s="614"/>
      <c r="AB233" s="614"/>
      <c r="AC233" s="614"/>
      <c r="AD233" s="614"/>
      <c r="AE233" s="614"/>
      <c r="AF233" s="614"/>
      <c r="AG233" s="616"/>
      <c r="AH233" s="616"/>
      <c r="AI233" s="616"/>
      <c r="AJ233" s="616"/>
      <c r="AK233" s="616"/>
      <c r="AL233" s="616"/>
      <c r="AM233" s="606"/>
      <c r="AN233" s="606"/>
      <c r="AO233" s="606"/>
      <c r="AP233" s="606"/>
      <c r="AQ233" s="606"/>
      <c r="AR233" s="606"/>
      <c r="AS233" s="606"/>
      <c r="AT233" s="606"/>
      <c r="AU233" s="606"/>
      <c r="AV233" s="606"/>
      <c r="AW233" s="606"/>
      <c r="AX233" s="606"/>
      <c r="AY233" s="606"/>
      <c r="AZ233" s="606"/>
      <c r="BA233" s="112"/>
      <c r="BB233" s="112"/>
      <c r="BC233" s="608"/>
      <c r="BD233" s="608"/>
      <c r="BE233" s="608"/>
      <c r="BF233" s="608"/>
      <c r="BG233" s="608"/>
      <c r="BH233" s="608"/>
      <c r="BI233" s="108"/>
      <c r="BJ233" s="25"/>
      <c r="BK233" s="25"/>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c r="DY233" s="2"/>
      <c r="DZ233" s="2"/>
      <c r="EA233" s="2"/>
      <c r="EB233" s="2"/>
      <c r="EC233" s="2"/>
      <c r="ED233" s="2"/>
      <c r="EE233" s="2"/>
      <c r="EF233" s="2"/>
      <c r="EG233" s="2"/>
      <c r="EH233" s="2"/>
      <c r="EI233" s="2"/>
      <c r="EJ233" s="2"/>
      <c r="EK233" s="2"/>
      <c r="EL233" s="2"/>
      <c r="EM233" s="2"/>
      <c r="EN233" s="2"/>
      <c r="EO233" s="2"/>
      <c r="EP233" s="2"/>
      <c r="EQ233" s="2"/>
      <c r="ER233" s="2"/>
      <c r="ES233" s="2"/>
      <c r="ET233" s="2"/>
      <c r="EU233" s="2"/>
      <c r="EV233" s="2"/>
      <c r="EW233" s="2"/>
      <c r="EX233" s="2"/>
      <c r="EY233" s="2"/>
      <c r="EZ233" s="2"/>
      <c r="FA233" s="2"/>
      <c r="FB233" s="2"/>
      <c r="FC233" s="2"/>
      <c r="FD233" s="2"/>
      <c r="FE233" s="2"/>
      <c r="FF233" s="2"/>
      <c r="FG233" s="2"/>
      <c r="FH233" s="2"/>
      <c r="FI233" s="2"/>
      <c r="FJ233" s="2"/>
      <c r="FK233" s="2"/>
      <c r="FL233" s="2"/>
      <c r="FM233" s="2"/>
      <c r="FN233" s="2"/>
      <c r="FO233" s="2"/>
      <c r="FP233" s="2"/>
      <c r="FQ233" s="2"/>
      <c r="FR233" s="2"/>
      <c r="FS233" s="2"/>
      <c r="FT233" s="2"/>
      <c r="FU233" s="2"/>
      <c r="FV233" s="2"/>
      <c r="FW233" s="2"/>
      <c r="FX233" s="2"/>
      <c r="FY233" s="2"/>
      <c r="FZ233" s="2"/>
      <c r="GA233" s="2"/>
      <c r="GB233" s="2"/>
      <c r="GC233" s="2"/>
      <c r="GD233" s="2"/>
      <c r="GE233" s="2"/>
      <c r="GF233" s="2"/>
      <c r="GG233" s="2"/>
      <c r="GH233" s="2"/>
      <c r="GI233" s="2"/>
      <c r="GJ233" s="2"/>
      <c r="GK233" s="2"/>
      <c r="GL233" s="2"/>
      <c r="GM233" s="2"/>
      <c r="GN233" s="2"/>
      <c r="GO233" s="2"/>
      <c r="GP233" s="2"/>
    </row>
    <row r="234" spans="6:198" s="1" customFormat="1" ht="12.75" customHeight="1">
      <c r="F234" s="25"/>
      <c r="G234" s="609" t="s">
        <v>153</v>
      </c>
      <c r="H234" s="609"/>
      <c r="I234" s="609"/>
      <c r="J234" s="104"/>
      <c r="K234" s="611" t="str">
        <f>[2]_8!L45</f>
        <v>XS1783216689 / 178321668</v>
      </c>
      <c r="L234" s="611"/>
      <c r="M234" s="611"/>
      <c r="N234" s="611"/>
      <c r="O234" s="611"/>
      <c r="P234" s="611"/>
      <c r="Q234" s="611"/>
      <c r="R234" s="611"/>
      <c r="S234" s="105"/>
      <c r="T234" s="607">
        <f>'[2]Note Calcs'!C24</f>
        <v>13110000</v>
      </c>
      <c r="U234" s="607"/>
      <c r="V234" s="607"/>
      <c r="W234" s="607"/>
      <c r="X234" s="607"/>
      <c r="Y234" s="607"/>
      <c r="Z234" s="106"/>
      <c r="AA234" s="613">
        <f>'[2]Note Calcs'!E24</f>
        <v>131.1</v>
      </c>
      <c r="AB234" s="613"/>
      <c r="AC234" s="613"/>
      <c r="AD234" s="613"/>
      <c r="AE234" s="613"/>
      <c r="AF234" s="613"/>
      <c r="AG234" s="615">
        <f>'[2]Note Calcs'!L39</f>
        <v>1</v>
      </c>
      <c r="AH234" s="615"/>
      <c r="AI234" s="615"/>
      <c r="AJ234" s="615"/>
      <c r="AK234" s="615"/>
      <c r="AL234" s="615"/>
      <c r="AM234" s="605">
        <f>'[2]Note Calcs'!J39</f>
        <v>0</v>
      </c>
      <c r="AN234" s="605"/>
      <c r="AO234" s="605"/>
      <c r="AP234" s="605"/>
      <c r="AQ234" s="605"/>
      <c r="AR234" s="605"/>
      <c r="AS234" s="605"/>
      <c r="AT234" s="605"/>
      <c r="AU234" s="605">
        <f>'[2]Note Calcs'!I39</f>
        <v>13110000</v>
      </c>
      <c r="AV234" s="605"/>
      <c r="AW234" s="605"/>
      <c r="AX234" s="605"/>
      <c r="AY234" s="605"/>
      <c r="AZ234" s="605"/>
      <c r="BA234" s="107"/>
      <c r="BB234" s="107"/>
      <c r="BC234" s="607">
        <f>'[2]Note Calcs'!O24</f>
        <v>0</v>
      </c>
      <c r="BD234" s="607"/>
      <c r="BE234" s="607"/>
      <c r="BF234" s="607"/>
      <c r="BG234" s="607"/>
      <c r="BH234" s="607"/>
      <c r="BI234" s="108"/>
      <c r="BJ234" s="25"/>
      <c r="BK234" s="25"/>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c r="DT234" s="2"/>
      <c r="DU234" s="2"/>
      <c r="DV234" s="2"/>
      <c r="DW234" s="2"/>
      <c r="DX234" s="2"/>
      <c r="DY234" s="2"/>
      <c r="DZ234" s="2"/>
      <c r="EA234" s="2"/>
      <c r="EB234" s="2"/>
      <c r="EC234" s="2"/>
      <c r="ED234" s="2"/>
      <c r="EE234" s="2"/>
      <c r="EF234" s="2"/>
      <c r="EG234" s="2"/>
      <c r="EH234" s="2"/>
      <c r="EI234" s="2"/>
      <c r="EJ234" s="2"/>
      <c r="EK234" s="2"/>
      <c r="EL234" s="2"/>
      <c r="EM234" s="2"/>
      <c r="EN234" s="2"/>
      <c r="EO234" s="2"/>
      <c r="EP234" s="2"/>
      <c r="EQ234" s="2"/>
      <c r="ER234" s="2"/>
      <c r="ES234" s="2"/>
      <c r="ET234" s="2"/>
      <c r="EU234" s="2"/>
      <c r="EV234" s="2"/>
      <c r="EW234" s="2"/>
      <c r="EX234" s="2"/>
      <c r="EY234" s="2"/>
      <c r="EZ234" s="2"/>
      <c r="FA234" s="2"/>
      <c r="FB234" s="2"/>
      <c r="FC234" s="2"/>
      <c r="FD234" s="2"/>
      <c r="FE234" s="2"/>
      <c r="FF234" s="2"/>
      <c r="FG234" s="2"/>
      <c r="FH234" s="2"/>
      <c r="FI234" s="2"/>
      <c r="FJ234" s="2"/>
      <c r="FK234" s="2"/>
      <c r="FL234" s="2"/>
      <c r="FM234" s="2"/>
      <c r="FN234" s="2"/>
      <c r="FO234" s="2"/>
      <c r="FP234" s="2"/>
      <c r="FQ234" s="2"/>
      <c r="FR234" s="2"/>
      <c r="FS234" s="2"/>
      <c r="FT234" s="2"/>
      <c r="FU234" s="2"/>
      <c r="FV234" s="2"/>
      <c r="FW234" s="2"/>
      <c r="FX234" s="2"/>
      <c r="FY234" s="2"/>
      <c r="FZ234" s="2"/>
      <c r="GA234" s="2"/>
      <c r="GB234" s="2"/>
      <c r="GC234" s="2"/>
      <c r="GD234" s="2"/>
      <c r="GE234" s="2"/>
      <c r="GF234" s="2"/>
      <c r="GG234" s="2"/>
      <c r="GH234" s="2"/>
      <c r="GI234" s="2"/>
      <c r="GJ234" s="2"/>
      <c r="GK234" s="2"/>
      <c r="GL234" s="2"/>
      <c r="GM234" s="2"/>
      <c r="GN234" s="2"/>
      <c r="GO234" s="2"/>
      <c r="GP234" s="2"/>
    </row>
    <row r="235" spans="6:198" s="1" customFormat="1" ht="12.75" customHeight="1">
      <c r="F235" s="25"/>
      <c r="G235" s="610"/>
      <c r="H235" s="610"/>
      <c r="I235" s="610"/>
      <c r="J235" s="109"/>
      <c r="K235" s="612"/>
      <c r="L235" s="612"/>
      <c r="M235" s="612"/>
      <c r="N235" s="612"/>
      <c r="O235" s="612"/>
      <c r="P235" s="612"/>
      <c r="Q235" s="612"/>
      <c r="R235" s="612"/>
      <c r="S235" s="110"/>
      <c r="T235" s="608"/>
      <c r="U235" s="608"/>
      <c r="V235" s="608"/>
      <c r="W235" s="608"/>
      <c r="X235" s="608"/>
      <c r="Y235" s="608"/>
      <c r="Z235" s="111"/>
      <c r="AA235" s="614"/>
      <c r="AB235" s="614"/>
      <c r="AC235" s="614"/>
      <c r="AD235" s="614"/>
      <c r="AE235" s="614"/>
      <c r="AF235" s="614"/>
      <c r="AG235" s="616"/>
      <c r="AH235" s="616"/>
      <c r="AI235" s="616"/>
      <c r="AJ235" s="616"/>
      <c r="AK235" s="616"/>
      <c r="AL235" s="616"/>
      <c r="AM235" s="606"/>
      <c r="AN235" s="606"/>
      <c r="AO235" s="606"/>
      <c r="AP235" s="606"/>
      <c r="AQ235" s="606"/>
      <c r="AR235" s="606"/>
      <c r="AS235" s="606"/>
      <c r="AT235" s="606"/>
      <c r="AU235" s="606"/>
      <c r="AV235" s="606"/>
      <c r="AW235" s="606"/>
      <c r="AX235" s="606"/>
      <c r="AY235" s="606"/>
      <c r="AZ235" s="606"/>
      <c r="BA235" s="112"/>
      <c r="BB235" s="112"/>
      <c r="BC235" s="608"/>
      <c r="BD235" s="608"/>
      <c r="BE235" s="608"/>
      <c r="BF235" s="608"/>
      <c r="BG235" s="608"/>
      <c r="BH235" s="608"/>
      <c r="BI235" s="108"/>
      <c r="BJ235" s="25"/>
      <c r="BK235" s="25"/>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c r="DV235" s="2"/>
      <c r="DW235" s="2"/>
      <c r="DX235" s="2"/>
      <c r="DY235" s="2"/>
      <c r="DZ235" s="2"/>
      <c r="EA235" s="2"/>
      <c r="EB235" s="2"/>
      <c r="EC235" s="2"/>
      <c r="ED235" s="2"/>
      <c r="EE235" s="2"/>
      <c r="EF235" s="2"/>
      <c r="EG235" s="2"/>
      <c r="EH235" s="2"/>
      <c r="EI235" s="2"/>
      <c r="EJ235" s="2"/>
      <c r="EK235" s="2"/>
      <c r="EL235" s="2"/>
      <c r="EM235" s="2"/>
      <c r="EN235" s="2"/>
      <c r="EO235" s="2"/>
      <c r="EP235" s="2"/>
      <c r="EQ235" s="2"/>
      <c r="ER235" s="2"/>
      <c r="ES235" s="2"/>
      <c r="ET235" s="2"/>
      <c r="EU235" s="2"/>
      <c r="EV235" s="2"/>
      <c r="EW235" s="2"/>
      <c r="EX235" s="2"/>
      <c r="EY235" s="2"/>
      <c r="EZ235" s="2"/>
      <c r="FA235" s="2"/>
      <c r="FB235" s="2"/>
      <c r="FC235" s="2"/>
      <c r="FD235" s="2"/>
      <c r="FE235" s="2"/>
      <c r="FF235" s="2"/>
      <c r="FG235" s="2"/>
      <c r="FH235" s="2"/>
      <c r="FI235" s="2"/>
      <c r="FJ235" s="2"/>
      <c r="FK235" s="2"/>
      <c r="FL235" s="2"/>
      <c r="FM235" s="2"/>
      <c r="FN235" s="2"/>
      <c r="FO235" s="2"/>
      <c r="FP235" s="2"/>
      <c r="FQ235" s="2"/>
      <c r="FR235" s="2"/>
      <c r="FS235" s="2"/>
      <c r="FT235" s="2"/>
      <c r="FU235" s="2"/>
      <c r="FV235" s="2"/>
      <c r="FW235" s="2"/>
      <c r="FX235" s="2"/>
      <c r="FY235" s="2"/>
      <c r="FZ235" s="2"/>
      <c r="GA235" s="2"/>
      <c r="GB235" s="2"/>
      <c r="GC235" s="2"/>
      <c r="GD235" s="2"/>
      <c r="GE235" s="2"/>
      <c r="GF235" s="2"/>
      <c r="GG235" s="2"/>
      <c r="GH235" s="2"/>
      <c r="GI235" s="2"/>
      <c r="GJ235" s="2"/>
      <c r="GK235" s="2"/>
      <c r="GL235" s="2"/>
      <c r="GM235" s="2"/>
      <c r="GN235" s="2"/>
      <c r="GO235" s="2"/>
      <c r="GP235" s="2"/>
    </row>
    <row r="236" spans="6:198" s="1" customFormat="1" ht="12.75" customHeight="1">
      <c r="F236" s="25"/>
      <c r="G236" s="115"/>
      <c r="H236" s="115"/>
      <c r="I236" s="115"/>
      <c r="J236" s="115"/>
      <c r="K236" s="84"/>
      <c r="L236" s="84"/>
      <c r="M236" s="84"/>
      <c r="N236" s="84"/>
      <c r="O236" s="84"/>
      <c r="P236" s="84"/>
      <c r="Q236" s="84"/>
      <c r="R236" s="84"/>
      <c r="S236" s="117"/>
      <c r="T236" s="118"/>
      <c r="U236" s="118"/>
      <c r="V236" s="118"/>
      <c r="W236" s="118"/>
      <c r="X236" s="118"/>
      <c r="Y236" s="118"/>
      <c r="Z236" s="119"/>
      <c r="AA236" s="120"/>
      <c r="AB236" s="120"/>
      <c r="AC236" s="121"/>
      <c r="AD236" s="122"/>
      <c r="AE236" s="122"/>
      <c r="AF236" s="122"/>
      <c r="AG236" s="118"/>
      <c r="AH236" s="118"/>
      <c r="AI236" s="118"/>
      <c r="AJ236" s="118"/>
      <c r="AK236" s="118"/>
      <c r="AL236" s="118"/>
      <c r="AM236" s="118"/>
      <c r="AN236" s="118"/>
      <c r="AO236" s="118"/>
      <c r="AP236" s="118"/>
      <c r="AQ236" s="118"/>
      <c r="AR236" s="118"/>
      <c r="AS236" s="121"/>
      <c r="AT236" s="121"/>
      <c r="AU236" s="118"/>
      <c r="AV236" s="118"/>
      <c r="AW236" s="118"/>
      <c r="AX236" s="118"/>
      <c r="AY236" s="118"/>
      <c r="AZ236" s="118"/>
      <c r="BA236" s="123"/>
      <c r="BB236" s="123"/>
      <c r="BC236" s="121"/>
      <c r="BD236" s="118"/>
      <c r="BE236" s="118"/>
      <c r="BF236" s="118"/>
      <c r="BG236" s="118"/>
      <c r="BH236" s="118"/>
      <c r="BI236" s="113"/>
      <c r="BJ236" s="25"/>
      <c r="BK236" s="25"/>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c r="DP236" s="2"/>
      <c r="DQ236" s="2"/>
      <c r="DR236" s="2"/>
      <c r="DS236" s="2"/>
      <c r="DT236" s="2"/>
      <c r="DU236" s="2"/>
      <c r="DV236" s="2"/>
      <c r="DW236" s="2"/>
      <c r="DX236" s="2"/>
      <c r="DY236" s="2"/>
      <c r="DZ236" s="2"/>
      <c r="EA236" s="2"/>
      <c r="EB236" s="2"/>
      <c r="EC236" s="2"/>
      <c r="ED236" s="2"/>
      <c r="EE236" s="2"/>
      <c r="EF236" s="2"/>
      <c r="EG236" s="2"/>
      <c r="EH236" s="2"/>
      <c r="EI236" s="2"/>
      <c r="EJ236" s="2"/>
      <c r="EK236" s="2"/>
      <c r="EL236" s="2"/>
      <c r="EM236" s="2"/>
      <c r="EN236" s="2"/>
      <c r="EO236" s="2"/>
      <c r="EP236" s="2"/>
      <c r="EQ236" s="2"/>
      <c r="ER236" s="2"/>
      <c r="ES236" s="2"/>
      <c r="ET236" s="2"/>
      <c r="EU236" s="2"/>
      <c r="EV236" s="2"/>
      <c r="EW236" s="2"/>
      <c r="EX236" s="2"/>
      <c r="EY236" s="2"/>
      <c r="EZ236" s="2"/>
      <c r="FA236" s="2"/>
      <c r="FB236" s="2"/>
      <c r="FC236" s="2"/>
      <c r="FD236" s="2"/>
      <c r="FE236" s="2"/>
      <c r="FF236" s="2"/>
      <c r="FG236" s="2"/>
      <c r="FH236" s="2"/>
      <c r="FI236" s="2"/>
      <c r="FJ236" s="2"/>
      <c r="FK236" s="2"/>
      <c r="FL236" s="2"/>
      <c r="FM236" s="2"/>
      <c r="FN236" s="2"/>
      <c r="FO236" s="2"/>
      <c r="FP236" s="2"/>
      <c r="FQ236" s="2"/>
      <c r="FR236" s="2"/>
      <c r="FS236" s="2"/>
      <c r="FT236" s="2"/>
      <c r="FU236" s="2"/>
      <c r="FV236" s="2"/>
      <c r="FW236" s="2"/>
      <c r="FX236" s="2"/>
      <c r="FY236" s="2"/>
      <c r="FZ236" s="2"/>
      <c r="GA236" s="2"/>
      <c r="GB236" s="2"/>
      <c r="GC236" s="2"/>
      <c r="GD236" s="2"/>
      <c r="GE236" s="2"/>
      <c r="GF236" s="2"/>
      <c r="GG236" s="2"/>
      <c r="GH236" s="2"/>
      <c r="GI236" s="2"/>
      <c r="GJ236" s="2"/>
      <c r="GK236" s="2"/>
      <c r="GL236" s="2"/>
      <c r="GM236" s="2"/>
      <c r="GN236" s="2"/>
      <c r="GO236" s="2"/>
      <c r="GP236" s="2"/>
    </row>
    <row r="237" spans="6:198" s="1" customFormat="1" ht="12.75" customHeight="1">
      <c r="F237" s="25"/>
      <c r="G237" s="115"/>
      <c r="H237" s="115"/>
      <c r="I237" s="115"/>
      <c r="J237" s="115"/>
      <c r="K237" s="84"/>
      <c r="L237" s="84"/>
      <c r="M237" s="84"/>
      <c r="N237" s="84"/>
      <c r="O237" s="84"/>
      <c r="P237" s="84"/>
      <c r="Q237" s="84"/>
      <c r="R237" s="84"/>
      <c r="S237" s="117"/>
      <c r="T237" s="118"/>
      <c r="U237" s="118"/>
      <c r="V237" s="118"/>
      <c r="W237" s="118"/>
      <c r="X237" s="118"/>
      <c r="Y237" s="118"/>
      <c r="Z237" s="119"/>
      <c r="AA237" s="120"/>
      <c r="AB237" s="120"/>
      <c r="AC237" s="121"/>
      <c r="AD237" s="122"/>
      <c r="AE237" s="122"/>
      <c r="AF237" s="122"/>
      <c r="AG237" s="118"/>
      <c r="AH237" s="118"/>
      <c r="AI237" s="118"/>
      <c r="AJ237" s="118"/>
      <c r="AK237" s="118"/>
      <c r="AL237" s="118"/>
      <c r="AM237" s="118"/>
      <c r="AN237" s="118"/>
      <c r="AO237" s="118"/>
      <c r="AP237" s="118"/>
      <c r="AQ237" s="118"/>
      <c r="AR237" s="118"/>
      <c r="AS237" s="121"/>
      <c r="AT237" s="121"/>
      <c r="AU237" s="118"/>
      <c r="AV237" s="118"/>
      <c r="AW237" s="118"/>
      <c r="AX237" s="118"/>
      <c r="AY237" s="118"/>
      <c r="AZ237" s="118"/>
      <c r="BA237" s="123"/>
      <c r="BB237" s="123"/>
      <c r="BC237" s="121"/>
      <c r="BD237" s="118"/>
      <c r="BE237" s="118"/>
      <c r="BF237" s="118"/>
      <c r="BG237" s="118"/>
      <c r="BH237" s="118"/>
      <c r="BI237" s="113"/>
      <c r="BJ237" s="25"/>
      <c r="BK237" s="25"/>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c r="DO237" s="2"/>
      <c r="DP237" s="2"/>
      <c r="DQ237" s="2"/>
      <c r="DR237" s="2"/>
      <c r="DS237" s="2"/>
      <c r="DT237" s="2"/>
      <c r="DU237" s="2"/>
      <c r="DV237" s="2"/>
      <c r="DW237" s="2"/>
      <c r="DX237" s="2"/>
      <c r="DY237" s="2"/>
      <c r="DZ237" s="2"/>
      <c r="EA237" s="2"/>
      <c r="EB237" s="2"/>
      <c r="EC237" s="2"/>
      <c r="ED237" s="2"/>
      <c r="EE237" s="2"/>
      <c r="EF237" s="2"/>
      <c r="EG237" s="2"/>
      <c r="EH237" s="2"/>
      <c r="EI237" s="2"/>
      <c r="EJ237" s="2"/>
      <c r="EK237" s="2"/>
      <c r="EL237" s="2"/>
      <c r="EM237" s="2"/>
      <c r="EN237" s="2"/>
      <c r="EO237" s="2"/>
      <c r="EP237" s="2"/>
      <c r="EQ237" s="2"/>
      <c r="ER237" s="2"/>
      <c r="ES237" s="2"/>
      <c r="ET237" s="2"/>
      <c r="EU237" s="2"/>
      <c r="EV237" s="2"/>
      <c r="EW237" s="2"/>
      <c r="EX237" s="2"/>
      <c r="EY237" s="2"/>
      <c r="EZ237" s="2"/>
      <c r="FA237" s="2"/>
      <c r="FB237" s="2"/>
      <c r="FC237" s="2"/>
      <c r="FD237" s="2"/>
      <c r="FE237" s="2"/>
      <c r="FF237" s="2"/>
      <c r="FG237" s="2"/>
      <c r="FH237" s="2"/>
      <c r="FI237" s="2"/>
      <c r="FJ237" s="2"/>
      <c r="FK237" s="2"/>
      <c r="FL237" s="2"/>
      <c r="FM237" s="2"/>
      <c r="FN237" s="2"/>
      <c r="FO237" s="2"/>
      <c r="FP237" s="2"/>
      <c r="FQ237" s="2"/>
      <c r="FR237" s="2"/>
      <c r="FS237" s="2"/>
      <c r="FT237" s="2"/>
      <c r="FU237" s="2"/>
      <c r="FV237" s="2"/>
      <c r="FW237" s="2"/>
      <c r="FX237" s="2"/>
      <c r="FY237" s="2"/>
      <c r="FZ237" s="2"/>
      <c r="GA237" s="2"/>
      <c r="GB237" s="2"/>
      <c r="GC237" s="2"/>
      <c r="GD237" s="2"/>
      <c r="GE237" s="2"/>
      <c r="GF237" s="2"/>
      <c r="GG237" s="2"/>
      <c r="GH237" s="2"/>
      <c r="GI237" s="2"/>
      <c r="GJ237" s="2"/>
      <c r="GK237" s="2"/>
      <c r="GL237" s="2"/>
      <c r="GM237" s="2"/>
      <c r="GN237" s="2"/>
      <c r="GO237" s="2"/>
      <c r="GP237" s="2"/>
    </row>
    <row r="238" spans="6:198" s="1" customFormat="1" ht="12.75" customHeight="1">
      <c r="F238" s="25"/>
      <c r="G238" s="115"/>
      <c r="H238" s="115"/>
      <c r="I238" s="115"/>
      <c r="J238" s="115"/>
      <c r="K238" s="84"/>
      <c r="L238" s="84"/>
      <c r="M238" s="84"/>
      <c r="N238" s="84"/>
      <c r="O238" s="84"/>
      <c r="P238" s="84"/>
      <c r="Q238" s="84"/>
      <c r="R238" s="84"/>
      <c r="S238" s="117"/>
      <c r="T238" s="118"/>
      <c r="U238" s="118"/>
      <c r="V238" s="118"/>
      <c r="W238" s="118"/>
      <c r="X238" s="118"/>
      <c r="Y238" s="118"/>
      <c r="Z238" s="119"/>
      <c r="AA238" s="120"/>
      <c r="AB238" s="120"/>
      <c r="AC238" s="121"/>
      <c r="AD238" s="122"/>
      <c r="AE238" s="122"/>
      <c r="AF238" s="122"/>
      <c r="AG238" s="118"/>
      <c r="AH238" s="118"/>
      <c r="AI238" s="118"/>
      <c r="AJ238" s="118"/>
      <c r="AK238" s="118"/>
      <c r="AL238" s="118"/>
      <c r="AM238" s="118"/>
      <c r="AN238" s="118"/>
      <c r="AO238" s="118"/>
      <c r="AP238" s="118"/>
      <c r="AQ238" s="118"/>
      <c r="AR238" s="118"/>
      <c r="AS238" s="121"/>
      <c r="AT238" s="121"/>
      <c r="AU238" s="118"/>
      <c r="AV238" s="118"/>
      <c r="AW238" s="118"/>
      <c r="AX238" s="118"/>
      <c r="AY238" s="118"/>
      <c r="AZ238" s="118"/>
      <c r="BA238" s="123"/>
      <c r="BB238" s="123"/>
      <c r="BC238" s="121"/>
      <c r="BD238" s="118"/>
      <c r="BE238" s="118"/>
      <c r="BF238" s="118"/>
      <c r="BG238" s="118"/>
      <c r="BH238" s="118"/>
      <c r="BI238" s="113"/>
      <c r="BJ238" s="25"/>
      <c r="BK238" s="25"/>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c r="DO238" s="2"/>
      <c r="DP238" s="2"/>
      <c r="DQ238" s="2"/>
      <c r="DR238" s="2"/>
      <c r="DS238" s="2"/>
      <c r="DT238" s="2"/>
      <c r="DU238" s="2"/>
      <c r="DV238" s="2"/>
      <c r="DW238" s="2"/>
      <c r="DX238" s="2"/>
      <c r="DY238" s="2"/>
      <c r="DZ238" s="2"/>
      <c r="EA238" s="2"/>
      <c r="EB238" s="2"/>
      <c r="EC238" s="2"/>
      <c r="ED238" s="2"/>
      <c r="EE238" s="2"/>
      <c r="EF238" s="2"/>
      <c r="EG238" s="2"/>
      <c r="EH238" s="2"/>
      <c r="EI238" s="2"/>
      <c r="EJ238" s="2"/>
      <c r="EK238" s="2"/>
      <c r="EL238" s="2"/>
      <c r="EM238" s="2"/>
      <c r="EN238" s="2"/>
      <c r="EO238" s="2"/>
      <c r="EP238" s="2"/>
      <c r="EQ238" s="2"/>
      <c r="ER238" s="2"/>
      <c r="ES238" s="2"/>
      <c r="ET238" s="2"/>
      <c r="EU238" s="2"/>
      <c r="EV238" s="2"/>
      <c r="EW238" s="2"/>
      <c r="EX238" s="2"/>
      <c r="EY238" s="2"/>
      <c r="EZ238" s="2"/>
      <c r="FA238" s="2"/>
      <c r="FB238" s="2"/>
      <c r="FC238" s="2"/>
      <c r="FD238" s="2"/>
      <c r="FE238" s="2"/>
      <c r="FF238" s="2"/>
      <c r="FG238" s="2"/>
      <c r="FH238" s="2"/>
      <c r="FI238" s="2"/>
      <c r="FJ238" s="2"/>
      <c r="FK238" s="2"/>
      <c r="FL238" s="2"/>
      <c r="FM238" s="2"/>
      <c r="FN238" s="2"/>
      <c r="FO238" s="2"/>
      <c r="FP238" s="2"/>
      <c r="FQ238" s="2"/>
      <c r="FR238" s="2"/>
      <c r="FS238" s="2"/>
      <c r="FT238" s="2"/>
      <c r="FU238" s="2"/>
      <c r="FV238" s="2"/>
      <c r="FW238" s="2"/>
      <c r="FX238" s="2"/>
      <c r="FY238" s="2"/>
      <c r="FZ238" s="2"/>
      <c r="GA238" s="2"/>
      <c r="GB238" s="2"/>
      <c r="GC238" s="2"/>
      <c r="GD238" s="2"/>
      <c r="GE238" s="2"/>
      <c r="GF238" s="2"/>
      <c r="GG238" s="2"/>
      <c r="GH238" s="2"/>
      <c r="GI238" s="2"/>
      <c r="GJ238" s="2"/>
      <c r="GK238" s="2"/>
      <c r="GL238" s="2"/>
      <c r="GM238" s="2"/>
      <c r="GN238" s="2"/>
      <c r="GO238" s="2"/>
      <c r="GP238" s="2"/>
    </row>
    <row r="239" spans="6:198" s="1" customFormat="1" ht="12.75" customHeight="1">
      <c r="F239" s="25"/>
      <c r="G239" s="115"/>
      <c r="H239" s="115"/>
      <c r="I239" s="115"/>
      <c r="J239" s="115"/>
      <c r="K239" s="84"/>
      <c r="L239" s="84"/>
      <c r="M239" s="84"/>
      <c r="N239" s="84"/>
      <c r="O239" s="84"/>
      <c r="P239" s="84"/>
      <c r="Q239" s="84"/>
      <c r="R239" s="84"/>
      <c r="S239" s="117"/>
      <c r="T239" s="118"/>
      <c r="U239" s="118"/>
      <c r="V239" s="118"/>
      <c r="W239" s="118"/>
      <c r="X239" s="118"/>
      <c r="Y239" s="118"/>
      <c r="Z239" s="124"/>
      <c r="AA239" s="120"/>
      <c r="AB239" s="120"/>
      <c r="AC239" s="124"/>
      <c r="AD239" s="122"/>
      <c r="AE239" s="122"/>
      <c r="AF239" s="122"/>
      <c r="AG239" s="125"/>
      <c r="AH239" s="125"/>
      <c r="AI239" s="125"/>
      <c r="AJ239" s="125"/>
      <c r="AK239" s="125"/>
      <c r="AL239" s="125"/>
      <c r="AM239" s="125"/>
      <c r="AN239" s="125"/>
      <c r="AO239" s="125"/>
      <c r="AP239" s="125"/>
      <c r="AQ239" s="125"/>
      <c r="AR239" s="125"/>
      <c r="AS239" s="124"/>
      <c r="AT239" s="124"/>
      <c r="AU239" s="125"/>
      <c r="AV239" s="125"/>
      <c r="AW239" s="125"/>
      <c r="AX239" s="125"/>
      <c r="AY239" s="125"/>
      <c r="AZ239" s="125"/>
      <c r="BA239" s="123"/>
      <c r="BB239" s="123"/>
      <c r="BC239" s="126"/>
      <c r="BD239" s="125"/>
      <c r="BE239" s="125"/>
      <c r="BF239" s="125"/>
      <c r="BG239" s="125"/>
      <c r="BH239" s="125"/>
      <c r="BI239" s="113"/>
      <c r="BJ239" s="25"/>
      <c r="BK239" s="25"/>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c r="DO239" s="2"/>
      <c r="DP239" s="2"/>
      <c r="DQ239" s="2"/>
      <c r="DR239" s="2"/>
      <c r="DS239" s="2"/>
      <c r="DT239" s="2"/>
      <c r="DU239" s="2"/>
      <c r="DV239" s="2"/>
      <c r="DW239" s="2"/>
      <c r="DX239" s="2"/>
      <c r="DY239" s="2"/>
      <c r="DZ239" s="2"/>
      <c r="EA239" s="2"/>
      <c r="EB239" s="2"/>
      <c r="EC239" s="2"/>
      <c r="ED239" s="2"/>
      <c r="EE239" s="2"/>
      <c r="EF239" s="2"/>
      <c r="EG239" s="2"/>
      <c r="EH239" s="2"/>
      <c r="EI239" s="2"/>
      <c r="EJ239" s="2"/>
      <c r="EK239" s="2"/>
      <c r="EL239" s="2"/>
      <c r="EM239" s="2"/>
      <c r="EN239" s="2"/>
      <c r="EO239" s="2"/>
      <c r="EP239" s="2"/>
      <c r="EQ239" s="2"/>
      <c r="ER239" s="2"/>
      <c r="ES239" s="2"/>
      <c r="ET239" s="2"/>
      <c r="EU239" s="2"/>
      <c r="EV239" s="2"/>
      <c r="EW239" s="2"/>
      <c r="EX239" s="2"/>
      <c r="EY239" s="2"/>
      <c r="EZ239" s="2"/>
      <c r="FA239" s="2"/>
      <c r="FB239" s="2"/>
      <c r="FC239" s="2"/>
      <c r="FD239" s="2"/>
      <c r="FE239" s="2"/>
      <c r="FF239" s="2"/>
      <c r="FG239" s="2"/>
      <c r="FH239" s="2"/>
      <c r="FI239" s="2"/>
      <c r="FJ239" s="2"/>
      <c r="FK239" s="2"/>
      <c r="FL239" s="2"/>
      <c r="FM239" s="2"/>
      <c r="FN239" s="2"/>
      <c r="FO239" s="2"/>
      <c r="FP239" s="2"/>
      <c r="FQ239" s="2"/>
      <c r="FR239" s="2"/>
      <c r="FS239" s="2"/>
      <c r="FT239" s="2"/>
      <c r="FU239" s="2"/>
      <c r="FV239" s="2"/>
      <c r="FW239" s="2"/>
      <c r="FX239" s="2"/>
      <c r="FY239" s="2"/>
      <c r="FZ239" s="2"/>
      <c r="GA239" s="2"/>
      <c r="GB239" s="2"/>
      <c r="GC239" s="2"/>
      <c r="GD239" s="2"/>
      <c r="GE239" s="2"/>
      <c r="GF239" s="2"/>
      <c r="GG239" s="2"/>
      <c r="GH239" s="2"/>
      <c r="GI239" s="2"/>
      <c r="GJ239" s="2"/>
      <c r="GK239" s="2"/>
      <c r="GL239" s="2"/>
      <c r="GM239" s="2"/>
      <c r="GN239" s="2"/>
      <c r="GO239" s="2"/>
      <c r="GP239" s="2"/>
    </row>
    <row r="240" spans="6:198" s="1" customFormat="1" ht="12.75" customHeight="1">
      <c r="F240" s="25"/>
      <c r="G240" s="115"/>
      <c r="H240" s="115"/>
      <c r="I240" s="115"/>
      <c r="J240" s="115"/>
      <c r="K240" s="84"/>
      <c r="L240" s="84"/>
      <c r="M240" s="84"/>
      <c r="N240" s="84"/>
      <c r="O240" s="84"/>
      <c r="P240" s="84"/>
      <c r="Q240" s="84"/>
      <c r="R240" s="84"/>
      <c r="S240" s="117"/>
      <c r="T240" s="118"/>
      <c r="U240" s="118"/>
      <c r="V240" s="118"/>
      <c r="W240" s="118"/>
      <c r="X240" s="118"/>
      <c r="Y240" s="118"/>
      <c r="Z240" s="119"/>
      <c r="AA240" s="120"/>
      <c r="AB240" s="120"/>
      <c r="AC240" s="121"/>
      <c r="AD240" s="122"/>
      <c r="AE240" s="122"/>
      <c r="AF240" s="122"/>
      <c r="AG240" s="118"/>
      <c r="AH240" s="118"/>
      <c r="AI240" s="118"/>
      <c r="AJ240" s="118"/>
      <c r="AK240" s="118"/>
      <c r="AL240" s="118"/>
      <c r="AM240" s="118"/>
      <c r="AN240" s="118"/>
      <c r="AO240" s="118"/>
      <c r="AP240" s="118"/>
      <c r="AQ240" s="118"/>
      <c r="AR240" s="118"/>
      <c r="AS240" s="121"/>
      <c r="AT240" s="121"/>
      <c r="AU240" s="118"/>
      <c r="AV240" s="118"/>
      <c r="AW240" s="118"/>
      <c r="AX240" s="118"/>
      <c r="AY240" s="118"/>
      <c r="AZ240" s="118"/>
      <c r="BA240" s="123"/>
      <c r="BB240" s="123"/>
      <c r="BC240" s="121"/>
      <c r="BD240" s="118"/>
      <c r="BE240" s="118"/>
      <c r="BF240" s="118"/>
      <c r="BG240" s="118"/>
      <c r="BH240" s="118"/>
      <c r="BI240" s="113"/>
      <c r="BJ240" s="25"/>
      <c r="BK240" s="25"/>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c r="DV240" s="2"/>
      <c r="DW240" s="2"/>
      <c r="DX240" s="2"/>
      <c r="DY240" s="2"/>
      <c r="DZ240" s="2"/>
      <c r="EA240" s="2"/>
      <c r="EB240" s="2"/>
      <c r="EC240" s="2"/>
      <c r="ED240" s="2"/>
      <c r="EE240" s="2"/>
      <c r="EF240" s="2"/>
      <c r="EG240" s="2"/>
      <c r="EH240" s="2"/>
      <c r="EI240" s="2"/>
      <c r="EJ240" s="2"/>
      <c r="EK240" s="2"/>
      <c r="EL240" s="2"/>
      <c r="EM240" s="2"/>
      <c r="EN240" s="2"/>
      <c r="EO240" s="2"/>
      <c r="EP240" s="2"/>
      <c r="EQ240" s="2"/>
      <c r="ER240" s="2"/>
      <c r="ES240" s="2"/>
      <c r="ET240" s="2"/>
      <c r="EU240" s="2"/>
      <c r="EV240" s="2"/>
      <c r="EW240" s="2"/>
      <c r="EX240" s="2"/>
      <c r="EY240" s="2"/>
      <c r="EZ240" s="2"/>
      <c r="FA240" s="2"/>
      <c r="FB240" s="2"/>
      <c r="FC240" s="2"/>
      <c r="FD240" s="2"/>
      <c r="FE240" s="2"/>
      <c r="FF240" s="2"/>
      <c r="FG240" s="2"/>
      <c r="FH240" s="2"/>
      <c r="FI240" s="2"/>
      <c r="FJ240" s="2"/>
      <c r="FK240" s="2"/>
      <c r="FL240" s="2"/>
      <c r="FM240" s="2"/>
      <c r="FN240" s="2"/>
      <c r="FO240" s="2"/>
      <c r="FP240" s="2"/>
      <c r="FQ240" s="2"/>
      <c r="FR240" s="2"/>
      <c r="FS240" s="2"/>
      <c r="FT240" s="2"/>
      <c r="FU240" s="2"/>
      <c r="FV240" s="2"/>
      <c r="FW240" s="2"/>
      <c r="FX240" s="2"/>
      <c r="FY240" s="2"/>
      <c r="FZ240" s="2"/>
      <c r="GA240" s="2"/>
      <c r="GB240" s="2"/>
      <c r="GC240" s="2"/>
      <c r="GD240" s="2"/>
      <c r="GE240" s="2"/>
      <c r="GF240" s="2"/>
      <c r="GG240" s="2"/>
      <c r="GH240" s="2"/>
      <c r="GI240" s="2"/>
      <c r="GJ240" s="2"/>
      <c r="GK240" s="2"/>
      <c r="GL240" s="2"/>
      <c r="GM240" s="2"/>
      <c r="GN240" s="2"/>
      <c r="GO240" s="2"/>
      <c r="GP240" s="2"/>
    </row>
    <row r="241" spans="5:198" s="1" customFormat="1" ht="12.75" customHeight="1">
      <c r="F241" s="25"/>
      <c r="G241" s="115"/>
      <c r="H241" s="115"/>
      <c r="I241" s="115"/>
      <c r="J241" s="581" t="s">
        <v>154</v>
      </c>
      <c r="K241" s="581"/>
      <c r="L241" s="581"/>
      <c r="M241" s="581"/>
      <c r="N241" s="581"/>
      <c r="O241" s="581"/>
      <c r="P241" s="581"/>
      <c r="Q241" s="581"/>
      <c r="R241" s="127"/>
      <c r="S241" s="9"/>
      <c r="T241" s="128"/>
      <c r="U241" s="128"/>
      <c r="V241" s="128"/>
      <c r="W241" s="128"/>
      <c r="X241" s="128"/>
      <c r="Y241" s="128"/>
      <c r="Z241" s="635"/>
      <c r="AA241" s="635"/>
      <c r="AB241" s="129"/>
      <c r="AC241" s="634"/>
      <c r="AD241" s="634"/>
      <c r="AE241" s="634"/>
      <c r="AF241" s="632"/>
      <c r="AG241" s="632"/>
      <c r="AH241" s="632"/>
      <c r="AI241" s="632"/>
      <c r="AJ241" s="632"/>
      <c r="AK241" s="632"/>
      <c r="AL241" s="632"/>
      <c r="AM241" s="632"/>
      <c r="AN241" s="632"/>
      <c r="AO241" s="632"/>
      <c r="AP241" s="632"/>
      <c r="AQ241" s="632"/>
      <c r="AR241" s="129"/>
      <c r="AS241" s="130"/>
      <c r="AT241" s="630"/>
      <c r="AU241" s="630"/>
      <c r="AV241" s="630"/>
      <c r="AW241" s="630"/>
      <c r="AX241" s="630"/>
      <c r="AY241" s="630"/>
      <c r="AZ241" s="131"/>
      <c r="BA241" s="131"/>
      <c r="BB241" s="130"/>
      <c r="BC241" s="630"/>
      <c r="BD241" s="630"/>
      <c r="BE241" s="630"/>
      <c r="BF241" s="630"/>
      <c r="BG241" s="630"/>
      <c r="BH241" s="125"/>
      <c r="BI241" s="108"/>
      <c r="BJ241" s="25"/>
      <c r="BK241" s="25"/>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c r="DP241" s="2"/>
      <c r="DQ241" s="2"/>
      <c r="DR241" s="2"/>
      <c r="DS241" s="2"/>
      <c r="DT241" s="2"/>
      <c r="DU241" s="2"/>
      <c r="DV241" s="2"/>
      <c r="DW241" s="2"/>
      <c r="DX241" s="2"/>
      <c r="DY241" s="2"/>
      <c r="DZ241" s="2"/>
      <c r="EA241" s="2"/>
      <c r="EB241" s="2"/>
      <c r="EC241" s="2"/>
      <c r="ED241" s="2"/>
      <c r="EE241" s="2"/>
      <c r="EF241" s="2"/>
      <c r="EG241" s="2"/>
      <c r="EH241" s="2"/>
      <c r="EI241" s="2"/>
      <c r="EJ241" s="2"/>
      <c r="EK241" s="2"/>
      <c r="EL241" s="2"/>
      <c r="EM241" s="2"/>
      <c r="EN241" s="2"/>
      <c r="EO241" s="2"/>
      <c r="EP241" s="2"/>
      <c r="EQ241" s="2"/>
      <c r="ER241" s="2"/>
      <c r="ES241" s="2"/>
      <c r="ET241" s="2"/>
      <c r="EU241" s="2"/>
      <c r="EV241" s="2"/>
      <c r="EW241" s="2"/>
      <c r="EX241" s="2"/>
      <c r="EY241" s="2"/>
      <c r="EZ241" s="2"/>
      <c r="FA241" s="2"/>
      <c r="FB241" s="2"/>
      <c r="FC241" s="2"/>
      <c r="FD241" s="2"/>
      <c r="FE241" s="2"/>
      <c r="FF241" s="2"/>
      <c r="FG241" s="2"/>
      <c r="FH241" s="2"/>
      <c r="FI241" s="2"/>
      <c r="FJ241" s="2"/>
      <c r="FK241" s="2"/>
      <c r="FL241" s="2"/>
      <c r="FM241" s="2"/>
      <c r="FN241" s="2"/>
      <c r="FO241" s="2"/>
      <c r="FP241" s="2"/>
      <c r="FQ241" s="2"/>
      <c r="FR241" s="2"/>
      <c r="FS241" s="2"/>
      <c r="FT241" s="2"/>
      <c r="FU241" s="2"/>
      <c r="FV241" s="2"/>
      <c r="FW241" s="2"/>
      <c r="FX241" s="2"/>
      <c r="FY241" s="2"/>
      <c r="FZ241" s="2"/>
      <c r="GA241" s="2"/>
      <c r="GB241" s="2"/>
      <c r="GC241" s="2"/>
      <c r="GD241" s="2"/>
      <c r="GE241" s="2"/>
      <c r="GF241" s="2"/>
      <c r="GG241" s="2"/>
      <c r="GH241" s="2"/>
      <c r="GI241" s="2"/>
      <c r="GJ241" s="2"/>
      <c r="GK241" s="2"/>
      <c r="GL241" s="2"/>
      <c r="GM241" s="2"/>
      <c r="GN241" s="2"/>
      <c r="GO241" s="2"/>
      <c r="GP241" s="2"/>
    </row>
    <row r="242" spans="5:198" s="1" customFormat="1" ht="12.75" customHeight="1">
      <c r="F242" s="25"/>
      <c r="G242" s="115"/>
      <c r="H242" s="115"/>
      <c r="I242" s="115"/>
      <c r="J242" s="581"/>
      <c r="K242" s="581"/>
      <c r="L242" s="581"/>
      <c r="M242" s="581"/>
      <c r="N242" s="581"/>
      <c r="O242" s="581"/>
      <c r="P242" s="581"/>
      <c r="Q242" s="581"/>
      <c r="R242" s="127"/>
      <c r="S242" s="132"/>
      <c r="T242" s="631">
        <f>SUM(T224:Y235)</f>
        <v>387580000</v>
      </c>
      <c r="U242" s="631"/>
      <c r="V242" s="631"/>
      <c r="W242" s="631"/>
      <c r="X242" s="631"/>
      <c r="Y242" s="631"/>
      <c r="Z242" s="635"/>
      <c r="AA242" s="635"/>
      <c r="AB242" s="129"/>
      <c r="AC242" s="634"/>
      <c r="AD242" s="634"/>
      <c r="AE242" s="634"/>
      <c r="AF242" s="133"/>
      <c r="AG242" s="632"/>
      <c r="AH242" s="632"/>
      <c r="AI242" s="632"/>
      <c r="AJ242" s="632"/>
      <c r="AK242" s="632"/>
      <c r="AL242" s="632"/>
      <c r="AM242" s="633">
        <f>SUM(AM224:AR235)</f>
        <v>0</v>
      </c>
      <c r="AN242" s="633"/>
      <c r="AO242" s="633"/>
      <c r="AP242" s="633"/>
      <c r="AQ242" s="633"/>
      <c r="AR242" s="633"/>
      <c r="AS242" s="633"/>
      <c r="AT242" s="633"/>
      <c r="AU242" s="632">
        <f>SUM(AU224:AZ235)</f>
        <v>387580000</v>
      </c>
      <c r="AV242" s="632"/>
      <c r="AW242" s="632"/>
      <c r="AX242" s="632"/>
      <c r="AY242" s="632"/>
      <c r="AZ242" s="632"/>
      <c r="BA242" s="131"/>
      <c r="BB242" s="134"/>
      <c r="BC242" s="634">
        <f>SUM(BC224:BH235)</f>
        <v>0</v>
      </c>
      <c r="BD242" s="634"/>
      <c r="BE242" s="634"/>
      <c r="BF242" s="634"/>
      <c r="BG242" s="634"/>
      <c r="BH242" s="634"/>
      <c r="BI242" s="132"/>
      <c r="BJ242" s="25"/>
      <c r="BK242" s="25"/>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c r="DT242" s="2"/>
      <c r="DU242" s="2"/>
      <c r="DV242" s="2"/>
      <c r="DW242" s="2"/>
      <c r="DX242" s="2"/>
      <c r="DY242" s="2"/>
      <c r="DZ242" s="2"/>
      <c r="EA242" s="2"/>
      <c r="EB242" s="2"/>
      <c r="EC242" s="2"/>
      <c r="ED242" s="2"/>
      <c r="EE242" s="2"/>
      <c r="EF242" s="2"/>
      <c r="EG242" s="2"/>
      <c r="EH242" s="2"/>
      <c r="EI242" s="2"/>
      <c r="EJ242" s="2"/>
      <c r="EK242" s="2"/>
      <c r="EL242" s="2"/>
      <c r="EM242" s="2"/>
      <c r="EN242" s="2"/>
      <c r="EO242" s="2"/>
      <c r="EP242" s="2"/>
      <c r="EQ242" s="2"/>
      <c r="ER242" s="2"/>
      <c r="ES242" s="2"/>
      <c r="ET242" s="2"/>
      <c r="EU242" s="2"/>
      <c r="EV242" s="2"/>
      <c r="EW242" s="2"/>
      <c r="EX242" s="2"/>
      <c r="EY242" s="2"/>
      <c r="EZ242" s="2"/>
      <c r="FA242" s="2"/>
      <c r="FB242" s="2"/>
      <c r="FC242" s="2"/>
      <c r="FD242" s="2"/>
      <c r="FE242" s="2"/>
      <c r="FF242" s="2"/>
      <c r="FG242" s="2"/>
      <c r="FH242" s="2"/>
      <c r="FI242" s="2"/>
      <c r="FJ242" s="2"/>
      <c r="FK242" s="2"/>
      <c r="FL242" s="2"/>
      <c r="FM242" s="2"/>
      <c r="FN242" s="2"/>
      <c r="FO242" s="2"/>
      <c r="FP242" s="2"/>
      <c r="FQ242" s="2"/>
      <c r="FR242" s="2"/>
      <c r="FS242" s="2"/>
      <c r="FT242" s="2"/>
      <c r="FU242" s="2"/>
      <c r="FV242" s="2"/>
      <c r="FW242" s="2"/>
      <c r="FX242" s="2"/>
      <c r="FY242" s="2"/>
      <c r="FZ242" s="2"/>
      <c r="GA242" s="2"/>
      <c r="GB242" s="2"/>
      <c r="GC242" s="2"/>
      <c r="GD242" s="2"/>
      <c r="GE242" s="2"/>
      <c r="GF242" s="2"/>
      <c r="GG242" s="2"/>
      <c r="GH242" s="2"/>
      <c r="GI242" s="2"/>
      <c r="GJ242" s="2"/>
      <c r="GK242" s="2"/>
      <c r="GL242" s="2"/>
      <c r="GM242" s="2"/>
      <c r="GN242" s="2"/>
      <c r="GO242" s="2"/>
      <c r="GP242" s="2"/>
    </row>
    <row r="243" spans="5:198" s="1" customFormat="1" ht="12.75" customHeight="1">
      <c r="F243" s="25"/>
      <c r="G243" s="115"/>
      <c r="H243" s="115"/>
      <c r="I243" s="115"/>
      <c r="J243" s="135"/>
      <c r="K243" s="127"/>
      <c r="L243" s="127"/>
      <c r="M243" s="127"/>
      <c r="N243" s="127"/>
      <c r="O243" s="127"/>
      <c r="P243" s="127"/>
      <c r="Q243" s="127"/>
      <c r="R243" s="127"/>
      <c r="S243" s="127"/>
      <c r="T243" s="136"/>
      <c r="U243" s="136"/>
      <c r="V243" s="136"/>
      <c r="W243" s="136"/>
      <c r="X243" s="136"/>
      <c r="Y243" s="136"/>
      <c r="Z243" s="137"/>
      <c r="AA243" s="138"/>
      <c r="AB243" s="138"/>
      <c r="AC243" s="139"/>
      <c r="AD243" s="140"/>
      <c r="AE243" s="140"/>
      <c r="AF243" s="140"/>
      <c r="AG243" s="141"/>
      <c r="AH243" s="141"/>
      <c r="AI243" s="141"/>
      <c r="AJ243" s="141"/>
      <c r="AK243" s="141"/>
      <c r="AL243" s="141"/>
      <c r="AM243" s="141"/>
      <c r="AN243" s="141"/>
      <c r="AO243" s="141"/>
      <c r="AP243" s="141"/>
      <c r="AQ243" s="141"/>
      <c r="AR243" s="141"/>
      <c r="AS243" s="139"/>
      <c r="AT243" s="139"/>
      <c r="AU243" s="141"/>
      <c r="AV243" s="141"/>
      <c r="AW243" s="141"/>
      <c r="AX243" s="141"/>
      <c r="AY243" s="141"/>
      <c r="AZ243" s="141"/>
      <c r="BA243" s="131"/>
      <c r="BB243" s="131"/>
      <c r="BC243" s="134"/>
      <c r="BD243" s="141"/>
      <c r="BE243" s="141"/>
      <c r="BF243" s="141"/>
      <c r="BG243" s="141"/>
      <c r="BH243" s="125"/>
      <c r="BI243" s="108"/>
      <c r="BJ243" s="25"/>
      <c r="BK243" s="25"/>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c r="DP243" s="2"/>
      <c r="DQ243" s="2"/>
      <c r="DR243" s="2"/>
      <c r="DS243" s="2"/>
      <c r="DT243" s="2"/>
      <c r="DU243" s="2"/>
      <c r="DV243" s="2"/>
      <c r="DW243" s="2"/>
      <c r="DX243" s="2"/>
      <c r="DY243" s="2"/>
      <c r="DZ243" s="2"/>
      <c r="EA243" s="2"/>
      <c r="EB243" s="2"/>
      <c r="EC243" s="2"/>
      <c r="ED243" s="2"/>
      <c r="EE243" s="2"/>
      <c r="EF243" s="2"/>
      <c r="EG243" s="2"/>
      <c r="EH243" s="2"/>
      <c r="EI243" s="2"/>
      <c r="EJ243" s="2"/>
      <c r="EK243" s="2"/>
      <c r="EL243" s="2"/>
      <c r="EM243" s="2"/>
      <c r="EN243" s="2"/>
      <c r="EO243" s="2"/>
      <c r="EP243" s="2"/>
      <c r="EQ243" s="2"/>
      <c r="ER243" s="2"/>
      <c r="ES243" s="2"/>
      <c r="ET243" s="2"/>
      <c r="EU243" s="2"/>
      <c r="EV243" s="2"/>
      <c r="EW243" s="2"/>
      <c r="EX243" s="2"/>
      <c r="EY243" s="2"/>
      <c r="EZ243" s="2"/>
      <c r="FA243" s="2"/>
      <c r="FB243" s="2"/>
      <c r="FC243" s="2"/>
      <c r="FD243" s="2"/>
      <c r="FE243" s="2"/>
      <c r="FF243" s="2"/>
      <c r="FG243" s="2"/>
      <c r="FH243" s="2"/>
      <c r="FI243" s="2"/>
      <c r="FJ243" s="2"/>
      <c r="FK243" s="2"/>
      <c r="FL243" s="2"/>
      <c r="FM243" s="2"/>
      <c r="FN243" s="2"/>
      <c r="FO243" s="2"/>
      <c r="FP243" s="2"/>
      <c r="FQ243" s="2"/>
      <c r="FR243" s="2"/>
      <c r="FS243" s="2"/>
      <c r="FT243" s="2"/>
      <c r="FU243" s="2"/>
      <c r="FV243" s="2"/>
      <c r="FW243" s="2"/>
      <c r="FX243" s="2"/>
      <c r="FY243" s="2"/>
      <c r="FZ243" s="2"/>
      <c r="GA243" s="2"/>
      <c r="GB243" s="2"/>
      <c r="GC243" s="2"/>
      <c r="GD243" s="2"/>
      <c r="GE243" s="2"/>
      <c r="GF243" s="2"/>
      <c r="GG243" s="2"/>
      <c r="GH243" s="2"/>
      <c r="GI243" s="2"/>
      <c r="GJ243" s="2"/>
      <c r="GK243" s="2"/>
      <c r="GL243" s="2"/>
      <c r="GM243" s="2"/>
      <c r="GN243" s="2"/>
      <c r="GO243" s="2"/>
      <c r="GP243" s="2"/>
    </row>
    <row r="244" spans="5:198" s="1" customFormat="1" ht="12.75" customHeight="1">
      <c r="F244" s="25"/>
      <c r="G244" s="115"/>
      <c r="H244" s="115"/>
      <c r="I244" s="115"/>
      <c r="J244" s="135"/>
      <c r="K244" s="127"/>
      <c r="L244" s="127"/>
      <c r="M244" s="127"/>
      <c r="N244" s="127"/>
      <c r="O244" s="127"/>
      <c r="P244" s="127"/>
      <c r="Q244" s="127"/>
      <c r="R244" s="127"/>
      <c r="S244" s="127"/>
      <c r="T244" s="136"/>
      <c r="U244" s="136"/>
      <c r="V244" s="136"/>
      <c r="W244" s="136"/>
      <c r="X244" s="136"/>
      <c r="Y244" s="136"/>
      <c r="Z244" s="136"/>
      <c r="AA244" s="138"/>
      <c r="AB244" s="138"/>
      <c r="AC244" s="130"/>
      <c r="AD244" s="140"/>
      <c r="AE244" s="140"/>
      <c r="AF244" s="140"/>
      <c r="AG244" s="136"/>
      <c r="AH244" s="136"/>
      <c r="AI244" s="136"/>
      <c r="AJ244" s="136"/>
      <c r="AK244" s="136"/>
      <c r="AL244" s="136"/>
      <c r="AM244" s="136"/>
      <c r="AN244" s="136"/>
      <c r="AO244" s="136"/>
      <c r="AP244" s="136"/>
      <c r="AQ244" s="136"/>
      <c r="AR244" s="136"/>
      <c r="AS244" s="130"/>
      <c r="AT244" s="130"/>
      <c r="AU244" s="136"/>
      <c r="AV244" s="136"/>
      <c r="AW244" s="136"/>
      <c r="AX244" s="136"/>
      <c r="AY244" s="136"/>
      <c r="AZ244" s="136"/>
      <c r="BA244" s="131"/>
      <c r="BB244" s="131"/>
      <c r="BC244" s="130"/>
      <c r="BD244" s="136"/>
      <c r="BE244" s="136"/>
      <c r="BF244" s="136"/>
      <c r="BG244" s="136"/>
      <c r="BH244" s="118"/>
      <c r="BI244" s="113"/>
      <c r="BJ244" s="25"/>
      <c r="BK244" s="25"/>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2"/>
      <c r="DQ244" s="2"/>
      <c r="DR244" s="2"/>
      <c r="DS244" s="2"/>
      <c r="DT244" s="2"/>
      <c r="DU244" s="2"/>
      <c r="DV244" s="2"/>
      <c r="DW244" s="2"/>
      <c r="DX244" s="2"/>
      <c r="DY244" s="2"/>
      <c r="DZ244" s="2"/>
      <c r="EA244" s="2"/>
      <c r="EB244" s="2"/>
      <c r="EC244" s="2"/>
      <c r="ED244" s="2"/>
      <c r="EE244" s="2"/>
      <c r="EF244" s="2"/>
      <c r="EG244" s="2"/>
      <c r="EH244" s="2"/>
      <c r="EI244" s="2"/>
      <c r="EJ244" s="2"/>
      <c r="EK244" s="2"/>
      <c r="EL244" s="2"/>
      <c r="EM244" s="2"/>
      <c r="EN244" s="2"/>
      <c r="EO244" s="2"/>
      <c r="EP244" s="2"/>
      <c r="EQ244" s="2"/>
      <c r="ER244" s="2"/>
      <c r="ES244" s="2"/>
      <c r="ET244" s="2"/>
      <c r="EU244" s="2"/>
      <c r="EV244" s="2"/>
      <c r="EW244" s="2"/>
      <c r="EX244" s="2"/>
      <c r="EY244" s="2"/>
      <c r="EZ244" s="2"/>
      <c r="FA244" s="2"/>
      <c r="FB244" s="2"/>
      <c r="FC244" s="2"/>
      <c r="FD244" s="2"/>
      <c r="FE244" s="2"/>
      <c r="FF244" s="2"/>
      <c r="FG244" s="2"/>
      <c r="FH244" s="2"/>
      <c r="FI244" s="2"/>
      <c r="FJ244" s="2"/>
      <c r="FK244" s="2"/>
      <c r="FL244" s="2"/>
      <c r="FM244" s="2"/>
      <c r="FN244" s="2"/>
      <c r="FO244" s="2"/>
      <c r="FP244" s="2"/>
      <c r="FQ244" s="2"/>
      <c r="FR244" s="2"/>
      <c r="FS244" s="2"/>
      <c r="FT244" s="2"/>
      <c r="FU244" s="2"/>
      <c r="FV244" s="2"/>
      <c r="FW244" s="2"/>
      <c r="FX244" s="2"/>
      <c r="FY244" s="2"/>
      <c r="FZ244" s="2"/>
      <c r="GA244" s="2"/>
      <c r="GB244" s="2"/>
      <c r="GC244" s="2"/>
      <c r="GD244" s="2"/>
      <c r="GE244" s="2"/>
      <c r="GF244" s="2"/>
      <c r="GG244" s="2"/>
      <c r="GH244" s="2"/>
      <c r="GI244" s="2"/>
      <c r="GJ244" s="2"/>
      <c r="GK244" s="2"/>
      <c r="GL244" s="2"/>
      <c r="GM244" s="2"/>
      <c r="GN244" s="2"/>
      <c r="GO244" s="2"/>
      <c r="GP244" s="2"/>
    </row>
    <row r="245" spans="5:198" s="1" customFormat="1" ht="12.75" customHeight="1">
      <c r="F245" s="25"/>
      <c r="G245" s="115"/>
      <c r="H245" s="115"/>
      <c r="I245" s="135"/>
      <c r="J245" s="135"/>
      <c r="K245" s="127"/>
      <c r="L245" s="127"/>
      <c r="M245" s="127"/>
      <c r="N245" s="127"/>
      <c r="O245" s="127"/>
      <c r="P245" s="127"/>
      <c r="Q245" s="127"/>
      <c r="R245" s="127"/>
      <c r="S245" s="127"/>
      <c r="T245" s="136"/>
      <c r="U245" s="136"/>
      <c r="V245" s="136"/>
      <c r="W245" s="136"/>
      <c r="X245" s="136"/>
      <c r="Y245" s="136"/>
      <c r="Z245" s="137"/>
      <c r="AA245" s="138"/>
      <c r="AB245" s="138"/>
      <c r="AC245" s="139"/>
      <c r="AD245" s="140"/>
      <c r="AE245" s="140"/>
      <c r="AF245" s="140"/>
      <c r="AG245" s="141"/>
      <c r="AH245" s="141"/>
      <c r="AI245" s="141"/>
      <c r="AJ245" s="141"/>
      <c r="AK245" s="141"/>
      <c r="AL245" s="141"/>
      <c r="AM245" s="141"/>
      <c r="AN245" s="141"/>
      <c r="AO245" s="141"/>
      <c r="AP245" s="141"/>
      <c r="AQ245" s="141"/>
      <c r="AR245" s="141"/>
      <c r="AS245" s="139"/>
      <c r="AT245" s="139"/>
      <c r="AU245" s="141"/>
      <c r="AV245" s="141"/>
      <c r="AW245" s="141"/>
      <c r="AX245" s="141"/>
      <c r="AY245" s="141"/>
      <c r="AZ245" s="141"/>
      <c r="BA245" s="131"/>
      <c r="BB245" s="131"/>
      <c r="BC245" s="134"/>
      <c r="BD245" s="141"/>
      <c r="BE245" s="141"/>
      <c r="BF245" s="141"/>
      <c r="BG245" s="141"/>
      <c r="BH245" s="125"/>
      <c r="BI245" s="108"/>
      <c r="BJ245" s="25"/>
      <c r="BK245" s="25"/>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c r="DO245" s="2"/>
      <c r="DP245" s="2"/>
      <c r="DQ245" s="2"/>
      <c r="DR245" s="2"/>
      <c r="DS245" s="2"/>
      <c r="DT245" s="2"/>
      <c r="DU245" s="2"/>
      <c r="DV245" s="2"/>
      <c r="DW245" s="2"/>
      <c r="DX245" s="2"/>
      <c r="DY245" s="2"/>
      <c r="DZ245" s="2"/>
      <c r="EA245" s="2"/>
      <c r="EB245" s="2"/>
      <c r="EC245" s="2"/>
      <c r="ED245" s="2"/>
      <c r="EE245" s="2"/>
      <c r="EF245" s="2"/>
      <c r="EG245" s="2"/>
      <c r="EH245" s="2"/>
      <c r="EI245" s="2"/>
      <c r="EJ245" s="2"/>
      <c r="EK245" s="2"/>
      <c r="EL245" s="2"/>
      <c r="EM245" s="2"/>
      <c r="EN245" s="2"/>
      <c r="EO245" s="2"/>
      <c r="EP245" s="2"/>
      <c r="EQ245" s="2"/>
      <c r="ER245" s="2"/>
      <c r="ES245" s="2"/>
      <c r="ET245" s="2"/>
      <c r="EU245" s="2"/>
      <c r="EV245" s="2"/>
      <c r="EW245" s="2"/>
      <c r="EX245" s="2"/>
      <c r="EY245" s="2"/>
      <c r="EZ245" s="2"/>
      <c r="FA245" s="2"/>
      <c r="FB245" s="2"/>
      <c r="FC245" s="2"/>
      <c r="FD245" s="2"/>
      <c r="FE245" s="2"/>
      <c r="FF245" s="2"/>
      <c r="FG245" s="2"/>
      <c r="FH245" s="2"/>
      <c r="FI245" s="2"/>
      <c r="FJ245" s="2"/>
      <c r="FK245" s="2"/>
      <c r="FL245" s="2"/>
      <c r="FM245" s="2"/>
      <c r="FN245" s="2"/>
      <c r="FO245" s="2"/>
      <c r="FP245" s="2"/>
      <c r="FQ245" s="2"/>
      <c r="FR245" s="2"/>
      <c r="FS245" s="2"/>
      <c r="FT245" s="2"/>
      <c r="FU245" s="2"/>
      <c r="FV245" s="2"/>
      <c r="FW245" s="2"/>
      <c r="FX245" s="2"/>
      <c r="FY245" s="2"/>
      <c r="FZ245" s="2"/>
      <c r="GA245" s="2"/>
      <c r="GB245" s="2"/>
      <c r="GC245" s="2"/>
      <c r="GD245" s="2"/>
      <c r="GE245" s="2"/>
      <c r="GF245" s="2"/>
      <c r="GG245" s="2"/>
      <c r="GH245" s="2"/>
      <c r="GI245" s="2"/>
      <c r="GJ245" s="2"/>
      <c r="GK245" s="2"/>
      <c r="GL245" s="2"/>
      <c r="GM245" s="2"/>
      <c r="GN245" s="2"/>
      <c r="GO245" s="2"/>
      <c r="GP245" s="2"/>
    </row>
    <row r="246" spans="5:198" s="2" customFormat="1" ht="12.75" customHeight="1">
      <c r="E246" s="1"/>
      <c r="F246" s="25"/>
      <c r="G246" s="25"/>
      <c r="H246" s="115"/>
      <c r="I246" s="135"/>
      <c r="J246" s="135"/>
      <c r="K246" s="87"/>
      <c r="L246" s="142"/>
      <c r="M246" s="142"/>
      <c r="N246" s="127"/>
      <c r="O246" s="127"/>
      <c r="P246" s="127"/>
      <c r="Q246" s="127"/>
      <c r="R246" s="127"/>
      <c r="S246" s="127"/>
      <c r="T246" s="127"/>
      <c r="U246" s="87"/>
      <c r="V246" s="130"/>
      <c r="W246" s="132"/>
      <c r="X246" s="132"/>
      <c r="Y246" s="132"/>
      <c r="Z246" s="132"/>
      <c r="AA246" s="132"/>
      <c r="AB246" s="132"/>
      <c r="AC246" s="130"/>
      <c r="AD246" s="130"/>
      <c r="AE246" s="132"/>
      <c r="AF246" s="132"/>
      <c r="AG246" s="132"/>
      <c r="AH246" s="132"/>
      <c r="AI246" s="132"/>
      <c r="AJ246" s="132"/>
      <c r="AK246" s="130"/>
      <c r="AL246" s="130"/>
      <c r="AM246" s="132"/>
      <c r="AN246" s="132"/>
      <c r="AO246" s="132"/>
      <c r="AP246" s="132"/>
      <c r="AQ246" s="132"/>
      <c r="AR246" s="132"/>
      <c r="AS246" s="130"/>
      <c r="AT246" s="130"/>
      <c r="AU246" s="132"/>
      <c r="AV246" s="132"/>
      <c r="AW246" s="132"/>
      <c r="AX246" s="132"/>
      <c r="AY246" s="132"/>
      <c r="AZ246" s="132"/>
      <c r="BA246" s="131"/>
      <c r="BB246" s="131"/>
      <c r="BC246" s="130"/>
      <c r="BD246" s="132"/>
      <c r="BE246" s="132"/>
      <c r="BF246" s="132"/>
      <c r="BG246" s="132"/>
      <c r="BH246" s="143"/>
      <c r="BI246" s="108"/>
      <c r="BJ246" s="25"/>
      <c r="BK246" s="25"/>
    </row>
    <row r="247" spans="5:198" s="2" customFormat="1" ht="12.75" customHeight="1">
      <c r="E247" s="1"/>
      <c r="F247" s="25"/>
      <c r="G247" s="25"/>
      <c r="H247" s="115"/>
      <c r="I247" s="135"/>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143"/>
      <c r="BI247" s="108"/>
      <c r="BJ247" s="25"/>
      <c r="BK247" s="25"/>
    </row>
    <row r="248" spans="5:198" s="2" customFormat="1" ht="12.75" customHeight="1">
      <c r="E248" s="1"/>
      <c r="F248" s="25"/>
      <c r="G248" s="25"/>
      <c r="H248" s="115"/>
      <c r="I248" s="135"/>
      <c r="J248" s="7"/>
      <c r="K248" s="7"/>
      <c r="L248" s="7"/>
      <c r="M248" s="7"/>
      <c r="N248" s="7"/>
      <c r="O248" s="7"/>
      <c r="P248" s="7"/>
      <c r="Q248" s="7"/>
      <c r="R248" s="7"/>
      <c r="S248" s="7"/>
      <c r="T248" s="7"/>
      <c r="U248" s="7"/>
      <c r="V248" s="7"/>
      <c r="W248" s="7"/>
      <c r="X248" s="7"/>
      <c r="Y248" s="7"/>
      <c r="Z248" s="7"/>
      <c r="AA248" s="7"/>
      <c r="AB248" s="7"/>
      <c r="AC248" s="7"/>
      <c r="AD248" s="84"/>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143"/>
      <c r="BI248" s="108"/>
      <c r="BJ248" s="25"/>
      <c r="BK248" s="25"/>
    </row>
    <row r="249" spans="5:198" s="2" customFormat="1" ht="12.75" customHeight="1">
      <c r="E249" s="1"/>
      <c r="F249" s="25"/>
      <c r="G249" s="25"/>
      <c r="H249" s="115"/>
      <c r="I249" s="135"/>
      <c r="J249" s="135"/>
      <c r="K249" s="87"/>
      <c r="L249" s="142"/>
      <c r="M249" s="142"/>
      <c r="N249" s="127"/>
      <c r="O249" s="127"/>
      <c r="P249" s="127"/>
      <c r="Q249" s="127"/>
      <c r="R249" s="127"/>
      <c r="S249" s="127"/>
      <c r="T249" s="127"/>
      <c r="U249" s="87"/>
      <c r="V249" s="139"/>
      <c r="W249" s="137"/>
      <c r="X249" s="137"/>
      <c r="Y249" s="137"/>
      <c r="Z249" s="137"/>
      <c r="AA249" s="137"/>
      <c r="AB249" s="137"/>
      <c r="AC249" s="139"/>
      <c r="AD249" s="139"/>
      <c r="AE249" s="137"/>
      <c r="AF249" s="137"/>
      <c r="AG249" s="137"/>
      <c r="AH249" s="137"/>
      <c r="AI249" s="137"/>
      <c r="AJ249" s="137"/>
      <c r="AK249" s="139"/>
      <c r="AL249" s="139"/>
      <c r="AM249" s="137"/>
      <c r="AN249" s="137"/>
      <c r="AO249" s="137"/>
      <c r="AP249" s="137"/>
      <c r="AQ249" s="137"/>
      <c r="AR249" s="137"/>
      <c r="AS249" s="139"/>
      <c r="AT249" s="139"/>
      <c r="AU249" s="137"/>
      <c r="AV249" s="137"/>
      <c r="AW249" s="137"/>
      <c r="AX249" s="137"/>
      <c r="AY249" s="137"/>
      <c r="AZ249" s="137"/>
      <c r="BA249" s="131"/>
      <c r="BB249" s="131"/>
      <c r="BC249" s="134"/>
      <c r="BD249" s="132"/>
      <c r="BE249" s="132"/>
      <c r="BF249" s="132"/>
      <c r="BG249" s="132"/>
      <c r="BH249" s="143"/>
      <c r="BI249" s="108"/>
      <c r="BJ249" s="25"/>
      <c r="BK249" s="25"/>
    </row>
    <row r="250" spans="5:198" s="2" customFormat="1" ht="12.75" customHeight="1">
      <c r="E250" s="1"/>
      <c r="F250" s="25"/>
      <c r="G250" s="25"/>
      <c r="H250" s="115"/>
      <c r="I250" s="115"/>
      <c r="J250" s="115"/>
      <c r="K250" s="25"/>
      <c r="L250" s="117"/>
      <c r="M250" s="117"/>
      <c r="N250" s="84"/>
      <c r="O250" s="84"/>
      <c r="P250" s="84"/>
      <c r="Q250" s="84"/>
      <c r="R250" s="84"/>
      <c r="S250" s="84"/>
      <c r="T250" s="84"/>
      <c r="U250" s="25"/>
      <c r="V250" s="144"/>
      <c r="W250" s="143"/>
      <c r="X250" s="143"/>
      <c r="Y250" s="143"/>
      <c r="Z250" s="143"/>
      <c r="AA250" s="143"/>
      <c r="AB250" s="143"/>
      <c r="AC250" s="144"/>
      <c r="AD250" s="144"/>
      <c r="AE250" s="143"/>
      <c r="AF250" s="143"/>
      <c r="AG250" s="143"/>
      <c r="AH250" s="143"/>
      <c r="AI250" s="143"/>
      <c r="AJ250" s="143"/>
      <c r="AK250" s="144"/>
      <c r="AL250" s="144"/>
      <c r="AM250" s="143"/>
      <c r="AN250" s="143"/>
      <c r="AO250" s="143"/>
      <c r="AP250" s="143"/>
      <c r="AQ250" s="143"/>
      <c r="AR250" s="143"/>
      <c r="AS250" s="144"/>
      <c r="AT250" s="144"/>
      <c r="AU250" s="143"/>
      <c r="AV250" s="143"/>
      <c r="AW250" s="143"/>
      <c r="AX250" s="143"/>
      <c r="AY250" s="143"/>
      <c r="AZ250" s="143"/>
      <c r="BA250" s="145"/>
      <c r="BB250" s="145"/>
      <c r="BC250" s="144"/>
      <c r="BD250" s="143"/>
      <c r="BE250" s="143"/>
      <c r="BF250" s="143"/>
      <c r="BG250" s="143"/>
      <c r="BH250" s="143"/>
      <c r="BI250" s="108"/>
      <c r="BJ250" s="25"/>
      <c r="BK250" s="25"/>
    </row>
    <row r="251" spans="5:198" s="2" customFormat="1" ht="12.75" customHeight="1">
      <c r="E251" s="1"/>
      <c r="F251" s="25"/>
      <c r="G251" s="25"/>
      <c r="H251" s="146"/>
      <c r="I251" s="115"/>
      <c r="J251" s="115"/>
      <c r="K251" s="25"/>
      <c r="L251" s="117"/>
      <c r="M251" s="117"/>
      <c r="N251" s="84"/>
      <c r="O251" s="84"/>
      <c r="P251" s="84"/>
      <c r="Q251" s="84"/>
      <c r="R251" s="84"/>
      <c r="S251" s="84"/>
      <c r="T251" s="84"/>
      <c r="U251" s="25"/>
      <c r="V251" s="147"/>
      <c r="W251" s="148"/>
      <c r="X251" s="148"/>
      <c r="Y251" s="148"/>
      <c r="Z251" s="148"/>
      <c r="AA251" s="148"/>
      <c r="AB251" s="148"/>
      <c r="AC251" s="147"/>
      <c r="AD251" s="147"/>
      <c r="AE251" s="148"/>
      <c r="AF251" s="148"/>
      <c r="AG251" s="148"/>
      <c r="AH251" s="148"/>
      <c r="AI251" s="148"/>
      <c r="AJ251" s="148"/>
      <c r="AK251" s="147"/>
      <c r="AL251" s="147"/>
      <c r="AM251" s="148"/>
      <c r="AN251" s="148"/>
      <c r="AO251" s="148"/>
      <c r="AP251" s="148"/>
      <c r="AQ251" s="148"/>
      <c r="AR251" s="148"/>
      <c r="AS251" s="147"/>
      <c r="AT251" s="147"/>
      <c r="AU251" s="148"/>
      <c r="AV251" s="148"/>
      <c r="AW251" s="148"/>
      <c r="AX251" s="148"/>
      <c r="AY251" s="148"/>
      <c r="AZ251" s="148"/>
      <c r="BA251" s="145"/>
      <c r="BB251" s="145"/>
      <c r="BC251" s="149"/>
      <c r="BD251" s="143"/>
      <c r="BE251" s="143"/>
      <c r="BF251" s="143"/>
      <c r="BG251" s="143"/>
      <c r="BH251" s="143"/>
      <c r="BI251" s="108"/>
      <c r="BJ251" s="25"/>
      <c r="BK251" s="25"/>
    </row>
    <row r="252" spans="5:198" s="2" customFormat="1" ht="12.75" customHeight="1">
      <c r="E252" s="1"/>
      <c r="F252" s="25"/>
      <c r="G252" s="25"/>
      <c r="H252" s="146" t="s">
        <v>155</v>
      </c>
      <c r="I252" s="146"/>
      <c r="J252" s="146"/>
      <c r="K252" s="150"/>
      <c r="L252" s="151"/>
      <c r="M252" s="151"/>
      <c r="N252" s="152"/>
      <c r="O252" s="152"/>
      <c r="P252" s="152"/>
      <c r="Q252" s="152"/>
      <c r="R252" s="152"/>
      <c r="S252" s="152"/>
      <c r="T252" s="152"/>
      <c r="U252" s="150"/>
      <c r="V252" s="153"/>
      <c r="W252" s="154"/>
      <c r="X252" s="154"/>
      <c r="Y252" s="154"/>
      <c r="Z252" s="154"/>
      <c r="AA252" s="154"/>
      <c r="AB252" s="154"/>
      <c r="AC252" s="153"/>
      <c r="AD252" s="153"/>
      <c r="AE252" s="154"/>
      <c r="AF252" s="154"/>
      <c r="AG252" s="154"/>
      <c r="AH252" s="143"/>
      <c r="AI252" s="143"/>
      <c r="AJ252" s="143"/>
      <c r="AK252" s="144"/>
      <c r="AL252" s="144"/>
      <c r="AM252" s="143"/>
      <c r="AN252" s="143"/>
      <c r="AO252" s="143"/>
      <c r="AP252" s="25"/>
      <c r="AQ252" s="25"/>
      <c r="AR252" s="25"/>
      <c r="AS252" s="25"/>
      <c r="AT252" s="25"/>
      <c r="AU252" s="25"/>
      <c r="AV252" s="25"/>
      <c r="AW252" s="25"/>
      <c r="AX252" s="25"/>
      <c r="AY252" s="25"/>
      <c r="AZ252" s="25"/>
      <c r="BA252" s="25"/>
      <c r="BB252" s="25"/>
      <c r="BC252" s="25"/>
      <c r="BD252" s="25"/>
      <c r="BE252" s="25"/>
      <c r="BF252" s="25"/>
      <c r="BG252" s="25"/>
      <c r="BH252" s="25"/>
      <c r="BI252" s="25"/>
      <c r="BJ252" s="25"/>
      <c r="BK252" s="25"/>
    </row>
    <row r="253" spans="5:198" s="2" customFormat="1" ht="12.75" customHeight="1">
      <c r="E253" s="1"/>
      <c r="F253" s="25"/>
      <c r="G253" s="25"/>
      <c r="H253" s="146"/>
      <c r="I253" s="146"/>
      <c r="J253" s="146"/>
      <c r="K253" s="150"/>
      <c r="L253" s="151"/>
      <c r="M253" s="151"/>
      <c r="N253" s="152"/>
      <c r="O253" s="152"/>
      <c r="P253" s="152"/>
      <c r="Q253" s="152"/>
      <c r="R253" s="152"/>
      <c r="S253" s="152"/>
      <c r="T253" s="152"/>
      <c r="U253" s="150"/>
      <c r="V253" s="155"/>
      <c r="W253" s="156"/>
      <c r="X253" s="156"/>
      <c r="Y253" s="156"/>
      <c r="Z253" s="156"/>
      <c r="AA253" s="156"/>
      <c r="AB253" s="156"/>
      <c r="AC253" s="155"/>
      <c r="AD253" s="155"/>
      <c r="AE253" s="156"/>
      <c r="AF253" s="156"/>
      <c r="AG253" s="156"/>
      <c r="AH253" s="148"/>
      <c r="AI253" s="148"/>
      <c r="AJ253" s="148"/>
      <c r="AK253" s="147"/>
      <c r="AL253" s="147"/>
      <c r="AM253" s="148"/>
      <c r="AN253" s="148"/>
      <c r="AO253" s="148"/>
      <c r="AP253" s="148"/>
      <c r="AQ253" s="148"/>
      <c r="AR253" s="148"/>
      <c r="AS253" s="147"/>
      <c r="AT253" s="147"/>
      <c r="AU253" s="148"/>
      <c r="AV253" s="148"/>
      <c r="AW253" s="148"/>
      <c r="AX253" s="148"/>
      <c r="AY253" s="148"/>
      <c r="AZ253" s="148"/>
      <c r="BA253" s="145"/>
      <c r="BB253" s="145"/>
      <c r="BC253" s="149"/>
      <c r="BD253" s="143"/>
      <c r="BE253" s="143"/>
      <c r="BF253" s="143"/>
      <c r="BG253" s="143"/>
      <c r="BH253" s="143"/>
      <c r="BI253" s="108"/>
      <c r="BJ253" s="25"/>
      <c r="BK253" s="25"/>
    </row>
    <row r="254" spans="5:198" s="1" customFormat="1" ht="12.75" customHeight="1">
      <c r="F254" s="25"/>
      <c r="G254" s="25"/>
      <c r="H254" s="150"/>
      <c r="I254" s="150"/>
      <c r="J254" s="150"/>
      <c r="K254" s="150"/>
      <c r="L254" s="152"/>
      <c r="M254" s="152"/>
      <c r="N254" s="152"/>
      <c r="O254" s="152"/>
      <c r="P254" s="152"/>
      <c r="Q254" s="152"/>
      <c r="R254" s="152"/>
      <c r="S254" s="152"/>
      <c r="T254" s="152"/>
      <c r="U254" s="150"/>
      <c r="V254" s="157"/>
      <c r="W254" s="158"/>
      <c r="X254" s="158"/>
      <c r="Y254" s="158"/>
      <c r="Z254" s="158"/>
      <c r="AA254" s="158"/>
      <c r="AB254" s="158"/>
      <c r="AC254" s="157"/>
      <c r="AD254" s="157"/>
      <c r="AE254" s="158"/>
      <c r="AF254" s="158"/>
      <c r="AG254" s="158"/>
      <c r="AH254" s="159"/>
      <c r="AI254" s="159"/>
      <c r="AJ254" s="159"/>
      <c r="AK254" s="12"/>
      <c r="AL254" s="12"/>
      <c r="AM254" s="12"/>
      <c r="AN254" s="159"/>
      <c r="AO254" s="159"/>
      <c r="AP254" s="159"/>
      <c r="AQ254" s="159"/>
      <c r="AR254" s="159"/>
      <c r="AS254" s="12"/>
      <c r="AT254" s="12"/>
      <c r="AU254" s="159"/>
      <c r="AV254" s="159"/>
      <c r="AW254" s="159"/>
      <c r="AX254" s="159"/>
      <c r="AY254" s="159"/>
      <c r="AZ254" s="159"/>
      <c r="BA254" s="12"/>
      <c r="BB254" s="12"/>
      <c r="BC254" s="149"/>
      <c r="BD254" s="122"/>
      <c r="BE254" s="122"/>
      <c r="BF254" s="122"/>
      <c r="BG254" s="122"/>
      <c r="BH254" s="122"/>
      <c r="BI254" s="122"/>
      <c r="BJ254" s="25"/>
      <c r="BK254" s="25"/>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c r="DJ254" s="2"/>
      <c r="DK254" s="2"/>
      <c r="DL254" s="2"/>
      <c r="DM254" s="2"/>
      <c r="DN254" s="2"/>
      <c r="DO254" s="2"/>
      <c r="DP254" s="2"/>
      <c r="DQ254" s="2"/>
      <c r="DR254" s="2"/>
      <c r="DS254" s="2"/>
      <c r="DT254" s="2"/>
      <c r="DU254" s="2"/>
      <c r="DV254" s="2"/>
      <c r="DW254" s="2"/>
      <c r="DX254" s="2"/>
      <c r="DY254" s="2"/>
      <c r="DZ254" s="2"/>
      <c r="EA254" s="2"/>
      <c r="EB254" s="2"/>
      <c r="EC254" s="2"/>
      <c r="ED254" s="2"/>
      <c r="EE254" s="2"/>
      <c r="EF254" s="2"/>
      <c r="EG254" s="2"/>
      <c r="EH254" s="2"/>
      <c r="EI254" s="2"/>
      <c r="EJ254" s="2"/>
      <c r="EK254" s="2"/>
      <c r="EL254" s="2"/>
      <c r="EM254" s="2"/>
      <c r="EN254" s="2"/>
      <c r="EO254" s="2"/>
      <c r="EP254" s="2"/>
      <c r="EQ254" s="2"/>
      <c r="ER254" s="2"/>
      <c r="ES254" s="2"/>
      <c r="ET254" s="2"/>
      <c r="EU254" s="2"/>
      <c r="EV254" s="2"/>
      <c r="EW254" s="2"/>
      <c r="EX254" s="2"/>
      <c r="EY254" s="2"/>
      <c r="EZ254" s="2"/>
      <c r="FA254" s="2"/>
      <c r="FB254" s="2"/>
      <c r="FC254" s="2"/>
      <c r="FD254" s="2"/>
      <c r="FE254" s="2"/>
      <c r="FF254" s="2"/>
      <c r="FG254" s="2"/>
      <c r="FH254" s="2"/>
      <c r="FI254" s="2"/>
      <c r="FJ254" s="2"/>
      <c r="FK254" s="2"/>
      <c r="FL254" s="2"/>
      <c r="FM254" s="2"/>
      <c r="FN254" s="2"/>
      <c r="FO254" s="2"/>
      <c r="FP254" s="2"/>
      <c r="FQ254" s="2"/>
      <c r="FR254" s="2"/>
      <c r="FS254" s="2"/>
      <c r="FT254" s="2"/>
      <c r="FU254" s="2"/>
      <c r="FV254" s="2"/>
      <c r="FW254" s="2"/>
      <c r="FX254" s="2"/>
      <c r="FY254" s="2"/>
      <c r="FZ254" s="2"/>
      <c r="GA254" s="2"/>
      <c r="GB254" s="2"/>
      <c r="GC254" s="2"/>
      <c r="GD254" s="2"/>
      <c r="GE254" s="2"/>
      <c r="GF254" s="2"/>
      <c r="GG254" s="2"/>
      <c r="GH254" s="2"/>
      <c r="GI254" s="2"/>
      <c r="GJ254" s="2"/>
      <c r="GK254" s="2"/>
      <c r="GL254" s="2"/>
      <c r="GM254" s="2"/>
      <c r="GN254" s="2"/>
      <c r="GO254" s="2"/>
      <c r="GP254" s="2"/>
    </row>
    <row r="255" spans="5:198" s="1" customFormat="1" ht="13.5" customHeight="1" thickBot="1">
      <c r="F255" s="53"/>
      <c r="G255" s="53"/>
      <c r="H255" s="53"/>
      <c r="I255" s="53"/>
      <c r="J255" s="53"/>
      <c r="K255" s="53"/>
      <c r="L255" s="53"/>
      <c r="M255" s="53"/>
      <c r="N255" s="53"/>
      <c r="O255" s="53"/>
      <c r="P255" s="53"/>
      <c r="Q255" s="53"/>
      <c r="R255" s="53"/>
      <c r="S255" s="53"/>
      <c r="T255" s="53"/>
      <c r="U255" s="53"/>
      <c r="V255" s="53"/>
      <c r="W255" s="53"/>
      <c r="X255" s="53"/>
      <c r="Y255" s="53"/>
      <c r="Z255" s="53"/>
      <c r="AA255" s="53"/>
      <c r="AB255" s="53"/>
      <c r="AC255" s="53"/>
      <c r="AD255" s="53"/>
      <c r="AE255" s="53"/>
      <c r="AF255" s="53"/>
      <c r="AG255" s="53"/>
      <c r="AH255" s="53"/>
      <c r="AI255" s="53"/>
      <c r="AJ255" s="53"/>
      <c r="AK255" s="53"/>
      <c r="AL255" s="53"/>
      <c r="AM255" s="53"/>
      <c r="AN255" s="53"/>
      <c r="AO255" s="53"/>
      <c r="AP255" s="53"/>
      <c r="AQ255" s="53"/>
      <c r="AR255" s="53"/>
      <c r="AS255" s="53"/>
      <c r="AT255" s="53"/>
      <c r="AU255" s="53"/>
      <c r="AV255" s="53"/>
      <c r="AW255" s="53"/>
      <c r="AX255" s="53"/>
      <c r="AY255" s="53"/>
      <c r="AZ255" s="53"/>
      <c r="BA255" s="53"/>
      <c r="BB255" s="53"/>
      <c r="BC255" s="53"/>
      <c r="BD255" s="53"/>
      <c r="BE255" s="53"/>
      <c r="BF255" s="53"/>
      <c r="BG255" s="53"/>
      <c r="BH255" s="53"/>
      <c r="BI255" s="53"/>
      <c r="BJ255" s="53"/>
      <c r="BK255" s="4"/>
      <c r="BR255" s="2"/>
      <c r="BS255" s="32"/>
      <c r="BT255" s="32"/>
      <c r="BU255" s="32"/>
      <c r="BV255" s="32"/>
      <c r="BW255" s="32"/>
      <c r="BX255" s="32"/>
      <c r="BY255" s="32"/>
      <c r="BZ255" s="32"/>
      <c r="CA255" s="32"/>
      <c r="CB255" s="32"/>
      <c r="CC255" s="32"/>
      <c r="CD255" s="2"/>
      <c r="CE255" s="2"/>
      <c r="CF255" s="2"/>
      <c r="CG255" s="2"/>
      <c r="CH255" s="2"/>
      <c r="CI255" s="2"/>
      <c r="CJ255" s="2"/>
      <c r="CK255" s="2"/>
      <c r="CL255" s="2"/>
      <c r="CM255" s="32"/>
      <c r="CN255" s="32"/>
      <c r="CO255" s="32"/>
      <c r="CP255" s="32"/>
      <c r="CQ255" s="32"/>
      <c r="CR255" s="32"/>
      <c r="CS255" s="32"/>
      <c r="CT255" s="32"/>
      <c r="CU255" s="32"/>
      <c r="CV255" s="32"/>
      <c r="CW255" s="32"/>
      <c r="CX255" s="32"/>
      <c r="CY255" s="32"/>
      <c r="CZ255" s="32"/>
      <c r="DA255" s="32"/>
      <c r="DB255" s="32"/>
      <c r="DC255" s="32"/>
      <c r="DD255" s="2"/>
      <c r="DE255" s="2"/>
      <c r="DF255" s="2"/>
      <c r="DG255" s="2"/>
      <c r="DH255" s="2"/>
      <c r="DI255" s="2"/>
      <c r="DJ255" s="32"/>
      <c r="DK255" s="32"/>
      <c r="DL255" s="32"/>
      <c r="DM255" s="2"/>
      <c r="DN255" s="2"/>
      <c r="DO255" s="2"/>
      <c r="DP255" s="2"/>
      <c r="DQ255" s="2"/>
      <c r="DR255" s="2"/>
      <c r="DS255" s="32"/>
      <c r="DT255" s="32"/>
      <c r="DU255" s="32"/>
      <c r="DV255" s="32"/>
      <c r="DW255" s="32"/>
      <c r="DX255" s="2"/>
      <c r="DY255" s="2"/>
      <c r="DZ255" s="2"/>
      <c r="EA255" s="2"/>
      <c r="EB255" s="2"/>
      <c r="EC255" s="2"/>
      <c r="ED255" s="2"/>
      <c r="EE255" s="2"/>
      <c r="EF255" s="2"/>
      <c r="EG255" s="32"/>
      <c r="EH255" s="49"/>
      <c r="EI255" s="2"/>
      <c r="EJ255" s="2"/>
      <c r="EK255" s="2"/>
      <c r="EL255" s="2"/>
      <c r="EM255" s="2"/>
      <c r="EN255" s="2"/>
      <c r="EO255" s="2"/>
      <c r="EP255" s="2"/>
      <c r="EQ255" s="2"/>
      <c r="ER255" s="2"/>
      <c r="ES255" s="2"/>
      <c r="ET255" s="2"/>
      <c r="EU255" s="2"/>
      <c r="EV255" s="2"/>
      <c r="EW255" s="2"/>
      <c r="EX255" s="2"/>
      <c r="EY255" s="2"/>
      <c r="EZ255" s="2"/>
      <c r="FA255" s="2"/>
      <c r="FB255" s="2"/>
      <c r="FC255" s="2"/>
      <c r="FD255" s="2"/>
      <c r="FE255" s="2"/>
      <c r="FF255" s="2"/>
      <c r="FG255" s="2"/>
      <c r="FH255" s="2"/>
      <c r="FI255" s="2"/>
      <c r="FJ255" s="2"/>
      <c r="FK255" s="2"/>
      <c r="FL255" s="2"/>
      <c r="FM255" s="2"/>
      <c r="FN255" s="2"/>
      <c r="FO255" s="2"/>
      <c r="FP255" s="2"/>
      <c r="FQ255" s="2"/>
      <c r="FR255" s="2"/>
      <c r="FS255" s="2"/>
      <c r="FT255" s="2"/>
      <c r="FU255" s="2"/>
      <c r="FV255" s="2"/>
      <c r="FW255" s="2"/>
      <c r="FX255" s="2"/>
      <c r="FY255" s="2"/>
      <c r="FZ255" s="2"/>
      <c r="GA255" s="2"/>
      <c r="GB255" s="2"/>
      <c r="GC255" s="2"/>
      <c r="GD255" s="2"/>
      <c r="GE255" s="2"/>
      <c r="GF255" s="2"/>
      <c r="GG255" s="2"/>
      <c r="GH255" s="32"/>
      <c r="GI255" s="32"/>
      <c r="GJ255" s="32"/>
      <c r="GK255" s="32"/>
      <c r="GL255" s="2"/>
      <c r="GM255" s="2"/>
      <c r="GN255" s="2"/>
      <c r="GO255" s="2"/>
      <c r="GP255" s="2"/>
    </row>
    <row r="256" spans="5:198" s="1" customFormat="1" ht="18" customHeight="1">
      <c r="F256" s="550" t="str">
        <f>[2]Setup!$B$5</f>
        <v>Precise Mortgage Funding 2018-2B plc</v>
      </c>
      <c r="G256" s="550"/>
      <c r="H256" s="550"/>
      <c r="I256" s="550"/>
      <c r="J256" s="550"/>
      <c r="K256" s="550"/>
      <c r="L256" s="550"/>
      <c r="M256" s="550"/>
      <c r="N256" s="550"/>
      <c r="O256" s="550"/>
      <c r="P256" s="550"/>
      <c r="Q256" s="550"/>
      <c r="R256" s="550"/>
      <c r="S256" s="550"/>
      <c r="T256" s="550"/>
      <c r="U256" s="550"/>
      <c r="V256" s="550"/>
      <c r="W256" s="550"/>
      <c r="X256" s="550"/>
      <c r="Y256" s="550"/>
      <c r="Z256" s="550"/>
      <c r="AA256" s="550"/>
      <c r="AB256" s="550"/>
      <c r="AC256" s="550"/>
      <c r="AD256" s="550"/>
      <c r="AE256" s="550"/>
      <c r="AF256" s="550"/>
      <c r="AG256" s="550"/>
      <c r="AH256" s="550"/>
      <c r="AI256" s="550"/>
      <c r="AJ256" s="550"/>
      <c r="AK256" s="550"/>
      <c r="AL256" s="550"/>
      <c r="AM256" s="550"/>
      <c r="AN256" s="550"/>
      <c r="AO256" s="550"/>
      <c r="AP256" s="550"/>
      <c r="AQ256" s="550"/>
      <c r="AR256" s="550"/>
      <c r="AS256" s="550"/>
      <c r="AT256" s="550"/>
      <c r="AU256" s="550"/>
      <c r="AV256" s="550"/>
      <c r="AW256" s="550"/>
      <c r="AX256" s="550"/>
      <c r="AY256" s="550"/>
      <c r="AZ256" s="550"/>
      <c r="BA256" s="550"/>
      <c r="BB256" s="550"/>
      <c r="BC256" s="550"/>
      <c r="BD256" s="550"/>
      <c r="BE256" s="550"/>
      <c r="BF256" s="550"/>
      <c r="BG256" s="550"/>
      <c r="BH256" s="550"/>
      <c r="BI256" s="550"/>
      <c r="BJ256" s="550"/>
      <c r="BK256" s="550"/>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c r="DO256" s="2"/>
      <c r="DP256" s="2"/>
      <c r="DQ256" s="2"/>
      <c r="DR256" s="2"/>
      <c r="DS256" s="2"/>
      <c r="DT256" s="2"/>
      <c r="DU256" s="2"/>
      <c r="DV256" s="2"/>
      <c r="DW256" s="2"/>
      <c r="DX256" s="2"/>
      <c r="DY256" s="2"/>
      <c r="DZ256" s="2"/>
      <c r="EA256" s="2"/>
      <c r="EB256" s="2"/>
      <c r="EC256" s="2"/>
      <c r="ED256" s="2"/>
      <c r="EE256" s="2"/>
      <c r="EF256" s="2"/>
      <c r="EG256" s="2"/>
      <c r="EH256" s="2"/>
      <c r="EI256" s="2"/>
      <c r="EJ256" s="2"/>
      <c r="EK256" s="2"/>
      <c r="EL256" s="2"/>
      <c r="EM256" s="2"/>
      <c r="EN256" s="2"/>
      <c r="EO256" s="2"/>
      <c r="EP256" s="2"/>
      <c r="EQ256" s="2"/>
      <c r="ER256" s="2"/>
      <c r="ES256" s="2"/>
      <c r="ET256" s="2"/>
      <c r="EU256" s="2"/>
      <c r="EV256" s="2"/>
      <c r="EW256" s="2"/>
      <c r="EX256" s="2"/>
      <c r="EY256" s="2"/>
      <c r="EZ256" s="2"/>
      <c r="FA256" s="2"/>
      <c r="FB256" s="2"/>
      <c r="FC256" s="2"/>
      <c r="FD256" s="2"/>
      <c r="FE256" s="2"/>
      <c r="FF256" s="2"/>
      <c r="FG256" s="2"/>
      <c r="FH256" s="2"/>
      <c r="FI256" s="2"/>
      <c r="FJ256" s="2"/>
      <c r="FK256" s="2"/>
      <c r="FL256" s="2"/>
      <c r="FM256" s="2"/>
      <c r="FN256" s="2"/>
      <c r="FO256" s="2"/>
      <c r="FP256" s="2"/>
      <c r="FQ256" s="2"/>
      <c r="FR256" s="2"/>
      <c r="FS256" s="2"/>
      <c r="FT256" s="2"/>
      <c r="FU256" s="2"/>
      <c r="FV256" s="2"/>
      <c r="FW256" s="2"/>
      <c r="FX256" s="2"/>
      <c r="FY256" s="2"/>
      <c r="FZ256" s="2"/>
      <c r="GA256" s="2"/>
      <c r="GB256" s="2"/>
      <c r="GC256" s="2"/>
      <c r="GD256" s="2"/>
      <c r="GE256" s="2"/>
      <c r="GF256" s="2"/>
      <c r="GG256" s="2"/>
      <c r="GH256" s="2"/>
      <c r="GI256" s="2"/>
      <c r="GJ256" s="2"/>
      <c r="GK256" s="2"/>
      <c r="GL256" s="2"/>
      <c r="GM256" s="2"/>
      <c r="GN256" s="2"/>
      <c r="GO256" s="2"/>
      <c r="GP256" s="2"/>
    </row>
    <row r="257" spans="6:198" s="1" customFormat="1" ht="15" customHeight="1">
      <c r="F257" s="551" t="s">
        <v>1</v>
      </c>
      <c r="G257" s="551"/>
      <c r="H257" s="551"/>
      <c r="I257" s="551"/>
      <c r="J257" s="551"/>
      <c r="K257" s="551"/>
      <c r="L257" s="551"/>
      <c r="M257" s="551"/>
      <c r="N257" s="551"/>
      <c r="O257" s="551"/>
      <c r="P257" s="551"/>
      <c r="Q257" s="551"/>
      <c r="R257" s="551"/>
      <c r="S257" s="551"/>
      <c r="T257" s="551"/>
      <c r="U257" s="551"/>
      <c r="V257" s="551"/>
      <c r="W257" s="551"/>
      <c r="X257" s="551"/>
      <c r="Y257" s="551"/>
      <c r="Z257" s="551"/>
      <c r="AA257" s="551"/>
      <c r="AB257" s="551"/>
      <c r="AC257" s="551"/>
      <c r="AD257" s="551"/>
      <c r="AE257" s="551"/>
      <c r="AF257" s="551"/>
      <c r="AG257" s="551"/>
      <c r="AH257" s="551"/>
      <c r="AI257" s="551"/>
      <c r="AJ257" s="551"/>
      <c r="AK257" s="551"/>
      <c r="AL257" s="551"/>
      <c r="AM257" s="551"/>
      <c r="AN257" s="551"/>
      <c r="AO257" s="551"/>
      <c r="AP257" s="551"/>
      <c r="AQ257" s="551"/>
      <c r="AR257" s="551"/>
      <c r="AS257" s="551"/>
      <c r="AT257" s="551"/>
      <c r="AU257" s="551"/>
      <c r="AV257" s="551"/>
      <c r="AW257" s="551"/>
      <c r="AX257" s="551"/>
      <c r="AY257" s="551"/>
      <c r="AZ257" s="551"/>
      <c r="BA257" s="551"/>
      <c r="BB257" s="551"/>
      <c r="BC257" s="551"/>
      <c r="BD257" s="551"/>
      <c r="BE257" s="551"/>
      <c r="BF257" s="551"/>
      <c r="BG257" s="551"/>
      <c r="BH257" s="551"/>
      <c r="BI257" s="551"/>
      <c r="BJ257" s="551"/>
      <c r="BK257" s="551"/>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c r="DO257" s="2"/>
      <c r="DP257" s="2"/>
      <c r="DQ257" s="2"/>
      <c r="DR257" s="2"/>
      <c r="DS257" s="2"/>
      <c r="DT257" s="2"/>
      <c r="DU257" s="2"/>
      <c r="DV257" s="2"/>
      <c r="DW257" s="2"/>
      <c r="DX257" s="2"/>
      <c r="DY257" s="2"/>
      <c r="DZ257" s="2"/>
      <c r="EA257" s="2"/>
      <c r="EB257" s="2"/>
      <c r="EC257" s="2"/>
      <c r="ED257" s="2"/>
      <c r="EE257" s="2"/>
      <c r="EF257" s="2"/>
      <c r="EG257" s="2"/>
      <c r="EH257" s="2"/>
      <c r="EI257" s="2"/>
      <c r="EJ257" s="2"/>
      <c r="EK257" s="2"/>
      <c r="EL257" s="2"/>
      <c r="EM257" s="2"/>
      <c r="EN257" s="2"/>
      <c r="EO257" s="2"/>
      <c r="EP257" s="2"/>
      <c r="EQ257" s="2"/>
      <c r="ER257" s="2"/>
      <c r="ES257" s="2"/>
      <c r="ET257" s="2"/>
      <c r="EU257" s="2"/>
      <c r="EV257" s="2"/>
      <c r="EW257" s="2"/>
      <c r="EX257" s="2"/>
      <c r="EY257" s="2"/>
      <c r="EZ257" s="2"/>
      <c r="FA257" s="2"/>
      <c r="FB257" s="2"/>
      <c r="FC257" s="2"/>
      <c r="FD257" s="2"/>
      <c r="FE257" s="2"/>
      <c r="FF257" s="2"/>
      <c r="FG257" s="2"/>
      <c r="FH257" s="2"/>
      <c r="FI257" s="2"/>
      <c r="FJ257" s="2"/>
      <c r="FK257" s="2"/>
      <c r="FL257" s="2"/>
      <c r="FM257" s="2"/>
      <c r="FN257" s="2"/>
      <c r="FO257" s="2"/>
      <c r="FP257" s="2"/>
      <c r="FQ257" s="2"/>
      <c r="FR257" s="2"/>
      <c r="FS257" s="2"/>
      <c r="FT257" s="2"/>
      <c r="FU257" s="2"/>
      <c r="FV257" s="2"/>
      <c r="FW257" s="2"/>
      <c r="FX257" s="2"/>
      <c r="FY257" s="2"/>
      <c r="FZ257" s="2"/>
      <c r="GA257" s="2"/>
      <c r="GB257" s="2"/>
      <c r="GC257" s="2"/>
      <c r="GD257" s="2"/>
      <c r="GE257" s="2"/>
      <c r="GF257" s="2"/>
      <c r="GG257" s="2"/>
      <c r="GH257" s="2"/>
      <c r="GI257" s="2"/>
      <c r="GJ257" s="2"/>
      <c r="GK257" s="2"/>
      <c r="GL257" s="2"/>
      <c r="GM257" s="2"/>
      <c r="GN257" s="2"/>
      <c r="GO257" s="2"/>
      <c r="GP257" s="2"/>
    </row>
    <row r="258" spans="6:198" s="1" customFormat="1" ht="15" customHeight="1">
      <c r="F258" s="551" t="s">
        <v>2</v>
      </c>
      <c r="G258" s="551"/>
      <c r="H258" s="551"/>
      <c r="I258" s="551"/>
      <c r="J258" s="551"/>
      <c r="K258" s="551"/>
      <c r="L258" s="551"/>
      <c r="M258" s="551"/>
      <c r="N258" s="551"/>
      <c r="O258" s="551"/>
      <c r="P258" s="551"/>
      <c r="Q258" s="551"/>
      <c r="R258" s="551"/>
      <c r="S258" s="551"/>
      <c r="T258" s="551"/>
      <c r="U258" s="551"/>
      <c r="V258" s="551"/>
      <c r="W258" s="551"/>
      <c r="X258" s="551"/>
      <c r="Y258" s="551"/>
      <c r="Z258" s="551"/>
      <c r="AA258" s="551"/>
      <c r="AB258" s="551"/>
      <c r="AC258" s="551"/>
      <c r="AD258" s="551"/>
      <c r="AE258" s="551"/>
      <c r="AF258" s="551"/>
      <c r="AG258" s="551"/>
      <c r="AH258" s="551"/>
      <c r="AI258" s="551"/>
      <c r="AJ258" s="551"/>
      <c r="AK258" s="551"/>
      <c r="AL258" s="551"/>
      <c r="AM258" s="551"/>
      <c r="AN258" s="551"/>
      <c r="AO258" s="551"/>
      <c r="AP258" s="551"/>
      <c r="AQ258" s="551"/>
      <c r="AR258" s="551"/>
      <c r="AS258" s="551"/>
      <c r="AT258" s="551"/>
      <c r="AU258" s="551"/>
      <c r="AV258" s="551"/>
      <c r="AW258" s="551"/>
      <c r="AX258" s="551"/>
      <c r="AY258" s="551"/>
      <c r="AZ258" s="551"/>
      <c r="BA258" s="551"/>
      <c r="BB258" s="551"/>
      <c r="BC258" s="551"/>
      <c r="BD258" s="551"/>
      <c r="BE258" s="551"/>
      <c r="BF258" s="551"/>
      <c r="BG258" s="551"/>
      <c r="BH258" s="551"/>
      <c r="BI258" s="551"/>
      <c r="BJ258" s="551"/>
      <c r="BK258" s="551"/>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c r="DR258" s="2"/>
      <c r="DS258" s="2"/>
      <c r="DT258" s="2"/>
      <c r="DU258" s="2"/>
      <c r="DV258" s="2"/>
      <c r="DW258" s="2"/>
      <c r="DX258" s="2"/>
      <c r="DY258" s="2"/>
      <c r="DZ258" s="2"/>
      <c r="EA258" s="2"/>
      <c r="EB258" s="2"/>
      <c r="EC258" s="2"/>
      <c r="ED258" s="2"/>
      <c r="EE258" s="2"/>
      <c r="EF258" s="2"/>
      <c r="EG258" s="2"/>
      <c r="EH258" s="2"/>
      <c r="EI258" s="2"/>
      <c r="EJ258" s="2"/>
      <c r="EK258" s="2"/>
      <c r="EL258" s="2"/>
      <c r="EM258" s="2"/>
      <c r="EN258" s="2"/>
      <c r="EO258" s="2"/>
      <c r="EP258" s="2"/>
      <c r="EQ258" s="2"/>
      <c r="ER258" s="2"/>
      <c r="ES258" s="2"/>
      <c r="ET258" s="2"/>
      <c r="EU258" s="2"/>
      <c r="EV258" s="2"/>
      <c r="EW258" s="2"/>
      <c r="EX258" s="2"/>
      <c r="EY258" s="2"/>
      <c r="EZ258" s="2"/>
      <c r="FA258" s="2"/>
      <c r="FB258" s="2"/>
      <c r="FC258" s="2"/>
      <c r="FD258" s="2"/>
      <c r="FE258" s="2"/>
      <c r="FF258" s="2"/>
      <c r="FG258" s="2"/>
      <c r="FH258" s="2"/>
      <c r="FI258" s="2"/>
      <c r="FJ258" s="2"/>
      <c r="FK258" s="2"/>
      <c r="FL258" s="2"/>
      <c r="FM258" s="2"/>
      <c r="FN258" s="2"/>
      <c r="FO258" s="2"/>
      <c r="FP258" s="2"/>
      <c r="FQ258" s="2"/>
      <c r="FR258" s="2"/>
      <c r="FS258" s="2"/>
      <c r="FT258" s="2"/>
      <c r="FU258" s="2"/>
      <c r="FV258" s="2"/>
      <c r="FW258" s="2"/>
      <c r="FX258" s="2"/>
      <c r="FY258" s="2"/>
      <c r="FZ258" s="2"/>
      <c r="GA258" s="2"/>
      <c r="GB258" s="2"/>
      <c r="GC258" s="2"/>
      <c r="GD258" s="2"/>
      <c r="GE258" s="2"/>
      <c r="GF258" s="2"/>
      <c r="GG258" s="2"/>
      <c r="GH258" s="2"/>
      <c r="GI258" s="2"/>
      <c r="GJ258" s="2"/>
      <c r="GK258" s="2"/>
      <c r="GL258" s="2"/>
      <c r="GM258" s="2"/>
      <c r="GN258" s="2"/>
      <c r="GO258" s="2"/>
      <c r="GP258" s="2"/>
    </row>
    <row r="259" spans="6:198" s="1" customFormat="1" ht="13.5" customHeight="1" thickBot="1">
      <c r="F259" s="552">
        <f>[1]Input!$C$112</f>
        <v>43211</v>
      </c>
      <c r="G259" s="552"/>
      <c r="H259" s="552"/>
      <c r="I259" s="552"/>
      <c r="J259" s="552"/>
      <c r="K259" s="552"/>
      <c r="L259" s="552"/>
      <c r="M259" s="552"/>
      <c r="N259" s="552"/>
      <c r="O259" s="552"/>
      <c r="P259" s="552"/>
      <c r="Q259" s="552"/>
      <c r="R259" s="552"/>
      <c r="S259" s="552"/>
      <c r="T259" s="552"/>
      <c r="U259" s="552"/>
      <c r="V259" s="552"/>
      <c r="W259" s="552"/>
      <c r="X259" s="552"/>
      <c r="Y259" s="552"/>
      <c r="Z259" s="552"/>
      <c r="AA259" s="552"/>
      <c r="AB259" s="552"/>
      <c r="AC259" s="552"/>
      <c r="AD259" s="552"/>
      <c r="AE259" s="552"/>
      <c r="AF259" s="552"/>
      <c r="AG259" s="552"/>
      <c r="AH259" s="552"/>
      <c r="AI259" s="552"/>
      <c r="AJ259" s="552"/>
      <c r="AK259" s="552"/>
      <c r="AL259" s="552"/>
      <c r="AM259" s="552"/>
      <c r="AN259" s="552"/>
      <c r="AO259" s="552"/>
      <c r="AP259" s="552"/>
      <c r="AQ259" s="552"/>
      <c r="AR259" s="552"/>
      <c r="AS259" s="552"/>
      <c r="AT259" s="552"/>
      <c r="AU259" s="552"/>
      <c r="AV259" s="552"/>
      <c r="AW259" s="552"/>
      <c r="AX259" s="552"/>
      <c r="AY259" s="552"/>
      <c r="AZ259" s="552"/>
      <c r="BA259" s="552"/>
      <c r="BB259" s="552"/>
      <c r="BC259" s="552"/>
      <c r="BD259" s="552"/>
      <c r="BE259" s="552"/>
      <c r="BF259" s="552"/>
      <c r="BG259" s="552"/>
      <c r="BH259" s="552"/>
      <c r="BI259" s="552"/>
      <c r="BJ259" s="552"/>
      <c r="BK259" s="55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c r="DO259" s="2"/>
      <c r="DP259" s="2"/>
      <c r="DQ259" s="2"/>
      <c r="DR259" s="2"/>
      <c r="DS259" s="2"/>
      <c r="DT259" s="2"/>
      <c r="DU259" s="2"/>
      <c r="DV259" s="2"/>
      <c r="DW259" s="2"/>
      <c r="DX259" s="2"/>
      <c r="DY259" s="2"/>
      <c r="DZ259" s="2"/>
      <c r="EA259" s="2"/>
      <c r="EB259" s="2"/>
      <c r="EC259" s="2"/>
      <c r="ED259" s="2"/>
      <c r="EE259" s="2"/>
      <c r="EF259" s="2"/>
      <c r="EG259" s="2"/>
      <c r="EH259" s="2"/>
      <c r="EI259" s="2"/>
      <c r="EJ259" s="2"/>
      <c r="EK259" s="2"/>
      <c r="EL259" s="2"/>
      <c r="EM259" s="2"/>
      <c r="EN259" s="2"/>
      <c r="EO259" s="2"/>
      <c r="EP259" s="2"/>
      <c r="EQ259" s="2"/>
      <c r="ER259" s="2"/>
      <c r="ES259" s="2"/>
      <c r="ET259" s="2"/>
      <c r="EU259" s="2"/>
      <c r="EV259" s="2"/>
      <c r="EW259" s="2"/>
      <c r="EX259" s="2"/>
      <c r="EY259" s="2"/>
      <c r="EZ259" s="2"/>
      <c r="FA259" s="2"/>
      <c r="FB259" s="2"/>
      <c r="FC259" s="2"/>
      <c r="FD259" s="2"/>
      <c r="FE259" s="2"/>
      <c r="FF259" s="2"/>
      <c r="FG259" s="2"/>
      <c r="FH259" s="2"/>
      <c r="FI259" s="2"/>
      <c r="FJ259" s="2"/>
      <c r="FK259" s="2"/>
      <c r="FL259" s="2"/>
      <c r="FM259" s="2"/>
      <c r="FN259" s="2"/>
      <c r="FO259" s="2"/>
      <c r="FP259" s="2"/>
      <c r="FQ259" s="2"/>
      <c r="FR259" s="2"/>
      <c r="FS259" s="2"/>
      <c r="FT259" s="2"/>
      <c r="FU259" s="2"/>
      <c r="FV259" s="2"/>
      <c r="FW259" s="2"/>
      <c r="FX259" s="2"/>
      <c r="FY259" s="2"/>
      <c r="FZ259" s="2"/>
      <c r="GA259" s="2"/>
      <c r="GB259" s="2"/>
      <c r="GC259" s="2"/>
      <c r="GD259" s="2"/>
      <c r="GE259" s="2"/>
      <c r="GF259" s="2"/>
      <c r="GG259" s="2"/>
      <c r="GH259" s="2"/>
      <c r="GI259" s="2"/>
      <c r="GJ259" s="2"/>
      <c r="GK259" s="2"/>
      <c r="GL259" s="2"/>
      <c r="GM259" s="2"/>
      <c r="GN259" s="2"/>
      <c r="GO259" s="2"/>
      <c r="GP259" s="2"/>
    </row>
    <row r="260" spans="6:198" s="1" customFormat="1" ht="12.75" customHeight="1">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c r="DM260" s="2"/>
      <c r="DN260" s="2"/>
      <c r="DO260" s="2"/>
      <c r="DP260" s="2"/>
      <c r="DQ260" s="2"/>
      <c r="DR260" s="2"/>
      <c r="DS260" s="2"/>
      <c r="DT260" s="2"/>
      <c r="DU260" s="2"/>
      <c r="DV260" s="2"/>
      <c r="DW260" s="2"/>
      <c r="DX260" s="2"/>
      <c r="DY260" s="2"/>
      <c r="DZ260" s="2"/>
      <c r="EA260" s="2"/>
      <c r="EB260" s="2"/>
      <c r="EC260" s="2"/>
      <c r="ED260" s="2"/>
      <c r="EE260" s="2"/>
      <c r="EF260" s="2"/>
      <c r="EG260" s="2"/>
      <c r="EH260" s="2"/>
      <c r="EI260" s="2"/>
      <c r="EJ260" s="2"/>
      <c r="EK260" s="2"/>
      <c r="EL260" s="2"/>
      <c r="EM260" s="2"/>
      <c r="EN260" s="2"/>
      <c r="EO260" s="2"/>
      <c r="EP260" s="2"/>
      <c r="EQ260" s="2"/>
      <c r="ER260" s="2"/>
      <c r="ES260" s="2"/>
      <c r="ET260" s="2"/>
      <c r="EU260" s="2"/>
      <c r="EV260" s="2"/>
      <c r="EW260" s="2"/>
      <c r="EX260" s="2"/>
      <c r="EY260" s="2"/>
      <c r="EZ260" s="2"/>
      <c r="FA260" s="2"/>
      <c r="FB260" s="2"/>
      <c r="FC260" s="2"/>
      <c r="FD260" s="2"/>
      <c r="FE260" s="2"/>
      <c r="FF260" s="2"/>
      <c r="FG260" s="2"/>
      <c r="FH260" s="2"/>
      <c r="FI260" s="2"/>
      <c r="FJ260" s="2"/>
      <c r="FK260" s="2"/>
      <c r="FL260" s="2"/>
      <c r="FM260" s="2"/>
      <c r="FN260" s="2"/>
      <c r="FO260" s="2"/>
      <c r="FP260" s="2"/>
      <c r="FQ260" s="2"/>
      <c r="FR260" s="2"/>
      <c r="FS260" s="2"/>
      <c r="FT260" s="2"/>
      <c r="FU260" s="2"/>
      <c r="FV260" s="2"/>
      <c r="FW260" s="2"/>
      <c r="FX260" s="2"/>
      <c r="FY260" s="2"/>
      <c r="FZ260" s="2"/>
      <c r="GA260" s="2"/>
      <c r="GB260" s="2"/>
      <c r="GC260" s="2"/>
      <c r="GD260" s="2"/>
      <c r="GE260" s="2"/>
      <c r="GF260" s="2"/>
      <c r="GG260" s="2"/>
      <c r="GH260" s="2"/>
      <c r="GI260" s="2"/>
      <c r="GJ260" s="2"/>
      <c r="GK260" s="2"/>
      <c r="GL260" s="2"/>
      <c r="GM260" s="2"/>
      <c r="GN260" s="2"/>
      <c r="GO260" s="2"/>
      <c r="GP260" s="2"/>
    </row>
    <row r="261" spans="6:198" s="1" customFormat="1" ht="12.75" customHeight="1">
      <c r="F261" s="579" t="s">
        <v>21</v>
      </c>
      <c r="G261" s="579"/>
      <c r="H261" s="579"/>
      <c r="I261" s="579"/>
      <c r="J261" s="579"/>
      <c r="K261" s="579"/>
      <c r="L261" s="579"/>
      <c r="M261" s="579"/>
      <c r="N261" s="579"/>
      <c r="O261" s="579"/>
      <c r="P261" s="579"/>
      <c r="Q261" s="579"/>
      <c r="R261" s="579"/>
      <c r="S261" s="579"/>
      <c r="T261" s="579"/>
      <c r="U261" s="579"/>
      <c r="V261" s="579"/>
      <c r="W261" s="579"/>
      <c r="X261" s="579"/>
      <c r="Y261" s="579"/>
      <c r="Z261" s="579"/>
      <c r="AA261" s="579"/>
      <c r="AB261" s="579"/>
      <c r="AC261" s="579"/>
      <c r="AD261" s="579"/>
      <c r="AE261" s="579"/>
      <c r="AF261" s="579"/>
      <c r="AG261" s="579"/>
      <c r="AH261" s="579"/>
      <c r="AI261" s="579"/>
      <c r="AJ261" s="579"/>
      <c r="AK261" s="579"/>
      <c r="AL261" s="579"/>
      <c r="AM261" s="579"/>
      <c r="AN261" s="579"/>
      <c r="AO261" s="579"/>
      <c r="AP261" s="579"/>
      <c r="AQ261" s="579"/>
      <c r="AR261" s="579"/>
      <c r="AS261" s="579"/>
      <c r="AT261" s="579"/>
      <c r="AU261" s="579"/>
      <c r="AV261" s="579"/>
      <c r="AW261" s="579"/>
      <c r="AX261" s="579"/>
      <c r="AY261" s="579"/>
      <c r="AZ261" s="579"/>
      <c r="BA261" s="579"/>
      <c r="BB261" s="579"/>
      <c r="BC261" s="579"/>
      <c r="BD261" s="579"/>
      <c r="BE261" s="579"/>
      <c r="BF261" s="579"/>
      <c r="BG261" s="579"/>
      <c r="BH261" s="579"/>
      <c r="BI261" s="579"/>
      <c r="BJ261" s="579"/>
      <c r="BK261" s="579"/>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c r="DO261" s="2"/>
      <c r="DP261" s="2"/>
      <c r="DQ261" s="2"/>
      <c r="DR261" s="2"/>
      <c r="DS261" s="2"/>
      <c r="DT261" s="2"/>
      <c r="DU261" s="2"/>
      <c r="DV261" s="2"/>
      <c r="DW261" s="2"/>
      <c r="DX261" s="2"/>
      <c r="DY261" s="2"/>
      <c r="DZ261" s="2"/>
      <c r="EA261" s="2"/>
      <c r="EB261" s="2"/>
      <c r="EC261" s="2"/>
      <c r="ED261" s="2"/>
      <c r="EE261" s="2"/>
      <c r="EF261" s="2"/>
      <c r="EG261" s="2"/>
      <c r="EH261" s="2"/>
      <c r="EI261" s="2"/>
      <c r="EJ261" s="2"/>
      <c r="EK261" s="2"/>
      <c r="EL261" s="2"/>
      <c r="EM261" s="2"/>
      <c r="EN261" s="2"/>
      <c r="EO261" s="2"/>
      <c r="EP261" s="2"/>
      <c r="EQ261" s="2"/>
      <c r="ER261" s="2"/>
      <c r="ES261" s="2"/>
      <c r="ET261" s="2"/>
      <c r="EU261" s="2"/>
      <c r="EV261" s="2"/>
      <c r="EW261" s="2"/>
      <c r="EX261" s="2"/>
      <c r="EY261" s="2"/>
      <c r="EZ261" s="2"/>
      <c r="FA261" s="2"/>
      <c r="FB261" s="2"/>
      <c r="FC261" s="2"/>
      <c r="FD261" s="2"/>
      <c r="FE261" s="2"/>
      <c r="FF261" s="2"/>
      <c r="FG261" s="2"/>
      <c r="FH261" s="2"/>
      <c r="FI261" s="2"/>
      <c r="FJ261" s="2"/>
      <c r="FK261" s="2"/>
      <c r="FL261" s="2"/>
      <c r="FM261" s="2"/>
      <c r="FN261" s="2"/>
      <c r="FO261" s="2"/>
      <c r="FP261" s="2"/>
      <c r="FQ261" s="2"/>
      <c r="FR261" s="2"/>
      <c r="FS261" s="2"/>
      <c r="FT261" s="2"/>
      <c r="FU261" s="2"/>
      <c r="FV261" s="2"/>
      <c r="FW261" s="2"/>
      <c r="FX261" s="2"/>
      <c r="FY261" s="2"/>
      <c r="FZ261" s="2"/>
      <c r="GA261" s="2"/>
      <c r="GB261" s="2"/>
      <c r="GC261" s="2"/>
      <c r="GD261" s="2"/>
      <c r="GE261" s="2"/>
      <c r="GF261" s="2"/>
      <c r="GG261" s="2"/>
      <c r="GH261" s="2"/>
      <c r="GI261" s="2"/>
      <c r="GJ261" s="2"/>
      <c r="GK261" s="2"/>
      <c r="GL261" s="2"/>
      <c r="GM261" s="2"/>
      <c r="GN261" s="2"/>
      <c r="GO261" s="2"/>
      <c r="GP261" s="2"/>
    </row>
    <row r="262" spans="6:198" s="1" customFormat="1" ht="12.75" customHeight="1">
      <c r="F262" s="97" t="str">
        <f>F221</f>
        <v xml:space="preserve">As at: </v>
      </c>
      <c r="G262" s="97"/>
      <c r="H262" s="618">
        <f>H221</f>
        <v>43179</v>
      </c>
      <c r="I262" s="618"/>
      <c r="J262" s="618"/>
      <c r="K262" s="97"/>
      <c r="L262" s="97"/>
      <c r="M262" s="97"/>
      <c r="N262" s="97"/>
      <c r="O262" s="97"/>
      <c r="P262" s="97"/>
      <c r="Q262" s="97"/>
      <c r="R262" s="97"/>
      <c r="S262" s="97"/>
      <c r="T262" s="97"/>
      <c r="U262" s="97"/>
      <c r="V262" s="97"/>
      <c r="W262" s="97"/>
      <c r="X262" s="97"/>
      <c r="Y262" s="97"/>
      <c r="Z262" s="97"/>
      <c r="AA262" s="97"/>
      <c r="AB262" s="97"/>
      <c r="AC262" s="97"/>
      <c r="AD262" s="97"/>
      <c r="AE262" s="97"/>
      <c r="AF262" s="97"/>
      <c r="AG262" s="97"/>
      <c r="AH262" s="97"/>
      <c r="AI262" s="97"/>
      <c r="AJ262" s="97"/>
      <c r="AK262" s="97"/>
      <c r="AL262" s="97"/>
      <c r="AM262" s="97"/>
      <c r="AN262" s="97"/>
      <c r="AO262" s="97"/>
      <c r="AP262" s="97"/>
      <c r="AQ262" s="97"/>
      <c r="AR262" s="97"/>
      <c r="AS262" s="97"/>
      <c r="AT262" s="97"/>
      <c r="AU262" s="97"/>
      <c r="AV262" s="97"/>
      <c r="AW262" s="97"/>
      <c r="AX262" s="97"/>
      <c r="AY262" s="97"/>
      <c r="AZ262" s="97"/>
      <c r="BA262" s="97"/>
      <c r="BB262" s="97"/>
      <c r="BC262" s="97"/>
      <c r="BD262" s="97"/>
      <c r="BE262" s="97"/>
      <c r="BF262" s="97"/>
      <c r="BG262" s="97"/>
      <c r="BH262" s="97"/>
      <c r="BI262" s="97"/>
      <c r="BJ262" s="97"/>
      <c r="BK262" s="97"/>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c r="DO262" s="2"/>
      <c r="DP262" s="2"/>
      <c r="DQ262" s="2"/>
      <c r="DR262" s="2"/>
      <c r="DS262" s="2"/>
      <c r="DT262" s="2"/>
      <c r="DU262" s="2"/>
      <c r="DV262" s="2"/>
      <c r="DW262" s="2"/>
      <c r="DX262" s="2"/>
      <c r="DY262" s="2"/>
      <c r="DZ262" s="2"/>
      <c r="EA262" s="2"/>
      <c r="EB262" s="2"/>
      <c r="EC262" s="2"/>
      <c r="ED262" s="2"/>
      <c r="EE262" s="2"/>
      <c r="EF262" s="2"/>
      <c r="EG262" s="2"/>
      <c r="EH262" s="2"/>
      <c r="EI262" s="2"/>
      <c r="EJ262" s="2"/>
      <c r="EK262" s="2"/>
      <c r="EL262" s="2"/>
      <c r="EM262" s="2"/>
      <c r="EN262" s="2"/>
      <c r="EO262" s="2"/>
      <c r="EP262" s="2"/>
      <c r="EQ262" s="2"/>
      <c r="ER262" s="2"/>
      <c r="ES262" s="2"/>
      <c r="ET262" s="2"/>
      <c r="EU262" s="2"/>
      <c r="EV262" s="2"/>
      <c r="EW262" s="2"/>
      <c r="EX262" s="2"/>
      <c r="EY262" s="2"/>
      <c r="EZ262" s="2"/>
      <c r="FA262" s="2"/>
      <c r="FB262" s="2"/>
      <c r="FC262" s="2"/>
      <c r="FD262" s="2"/>
      <c r="FE262" s="2"/>
      <c r="FF262" s="2"/>
      <c r="FG262" s="2"/>
      <c r="FH262" s="2"/>
      <c r="FI262" s="2"/>
      <c r="FJ262" s="2"/>
      <c r="FK262" s="2"/>
      <c r="FL262" s="2"/>
      <c r="FM262" s="2"/>
      <c r="FN262" s="2"/>
      <c r="FO262" s="2"/>
      <c r="FP262" s="2"/>
      <c r="FQ262" s="2"/>
      <c r="FR262" s="2"/>
      <c r="FS262" s="2"/>
      <c r="FT262" s="2"/>
      <c r="FU262" s="2"/>
      <c r="FV262" s="2"/>
      <c r="FW262" s="2"/>
      <c r="FX262" s="2"/>
      <c r="FY262" s="2"/>
      <c r="FZ262" s="2"/>
      <c r="GA262" s="2"/>
      <c r="GB262" s="2"/>
      <c r="GC262" s="2"/>
      <c r="GD262" s="2"/>
      <c r="GE262" s="2"/>
      <c r="GF262" s="2"/>
      <c r="GG262" s="2"/>
      <c r="GH262" s="2"/>
      <c r="GI262" s="2"/>
      <c r="GJ262" s="2"/>
      <c r="GK262" s="2"/>
      <c r="GL262" s="2"/>
      <c r="GM262" s="2"/>
      <c r="GN262" s="2"/>
      <c r="GO262" s="2"/>
      <c r="GP262" s="2"/>
    </row>
    <row r="263" spans="6:198" s="1" customFormat="1" ht="12.75" customHeight="1">
      <c r="F263" s="97"/>
      <c r="G263" s="97"/>
      <c r="H263" s="97"/>
      <c r="I263" s="159"/>
      <c r="J263" s="160"/>
      <c r="K263" s="160"/>
      <c r="L263" s="160"/>
      <c r="M263" s="160"/>
      <c r="N263" s="160"/>
      <c r="O263" s="160"/>
      <c r="P263" s="160"/>
      <c r="Q263" s="160"/>
      <c r="R263" s="160"/>
      <c r="S263" s="160"/>
      <c r="T263" s="160"/>
      <c r="U263" s="160"/>
      <c r="V263" s="160"/>
      <c r="W263" s="159"/>
      <c r="X263" s="159"/>
      <c r="Y263" s="159"/>
      <c r="Z263" s="159"/>
      <c r="AA263" s="159"/>
      <c r="AB263" s="159"/>
      <c r="AC263" s="159"/>
      <c r="AD263" s="161"/>
      <c r="AE263" s="160"/>
      <c r="AF263" s="160"/>
      <c r="AG263" s="160"/>
      <c r="AH263" s="160"/>
      <c r="AI263" s="160"/>
      <c r="AJ263" s="160"/>
      <c r="AK263" s="159"/>
      <c r="AL263" s="162"/>
      <c r="AM263" s="162"/>
      <c r="AN263" s="162"/>
      <c r="AO263" s="162"/>
      <c r="AP263" s="621" t="s">
        <v>156</v>
      </c>
      <c r="AQ263" s="621"/>
      <c r="AR263" s="621"/>
      <c r="AS263" s="621"/>
      <c r="AT263" s="621"/>
      <c r="AU263" s="621"/>
      <c r="AV263" s="621" t="s">
        <v>157</v>
      </c>
      <c r="AW263" s="621"/>
      <c r="AX263" s="621"/>
      <c r="AY263" s="621"/>
      <c r="AZ263" s="621"/>
      <c r="BA263" s="621"/>
      <c r="BB263" s="159"/>
      <c r="BC263" s="621" t="s">
        <v>158</v>
      </c>
      <c r="BD263" s="621"/>
      <c r="BE263" s="621"/>
      <c r="BF263" s="621"/>
      <c r="BG263" s="621"/>
      <c r="BH263" s="97"/>
      <c r="BI263" s="97"/>
      <c r="BJ263" s="97"/>
      <c r="BK263" s="97"/>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c r="DM263" s="2"/>
      <c r="DN263" s="2"/>
      <c r="DO263" s="2"/>
      <c r="DP263" s="2"/>
      <c r="DQ263" s="2"/>
      <c r="DR263" s="2"/>
      <c r="DS263" s="2"/>
      <c r="DT263" s="2"/>
      <c r="DU263" s="2"/>
      <c r="DV263" s="2"/>
      <c r="DW263" s="2"/>
      <c r="DX263" s="2"/>
      <c r="DY263" s="2"/>
      <c r="DZ263" s="2"/>
      <c r="EA263" s="2"/>
      <c r="EB263" s="2"/>
      <c r="EC263" s="2"/>
      <c r="ED263" s="2"/>
      <c r="EE263" s="2"/>
      <c r="EF263" s="2"/>
      <c r="EG263" s="2"/>
      <c r="EH263" s="2"/>
      <c r="EI263" s="2"/>
      <c r="EJ263" s="2"/>
      <c r="EK263" s="2"/>
      <c r="EL263" s="2"/>
      <c r="EM263" s="2"/>
      <c r="EN263" s="2"/>
      <c r="EO263" s="2"/>
      <c r="EP263" s="2"/>
      <c r="EQ263" s="2"/>
      <c r="ER263" s="2"/>
      <c r="ES263" s="2"/>
      <c r="ET263" s="2"/>
      <c r="EU263" s="2"/>
      <c r="EV263" s="2"/>
      <c r="EW263" s="2"/>
      <c r="EX263" s="2"/>
      <c r="EY263" s="2"/>
      <c r="EZ263" s="2"/>
      <c r="FA263" s="2"/>
      <c r="FB263" s="2"/>
      <c r="FC263" s="2"/>
      <c r="FD263" s="2"/>
      <c r="FE263" s="2"/>
      <c r="FF263" s="2"/>
      <c r="FG263" s="2"/>
      <c r="FH263" s="2"/>
      <c r="FI263" s="2"/>
      <c r="FJ263" s="2"/>
      <c r="FK263" s="2"/>
      <c r="FL263" s="2"/>
      <c r="FM263" s="2"/>
      <c r="FN263" s="2"/>
      <c r="FO263" s="2"/>
      <c r="FP263" s="2"/>
      <c r="FQ263" s="2"/>
      <c r="FR263" s="2"/>
      <c r="FS263" s="2"/>
      <c r="FT263" s="2"/>
      <c r="FU263" s="2"/>
      <c r="FV263" s="2"/>
      <c r="FW263" s="2"/>
      <c r="FX263" s="2"/>
      <c r="FY263" s="2"/>
      <c r="FZ263" s="2"/>
      <c r="GA263" s="2"/>
      <c r="GB263" s="2"/>
      <c r="GC263" s="2"/>
      <c r="GD263" s="2"/>
      <c r="GE263" s="2"/>
      <c r="GF263" s="2"/>
      <c r="GG263" s="2"/>
      <c r="GH263" s="2"/>
      <c r="GI263" s="2"/>
      <c r="GJ263" s="2"/>
      <c r="GK263" s="2"/>
      <c r="GL263" s="2"/>
      <c r="GM263" s="2"/>
      <c r="GN263" s="2"/>
      <c r="GO263" s="2"/>
      <c r="GP263" s="2"/>
    </row>
    <row r="264" spans="6:198" s="1" customFormat="1" ht="24" customHeight="1">
      <c r="F264" s="97"/>
      <c r="G264" s="97"/>
      <c r="H264" s="97"/>
      <c r="I264" s="621" t="s">
        <v>61</v>
      </c>
      <c r="J264" s="621"/>
      <c r="K264" s="621"/>
      <c r="L264" s="621"/>
      <c r="M264" s="160"/>
      <c r="N264" s="621" t="s">
        <v>142</v>
      </c>
      <c r="O264" s="621"/>
      <c r="P264" s="621"/>
      <c r="Q264" s="621"/>
      <c r="R264" s="621"/>
      <c r="S264" s="621"/>
      <c r="T264" s="621"/>
      <c r="U264" s="621"/>
      <c r="V264" s="621"/>
      <c r="W264" s="159"/>
      <c r="X264" s="651" t="s">
        <v>159</v>
      </c>
      <c r="Y264" s="651"/>
      <c r="Z264" s="651"/>
      <c r="AA264" s="159"/>
      <c r="AB264" s="651" t="s">
        <v>160</v>
      </c>
      <c r="AC264" s="651"/>
      <c r="AD264" s="161"/>
      <c r="AE264" s="621" t="s">
        <v>161</v>
      </c>
      <c r="AF264" s="621"/>
      <c r="AG264" s="621"/>
      <c r="AH264" s="621"/>
      <c r="AI264" s="621"/>
      <c r="AJ264" s="621"/>
      <c r="AK264" s="159"/>
      <c r="AL264" s="653" t="s">
        <v>162</v>
      </c>
      <c r="AM264" s="653"/>
      <c r="AN264" s="653"/>
      <c r="AO264" s="653"/>
      <c r="AP264" s="621"/>
      <c r="AQ264" s="621"/>
      <c r="AR264" s="621"/>
      <c r="AS264" s="621"/>
      <c r="AT264" s="621"/>
      <c r="AU264" s="621"/>
      <c r="AV264" s="621"/>
      <c r="AW264" s="621"/>
      <c r="AX264" s="621"/>
      <c r="AY264" s="621"/>
      <c r="AZ264" s="621"/>
      <c r="BA264" s="621"/>
      <c r="BB264" s="159"/>
      <c r="BC264" s="621"/>
      <c r="BD264" s="621"/>
      <c r="BE264" s="621"/>
      <c r="BF264" s="621"/>
      <c r="BG264" s="621"/>
      <c r="BH264" s="97"/>
      <c r="BI264" s="97"/>
      <c r="BJ264" s="97"/>
      <c r="BK264" s="97"/>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c r="DK264" s="2"/>
      <c r="DL264" s="2"/>
      <c r="DM264" s="2"/>
      <c r="DN264" s="2"/>
      <c r="DO264" s="2"/>
      <c r="DP264" s="2"/>
      <c r="DQ264" s="2"/>
      <c r="DR264" s="2"/>
      <c r="DS264" s="2"/>
      <c r="DT264" s="2"/>
      <c r="DU264" s="2"/>
      <c r="DV264" s="2"/>
      <c r="DW264" s="2"/>
      <c r="DX264" s="2"/>
      <c r="DY264" s="2"/>
      <c r="DZ264" s="2"/>
      <c r="EA264" s="2"/>
      <c r="EB264" s="2"/>
      <c r="EC264" s="2"/>
      <c r="ED264" s="2"/>
      <c r="EE264" s="2"/>
      <c r="EF264" s="2"/>
      <c r="EG264" s="2"/>
      <c r="EH264" s="2"/>
      <c r="EI264" s="2"/>
      <c r="EJ264" s="2"/>
      <c r="EK264" s="2"/>
      <c r="EL264" s="2"/>
      <c r="EM264" s="2"/>
      <c r="EN264" s="2"/>
      <c r="EO264" s="2"/>
      <c r="EP264" s="2"/>
      <c r="EQ264" s="2"/>
      <c r="ER264" s="2"/>
      <c r="ES264" s="2"/>
      <c r="ET264" s="2"/>
      <c r="EU264" s="2"/>
      <c r="EV264" s="2"/>
      <c r="EW264" s="2"/>
      <c r="EX264" s="2"/>
      <c r="EY264" s="2"/>
      <c r="EZ264" s="2"/>
      <c r="FA264" s="2"/>
      <c r="FB264" s="2"/>
      <c r="FC264" s="2"/>
      <c r="FD264" s="2"/>
      <c r="FE264" s="2"/>
      <c r="FF264" s="2"/>
      <c r="FG264" s="2"/>
      <c r="FH264" s="2"/>
      <c r="FI264" s="2"/>
      <c r="FJ264" s="2"/>
      <c r="FK264" s="2"/>
      <c r="FL264" s="2"/>
      <c r="FM264" s="2"/>
      <c r="FN264" s="2"/>
      <c r="FO264" s="2"/>
      <c r="FP264" s="2"/>
      <c r="FQ264" s="2"/>
      <c r="FR264" s="2"/>
      <c r="FS264" s="2"/>
      <c r="FT264" s="2"/>
      <c r="FU264" s="2"/>
      <c r="FV264" s="2"/>
      <c r="FW264" s="2"/>
      <c r="FX264" s="2"/>
      <c r="FY264" s="2"/>
      <c r="FZ264" s="2"/>
      <c r="GA264" s="2"/>
      <c r="GB264" s="2"/>
      <c r="GC264" s="2"/>
      <c r="GD264" s="2"/>
      <c r="GE264" s="2"/>
      <c r="GF264" s="2"/>
      <c r="GG264" s="2"/>
      <c r="GH264" s="2"/>
      <c r="GI264" s="2"/>
      <c r="GJ264" s="2"/>
      <c r="GK264" s="2"/>
      <c r="GL264" s="2"/>
      <c r="GM264" s="2"/>
      <c r="GN264" s="2"/>
      <c r="GO264" s="2"/>
      <c r="GP264" s="2"/>
    </row>
    <row r="265" spans="6:198" s="1" customFormat="1" ht="12.75" customHeight="1">
      <c r="F265" s="97"/>
      <c r="G265" s="97"/>
      <c r="H265" s="97"/>
      <c r="I265" s="621"/>
      <c r="J265" s="621"/>
      <c r="K265" s="621"/>
      <c r="L265" s="621"/>
      <c r="M265" s="160"/>
      <c r="N265" s="620"/>
      <c r="O265" s="620"/>
      <c r="P265" s="620"/>
      <c r="Q265" s="620"/>
      <c r="R265" s="620"/>
      <c r="S265" s="620"/>
      <c r="T265" s="620"/>
      <c r="U265" s="620"/>
      <c r="V265" s="620"/>
      <c r="W265" s="159"/>
      <c r="X265" s="652"/>
      <c r="Y265" s="652"/>
      <c r="Z265" s="652"/>
      <c r="AA265" s="159"/>
      <c r="AB265" s="652"/>
      <c r="AC265" s="652"/>
      <c r="AD265" s="161"/>
      <c r="AE265" s="620"/>
      <c r="AF265" s="620"/>
      <c r="AG265" s="620"/>
      <c r="AH265" s="620"/>
      <c r="AI265" s="620"/>
      <c r="AJ265" s="620"/>
      <c r="AK265" s="159"/>
      <c r="AL265" s="654"/>
      <c r="AM265" s="654"/>
      <c r="AN265" s="654"/>
      <c r="AO265" s="654"/>
      <c r="AP265" s="620"/>
      <c r="AQ265" s="620"/>
      <c r="AR265" s="620"/>
      <c r="AS265" s="620"/>
      <c r="AT265" s="620"/>
      <c r="AU265" s="620"/>
      <c r="AV265" s="620"/>
      <c r="AW265" s="620"/>
      <c r="AX265" s="620"/>
      <c r="AY265" s="620"/>
      <c r="AZ265" s="620"/>
      <c r="BA265" s="620"/>
      <c r="BB265" s="159"/>
      <c r="BC265" s="620"/>
      <c r="BD265" s="620"/>
      <c r="BE265" s="620"/>
      <c r="BF265" s="620"/>
      <c r="BG265" s="620"/>
      <c r="BH265" s="97"/>
      <c r="BI265" s="97"/>
      <c r="BJ265" s="97"/>
      <c r="BK265" s="97"/>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c r="DM265" s="2"/>
      <c r="DN265" s="2"/>
      <c r="DO265" s="2"/>
      <c r="DP265" s="2"/>
      <c r="DQ265" s="2"/>
      <c r="DR265" s="2"/>
      <c r="DS265" s="2"/>
      <c r="DT265" s="2"/>
      <c r="DU265" s="2"/>
      <c r="DV265" s="2"/>
      <c r="DW265" s="2"/>
      <c r="DX265" s="2"/>
      <c r="DY265" s="2"/>
      <c r="DZ265" s="2"/>
      <c r="EA265" s="2"/>
      <c r="EB265" s="2"/>
      <c r="EC265" s="2"/>
      <c r="ED265" s="2"/>
      <c r="EE265" s="2"/>
      <c r="EF265" s="2"/>
      <c r="EG265" s="2"/>
      <c r="EH265" s="2"/>
      <c r="EI265" s="2"/>
      <c r="EJ265" s="2"/>
      <c r="EK265" s="2"/>
      <c r="EL265" s="2"/>
      <c r="EM265" s="2"/>
      <c r="EN265" s="2"/>
      <c r="EO265" s="2"/>
      <c r="EP265" s="2"/>
      <c r="EQ265" s="2"/>
      <c r="ER265" s="2"/>
      <c r="ES265" s="2"/>
      <c r="ET265" s="2"/>
      <c r="EU265" s="2"/>
      <c r="EV265" s="2"/>
      <c r="EW265" s="2"/>
      <c r="EX265" s="2"/>
      <c r="EY265" s="2"/>
      <c r="EZ265" s="2"/>
      <c r="FA265" s="2"/>
      <c r="FB265" s="2"/>
      <c r="FC265" s="2"/>
      <c r="FD265" s="2"/>
      <c r="FE265" s="2"/>
      <c r="FF265" s="2"/>
      <c r="FG265" s="2"/>
      <c r="FH265" s="2"/>
      <c r="FI265" s="2"/>
      <c r="FJ265" s="2"/>
      <c r="FK265" s="2"/>
      <c r="FL265" s="2"/>
      <c r="FM265" s="2"/>
      <c r="FN265" s="2"/>
      <c r="FO265" s="2"/>
      <c r="FP265" s="2"/>
      <c r="FQ265" s="2"/>
      <c r="FR265" s="2"/>
      <c r="FS265" s="2"/>
      <c r="FT265" s="2"/>
      <c r="FU265" s="2"/>
      <c r="FV265" s="2"/>
      <c r="FW265" s="2"/>
      <c r="FX265" s="2"/>
      <c r="FY265" s="2"/>
      <c r="FZ265" s="2"/>
      <c r="GA265" s="2"/>
      <c r="GB265" s="2"/>
      <c r="GC265" s="2"/>
      <c r="GD265" s="2"/>
      <c r="GE265" s="2"/>
      <c r="GF265" s="2"/>
      <c r="GG265" s="2"/>
      <c r="GH265" s="2"/>
      <c r="GI265" s="2"/>
      <c r="GJ265" s="2"/>
      <c r="GK265" s="2"/>
      <c r="GL265" s="2"/>
      <c r="GM265" s="2"/>
      <c r="GN265" s="2"/>
      <c r="GO265" s="2"/>
      <c r="GP265" s="2"/>
    </row>
    <row r="266" spans="6:198" s="1" customFormat="1" ht="12.75" customHeight="1">
      <c r="F266" s="97"/>
      <c r="G266" s="97"/>
      <c r="H266" s="97"/>
      <c r="I266" s="609" t="s">
        <v>112</v>
      </c>
      <c r="J266" s="609"/>
      <c r="K266" s="609"/>
      <c r="L266" s="609"/>
      <c r="M266" s="74"/>
      <c r="N266" s="642" t="str">
        <f>K224</f>
        <v>XS1783215871 / 178321587</v>
      </c>
      <c r="O266" s="642"/>
      <c r="P266" s="642"/>
      <c r="Q266" s="642"/>
      <c r="R266" s="642"/>
      <c r="S266" s="642"/>
      <c r="T266" s="642"/>
      <c r="U266" s="642"/>
      <c r="V266" s="642"/>
      <c r="W266" s="163"/>
      <c r="X266" s="644" t="s">
        <v>163</v>
      </c>
      <c r="Y266" s="644"/>
      <c r="Z266" s="644"/>
      <c r="AA266" s="163"/>
      <c r="AB266" s="646">
        <f>'[2]Note Calcs'!I19</f>
        <v>84</v>
      </c>
      <c r="AC266" s="646"/>
      <c r="AD266" s="164"/>
      <c r="AE266" s="636">
        <f>'[2]Note Calcs'!F19</f>
        <v>338900000</v>
      </c>
      <c r="AF266" s="640"/>
      <c r="AG266" s="640"/>
      <c r="AH266" s="640"/>
      <c r="AI266" s="640"/>
      <c r="AJ266" s="640"/>
      <c r="AK266" s="165"/>
      <c r="AL266" s="648">
        <f>'[2]Note Calcs'!H19</f>
        <v>1.2856599999999999E-2</v>
      </c>
      <c r="AM266" s="649"/>
      <c r="AN266" s="649"/>
      <c r="AO266" s="649"/>
      <c r="AP266" s="636">
        <f>'[2]Note Calcs'!K19</f>
        <v>1002730.26</v>
      </c>
      <c r="AQ266" s="636"/>
      <c r="AR266" s="636"/>
      <c r="AS266" s="636"/>
      <c r="AT266" s="636"/>
      <c r="AU266" s="636"/>
      <c r="AV266" s="166"/>
      <c r="AW266" s="638">
        <v>0</v>
      </c>
      <c r="AX266" s="638"/>
      <c r="AY266" s="638"/>
      <c r="AZ266" s="638"/>
      <c r="BA266" s="638"/>
      <c r="BB266" s="164"/>
      <c r="BC266" s="636">
        <f>BC224</f>
        <v>0</v>
      </c>
      <c r="BD266" s="640"/>
      <c r="BE266" s="640"/>
      <c r="BF266" s="640"/>
      <c r="BG266" s="640"/>
      <c r="BH266" s="97"/>
      <c r="BI266" s="97"/>
      <c r="BJ266" s="97"/>
      <c r="BK266" s="97"/>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c r="DM266" s="2"/>
      <c r="DN266" s="2"/>
      <c r="DO266" s="2"/>
      <c r="DP266" s="2"/>
      <c r="DQ266" s="2"/>
      <c r="DR266" s="2"/>
      <c r="DS266" s="2"/>
      <c r="DT266" s="2"/>
      <c r="DU266" s="2"/>
      <c r="DV266" s="2"/>
      <c r="DW266" s="2"/>
      <c r="DX266" s="2"/>
      <c r="DY266" s="2"/>
      <c r="DZ266" s="2"/>
      <c r="EA266" s="2"/>
      <c r="EB266" s="2"/>
      <c r="EC266" s="2"/>
      <c r="ED266" s="2"/>
      <c r="EE266" s="2"/>
      <c r="EF266" s="2"/>
      <c r="EG266" s="2"/>
      <c r="EH266" s="2"/>
      <c r="EI266" s="2"/>
      <c r="EJ266" s="2"/>
      <c r="EK266" s="2"/>
      <c r="EL266" s="2"/>
      <c r="EM266" s="2"/>
      <c r="EN266" s="2"/>
      <c r="EO266" s="2"/>
      <c r="EP266" s="2"/>
      <c r="EQ266" s="2"/>
      <c r="ER266" s="2"/>
      <c r="ES266" s="2"/>
      <c r="ET266" s="2"/>
      <c r="EU266" s="2"/>
      <c r="EV266" s="2"/>
      <c r="EW266" s="2"/>
      <c r="EX266" s="2"/>
      <c r="EY266" s="2"/>
      <c r="EZ266" s="2"/>
      <c r="FA266" s="2"/>
      <c r="FB266" s="2"/>
      <c r="FC266" s="2"/>
      <c r="FD266" s="2"/>
      <c r="FE266" s="2"/>
      <c r="FF266" s="2"/>
      <c r="FG266" s="2"/>
      <c r="FH266" s="2"/>
      <c r="FI266" s="2"/>
      <c r="FJ266" s="2"/>
      <c r="FK266" s="2"/>
      <c r="FL266" s="2"/>
      <c r="FM266" s="2"/>
      <c r="FN266" s="2"/>
      <c r="FO266" s="2"/>
      <c r="FP266" s="2"/>
      <c r="FQ266" s="2"/>
      <c r="FR266" s="2"/>
      <c r="FS266" s="2"/>
      <c r="FT266" s="2"/>
      <c r="FU266" s="2"/>
      <c r="FV266" s="2"/>
      <c r="FW266" s="2"/>
      <c r="FX266" s="2"/>
      <c r="FY266" s="2"/>
      <c r="FZ266" s="2"/>
      <c r="GA266" s="2"/>
      <c r="GB266" s="2"/>
      <c r="GC266" s="2"/>
      <c r="GD266" s="2"/>
      <c r="GE266" s="2"/>
      <c r="GF266" s="2"/>
      <c r="GG266" s="2"/>
      <c r="GH266" s="2"/>
      <c r="GI266" s="2"/>
      <c r="GJ266" s="2"/>
      <c r="GK266" s="2"/>
      <c r="GL266" s="2"/>
      <c r="GM266" s="2"/>
      <c r="GN266" s="2"/>
      <c r="GO266" s="2"/>
      <c r="GP266" s="2"/>
    </row>
    <row r="267" spans="6:198" s="1" customFormat="1" ht="12.75" customHeight="1">
      <c r="F267" s="97"/>
      <c r="G267" s="97"/>
      <c r="H267" s="97"/>
      <c r="I267" s="610"/>
      <c r="J267" s="610"/>
      <c r="K267" s="610"/>
      <c r="L267" s="610"/>
      <c r="M267" s="83"/>
      <c r="N267" s="643"/>
      <c r="O267" s="643"/>
      <c r="P267" s="643"/>
      <c r="Q267" s="643"/>
      <c r="R267" s="643"/>
      <c r="S267" s="643"/>
      <c r="T267" s="643"/>
      <c r="U267" s="643"/>
      <c r="V267" s="643"/>
      <c r="W267" s="167"/>
      <c r="X267" s="645"/>
      <c r="Y267" s="645"/>
      <c r="Z267" s="645"/>
      <c r="AA267" s="167"/>
      <c r="AB267" s="647"/>
      <c r="AC267" s="647"/>
      <c r="AD267" s="168"/>
      <c r="AE267" s="641"/>
      <c r="AF267" s="641"/>
      <c r="AG267" s="641"/>
      <c r="AH267" s="641"/>
      <c r="AI267" s="641"/>
      <c r="AJ267" s="641"/>
      <c r="AK267" s="168"/>
      <c r="AL267" s="650"/>
      <c r="AM267" s="650"/>
      <c r="AN267" s="650"/>
      <c r="AO267" s="650"/>
      <c r="AP267" s="637"/>
      <c r="AQ267" s="637"/>
      <c r="AR267" s="637"/>
      <c r="AS267" s="637"/>
      <c r="AT267" s="637"/>
      <c r="AU267" s="637"/>
      <c r="AV267" s="169"/>
      <c r="AW267" s="639"/>
      <c r="AX267" s="639"/>
      <c r="AY267" s="639"/>
      <c r="AZ267" s="639"/>
      <c r="BA267" s="639"/>
      <c r="BB267" s="168"/>
      <c r="BC267" s="641"/>
      <c r="BD267" s="641"/>
      <c r="BE267" s="641"/>
      <c r="BF267" s="641"/>
      <c r="BG267" s="641"/>
      <c r="BH267" s="97"/>
      <c r="BI267" s="97"/>
      <c r="BJ267" s="97"/>
      <c r="BK267" s="97"/>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c r="DM267" s="2"/>
      <c r="DN267" s="2"/>
      <c r="DO267" s="2"/>
      <c r="DP267" s="2"/>
      <c r="DQ267" s="2"/>
      <c r="DR267" s="2"/>
      <c r="DS267" s="2"/>
      <c r="DT267" s="2"/>
      <c r="DU267" s="2"/>
      <c r="DV267" s="2"/>
      <c r="DW267" s="2"/>
      <c r="DX267" s="2"/>
      <c r="DY267" s="2"/>
      <c r="DZ267" s="2"/>
      <c r="EA267" s="2"/>
      <c r="EB267" s="2"/>
      <c r="EC267" s="2"/>
      <c r="ED267" s="2"/>
      <c r="EE267" s="2"/>
      <c r="EF267" s="2"/>
      <c r="EG267" s="2"/>
      <c r="EH267" s="2"/>
      <c r="EI267" s="2"/>
      <c r="EJ267" s="2"/>
      <c r="EK267" s="2"/>
      <c r="EL267" s="2"/>
      <c r="EM267" s="2"/>
      <c r="EN267" s="2"/>
      <c r="EO267" s="2"/>
      <c r="EP267" s="2"/>
      <c r="EQ267" s="2"/>
      <c r="ER267" s="2"/>
      <c r="ES267" s="2"/>
      <c r="ET267" s="2"/>
      <c r="EU267" s="2"/>
      <c r="EV267" s="2"/>
      <c r="EW267" s="2"/>
      <c r="EX267" s="2"/>
      <c r="EY267" s="2"/>
      <c r="EZ267" s="2"/>
      <c r="FA267" s="2"/>
      <c r="FB267" s="2"/>
      <c r="FC267" s="2"/>
      <c r="FD267" s="2"/>
      <c r="FE267" s="2"/>
      <c r="FF267" s="2"/>
      <c r="FG267" s="2"/>
      <c r="FH267" s="2"/>
      <c r="FI267" s="2"/>
      <c r="FJ267" s="2"/>
      <c r="FK267" s="2"/>
      <c r="FL267" s="2"/>
      <c r="FM267" s="2"/>
      <c r="FN267" s="2"/>
      <c r="FO267" s="2"/>
      <c r="FP267" s="2"/>
      <c r="FQ267" s="2"/>
      <c r="FR267" s="2"/>
      <c r="FS267" s="2"/>
      <c r="FT267" s="2"/>
      <c r="FU267" s="2"/>
      <c r="FV267" s="2"/>
      <c r="FW267" s="2"/>
      <c r="FX267" s="2"/>
      <c r="FY267" s="2"/>
      <c r="FZ267" s="2"/>
      <c r="GA267" s="2"/>
      <c r="GB267" s="2"/>
      <c r="GC267" s="2"/>
      <c r="GD267" s="2"/>
      <c r="GE267" s="2"/>
      <c r="GF267" s="2"/>
      <c r="GG267" s="2"/>
      <c r="GH267" s="2"/>
      <c r="GI267" s="2"/>
      <c r="GJ267" s="2"/>
      <c r="GK267" s="2"/>
      <c r="GL267" s="2"/>
      <c r="GM267" s="2"/>
      <c r="GN267" s="2"/>
      <c r="GO267" s="2"/>
      <c r="GP267" s="2"/>
    </row>
    <row r="268" spans="6:198" s="1" customFormat="1" ht="12.75" customHeight="1">
      <c r="F268" s="97"/>
      <c r="G268" s="97"/>
      <c r="H268" s="97"/>
      <c r="I268" s="609" t="s">
        <v>149</v>
      </c>
      <c r="J268" s="609"/>
      <c r="K268" s="609"/>
      <c r="L268" s="609"/>
      <c r="M268" s="74"/>
      <c r="N268" s="642" t="str">
        <f>K226</f>
        <v>XS1783216093 / 178321609</v>
      </c>
      <c r="O268" s="642"/>
      <c r="P268" s="642"/>
      <c r="Q268" s="642"/>
      <c r="R268" s="642"/>
      <c r="S268" s="642"/>
      <c r="T268" s="642"/>
      <c r="U268" s="642"/>
      <c r="V268" s="642"/>
      <c r="W268" s="163"/>
      <c r="X268" s="644" t="s">
        <v>163</v>
      </c>
      <c r="Y268" s="644"/>
      <c r="Z268" s="644"/>
      <c r="AA268" s="163"/>
      <c r="AB268" s="646">
        <f>'[2]Note Calcs'!I20</f>
        <v>84</v>
      </c>
      <c r="AC268" s="646"/>
      <c r="AD268" s="164"/>
      <c r="AE268" s="636">
        <f>'[2]Note Calcs'!F20</f>
        <v>11230000</v>
      </c>
      <c r="AF268" s="640"/>
      <c r="AG268" s="640"/>
      <c r="AH268" s="640"/>
      <c r="AI268" s="640"/>
      <c r="AJ268" s="640"/>
      <c r="AK268" s="165"/>
      <c r="AL268" s="648">
        <f>'[2]Note Calcs'!H20</f>
        <v>1.6056600000000001E-2</v>
      </c>
      <c r="AM268" s="649"/>
      <c r="AN268" s="649"/>
      <c r="AO268" s="649"/>
      <c r="AP268" s="636">
        <f>'[2]Note Calcs'!K20</f>
        <v>41497.29</v>
      </c>
      <c r="AQ268" s="636"/>
      <c r="AR268" s="636"/>
      <c r="AS268" s="636"/>
      <c r="AT268" s="636"/>
      <c r="AU268" s="636"/>
      <c r="AV268" s="166"/>
      <c r="AW268" s="638">
        <f>'[2]Note Calcs'!L20+'[2]Note Calcs'!M20</f>
        <v>0</v>
      </c>
      <c r="AX268" s="638"/>
      <c r="AY268" s="638"/>
      <c r="AZ268" s="638"/>
      <c r="BA268" s="638"/>
      <c r="BB268" s="164"/>
      <c r="BC268" s="636">
        <f>BC226</f>
        <v>0</v>
      </c>
      <c r="BD268" s="640"/>
      <c r="BE268" s="640"/>
      <c r="BF268" s="640"/>
      <c r="BG268" s="640"/>
      <c r="BH268" s="97"/>
      <c r="BI268" s="97"/>
      <c r="BJ268" s="97"/>
      <c r="BK268" s="97"/>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c r="DM268" s="2"/>
      <c r="DN268" s="2"/>
      <c r="DO268" s="2"/>
      <c r="DP268" s="2"/>
      <c r="DQ268" s="2"/>
      <c r="DR268" s="2"/>
      <c r="DS268" s="2"/>
      <c r="DT268" s="2"/>
      <c r="DU268" s="2"/>
      <c r="DV268" s="2"/>
      <c r="DW268" s="2"/>
      <c r="DX268" s="2"/>
      <c r="DY268" s="2"/>
      <c r="DZ268" s="2"/>
      <c r="EA268" s="2"/>
      <c r="EB268" s="2"/>
      <c r="EC268" s="2"/>
      <c r="ED268" s="2"/>
      <c r="EE268" s="2"/>
      <c r="EF268" s="2"/>
      <c r="EG268" s="2"/>
      <c r="EH268" s="2"/>
      <c r="EI268" s="2"/>
      <c r="EJ268" s="2"/>
      <c r="EK268" s="2"/>
      <c r="EL268" s="2"/>
      <c r="EM268" s="2"/>
      <c r="EN268" s="2"/>
      <c r="EO268" s="2"/>
      <c r="EP268" s="2"/>
      <c r="EQ268" s="2"/>
      <c r="ER268" s="2"/>
      <c r="ES268" s="2"/>
      <c r="ET268" s="2"/>
      <c r="EU268" s="2"/>
      <c r="EV268" s="2"/>
      <c r="EW268" s="2"/>
      <c r="EX268" s="2"/>
      <c r="EY268" s="2"/>
      <c r="EZ268" s="2"/>
      <c r="FA268" s="2"/>
      <c r="FB268" s="2"/>
      <c r="FC268" s="2"/>
      <c r="FD268" s="2"/>
      <c r="FE268" s="2"/>
      <c r="FF268" s="2"/>
      <c r="FG268" s="2"/>
      <c r="FH268" s="2"/>
      <c r="FI268" s="2"/>
      <c r="FJ268" s="2"/>
      <c r="FK268" s="2"/>
      <c r="FL268" s="2"/>
      <c r="FM268" s="2"/>
      <c r="FN268" s="2"/>
      <c r="FO268" s="2"/>
      <c r="FP268" s="2"/>
      <c r="FQ268" s="2"/>
      <c r="FR268" s="2"/>
      <c r="FS268" s="2"/>
      <c r="FT268" s="2"/>
      <c r="FU268" s="2"/>
      <c r="FV268" s="2"/>
      <c r="FW268" s="2"/>
      <c r="FX268" s="2"/>
      <c r="FY268" s="2"/>
      <c r="FZ268" s="2"/>
      <c r="GA268" s="2"/>
      <c r="GB268" s="2"/>
      <c r="GC268" s="2"/>
      <c r="GD268" s="2"/>
      <c r="GE268" s="2"/>
      <c r="GF268" s="2"/>
      <c r="GG268" s="2"/>
      <c r="GH268" s="2"/>
      <c r="GI268" s="2"/>
      <c r="GJ268" s="2"/>
      <c r="GK268" s="2"/>
      <c r="GL268" s="2"/>
      <c r="GM268" s="2"/>
      <c r="GN268" s="2"/>
      <c r="GO268" s="2"/>
      <c r="GP268" s="2"/>
    </row>
    <row r="269" spans="6:198" s="1" customFormat="1" ht="12.75" customHeight="1">
      <c r="F269" s="97"/>
      <c r="G269" s="97"/>
      <c r="H269" s="97"/>
      <c r="I269" s="610"/>
      <c r="J269" s="610"/>
      <c r="K269" s="610"/>
      <c r="L269" s="610"/>
      <c r="M269" s="83"/>
      <c r="N269" s="643"/>
      <c r="O269" s="643"/>
      <c r="P269" s="643"/>
      <c r="Q269" s="643"/>
      <c r="R269" s="643"/>
      <c r="S269" s="643"/>
      <c r="T269" s="643"/>
      <c r="U269" s="643"/>
      <c r="V269" s="643"/>
      <c r="W269" s="167"/>
      <c r="X269" s="645"/>
      <c r="Y269" s="645"/>
      <c r="Z269" s="645"/>
      <c r="AA269" s="167"/>
      <c r="AB269" s="647"/>
      <c r="AC269" s="647"/>
      <c r="AD269" s="168"/>
      <c r="AE269" s="641"/>
      <c r="AF269" s="641"/>
      <c r="AG269" s="641"/>
      <c r="AH269" s="641"/>
      <c r="AI269" s="641"/>
      <c r="AJ269" s="641"/>
      <c r="AK269" s="168"/>
      <c r="AL269" s="650"/>
      <c r="AM269" s="650"/>
      <c r="AN269" s="650"/>
      <c r="AO269" s="650"/>
      <c r="AP269" s="637"/>
      <c r="AQ269" s="637"/>
      <c r="AR269" s="637"/>
      <c r="AS269" s="637"/>
      <c r="AT269" s="637"/>
      <c r="AU269" s="637"/>
      <c r="AV269" s="169"/>
      <c r="AW269" s="639"/>
      <c r="AX269" s="639"/>
      <c r="AY269" s="639"/>
      <c r="AZ269" s="639"/>
      <c r="BA269" s="639"/>
      <c r="BB269" s="168"/>
      <c r="BC269" s="641"/>
      <c r="BD269" s="641"/>
      <c r="BE269" s="641"/>
      <c r="BF269" s="641"/>
      <c r="BG269" s="641"/>
      <c r="BH269" s="97"/>
      <c r="BI269" s="97"/>
      <c r="BJ269" s="97"/>
      <c r="BK269" s="97"/>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c r="DM269" s="2"/>
      <c r="DN269" s="2"/>
      <c r="DO269" s="2"/>
      <c r="DP269" s="2"/>
      <c r="DQ269" s="2"/>
      <c r="DR269" s="2"/>
      <c r="DS269" s="2"/>
      <c r="DT269" s="2"/>
      <c r="DU269" s="2"/>
      <c r="DV269" s="2"/>
      <c r="DW269" s="2"/>
      <c r="DX269" s="2"/>
      <c r="DY269" s="2"/>
      <c r="DZ269" s="2"/>
      <c r="EA269" s="2"/>
      <c r="EB269" s="2"/>
      <c r="EC269" s="2"/>
      <c r="ED269" s="2"/>
      <c r="EE269" s="2"/>
      <c r="EF269" s="2"/>
      <c r="EG269" s="2"/>
      <c r="EH269" s="2"/>
      <c r="EI269" s="2"/>
      <c r="EJ269" s="2"/>
      <c r="EK269" s="2"/>
      <c r="EL269" s="2"/>
      <c r="EM269" s="2"/>
      <c r="EN269" s="2"/>
      <c r="EO269" s="2"/>
      <c r="EP269" s="2"/>
      <c r="EQ269" s="2"/>
      <c r="ER269" s="2"/>
      <c r="ES269" s="2"/>
      <c r="ET269" s="2"/>
      <c r="EU269" s="2"/>
      <c r="EV269" s="2"/>
      <c r="EW269" s="2"/>
      <c r="EX269" s="2"/>
      <c r="EY269" s="2"/>
      <c r="EZ269" s="2"/>
      <c r="FA269" s="2"/>
      <c r="FB269" s="2"/>
      <c r="FC269" s="2"/>
      <c r="FD269" s="2"/>
      <c r="FE269" s="2"/>
      <c r="FF269" s="2"/>
      <c r="FG269" s="2"/>
      <c r="FH269" s="2"/>
      <c r="FI269" s="2"/>
      <c r="FJ269" s="2"/>
      <c r="FK269" s="2"/>
      <c r="FL269" s="2"/>
      <c r="FM269" s="2"/>
      <c r="FN269" s="2"/>
      <c r="FO269" s="2"/>
      <c r="FP269" s="2"/>
      <c r="FQ269" s="2"/>
      <c r="FR269" s="2"/>
      <c r="FS269" s="2"/>
      <c r="FT269" s="2"/>
      <c r="FU269" s="2"/>
      <c r="FV269" s="2"/>
      <c r="FW269" s="2"/>
      <c r="FX269" s="2"/>
      <c r="FY269" s="2"/>
      <c r="FZ269" s="2"/>
      <c r="GA269" s="2"/>
      <c r="GB269" s="2"/>
      <c r="GC269" s="2"/>
      <c r="GD269" s="2"/>
      <c r="GE269" s="2"/>
      <c r="GF269" s="2"/>
      <c r="GG269" s="2"/>
      <c r="GH269" s="2"/>
      <c r="GI269" s="2"/>
      <c r="GJ269" s="2"/>
      <c r="GK269" s="2"/>
      <c r="GL269" s="2"/>
      <c r="GM269" s="2"/>
      <c r="GN269" s="2"/>
      <c r="GO269" s="2"/>
      <c r="GP269" s="2"/>
    </row>
    <row r="270" spans="6:198" s="1" customFormat="1" ht="12.75" customHeight="1">
      <c r="F270" s="97"/>
      <c r="G270" s="97"/>
      <c r="H270" s="97"/>
      <c r="I270" s="609" t="s">
        <v>150</v>
      </c>
      <c r="J270" s="609"/>
      <c r="K270" s="609"/>
      <c r="L270" s="609"/>
      <c r="M270" s="74"/>
      <c r="N270" s="642" t="str">
        <f>K228</f>
        <v>XS1783216176 / 178321617</v>
      </c>
      <c r="O270" s="642"/>
      <c r="P270" s="642"/>
      <c r="Q270" s="642"/>
      <c r="R270" s="642"/>
      <c r="S270" s="642"/>
      <c r="T270" s="642"/>
      <c r="U270" s="642"/>
      <c r="V270" s="642"/>
      <c r="W270" s="163"/>
      <c r="X270" s="644" t="s">
        <v>163</v>
      </c>
      <c r="Y270" s="644"/>
      <c r="Z270" s="644"/>
      <c r="AA270" s="163"/>
      <c r="AB270" s="646">
        <f>'[2]Note Calcs'!I21</f>
        <v>84</v>
      </c>
      <c r="AC270" s="646"/>
      <c r="AD270" s="164"/>
      <c r="AE270" s="636">
        <f>'[2]Note Calcs'!F21</f>
        <v>11230000</v>
      </c>
      <c r="AF270" s="640"/>
      <c r="AG270" s="640"/>
      <c r="AH270" s="640"/>
      <c r="AI270" s="640"/>
      <c r="AJ270" s="640"/>
      <c r="AK270" s="165"/>
      <c r="AL270" s="648">
        <f>'[2]Note Calcs'!H21</f>
        <v>2.0556599999999998E-2</v>
      </c>
      <c r="AM270" s="649"/>
      <c r="AN270" s="649"/>
      <c r="AO270" s="649"/>
      <c r="AP270" s="636">
        <f>'[2]Note Calcs'!K21</f>
        <v>53127.26</v>
      </c>
      <c r="AQ270" s="636"/>
      <c r="AR270" s="636"/>
      <c r="AS270" s="636"/>
      <c r="AT270" s="636"/>
      <c r="AU270" s="636"/>
      <c r="AV270" s="166"/>
      <c r="AW270" s="638">
        <f>'[2]Note Calcs'!L21+'[2]Note Calcs'!M21</f>
        <v>0</v>
      </c>
      <c r="AX270" s="638"/>
      <c r="AY270" s="638"/>
      <c r="AZ270" s="638"/>
      <c r="BA270" s="638"/>
      <c r="BB270" s="164"/>
      <c r="BC270" s="636">
        <f>BC228</f>
        <v>0</v>
      </c>
      <c r="BD270" s="640"/>
      <c r="BE270" s="640"/>
      <c r="BF270" s="640"/>
      <c r="BG270" s="640"/>
      <c r="BH270" s="97"/>
      <c r="BI270" s="97"/>
      <c r="BJ270" s="97"/>
      <c r="BK270" s="97"/>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c r="DN270" s="2"/>
      <c r="DO270" s="2"/>
      <c r="DP270" s="2"/>
      <c r="DQ270" s="2"/>
      <c r="DR270" s="2"/>
      <c r="DS270" s="2"/>
      <c r="DT270" s="2"/>
      <c r="DU270" s="2"/>
      <c r="DV270" s="2"/>
      <c r="DW270" s="2"/>
      <c r="DX270" s="2"/>
      <c r="DY270" s="2"/>
      <c r="DZ270" s="2"/>
      <c r="EA270" s="2"/>
      <c r="EB270" s="2"/>
      <c r="EC270" s="2"/>
      <c r="ED270" s="2"/>
      <c r="EE270" s="2"/>
      <c r="EF270" s="2"/>
      <c r="EG270" s="2"/>
      <c r="EH270" s="2"/>
      <c r="EI270" s="2"/>
      <c r="EJ270" s="2"/>
      <c r="EK270" s="2"/>
      <c r="EL270" s="2"/>
      <c r="EM270" s="2"/>
      <c r="EN270" s="2"/>
      <c r="EO270" s="2"/>
      <c r="EP270" s="2"/>
      <c r="EQ270" s="2"/>
      <c r="ER270" s="2"/>
      <c r="ES270" s="2"/>
      <c r="ET270" s="2"/>
      <c r="EU270" s="2"/>
      <c r="EV270" s="2"/>
      <c r="EW270" s="2"/>
      <c r="EX270" s="2"/>
      <c r="EY270" s="2"/>
      <c r="EZ270" s="2"/>
      <c r="FA270" s="2"/>
      <c r="FB270" s="2"/>
      <c r="FC270" s="2"/>
      <c r="FD270" s="2"/>
      <c r="FE270" s="2"/>
      <c r="FF270" s="2"/>
      <c r="FG270" s="2"/>
      <c r="FH270" s="2"/>
      <c r="FI270" s="2"/>
      <c r="FJ270" s="2"/>
      <c r="FK270" s="2"/>
      <c r="FL270" s="2"/>
      <c r="FM270" s="2"/>
      <c r="FN270" s="2"/>
      <c r="FO270" s="2"/>
      <c r="FP270" s="2"/>
      <c r="FQ270" s="2"/>
      <c r="FR270" s="2"/>
      <c r="FS270" s="2"/>
      <c r="FT270" s="2"/>
      <c r="FU270" s="2"/>
      <c r="FV270" s="2"/>
      <c r="FW270" s="2"/>
      <c r="FX270" s="2"/>
      <c r="FY270" s="2"/>
      <c r="FZ270" s="2"/>
      <c r="GA270" s="2"/>
      <c r="GB270" s="2"/>
      <c r="GC270" s="2"/>
      <c r="GD270" s="2"/>
      <c r="GE270" s="2"/>
      <c r="GF270" s="2"/>
      <c r="GG270" s="2"/>
      <c r="GH270" s="2"/>
      <c r="GI270" s="2"/>
      <c r="GJ270" s="2"/>
      <c r="GK270" s="2"/>
      <c r="GL270" s="2"/>
      <c r="GM270" s="2"/>
      <c r="GN270" s="2"/>
      <c r="GO270" s="2"/>
      <c r="GP270" s="2"/>
    </row>
    <row r="271" spans="6:198" s="1" customFormat="1" ht="12.75" customHeight="1">
      <c r="F271" s="97"/>
      <c r="G271" s="97"/>
      <c r="H271" s="97"/>
      <c r="I271" s="610"/>
      <c r="J271" s="610"/>
      <c r="K271" s="610"/>
      <c r="L271" s="610"/>
      <c r="M271" s="83"/>
      <c r="N271" s="643"/>
      <c r="O271" s="643"/>
      <c r="P271" s="643"/>
      <c r="Q271" s="643"/>
      <c r="R271" s="643"/>
      <c r="S271" s="643"/>
      <c r="T271" s="643"/>
      <c r="U271" s="643"/>
      <c r="V271" s="643"/>
      <c r="W271" s="167"/>
      <c r="X271" s="645"/>
      <c r="Y271" s="645"/>
      <c r="Z271" s="645"/>
      <c r="AA271" s="167"/>
      <c r="AB271" s="647"/>
      <c r="AC271" s="647"/>
      <c r="AD271" s="168"/>
      <c r="AE271" s="641"/>
      <c r="AF271" s="641"/>
      <c r="AG271" s="641"/>
      <c r="AH271" s="641"/>
      <c r="AI271" s="641"/>
      <c r="AJ271" s="641"/>
      <c r="AK271" s="168"/>
      <c r="AL271" s="650"/>
      <c r="AM271" s="650"/>
      <c r="AN271" s="650"/>
      <c r="AO271" s="650"/>
      <c r="AP271" s="637"/>
      <c r="AQ271" s="637"/>
      <c r="AR271" s="637"/>
      <c r="AS271" s="637"/>
      <c r="AT271" s="637"/>
      <c r="AU271" s="637"/>
      <c r="AV271" s="169"/>
      <c r="AW271" s="639"/>
      <c r="AX271" s="639"/>
      <c r="AY271" s="639"/>
      <c r="AZ271" s="639"/>
      <c r="BA271" s="639"/>
      <c r="BB271" s="168"/>
      <c r="BC271" s="641"/>
      <c r="BD271" s="641"/>
      <c r="BE271" s="641"/>
      <c r="BF271" s="641"/>
      <c r="BG271" s="641"/>
      <c r="BH271" s="97"/>
      <c r="BI271" s="97"/>
      <c r="BJ271" s="97"/>
      <c r="BK271" s="97"/>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c r="DM271" s="2"/>
      <c r="DN271" s="2"/>
      <c r="DO271" s="2"/>
      <c r="DP271" s="2"/>
      <c r="DQ271" s="2"/>
      <c r="DR271" s="2"/>
      <c r="DS271" s="2"/>
      <c r="DT271" s="2"/>
      <c r="DU271" s="2"/>
      <c r="DV271" s="2"/>
      <c r="DW271" s="2"/>
      <c r="DX271" s="2"/>
      <c r="DY271" s="2"/>
      <c r="DZ271" s="2"/>
      <c r="EA271" s="2"/>
      <c r="EB271" s="2"/>
      <c r="EC271" s="2"/>
      <c r="ED271" s="2"/>
      <c r="EE271" s="2"/>
      <c r="EF271" s="2"/>
      <c r="EG271" s="2"/>
      <c r="EH271" s="2"/>
      <c r="EI271" s="2"/>
      <c r="EJ271" s="2"/>
      <c r="EK271" s="2"/>
      <c r="EL271" s="2"/>
      <c r="EM271" s="2"/>
      <c r="EN271" s="2"/>
      <c r="EO271" s="2"/>
      <c r="EP271" s="2"/>
      <c r="EQ271" s="2"/>
      <c r="ER271" s="2"/>
      <c r="ES271" s="2"/>
      <c r="ET271" s="2"/>
      <c r="EU271" s="2"/>
      <c r="EV271" s="2"/>
      <c r="EW271" s="2"/>
      <c r="EX271" s="2"/>
      <c r="EY271" s="2"/>
      <c r="EZ271" s="2"/>
      <c r="FA271" s="2"/>
      <c r="FB271" s="2"/>
      <c r="FC271" s="2"/>
      <c r="FD271" s="2"/>
      <c r="FE271" s="2"/>
      <c r="FF271" s="2"/>
      <c r="FG271" s="2"/>
      <c r="FH271" s="2"/>
      <c r="FI271" s="2"/>
      <c r="FJ271" s="2"/>
      <c r="FK271" s="2"/>
      <c r="FL271" s="2"/>
      <c r="FM271" s="2"/>
      <c r="FN271" s="2"/>
      <c r="FO271" s="2"/>
      <c r="FP271" s="2"/>
      <c r="FQ271" s="2"/>
      <c r="FR271" s="2"/>
      <c r="FS271" s="2"/>
      <c r="FT271" s="2"/>
      <c r="FU271" s="2"/>
      <c r="FV271" s="2"/>
      <c r="FW271" s="2"/>
      <c r="FX271" s="2"/>
      <c r="FY271" s="2"/>
      <c r="FZ271" s="2"/>
      <c r="GA271" s="2"/>
      <c r="GB271" s="2"/>
      <c r="GC271" s="2"/>
      <c r="GD271" s="2"/>
      <c r="GE271" s="2"/>
      <c r="GF271" s="2"/>
      <c r="GG271" s="2"/>
      <c r="GH271" s="2"/>
      <c r="GI271" s="2"/>
      <c r="GJ271" s="2"/>
      <c r="GK271" s="2"/>
      <c r="GL271" s="2"/>
      <c r="GM271" s="2"/>
      <c r="GN271" s="2"/>
      <c r="GO271" s="2"/>
      <c r="GP271" s="2"/>
    </row>
    <row r="272" spans="6:198" s="1" customFormat="1" ht="12.75" customHeight="1">
      <c r="F272" s="97"/>
      <c r="G272" s="97"/>
      <c r="H272" s="97"/>
      <c r="I272" s="609" t="s">
        <v>151</v>
      </c>
      <c r="J272" s="609"/>
      <c r="K272" s="609"/>
      <c r="L272" s="609"/>
      <c r="M272" s="74"/>
      <c r="N272" s="642" t="str">
        <f>K230</f>
        <v>XS1783216333 / 178321633</v>
      </c>
      <c r="O272" s="642"/>
      <c r="P272" s="642"/>
      <c r="Q272" s="642"/>
      <c r="R272" s="642"/>
      <c r="S272" s="642"/>
      <c r="T272" s="642"/>
      <c r="U272" s="642"/>
      <c r="V272" s="642"/>
      <c r="W272" s="163"/>
      <c r="X272" s="644" t="s">
        <v>163</v>
      </c>
      <c r="Y272" s="644"/>
      <c r="Z272" s="644"/>
      <c r="AA272" s="163"/>
      <c r="AB272" s="646">
        <f>'[2]Note Calcs'!I22</f>
        <v>84</v>
      </c>
      <c r="AC272" s="646"/>
      <c r="AD272" s="164"/>
      <c r="AE272" s="636">
        <f>'[2]Note Calcs'!F22</f>
        <v>7490000</v>
      </c>
      <c r="AF272" s="640"/>
      <c r="AG272" s="640"/>
      <c r="AH272" s="640"/>
      <c r="AI272" s="640"/>
      <c r="AJ272" s="640"/>
      <c r="AK272" s="165"/>
      <c r="AL272" s="648">
        <f>'[2]Note Calcs'!H22</f>
        <v>2.4056600000000001E-2</v>
      </c>
      <c r="AM272" s="649"/>
      <c r="AN272" s="649"/>
      <c r="AO272" s="649"/>
      <c r="AP272" s="636">
        <f>'[2]Note Calcs'!K22</f>
        <v>41466.980000000003</v>
      </c>
      <c r="AQ272" s="636"/>
      <c r="AR272" s="636"/>
      <c r="AS272" s="636"/>
      <c r="AT272" s="636"/>
      <c r="AU272" s="636"/>
      <c r="AV272" s="166"/>
      <c r="AW272" s="638">
        <f>'[2]Note Calcs'!L22+'[2]Note Calcs'!M22</f>
        <v>0</v>
      </c>
      <c r="AX272" s="638"/>
      <c r="AY272" s="638"/>
      <c r="AZ272" s="638"/>
      <c r="BA272" s="638"/>
      <c r="BB272" s="164"/>
      <c r="BC272" s="636">
        <f>BC230</f>
        <v>0</v>
      </c>
      <c r="BD272" s="640"/>
      <c r="BE272" s="640"/>
      <c r="BF272" s="640"/>
      <c r="BG272" s="640"/>
      <c r="BH272" s="97"/>
      <c r="BI272" s="97"/>
      <c r="BJ272" s="97"/>
      <c r="BK272" s="97"/>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c r="DM272" s="2"/>
      <c r="DN272" s="2"/>
      <c r="DO272" s="2"/>
      <c r="DP272" s="2"/>
      <c r="DQ272" s="2"/>
      <c r="DR272" s="2"/>
      <c r="DS272" s="2"/>
      <c r="DT272" s="2"/>
      <c r="DU272" s="2"/>
      <c r="DV272" s="2"/>
      <c r="DW272" s="2"/>
      <c r="DX272" s="2"/>
      <c r="DY272" s="2"/>
      <c r="DZ272" s="2"/>
      <c r="EA272" s="2"/>
      <c r="EB272" s="2"/>
      <c r="EC272" s="2"/>
      <c r="ED272" s="2"/>
      <c r="EE272" s="2"/>
      <c r="EF272" s="2"/>
      <c r="EG272" s="2"/>
      <c r="EH272" s="2"/>
      <c r="EI272" s="2"/>
      <c r="EJ272" s="2"/>
      <c r="EK272" s="2"/>
      <c r="EL272" s="2"/>
      <c r="EM272" s="2"/>
      <c r="EN272" s="2"/>
      <c r="EO272" s="2"/>
      <c r="EP272" s="2"/>
      <c r="EQ272" s="2"/>
      <c r="ER272" s="2"/>
      <c r="ES272" s="2"/>
      <c r="ET272" s="2"/>
      <c r="EU272" s="2"/>
      <c r="EV272" s="2"/>
      <c r="EW272" s="2"/>
      <c r="EX272" s="2"/>
      <c r="EY272" s="2"/>
      <c r="EZ272" s="2"/>
      <c r="FA272" s="2"/>
      <c r="FB272" s="2"/>
      <c r="FC272" s="2"/>
      <c r="FD272" s="2"/>
      <c r="FE272" s="2"/>
      <c r="FF272" s="2"/>
      <c r="FG272" s="2"/>
      <c r="FH272" s="2"/>
      <c r="FI272" s="2"/>
      <c r="FJ272" s="2"/>
      <c r="FK272" s="2"/>
      <c r="FL272" s="2"/>
      <c r="FM272" s="2"/>
      <c r="FN272" s="2"/>
      <c r="FO272" s="2"/>
      <c r="FP272" s="2"/>
      <c r="FQ272" s="2"/>
      <c r="FR272" s="2"/>
      <c r="FS272" s="2"/>
      <c r="FT272" s="2"/>
      <c r="FU272" s="2"/>
      <c r="FV272" s="2"/>
      <c r="FW272" s="2"/>
      <c r="FX272" s="2"/>
      <c r="FY272" s="2"/>
      <c r="FZ272" s="2"/>
      <c r="GA272" s="2"/>
      <c r="GB272" s="2"/>
      <c r="GC272" s="2"/>
      <c r="GD272" s="2"/>
      <c r="GE272" s="2"/>
      <c r="GF272" s="2"/>
      <c r="GG272" s="2"/>
      <c r="GH272" s="2"/>
      <c r="GI272" s="2"/>
      <c r="GJ272" s="2"/>
      <c r="GK272" s="2"/>
      <c r="GL272" s="2"/>
      <c r="GM272" s="2"/>
      <c r="GN272" s="2"/>
      <c r="GO272" s="2"/>
      <c r="GP272" s="2"/>
    </row>
    <row r="273" spans="5:198" s="1" customFormat="1" ht="12.75" customHeight="1">
      <c r="F273" s="97"/>
      <c r="G273" s="97"/>
      <c r="H273" s="97"/>
      <c r="I273" s="610"/>
      <c r="J273" s="610"/>
      <c r="K273" s="610"/>
      <c r="L273" s="610"/>
      <c r="M273" s="83"/>
      <c r="N273" s="643"/>
      <c r="O273" s="643"/>
      <c r="P273" s="643"/>
      <c r="Q273" s="643"/>
      <c r="R273" s="643"/>
      <c r="S273" s="643"/>
      <c r="T273" s="643"/>
      <c r="U273" s="643"/>
      <c r="V273" s="643"/>
      <c r="W273" s="167"/>
      <c r="X273" s="645"/>
      <c r="Y273" s="645"/>
      <c r="Z273" s="645"/>
      <c r="AA273" s="167"/>
      <c r="AB273" s="647"/>
      <c r="AC273" s="647"/>
      <c r="AD273" s="168"/>
      <c r="AE273" s="641"/>
      <c r="AF273" s="641"/>
      <c r="AG273" s="641"/>
      <c r="AH273" s="641"/>
      <c r="AI273" s="641"/>
      <c r="AJ273" s="641"/>
      <c r="AK273" s="168"/>
      <c r="AL273" s="650"/>
      <c r="AM273" s="650"/>
      <c r="AN273" s="650"/>
      <c r="AO273" s="650"/>
      <c r="AP273" s="637"/>
      <c r="AQ273" s="637"/>
      <c r="AR273" s="637"/>
      <c r="AS273" s="637"/>
      <c r="AT273" s="637"/>
      <c r="AU273" s="637"/>
      <c r="AV273" s="169"/>
      <c r="AW273" s="639"/>
      <c r="AX273" s="639"/>
      <c r="AY273" s="639"/>
      <c r="AZ273" s="639"/>
      <c r="BA273" s="639"/>
      <c r="BB273" s="168"/>
      <c r="BC273" s="641"/>
      <c r="BD273" s="641"/>
      <c r="BE273" s="641"/>
      <c r="BF273" s="641"/>
      <c r="BG273" s="641"/>
      <c r="BH273" s="97"/>
      <c r="BI273" s="97"/>
      <c r="BJ273" s="97"/>
      <c r="BK273" s="97"/>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c r="DM273" s="2"/>
      <c r="DN273" s="2"/>
      <c r="DO273" s="2"/>
      <c r="DP273" s="2"/>
      <c r="DQ273" s="2"/>
      <c r="DR273" s="2"/>
      <c r="DS273" s="2"/>
      <c r="DT273" s="2"/>
      <c r="DU273" s="2"/>
      <c r="DV273" s="2"/>
      <c r="DW273" s="2"/>
      <c r="DX273" s="2"/>
      <c r="DY273" s="2"/>
      <c r="DZ273" s="2"/>
      <c r="EA273" s="2"/>
      <c r="EB273" s="2"/>
      <c r="EC273" s="2"/>
      <c r="ED273" s="2"/>
      <c r="EE273" s="2"/>
      <c r="EF273" s="2"/>
      <c r="EG273" s="2"/>
      <c r="EH273" s="2"/>
      <c r="EI273" s="2"/>
      <c r="EJ273" s="2"/>
      <c r="EK273" s="2"/>
      <c r="EL273" s="2"/>
      <c r="EM273" s="2"/>
      <c r="EN273" s="2"/>
      <c r="EO273" s="2"/>
      <c r="EP273" s="2"/>
      <c r="EQ273" s="2"/>
      <c r="ER273" s="2"/>
      <c r="ES273" s="2"/>
      <c r="ET273" s="2"/>
      <c r="EU273" s="2"/>
      <c r="EV273" s="2"/>
      <c r="EW273" s="2"/>
      <c r="EX273" s="2"/>
      <c r="EY273" s="2"/>
      <c r="EZ273" s="2"/>
      <c r="FA273" s="2"/>
      <c r="FB273" s="2"/>
      <c r="FC273" s="2"/>
      <c r="FD273" s="2"/>
      <c r="FE273" s="2"/>
      <c r="FF273" s="2"/>
      <c r="FG273" s="2"/>
      <c r="FH273" s="2"/>
      <c r="FI273" s="2"/>
      <c r="FJ273" s="2"/>
      <c r="FK273" s="2"/>
      <c r="FL273" s="2"/>
      <c r="FM273" s="2"/>
      <c r="FN273" s="2"/>
      <c r="FO273" s="2"/>
      <c r="FP273" s="2"/>
      <c r="FQ273" s="2"/>
      <c r="FR273" s="2"/>
      <c r="FS273" s="2"/>
      <c r="FT273" s="2"/>
      <c r="FU273" s="2"/>
      <c r="FV273" s="2"/>
      <c r="FW273" s="2"/>
      <c r="FX273" s="2"/>
      <c r="FY273" s="2"/>
      <c r="FZ273" s="2"/>
      <c r="GA273" s="2"/>
      <c r="GB273" s="2"/>
      <c r="GC273" s="2"/>
      <c r="GD273" s="2"/>
      <c r="GE273" s="2"/>
      <c r="GF273" s="2"/>
      <c r="GG273" s="2"/>
      <c r="GH273" s="2"/>
      <c r="GI273" s="2"/>
      <c r="GJ273" s="2"/>
      <c r="GK273" s="2"/>
      <c r="GL273" s="2"/>
      <c r="GM273" s="2"/>
      <c r="GN273" s="2"/>
      <c r="GO273" s="2"/>
      <c r="GP273" s="2"/>
    </row>
    <row r="274" spans="5:198" s="1" customFormat="1" ht="12.75" customHeight="1">
      <c r="F274" s="97"/>
      <c r="G274" s="97"/>
      <c r="H274" s="97"/>
      <c r="I274" s="609" t="s">
        <v>152</v>
      </c>
      <c r="J274" s="609"/>
      <c r="K274" s="609"/>
      <c r="L274" s="609"/>
      <c r="M274" s="74"/>
      <c r="N274" s="642" t="str">
        <f>K232</f>
        <v>XS1783216507 / 178321650</v>
      </c>
      <c r="O274" s="642"/>
      <c r="P274" s="642"/>
      <c r="Q274" s="642"/>
      <c r="R274" s="642"/>
      <c r="S274" s="642"/>
      <c r="T274" s="642"/>
      <c r="U274" s="642"/>
      <c r="V274" s="642"/>
      <c r="W274" s="163"/>
      <c r="X274" s="644" t="s">
        <v>163</v>
      </c>
      <c r="Y274" s="644"/>
      <c r="Z274" s="644"/>
      <c r="AA274" s="163"/>
      <c r="AB274" s="646">
        <f>'[2]Note Calcs'!I23</f>
        <v>84</v>
      </c>
      <c r="AC274" s="646"/>
      <c r="AD274" s="164"/>
      <c r="AE274" s="636">
        <f>'[2]Note Calcs'!F23</f>
        <v>5620000</v>
      </c>
      <c r="AF274" s="640"/>
      <c r="AG274" s="640"/>
      <c r="AH274" s="640"/>
      <c r="AI274" s="640"/>
      <c r="AJ274" s="640"/>
      <c r="AK274" s="165"/>
      <c r="AL274" s="648">
        <f>'[2]Note Calcs'!H23</f>
        <v>3.7556600000000002E-2</v>
      </c>
      <c r="AM274" s="649"/>
      <c r="AN274" s="649"/>
      <c r="AO274" s="649"/>
      <c r="AP274" s="636">
        <f>'[2]Note Calcs'!K23</f>
        <v>48574.57</v>
      </c>
      <c r="AQ274" s="636"/>
      <c r="AR274" s="636"/>
      <c r="AS274" s="636"/>
      <c r="AT274" s="636"/>
      <c r="AU274" s="636"/>
      <c r="AV274" s="166"/>
      <c r="AW274" s="638">
        <f>'[2]Note Calcs'!L23+'[2]Note Calcs'!M23</f>
        <v>0</v>
      </c>
      <c r="AX274" s="638"/>
      <c r="AY274" s="638"/>
      <c r="AZ274" s="638"/>
      <c r="BA274" s="638"/>
      <c r="BB274" s="164"/>
      <c r="BC274" s="636">
        <f>BC232</f>
        <v>0</v>
      </c>
      <c r="BD274" s="640"/>
      <c r="BE274" s="640"/>
      <c r="BF274" s="640"/>
      <c r="BG274" s="640"/>
      <c r="BH274" s="97"/>
      <c r="BI274" s="97"/>
      <c r="BJ274" s="97"/>
      <c r="BK274" s="97"/>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c r="DM274" s="2"/>
      <c r="DN274" s="2"/>
      <c r="DO274" s="2"/>
      <c r="DP274" s="2"/>
      <c r="DQ274" s="2"/>
      <c r="DR274" s="2"/>
      <c r="DS274" s="2"/>
      <c r="DT274" s="2"/>
      <c r="DU274" s="2"/>
      <c r="DV274" s="2"/>
      <c r="DW274" s="2"/>
      <c r="DX274" s="2"/>
      <c r="DY274" s="2"/>
      <c r="DZ274" s="2"/>
      <c r="EA274" s="2"/>
      <c r="EB274" s="2"/>
      <c r="EC274" s="2"/>
      <c r="ED274" s="2"/>
      <c r="EE274" s="2"/>
      <c r="EF274" s="2"/>
      <c r="EG274" s="2"/>
      <c r="EH274" s="2"/>
      <c r="EI274" s="2"/>
      <c r="EJ274" s="2"/>
      <c r="EK274" s="2"/>
      <c r="EL274" s="2"/>
      <c r="EM274" s="2"/>
      <c r="EN274" s="2"/>
      <c r="EO274" s="2"/>
      <c r="EP274" s="2"/>
      <c r="EQ274" s="2"/>
      <c r="ER274" s="2"/>
      <c r="ES274" s="2"/>
      <c r="ET274" s="2"/>
      <c r="EU274" s="2"/>
      <c r="EV274" s="2"/>
      <c r="EW274" s="2"/>
      <c r="EX274" s="2"/>
      <c r="EY274" s="2"/>
      <c r="EZ274" s="2"/>
      <c r="FA274" s="2"/>
      <c r="FB274" s="2"/>
      <c r="FC274" s="2"/>
      <c r="FD274" s="2"/>
      <c r="FE274" s="2"/>
      <c r="FF274" s="2"/>
      <c r="FG274" s="2"/>
      <c r="FH274" s="2"/>
      <c r="FI274" s="2"/>
      <c r="FJ274" s="2"/>
      <c r="FK274" s="2"/>
      <c r="FL274" s="2"/>
      <c r="FM274" s="2"/>
      <c r="FN274" s="2"/>
      <c r="FO274" s="2"/>
      <c r="FP274" s="2"/>
      <c r="FQ274" s="2"/>
      <c r="FR274" s="2"/>
      <c r="FS274" s="2"/>
      <c r="FT274" s="2"/>
      <c r="FU274" s="2"/>
      <c r="FV274" s="2"/>
      <c r="FW274" s="2"/>
      <c r="FX274" s="2"/>
      <c r="FY274" s="2"/>
      <c r="FZ274" s="2"/>
      <c r="GA274" s="2"/>
      <c r="GB274" s="2"/>
      <c r="GC274" s="2"/>
      <c r="GD274" s="2"/>
      <c r="GE274" s="2"/>
      <c r="GF274" s="2"/>
      <c r="GG274" s="2"/>
      <c r="GH274" s="2"/>
      <c r="GI274" s="2"/>
      <c r="GJ274" s="2"/>
      <c r="GK274" s="2"/>
      <c r="GL274" s="2"/>
      <c r="GM274" s="2"/>
      <c r="GN274" s="2"/>
      <c r="GO274" s="2"/>
      <c r="GP274" s="2"/>
    </row>
    <row r="275" spans="5:198" s="1" customFormat="1" ht="12.75" customHeight="1">
      <c r="F275" s="97"/>
      <c r="G275" s="97"/>
      <c r="H275" s="97"/>
      <c r="I275" s="610"/>
      <c r="J275" s="610"/>
      <c r="K275" s="610"/>
      <c r="L275" s="610"/>
      <c r="M275" s="83"/>
      <c r="N275" s="643"/>
      <c r="O275" s="643"/>
      <c r="P275" s="643"/>
      <c r="Q275" s="643"/>
      <c r="R275" s="643"/>
      <c r="S275" s="643"/>
      <c r="T275" s="643"/>
      <c r="U275" s="643"/>
      <c r="V275" s="643"/>
      <c r="W275" s="167"/>
      <c r="X275" s="645"/>
      <c r="Y275" s="645"/>
      <c r="Z275" s="645"/>
      <c r="AA275" s="167"/>
      <c r="AB275" s="647"/>
      <c r="AC275" s="647"/>
      <c r="AD275" s="168"/>
      <c r="AE275" s="641"/>
      <c r="AF275" s="641"/>
      <c r="AG275" s="641"/>
      <c r="AH275" s="641"/>
      <c r="AI275" s="641"/>
      <c r="AJ275" s="641"/>
      <c r="AK275" s="168"/>
      <c r="AL275" s="650"/>
      <c r="AM275" s="650"/>
      <c r="AN275" s="650"/>
      <c r="AO275" s="650"/>
      <c r="AP275" s="637"/>
      <c r="AQ275" s="637"/>
      <c r="AR275" s="637"/>
      <c r="AS275" s="637"/>
      <c r="AT275" s="637"/>
      <c r="AU275" s="637"/>
      <c r="AV275" s="169"/>
      <c r="AW275" s="639"/>
      <c r="AX275" s="639"/>
      <c r="AY275" s="639"/>
      <c r="AZ275" s="639"/>
      <c r="BA275" s="639"/>
      <c r="BB275" s="168"/>
      <c r="BC275" s="641"/>
      <c r="BD275" s="641"/>
      <c r="BE275" s="641"/>
      <c r="BF275" s="641"/>
      <c r="BG275" s="641"/>
      <c r="BH275" s="97"/>
      <c r="BI275" s="97"/>
      <c r="BJ275" s="97"/>
      <c r="BK275" s="97"/>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c r="DN275" s="2"/>
      <c r="DO275" s="2"/>
      <c r="DP275" s="2"/>
      <c r="DQ275" s="2"/>
      <c r="DR275" s="2"/>
      <c r="DS275" s="2"/>
      <c r="DT275" s="2"/>
      <c r="DU275" s="2"/>
      <c r="DV275" s="2"/>
      <c r="DW275" s="2"/>
      <c r="DX275" s="2"/>
      <c r="DY275" s="2"/>
      <c r="DZ275" s="2"/>
      <c r="EA275" s="2"/>
      <c r="EB275" s="2"/>
      <c r="EC275" s="2"/>
      <c r="ED275" s="2"/>
      <c r="EE275" s="2"/>
      <c r="EF275" s="2"/>
      <c r="EG275" s="2"/>
      <c r="EH275" s="2"/>
      <c r="EI275" s="2"/>
      <c r="EJ275" s="2"/>
      <c r="EK275" s="2"/>
      <c r="EL275" s="2"/>
      <c r="EM275" s="2"/>
      <c r="EN275" s="2"/>
      <c r="EO275" s="2"/>
      <c r="EP275" s="2"/>
      <c r="EQ275" s="2"/>
      <c r="ER275" s="2"/>
      <c r="ES275" s="2"/>
      <c r="ET275" s="2"/>
      <c r="EU275" s="2"/>
      <c r="EV275" s="2"/>
      <c r="EW275" s="2"/>
      <c r="EX275" s="2"/>
      <c r="EY275" s="2"/>
      <c r="EZ275" s="2"/>
      <c r="FA275" s="2"/>
      <c r="FB275" s="2"/>
      <c r="FC275" s="2"/>
      <c r="FD275" s="2"/>
      <c r="FE275" s="2"/>
      <c r="FF275" s="2"/>
      <c r="FG275" s="2"/>
      <c r="FH275" s="2"/>
      <c r="FI275" s="2"/>
      <c r="FJ275" s="2"/>
      <c r="FK275" s="2"/>
      <c r="FL275" s="2"/>
      <c r="FM275" s="2"/>
      <c r="FN275" s="2"/>
      <c r="FO275" s="2"/>
      <c r="FP275" s="2"/>
      <c r="FQ275" s="2"/>
      <c r="FR275" s="2"/>
      <c r="FS275" s="2"/>
      <c r="FT275" s="2"/>
      <c r="FU275" s="2"/>
      <c r="FV275" s="2"/>
      <c r="FW275" s="2"/>
      <c r="FX275" s="2"/>
      <c r="FY275" s="2"/>
      <c r="FZ275" s="2"/>
      <c r="GA275" s="2"/>
      <c r="GB275" s="2"/>
      <c r="GC275" s="2"/>
      <c r="GD275" s="2"/>
      <c r="GE275" s="2"/>
      <c r="GF275" s="2"/>
      <c r="GG275" s="2"/>
      <c r="GH275" s="2"/>
      <c r="GI275" s="2"/>
      <c r="GJ275" s="2"/>
      <c r="GK275" s="2"/>
      <c r="GL275" s="2"/>
      <c r="GM275" s="2"/>
      <c r="GN275" s="2"/>
      <c r="GO275" s="2"/>
      <c r="GP275" s="2"/>
    </row>
    <row r="276" spans="5:198" s="1" customFormat="1" ht="12.75" customHeight="1">
      <c r="F276" s="97"/>
      <c r="G276" s="97"/>
      <c r="H276" s="97"/>
      <c r="I276" s="609" t="s">
        <v>153</v>
      </c>
      <c r="J276" s="609"/>
      <c r="K276" s="609"/>
      <c r="L276" s="609"/>
      <c r="M276" s="74"/>
      <c r="N276" s="642" t="str">
        <f>K234</f>
        <v>XS1783216689 / 178321668</v>
      </c>
      <c r="O276" s="642"/>
      <c r="P276" s="642"/>
      <c r="Q276" s="642"/>
      <c r="R276" s="642"/>
      <c r="S276" s="642"/>
      <c r="T276" s="642"/>
      <c r="U276" s="642"/>
      <c r="V276" s="642"/>
      <c r="W276" s="163"/>
      <c r="X276" s="644" t="s">
        <v>163</v>
      </c>
      <c r="Y276" s="644"/>
      <c r="Z276" s="644"/>
      <c r="AA276" s="163"/>
      <c r="AB276" s="646">
        <f>'[2]Note Calcs'!I24</f>
        <v>84</v>
      </c>
      <c r="AC276" s="646"/>
      <c r="AD276" s="164"/>
      <c r="AE276" s="636">
        <f>'[2]Note Calcs'!F24</f>
        <v>13110000</v>
      </c>
      <c r="AF276" s="640"/>
      <c r="AG276" s="640"/>
      <c r="AH276" s="640"/>
      <c r="AI276" s="640"/>
      <c r="AJ276" s="640"/>
      <c r="AK276" s="165"/>
      <c r="AL276" s="648">
        <f>'[2]Note Calcs'!H24</f>
        <v>3.5556600000000001E-2</v>
      </c>
      <c r="AM276" s="649"/>
      <c r="AN276" s="649"/>
      <c r="AO276" s="649"/>
      <c r="AP276" s="636">
        <f>'[2]Note Calcs'!K24</f>
        <v>107277.67</v>
      </c>
      <c r="AQ276" s="636"/>
      <c r="AR276" s="636"/>
      <c r="AS276" s="636"/>
      <c r="AT276" s="636"/>
      <c r="AU276" s="636"/>
      <c r="AV276" s="166"/>
      <c r="AW276" s="638">
        <f>'[2]Note Calcs'!L24+'[2]Note Calcs'!M24</f>
        <v>0</v>
      </c>
      <c r="AX276" s="638"/>
      <c r="AY276" s="638"/>
      <c r="AZ276" s="638"/>
      <c r="BA276" s="638"/>
      <c r="BB276" s="164"/>
      <c r="BC276" s="636">
        <f>BC234</f>
        <v>0</v>
      </c>
      <c r="BD276" s="640"/>
      <c r="BE276" s="640"/>
      <c r="BF276" s="640"/>
      <c r="BG276" s="640"/>
      <c r="BH276" s="97"/>
      <c r="BI276" s="97"/>
      <c r="BJ276" s="97"/>
      <c r="BK276" s="97"/>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c r="DN276" s="2"/>
      <c r="DO276" s="2"/>
      <c r="DP276" s="2"/>
      <c r="DQ276" s="2"/>
      <c r="DR276" s="2"/>
      <c r="DS276" s="2"/>
      <c r="DT276" s="2"/>
      <c r="DU276" s="2"/>
      <c r="DV276" s="2"/>
      <c r="DW276" s="2"/>
      <c r="DX276" s="2"/>
      <c r="DY276" s="2"/>
      <c r="DZ276" s="2"/>
      <c r="EA276" s="2"/>
      <c r="EB276" s="2"/>
      <c r="EC276" s="2"/>
      <c r="ED276" s="2"/>
      <c r="EE276" s="2"/>
      <c r="EF276" s="2"/>
      <c r="EG276" s="2"/>
      <c r="EH276" s="2"/>
      <c r="EI276" s="2"/>
      <c r="EJ276" s="2"/>
      <c r="EK276" s="2"/>
      <c r="EL276" s="2"/>
      <c r="EM276" s="2"/>
      <c r="EN276" s="2"/>
      <c r="EO276" s="2"/>
      <c r="EP276" s="2"/>
      <c r="EQ276" s="2"/>
      <c r="ER276" s="2"/>
      <c r="ES276" s="2"/>
      <c r="ET276" s="2"/>
      <c r="EU276" s="2"/>
      <c r="EV276" s="2"/>
      <c r="EW276" s="2"/>
      <c r="EX276" s="2"/>
      <c r="EY276" s="2"/>
      <c r="EZ276" s="2"/>
      <c r="FA276" s="2"/>
      <c r="FB276" s="2"/>
      <c r="FC276" s="2"/>
      <c r="FD276" s="2"/>
      <c r="FE276" s="2"/>
      <c r="FF276" s="2"/>
      <c r="FG276" s="2"/>
      <c r="FH276" s="2"/>
      <c r="FI276" s="2"/>
      <c r="FJ276" s="2"/>
      <c r="FK276" s="2"/>
      <c r="FL276" s="2"/>
      <c r="FM276" s="2"/>
      <c r="FN276" s="2"/>
      <c r="FO276" s="2"/>
      <c r="FP276" s="2"/>
      <c r="FQ276" s="2"/>
      <c r="FR276" s="2"/>
      <c r="FS276" s="2"/>
      <c r="FT276" s="2"/>
      <c r="FU276" s="2"/>
      <c r="FV276" s="2"/>
      <c r="FW276" s="2"/>
      <c r="FX276" s="2"/>
      <c r="FY276" s="2"/>
      <c r="FZ276" s="2"/>
      <c r="GA276" s="2"/>
      <c r="GB276" s="2"/>
      <c r="GC276" s="2"/>
      <c r="GD276" s="2"/>
      <c r="GE276" s="2"/>
      <c r="GF276" s="2"/>
      <c r="GG276" s="2"/>
      <c r="GH276" s="2"/>
      <c r="GI276" s="2"/>
      <c r="GJ276" s="2"/>
      <c r="GK276" s="2"/>
      <c r="GL276" s="2"/>
      <c r="GM276" s="2"/>
      <c r="GN276" s="2"/>
      <c r="GO276" s="2"/>
      <c r="GP276" s="2"/>
    </row>
    <row r="277" spans="5:198" s="1" customFormat="1" ht="12.75" customHeight="1">
      <c r="F277" s="97"/>
      <c r="G277" s="97"/>
      <c r="H277" s="97"/>
      <c r="I277" s="610"/>
      <c r="J277" s="610"/>
      <c r="K277" s="610"/>
      <c r="L277" s="610"/>
      <c r="M277" s="83"/>
      <c r="N277" s="643"/>
      <c r="O277" s="643"/>
      <c r="P277" s="643"/>
      <c r="Q277" s="643"/>
      <c r="R277" s="643"/>
      <c r="S277" s="643"/>
      <c r="T277" s="643"/>
      <c r="U277" s="643"/>
      <c r="V277" s="643"/>
      <c r="W277" s="167"/>
      <c r="X277" s="645"/>
      <c r="Y277" s="645"/>
      <c r="Z277" s="645"/>
      <c r="AA277" s="167"/>
      <c r="AB277" s="647"/>
      <c r="AC277" s="647"/>
      <c r="AD277" s="168"/>
      <c r="AE277" s="641"/>
      <c r="AF277" s="641"/>
      <c r="AG277" s="641"/>
      <c r="AH277" s="641"/>
      <c r="AI277" s="641"/>
      <c r="AJ277" s="641"/>
      <c r="AK277" s="168"/>
      <c r="AL277" s="650"/>
      <c r="AM277" s="650"/>
      <c r="AN277" s="650"/>
      <c r="AO277" s="650"/>
      <c r="AP277" s="637"/>
      <c r="AQ277" s="637"/>
      <c r="AR277" s="637"/>
      <c r="AS277" s="637"/>
      <c r="AT277" s="637"/>
      <c r="AU277" s="637"/>
      <c r="AV277" s="169"/>
      <c r="AW277" s="639"/>
      <c r="AX277" s="639"/>
      <c r="AY277" s="639"/>
      <c r="AZ277" s="639"/>
      <c r="BA277" s="639"/>
      <c r="BB277" s="168"/>
      <c r="BC277" s="641"/>
      <c r="BD277" s="641"/>
      <c r="BE277" s="641"/>
      <c r="BF277" s="641"/>
      <c r="BG277" s="641"/>
      <c r="BH277" s="97"/>
      <c r="BI277" s="97"/>
      <c r="BJ277" s="97"/>
      <c r="BK277" s="97"/>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c r="DN277" s="2"/>
      <c r="DO277" s="2"/>
      <c r="DP277" s="2"/>
      <c r="DQ277" s="2"/>
      <c r="DR277" s="2"/>
      <c r="DS277" s="2"/>
      <c r="DT277" s="2"/>
      <c r="DU277" s="2"/>
      <c r="DV277" s="2"/>
      <c r="DW277" s="2"/>
      <c r="DX277" s="2"/>
      <c r="DY277" s="2"/>
      <c r="DZ277" s="2"/>
      <c r="EA277" s="2"/>
      <c r="EB277" s="2"/>
      <c r="EC277" s="2"/>
      <c r="ED277" s="2"/>
      <c r="EE277" s="2"/>
      <c r="EF277" s="2"/>
      <c r="EG277" s="2"/>
      <c r="EH277" s="2"/>
      <c r="EI277" s="2"/>
      <c r="EJ277" s="2"/>
      <c r="EK277" s="2"/>
      <c r="EL277" s="2"/>
      <c r="EM277" s="2"/>
      <c r="EN277" s="2"/>
      <c r="EO277" s="2"/>
      <c r="EP277" s="2"/>
      <c r="EQ277" s="2"/>
      <c r="ER277" s="2"/>
      <c r="ES277" s="2"/>
      <c r="ET277" s="2"/>
      <c r="EU277" s="2"/>
      <c r="EV277" s="2"/>
      <c r="EW277" s="2"/>
      <c r="EX277" s="2"/>
      <c r="EY277" s="2"/>
      <c r="EZ277" s="2"/>
      <c r="FA277" s="2"/>
      <c r="FB277" s="2"/>
      <c r="FC277" s="2"/>
      <c r="FD277" s="2"/>
      <c r="FE277" s="2"/>
      <c r="FF277" s="2"/>
      <c r="FG277" s="2"/>
      <c r="FH277" s="2"/>
      <c r="FI277" s="2"/>
      <c r="FJ277" s="2"/>
      <c r="FK277" s="2"/>
      <c r="FL277" s="2"/>
      <c r="FM277" s="2"/>
      <c r="FN277" s="2"/>
      <c r="FO277" s="2"/>
      <c r="FP277" s="2"/>
      <c r="FQ277" s="2"/>
      <c r="FR277" s="2"/>
      <c r="FS277" s="2"/>
      <c r="FT277" s="2"/>
      <c r="FU277" s="2"/>
      <c r="FV277" s="2"/>
      <c r="FW277" s="2"/>
      <c r="FX277" s="2"/>
      <c r="FY277" s="2"/>
      <c r="FZ277" s="2"/>
      <c r="GA277" s="2"/>
      <c r="GB277" s="2"/>
      <c r="GC277" s="2"/>
      <c r="GD277" s="2"/>
      <c r="GE277" s="2"/>
      <c r="GF277" s="2"/>
      <c r="GG277" s="2"/>
      <c r="GH277" s="2"/>
      <c r="GI277" s="2"/>
      <c r="GJ277" s="2"/>
      <c r="GK277" s="2"/>
      <c r="GL277" s="2"/>
      <c r="GM277" s="2"/>
      <c r="GN277" s="2"/>
      <c r="GO277" s="2"/>
      <c r="GP277" s="2"/>
    </row>
    <row r="278" spans="5:198" s="1" customFormat="1" ht="12.75" customHeight="1">
      <c r="F278" s="97"/>
      <c r="G278" s="97"/>
      <c r="H278" s="97"/>
      <c r="I278" s="115"/>
      <c r="J278" s="115"/>
      <c r="K278" s="115"/>
      <c r="L278" s="115"/>
      <c r="M278" s="115"/>
      <c r="N278" s="115"/>
      <c r="O278" s="115"/>
      <c r="P278" s="115"/>
      <c r="Q278" s="115"/>
      <c r="R278" s="115"/>
      <c r="S278" s="115"/>
      <c r="T278" s="115"/>
      <c r="U278" s="115"/>
      <c r="V278" s="115"/>
      <c r="W278" s="115"/>
      <c r="X278" s="115"/>
      <c r="Y278" s="115"/>
      <c r="Z278" s="115"/>
      <c r="AA278" s="115"/>
      <c r="AB278" s="115"/>
      <c r="AC278" s="115"/>
      <c r="AD278" s="115"/>
      <c r="AE278" s="115"/>
      <c r="AF278" s="115"/>
      <c r="AG278" s="115"/>
      <c r="AH278" s="115"/>
      <c r="AI278" s="115"/>
      <c r="AJ278" s="115"/>
      <c r="AK278" s="115"/>
      <c r="AL278" s="115"/>
      <c r="AM278" s="115"/>
      <c r="AN278" s="115"/>
      <c r="AO278" s="115"/>
      <c r="AP278" s="115"/>
      <c r="AQ278" s="115"/>
      <c r="AR278" s="115"/>
      <c r="AS278" s="115"/>
      <c r="AT278" s="115"/>
      <c r="AU278" s="115"/>
      <c r="AV278" s="115"/>
      <c r="AW278" s="115"/>
      <c r="AX278" s="115"/>
      <c r="AY278" s="115"/>
      <c r="AZ278" s="115"/>
      <c r="BA278" s="115"/>
      <c r="BB278" s="115"/>
      <c r="BC278" s="115"/>
      <c r="BD278" s="115"/>
      <c r="BE278" s="115"/>
      <c r="BF278" s="115"/>
      <c r="BG278" s="115"/>
      <c r="BH278" s="115"/>
      <c r="BI278" s="97"/>
      <c r="BJ278" s="97"/>
      <c r="BK278" s="97"/>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c r="DO278" s="2"/>
      <c r="DP278" s="2"/>
      <c r="DQ278" s="2"/>
      <c r="DR278" s="2"/>
      <c r="DS278" s="2"/>
      <c r="DT278" s="2"/>
      <c r="DU278" s="2"/>
      <c r="DV278" s="2"/>
      <c r="DW278" s="2"/>
      <c r="DX278" s="2"/>
      <c r="DY278" s="2"/>
      <c r="DZ278" s="2"/>
      <c r="EA278" s="2"/>
      <c r="EB278" s="2"/>
      <c r="EC278" s="2"/>
      <c r="ED278" s="2"/>
      <c r="EE278" s="2"/>
      <c r="EF278" s="2"/>
      <c r="EG278" s="2"/>
      <c r="EH278" s="2"/>
      <c r="EI278" s="2"/>
      <c r="EJ278" s="2"/>
      <c r="EK278" s="2"/>
      <c r="EL278" s="2"/>
      <c r="EM278" s="2"/>
      <c r="EN278" s="2"/>
      <c r="EO278" s="2"/>
      <c r="EP278" s="2"/>
      <c r="EQ278" s="2"/>
      <c r="ER278" s="2"/>
      <c r="ES278" s="2"/>
      <c r="ET278" s="2"/>
      <c r="EU278" s="2"/>
      <c r="EV278" s="2"/>
      <c r="EW278" s="2"/>
      <c r="EX278" s="2"/>
      <c r="EY278" s="2"/>
      <c r="EZ278" s="2"/>
      <c r="FA278" s="2"/>
      <c r="FB278" s="2"/>
      <c r="FC278" s="2"/>
      <c r="FD278" s="2"/>
      <c r="FE278" s="2"/>
      <c r="FF278" s="2"/>
      <c r="FG278" s="2"/>
      <c r="FH278" s="2"/>
      <c r="FI278" s="2"/>
      <c r="FJ278" s="2"/>
      <c r="FK278" s="2"/>
      <c r="FL278" s="2"/>
      <c r="FM278" s="2"/>
      <c r="FN278" s="2"/>
      <c r="FO278" s="2"/>
      <c r="FP278" s="2"/>
      <c r="FQ278" s="2"/>
      <c r="FR278" s="2"/>
      <c r="FS278" s="2"/>
      <c r="FT278" s="2"/>
      <c r="FU278" s="2"/>
      <c r="FV278" s="2"/>
      <c r="FW278" s="2"/>
      <c r="FX278" s="2"/>
      <c r="FY278" s="2"/>
      <c r="FZ278" s="2"/>
      <c r="GA278" s="2"/>
      <c r="GB278" s="2"/>
      <c r="GC278" s="2"/>
      <c r="GD278" s="2"/>
      <c r="GE278" s="2"/>
      <c r="GF278" s="2"/>
      <c r="GG278" s="2"/>
      <c r="GH278" s="2"/>
      <c r="GI278" s="2"/>
      <c r="GJ278" s="2"/>
      <c r="GK278" s="2"/>
      <c r="GL278" s="2"/>
      <c r="GM278" s="2"/>
      <c r="GN278" s="2"/>
      <c r="GO278" s="2"/>
      <c r="GP278" s="2"/>
    </row>
    <row r="279" spans="5:198" s="1" customFormat="1" ht="12.75" customHeight="1">
      <c r="F279" s="97"/>
      <c r="G279" s="97"/>
      <c r="H279" s="97"/>
      <c r="I279" s="115"/>
      <c r="J279" s="115"/>
      <c r="K279" s="115"/>
      <c r="L279" s="115"/>
      <c r="M279" s="115"/>
      <c r="N279" s="115"/>
      <c r="O279" s="115"/>
      <c r="P279" s="115"/>
      <c r="Q279" s="115"/>
      <c r="R279" s="115"/>
      <c r="S279" s="115"/>
      <c r="T279" s="115"/>
      <c r="U279" s="115"/>
      <c r="V279" s="115"/>
      <c r="W279" s="115"/>
      <c r="X279" s="115"/>
      <c r="Y279" s="115"/>
      <c r="Z279" s="115"/>
      <c r="AA279" s="115"/>
      <c r="AB279" s="115"/>
      <c r="AC279" s="115"/>
      <c r="AD279" s="115"/>
      <c r="AE279" s="115"/>
      <c r="AF279" s="115"/>
      <c r="AG279" s="115"/>
      <c r="AH279" s="115"/>
      <c r="AI279" s="115"/>
      <c r="AJ279" s="115"/>
      <c r="AK279" s="115"/>
      <c r="AL279" s="115"/>
      <c r="AM279" s="115"/>
      <c r="AN279" s="115"/>
      <c r="AO279" s="115"/>
      <c r="AP279" s="115"/>
      <c r="AQ279" s="115"/>
      <c r="AR279" s="115"/>
      <c r="AS279" s="115"/>
      <c r="AT279" s="115"/>
      <c r="AU279" s="115"/>
      <c r="AV279" s="115"/>
      <c r="AW279" s="115"/>
      <c r="AX279" s="115"/>
      <c r="AY279" s="115"/>
      <c r="AZ279" s="115"/>
      <c r="BA279" s="115"/>
      <c r="BB279" s="115"/>
      <c r="BC279" s="115"/>
      <c r="BD279" s="115"/>
      <c r="BE279" s="115"/>
      <c r="BF279" s="115"/>
      <c r="BG279" s="115"/>
      <c r="BH279" s="115"/>
      <c r="BI279" s="97"/>
      <c r="BJ279" s="97"/>
      <c r="BK279" s="97"/>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c r="DN279" s="2"/>
      <c r="DO279" s="2"/>
      <c r="DP279" s="2"/>
      <c r="DQ279" s="2"/>
      <c r="DR279" s="2"/>
      <c r="DS279" s="2"/>
      <c r="DT279" s="2"/>
      <c r="DU279" s="2"/>
      <c r="DV279" s="2"/>
      <c r="DW279" s="2"/>
      <c r="DX279" s="2"/>
      <c r="DY279" s="2"/>
      <c r="DZ279" s="2"/>
      <c r="EA279" s="2"/>
      <c r="EB279" s="2"/>
      <c r="EC279" s="2"/>
      <c r="ED279" s="2"/>
      <c r="EE279" s="2"/>
      <c r="EF279" s="2"/>
      <c r="EG279" s="2"/>
      <c r="EH279" s="2"/>
      <c r="EI279" s="2"/>
      <c r="EJ279" s="2"/>
      <c r="EK279" s="2"/>
      <c r="EL279" s="2"/>
      <c r="EM279" s="2"/>
      <c r="EN279" s="2"/>
      <c r="EO279" s="2"/>
      <c r="EP279" s="2"/>
      <c r="EQ279" s="2"/>
      <c r="ER279" s="2"/>
      <c r="ES279" s="2"/>
      <c r="ET279" s="2"/>
      <c r="EU279" s="2"/>
      <c r="EV279" s="2"/>
      <c r="EW279" s="2"/>
      <c r="EX279" s="2"/>
      <c r="EY279" s="2"/>
      <c r="EZ279" s="2"/>
      <c r="FA279" s="2"/>
      <c r="FB279" s="2"/>
      <c r="FC279" s="2"/>
      <c r="FD279" s="2"/>
      <c r="FE279" s="2"/>
      <c r="FF279" s="2"/>
      <c r="FG279" s="2"/>
      <c r="FH279" s="2"/>
      <c r="FI279" s="2"/>
      <c r="FJ279" s="2"/>
      <c r="FK279" s="2"/>
      <c r="FL279" s="2"/>
      <c r="FM279" s="2"/>
      <c r="FN279" s="2"/>
      <c r="FO279" s="2"/>
      <c r="FP279" s="2"/>
      <c r="FQ279" s="2"/>
      <c r="FR279" s="2"/>
      <c r="FS279" s="2"/>
      <c r="FT279" s="2"/>
      <c r="FU279" s="2"/>
      <c r="FV279" s="2"/>
      <c r="FW279" s="2"/>
      <c r="FX279" s="2"/>
      <c r="FY279" s="2"/>
      <c r="FZ279" s="2"/>
      <c r="GA279" s="2"/>
      <c r="GB279" s="2"/>
      <c r="GC279" s="2"/>
      <c r="GD279" s="2"/>
      <c r="GE279" s="2"/>
      <c r="GF279" s="2"/>
      <c r="GG279" s="2"/>
      <c r="GH279" s="2"/>
      <c r="GI279" s="2"/>
      <c r="GJ279" s="2"/>
      <c r="GK279" s="2"/>
      <c r="GL279" s="2"/>
      <c r="GM279" s="2"/>
      <c r="GN279" s="2"/>
      <c r="GO279" s="2"/>
      <c r="GP279" s="2"/>
    </row>
    <row r="280" spans="5:198" s="1" customFormat="1" ht="12.75" customHeight="1">
      <c r="F280" s="97"/>
      <c r="G280" s="97"/>
      <c r="H280" s="97"/>
      <c r="I280" s="115"/>
      <c r="J280" s="115"/>
      <c r="K280" s="115"/>
      <c r="L280" s="115"/>
      <c r="M280" s="115"/>
      <c r="N280" s="115"/>
      <c r="O280" s="115"/>
      <c r="P280" s="115"/>
      <c r="Q280" s="115"/>
      <c r="R280" s="115"/>
      <c r="S280" s="115"/>
      <c r="T280" s="115"/>
      <c r="U280" s="115"/>
      <c r="V280" s="115"/>
      <c r="W280" s="115"/>
      <c r="X280" s="115"/>
      <c r="Y280" s="115"/>
      <c r="Z280" s="115"/>
      <c r="AA280" s="115"/>
      <c r="AB280" s="115"/>
      <c r="AC280" s="115"/>
      <c r="AD280" s="115"/>
      <c r="AE280" s="115"/>
      <c r="AF280" s="115"/>
      <c r="AG280" s="115"/>
      <c r="AH280" s="115"/>
      <c r="AI280" s="115"/>
      <c r="AJ280" s="115"/>
      <c r="AK280" s="115"/>
      <c r="AL280" s="115"/>
      <c r="AM280" s="115"/>
      <c r="AN280" s="115"/>
      <c r="AO280" s="115"/>
      <c r="AP280" s="115"/>
      <c r="AQ280" s="115"/>
      <c r="AR280" s="115"/>
      <c r="AS280" s="115"/>
      <c r="AT280" s="115"/>
      <c r="AU280" s="115"/>
      <c r="AV280" s="115"/>
      <c r="AW280" s="115"/>
      <c r="AX280" s="115"/>
      <c r="AY280" s="115"/>
      <c r="AZ280" s="115"/>
      <c r="BA280" s="115"/>
      <c r="BB280" s="115"/>
      <c r="BC280" s="115"/>
      <c r="BD280" s="115"/>
      <c r="BE280" s="115"/>
      <c r="BF280" s="115"/>
      <c r="BG280" s="115"/>
      <c r="BH280" s="115"/>
      <c r="BI280" s="97"/>
      <c r="BJ280" s="97"/>
      <c r="BK280" s="97"/>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c r="DM280" s="2"/>
      <c r="DN280" s="2"/>
      <c r="DO280" s="2"/>
      <c r="DP280" s="2"/>
      <c r="DQ280" s="2"/>
      <c r="DR280" s="2"/>
      <c r="DS280" s="2"/>
      <c r="DT280" s="2"/>
      <c r="DU280" s="2"/>
      <c r="DV280" s="2"/>
      <c r="DW280" s="2"/>
      <c r="DX280" s="2"/>
      <c r="DY280" s="2"/>
      <c r="DZ280" s="2"/>
      <c r="EA280" s="2"/>
      <c r="EB280" s="2"/>
      <c r="EC280" s="2"/>
      <c r="ED280" s="2"/>
      <c r="EE280" s="2"/>
      <c r="EF280" s="2"/>
      <c r="EG280" s="2"/>
      <c r="EH280" s="2"/>
      <c r="EI280" s="2"/>
      <c r="EJ280" s="2"/>
      <c r="EK280" s="2"/>
      <c r="EL280" s="2"/>
      <c r="EM280" s="2"/>
      <c r="EN280" s="2"/>
      <c r="EO280" s="2"/>
      <c r="EP280" s="2"/>
      <c r="EQ280" s="2"/>
      <c r="ER280" s="2"/>
      <c r="ES280" s="2"/>
      <c r="ET280" s="2"/>
      <c r="EU280" s="2"/>
      <c r="EV280" s="2"/>
      <c r="EW280" s="2"/>
      <c r="EX280" s="2"/>
      <c r="EY280" s="2"/>
      <c r="EZ280" s="2"/>
      <c r="FA280" s="2"/>
      <c r="FB280" s="2"/>
      <c r="FC280" s="2"/>
      <c r="FD280" s="2"/>
      <c r="FE280" s="2"/>
      <c r="FF280" s="2"/>
      <c r="FG280" s="2"/>
      <c r="FH280" s="2"/>
      <c r="FI280" s="2"/>
      <c r="FJ280" s="2"/>
      <c r="FK280" s="2"/>
      <c r="FL280" s="2"/>
      <c r="FM280" s="2"/>
      <c r="FN280" s="2"/>
      <c r="FO280" s="2"/>
      <c r="FP280" s="2"/>
      <c r="FQ280" s="2"/>
      <c r="FR280" s="2"/>
      <c r="FS280" s="2"/>
      <c r="FT280" s="2"/>
      <c r="FU280" s="2"/>
      <c r="FV280" s="2"/>
      <c r="FW280" s="2"/>
      <c r="FX280" s="2"/>
      <c r="FY280" s="2"/>
      <c r="FZ280" s="2"/>
      <c r="GA280" s="2"/>
      <c r="GB280" s="2"/>
      <c r="GC280" s="2"/>
      <c r="GD280" s="2"/>
      <c r="GE280" s="2"/>
      <c r="GF280" s="2"/>
      <c r="GG280" s="2"/>
      <c r="GH280" s="2"/>
      <c r="GI280" s="2"/>
      <c r="GJ280" s="2"/>
      <c r="GK280" s="2"/>
      <c r="GL280" s="2"/>
      <c r="GM280" s="2"/>
      <c r="GN280" s="2"/>
      <c r="GO280" s="2"/>
      <c r="GP280" s="2"/>
    </row>
    <row r="281" spans="5:198" s="1" customFormat="1" ht="12.75" customHeight="1">
      <c r="F281" s="97"/>
      <c r="G281" s="97"/>
      <c r="H281" s="97"/>
      <c r="I281" s="115"/>
      <c r="J281" s="115"/>
      <c r="K281" s="115"/>
      <c r="L281" s="115"/>
      <c r="M281" s="115"/>
      <c r="N281" s="115"/>
      <c r="O281" s="115"/>
      <c r="P281" s="115"/>
      <c r="Q281" s="115"/>
      <c r="R281" s="115"/>
      <c r="S281" s="115"/>
      <c r="T281" s="115"/>
      <c r="U281" s="115"/>
      <c r="V281" s="115"/>
      <c r="W281" s="115"/>
      <c r="X281" s="115"/>
      <c r="Y281" s="115"/>
      <c r="Z281" s="115"/>
      <c r="AA281" s="115"/>
      <c r="AB281" s="115"/>
      <c r="AC281" s="115"/>
      <c r="AD281" s="115"/>
      <c r="AE281" s="115"/>
      <c r="AF281" s="115"/>
      <c r="AG281" s="115"/>
      <c r="AH281" s="115"/>
      <c r="AI281" s="115"/>
      <c r="AJ281" s="115"/>
      <c r="AK281" s="115"/>
      <c r="AL281" s="115"/>
      <c r="AM281" s="115"/>
      <c r="AN281" s="115"/>
      <c r="AO281" s="115"/>
      <c r="AP281" s="115"/>
      <c r="AQ281" s="115"/>
      <c r="AR281" s="115"/>
      <c r="AS281" s="115"/>
      <c r="AT281" s="115"/>
      <c r="AU281" s="115"/>
      <c r="AV281" s="115"/>
      <c r="AW281" s="115"/>
      <c r="AX281" s="115"/>
      <c r="AY281" s="115"/>
      <c r="AZ281" s="115"/>
      <c r="BA281" s="115"/>
      <c r="BB281" s="115"/>
      <c r="BC281" s="115"/>
      <c r="BD281" s="115"/>
      <c r="BE281" s="115"/>
      <c r="BF281" s="115"/>
      <c r="BG281" s="115"/>
      <c r="BH281" s="115"/>
      <c r="BI281" s="97"/>
      <c r="BJ281" s="97"/>
      <c r="BK281" s="97"/>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c r="DM281" s="2"/>
      <c r="DN281" s="2"/>
      <c r="DO281" s="2"/>
      <c r="DP281" s="2"/>
      <c r="DQ281" s="2"/>
      <c r="DR281" s="2"/>
      <c r="DS281" s="2"/>
      <c r="DT281" s="2"/>
      <c r="DU281" s="2"/>
      <c r="DV281" s="2"/>
      <c r="DW281" s="2"/>
      <c r="DX281" s="2"/>
      <c r="DY281" s="2"/>
      <c r="DZ281" s="2"/>
      <c r="EA281" s="2"/>
      <c r="EB281" s="2"/>
      <c r="EC281" s="2"/>
      <c r="ED281" s="2"/>
      <c r="EE281" s="2"/>
      <c r="EF281" s="2"/>
      <c r="EG281" s="2"/>
      <c r="EH281" s="2"/>
      <c r="EI281" s="2"/>
      <c r="EJ281" s="2"/>
      <c r="EK281" s="2"/>
      <c r="EL281" s="2"/>
      <c r="EM281" s="2"/>
      <c r="EN281" s="2"/>
      <c r="EO281" s="2"/>
      <c r="EP281" s="2"/>
      <c r="EQ281" s="2"/>
      <c r="ER281" s="2"/>
      <c r="ES281" s="2"/>
      <c r="ET281" s="2"/>
      <c r="EU281" s="2"/>
      <c r="EV281" s="2"/>
      <c r="EW281" s="2"/>
      <c r="EX281" s="2"/>
      <c r="EY281" s="2"/>
      <c r="EZ281" s="2"/>
      <c r="FA281" s="2"/>
      <c r="FB281" s="2"/>
      <c r="FC281" s="2"/>
      <c r="FD281" s="2"/>
      <c r="FE281" s="2"/>
      <c r="FF281" s="2"/>
      <c r="FG281" s="2"/>
      <c r="FH281" s="2"/>
      <c r="FI281" s="2"/>
      <c r="FJ281" s="2"/>
      <c r="FK281" s="2"/>
      <c r="FL281" s="2"/>
      <c r="FM281" s="2"/>
      <c r="FN281" s="2"/>
      <c r="FO281" s="2"/>
      <c r="FP281" s="2"/>
      <c r="FQ281" s="2"/>
      <c r="FR281" s="2"/>
      <c r="FS281" s="2"/>
      <c r="FT281" s="2"/>
      <c r="FU281" s="2"/>
      <c r="FV281" s="2"/>
      <c r="FW281" s="2"/>
      <c r="FX281" s="2"/>
      <c r="FY281" s="2"/>
      <c r="FZ281" s="2"/>
      <c r="GA281" s="2"/>
      <c r="GB281" s="2"/>
      <c r="GC281" s="2"/>
      <c r="GD281" s="2"/>
      <c r="GE281" s="2"/>
      <c r="GF281" s="2"/>
      <c r="GG281" s="2"/>
      <c r="GH281" s="2"/>
      <c r="GI281" s="2"/>
      <c r="GJ281" s="2"/>
      <c r="GK281" s="2"/>
      <c r="GL281" s="2"/>
      <c r="GM281" s="2"/>
      <c r="GN281" s="2"/>
      <c r="GO281" s="2"/>
      <c r="GP281" s="2"/>
    </row>
    <row r="282" spans="5:198" s="1" customFormat="1" ht="12.75" customHeight="1">
      <c r="F282" s="97"/>
      <c r="G282" s="97"/>
      <c r="H282" s="97"/>
      <c r="I282" s="655"/>
      <c r="J282" s="655"/>
      <c r="K282" s="655"/>
      <c r="L282" s="655"/>
      <c r="M282" s="655"/>
      <c r="N282" s="655"/>
      <c r="O282" s="655"/>
      <c r="P282" s="655"/>
      <c r="Q282" s="655"/>
      <c r="R282" s="655"/>
      <c r="S282" s="655"/>
      <c r="T282" s="655"/>
      <c r="U282" s="655"/>
      <c r="V282" s="655"/>
      <c r="W282" s="655"/>
      <c r="X282" s="655"/>
      <c r="Y282" s="655"/>
      <c r="Z282" s="655"/>
      <c r="AA282" s="655"/>
      <c r="AB282" s="655"/>
      <c r="AC282" s="655"/>
      <c r="AD282" s="655"/>
      <c r="AE282" s="655"/>
      <c r="AF282" s="655"/>
      <c r="AG282" s="655"/>
      <c r="AH282" s="655"/>
      <c r="AI282" s="655"/>
      <c r="AJ282" s="655"/>
      <c r="AK282" s="655"/>
      <c r="AL282" s="655"/>
      <c r="AM282" s="655"/>
      <c r="AN282" s="655"/>
      <c r="AO282" s="655"/>
      <c r="AP282" s="655"/>
      <c r="AQ282" s="655"/>
      <c r="AR282" s="655"/>
      <c r="AS282" s="655"/>
      <c r="AT282" s="655"/>
      <c r="AU282" s="655"/>
      <c r="AV282" s="655"/>
      <c r="AW282" s="655"/>
      <c r="AX282" s="655"/>
      <c r="AY282" s="655"/>
      <c r="AZ282" s="655"/>
      <c r="BA282" s="655"/>
      <c r="BB282" s="655"/>
      <c r="BC282" s="655"/>
      <c r="BD282" s="655"/>
      <c r="BE282" s="655"/>
      <c r="BF282" s="655"/>
      <c r="BG282" s="655"/>
      <c r="BH282" s="655"/>
      <c r="BI282" s="97"/>
      <c r="BJ282" s="97"/>
      <c r="BK282" s="97"/>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c r="DM282" s="2"/>
      <c r="DN282" s="2"/>
      <c r="DO282" s="2"/>
      <c r="DP282" s="2"/>
      <c r="DQ282" s="2"/>
      <c r="DR282" s="2"/>
      <c r="DS282" s="2"/>
      <c r="DT282" s="2"/>
      <c r="DU282" s="2"/>
      <c r="DV282" s="2"/>
      <c r="DW282" s="2"/>
      <c r="DX282" s="2"/>
      <c r="DY282" s="2"/>
      <c r="DZ282" s="2"/>
      <c r="EA282" s="2"/>
      <c r="EB282" s="2"/>
      <c r="EC282" s="2"/>
      <c r="ED282" s="2"/>
      <c r="EE282" s="2"/>
      <c r="EF282" s="2"/>
      <c r="EG282" s="2"/>
      <c r="EH282" s="2"/>
      <c r="EI282" s="2"/>
      <c r="EJ282" s="2"/>
      <c r="EK282" s="2"/>
      <c r="EL282" s="2"/>
      <c r="EM282" s="2"/>
      <c r="EN282" s="2"/>
      <c r="EO282" s="2"/>
      <c r="EP282" s="2"/>
      <c r="EQ282" s="2"/>
      <c r="ER282" s="2"/>
      <c r="ES282" s="2"/>
      <c r="ET282" s="2"/>
      <c r="EU282" s="2"/>
      <c r="EV282" s="2"/>
      <c r="EW282" s="2"/>
      <c r="EX282" s="2"/>
      <c r="EY282" s="2"/>
      <c r="EZ282" s="2"/>
      <c r="FA282" s="2"/>
      <c r="FB282" s="2"/>
      <c r="FC282" s="2"/>
      <c r="FD282" s="2"/>
      <c r="FE282" s="2"/>
      <c r="FF282" s="2"/>
      <c r="FG282" s="2"/>
      <c r="FH282" s="2"/>
      <c r="FI282" s="2"/>
      <c r="FJ282" s="2"/>
      <c r="FK282" s="2"/>
      <c r="FL282" s="2"/>
      <c r="FM282" s="2"/>
      <c r="FN282" s="2"/>
      <c r="FO282" s="2"/>
      <c r="FP282" s="2"/>
      <c r="FQ282" s="2"/>
      <c r="FR282" s="2"/>
      <c r="FS282" s="2"/>
      <c r="FT282" s="2"/>
      <c r="FU282" s="2"/>
      <c r="FV282" s="2"/>
      <c r="FW282" s="2"/>
      <c r="FX282" s="2"/>
      <c r="FY282" s="2"/>
      <c r="FZ282" s="2"/>
      <c r="GA282" s="2"/>
      <c r="GB282" s="2"/>
      <c r="GC282" s="2"/>
      <c r="GD282" s="2"/>
      <c r="GE282" s="2"/>
      <c r="GF282" s="2"/>
      <c r="GG282" s="2"/>
      <c r="GH282" s="2"/>
      <c r="GI282" s="2"/>
      <c r="GJ282" s="2"/>
      <c r="GK282" s="2"/>
      <c r="GL282" s="2"/>
      <c r="GM282" s="2"/>
      <c r="GN282" s="2"/>
      <c r="GO282" s="2"/>
      <c r="GP282" s="2"/>
    </row>
    <row r="283" spans="5:198" s="1" customFormat="1" ht="12.75" customHeight="1">
      <c r="F283" s="97"/>
      <c r="G283" s="97"/>
      <c r="H283" s="97"/>
      <c r="I283" s="655"/>
      <c r="J283" s="655"/>
      <c r="K283" s="655"/>
      <c r="L283" s="655"/>
      <c r="M283" s="655"/>
      <c r="N283" s="655"/>
      <c r="O283" s="655"/>
      <c r="P283" s="655"/>
      <c r="Q283" s="655"/>
      <c r="R283" s="655"/>
      <c r="S283" s="655"/>
      <c r="T283" s="655"/>
      <c r="U283" s="655"/>
      <c r="V283" s="655"/>
      <c r="W283" s="655"/>
      <c r="X283" s="655"/>
      <c r="Y283" s="655"/>
      <c r="Z283" s="655"/>
      <c r="AA283" s="655"/>
      <c r="AB283" s="655"/>
      <c r="AC283" s="655"/>
      <c r="AD283" s="655"/>
      <c r="AE283" s="655"/>
      <c r="AF283" s="655"/>
      <c r="AG283" s="655"/>
      <c r="AH283" s="655"/>
      <c r="AI283" s="655"/>
      <c r="AJ283" s="655"/>
      <c r="AK283" s="655"/>
      <c r="AL283" s="655"/>
      <c r="AM283" s="655"/>
      <c r="AN283" s="655"/>
      <c r="AO283" s="655"/>
      <c r="AP283" s="655"/>
      <c r="AQ283" s="655"/>
      <c r="AR283" s="655"/>
      <c r="AS283" s="655"/>
      <c r="AT283" s="655"/>
      <c r="AU283" s="655"/>
      <c r="AV283" s="655"/>
      <c r="AW283" s="655"/>
      <c r="AX283" s="655"/>
      <c r="AY283" s="655"/>
      <c r="AZ283" s="655"/>
      <c r="BA283" s="655"/>
      <c r="BB283" s="655"/>
      <c r="BC283" s="655"/>
      <c r="BD283" s="655"/>
      <c r="BE283" s="655"/>
      <c r="BF283" s="655"/>
      <c r="BG283" s="655"/>
      <c r="BH283" s="655"/>
      <c r="BI283" s="97"/>
      <c r="BJ283" s="97"/>
      <c r="BK283" s="97"/>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c r="DM283" s="2"/>
      <c r="DN283" s="2"/>
      <c r="DO283" s="2"/>
      <c r="DP283" s="2"/>
      <c r="DQ283" s="2"/>
      <c r="DR283" s="2"/>
      <c r="DS283" s="2"/>
      <c r="DT283" s="2"/>
      <c r="DU283" s="2"/>
      <c r="DV283" s="2"/>
      <c r="DW283" s="2"/>
      <c r="DX283" s="2"/>
      <c r="DY283" s="2"/>
      <c r="DZ283" s="2"/>
      <c r="EA283" s="2"/>
      <c r="EB283" s="2"/>
      <c r="EC283" s="2"/>
      <c r="ED283" s="2"/>
      <c r="EE283" s="2"/>
      <c r="EF283" s="2"/>
      <c r="EG283" s="2"/>
      <c r="EH283" s="2"/>
      <c r="EI283" s="2"/>
      <c r="EJ283" s="2"/>
      <c r="EK283" s="2"/>
      <c r="EL283" s="2"/>
      <c r="EM283" s="2"/>
      <c r="EN283" s="2"/>
      <c r="EO283" s="2"/>
      <c r="EP283" s="2"/>
      <c r="EQ283" s="2"/>
      <c r="ER283" s="2"/>
      <c r="ES283" s="2"/>
      <c r="ET283" s="2"/>
      <c r="EU283" s="2"/>
      <c r="EV283" s="2"/>
      <c r="EW283" s="2"/>
      <c r="EX283" s="2"/>
      <c r="EY283" s="2"/>
      <c r="EZ283" s="2"/>
      <c r="FA283" s="2"/>
      <c r="FB283" s="2"/>
      <c r="FC283" s="2"/>
      <c r="FD283" s="2"/>
      <c r="FE283" s="2"/>
      <c r="FF283" s="2"/>
      <c r="FG283" s="2"/>
      <c r="FH283" s="2"/>
      <c r="FI283" s="2"/>
      <c r="FJ283" s="2"/>
      <c r="FK283" s="2"/>
      <c r="FL283" s="2"/>
      <c r="FM283" s="2"/>
      <c r="FN283" s="2"/>
      <c r="FO283" s="2"/>
      <c r="FP283" s="2"/>
      <c r="FQ283" s="2"/>
      <c r="FR283" s="2"/>
      <c r="FS283" s="2"/>
      <c r="FT283" s="2"/>
      <c r="FU283" s="2"/>
      <c r="FV283" s="2"/>
      <c r="FW283" s="2"/>
      <c r="FX283" s="2"/>
      <c r="FY283" s="2"/>
      <c r="FZ283" s="2"/>
      <c r="GA283" s="2"/>
      <c r="GB283" s="2"/>
      <c r="GC283" s="2"/>
      <c r="GD283" s="2"/>
      <c r="GE283" s="2"/>
      <c r="GF283" s="2"/>
      <c r="GG283" s="2"/>
      <c r="GH283" s="2"/>
      <c r="GI283" s="2"/>
      <c r="GJ283" s="2"/>
      <c r="GK283" s="2"/>
      <c r="GL283" s="2"/>
      <c r="GM283" s="2"/>
      <c r="GN283" s="2"/>
      <c r="GO283" s="2"/>
      <c r="GP283" s="2"/>
    </row>
    <row r="284" spans="5:198" s="1" customFormat="1" ht="12.75" customHeight="1">
      <c r="F284" s="97"/>
      <c r="G284" s="97"/>
      <c r="H284" s="97"/>
      <c r="I284" s="655"/>
      <c r="J284" s="655"/>
      <c r="K284" s="655"/>
      <c r="L284" s="655"/>
      <c r="M284" s="25"/>
      <c r="N284" s="583" t="s">
        <v>154</v>
      </c>
      <c r="O284" s="583"/>
      <c r="P284" s="583"/>
      <c r="Q284" s="583"/>
      <c r="R284" s="583"/>
      <c r="S284" s="583"/>
      <c r="T284" s="583"/>
      <c r="U284" s="583"/>
      <c r="V284" s="583"/>
      <c r="W284" s="97"/>
      <c r="X284" s="651"/>
      <c r="Y284" s="651"/>
      <c r="Z284" s="651"/>
      <c r="AA284" s="97"/>
      <c r="AB284" s="602"/>
      <c r="AC284" s="602"/>
      <c r="AD284" s="97"/>
      <c r="AE284" s="658">
        <f>SUM(AE266:AJ277)</f>
        <v>387580000</v>
      </c>
      <c r="AF284" s="658"/>
      <c r="AG284" s="658"/>
      <c r="AH284" s="658"/>
      <c r="AI284" s="658"/>
      <c r="AJ284" s="658"/>
      <c r="AK284" s="170"/>
      <c r="AL284" s="656"/>
      <c r="AM284" s="657"/>
      <c r="AN284" s="657"/>
      <c r="AO284" s="657"/>
      <c r="AP284" s="171"/>
      <c r="AQ284" s="658">
        <f>SUM(AP266:AU277)</f>
        <v>1294674.03</v>
      </c>
      <c r="AR284" s="658"/>
      <c r="AS284" s="658"/>
      <c r="AT284" s="658"/>
      <c r="AU284" s="658"/>
      <c r="AV284" s="172"/>
      <c r="AW284" s="658">
        <f>SUM(AW266:BA277)</f>
        <v>0</v>
      </c>
      <c r="AX284" s="658"/>
      <c r="AY284" s="658"/>
      <c r="AZ284" s="658"/>
      <c r="BA284" s="658"/>
      <c r="BB284" s="173"/>
      <c r="BC284" s="658">
        <f>SUM(BC266:BG277)</f>
        <v>0</v>
      </c>
      <c r="BD284" s="658"/>
      <c r="BE284" s="658"/>
      <c r="BF284" s="658"/>
      <c r="BG284" s="658"/>
      <c r="BH284" s="97"/>
      <c r="BI284" s="97"/>
      <c r="BJ284" s="97"/>
      <c r="BK284" s="97"/>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c r="DJ284" s="2"/>
      <c r="DK284" s="2"/>
      <c r="DL284" s="2"/>
      <c r="DM284" s="2"/>
      <c r="DN284" s="2"/>
      <c r="DO284" s="2"/>
      <c r="DP284" s="2"/>
      <c r="DQ284" s="2"/>
      <c r="DR284" s="2"/>
      <c r="DS284" s="2"/>
      <c r="DT284" s="2"/>
      <c r="DU284" s="2"/>
      <c r="DV284" s="2"/>
      <c r="DW284" s="2"/>
      <c r="DX284" s="2"/>
      <c r="DY284" s="2"/>
      <c r="DZ284" s="2"/>
      <c r="EA284" s="2"/>
      <c r="EB284" s="2"/>
      <c r="EC284" s="2"/>
      <c r="ED284" s="2"/>
      <c r="EE284" s="2"/>
      <c r="EF284" s="2"/>
      <c r="EG284" s="2"/>
      <c r="EH284" s="2"/>
      <c r="EI284" s="2"/>
      <c r="EJ284" s="2"/>
      <c r="EK284" s="2"/>
      <c r="EL284" s="2"/>
      <c r="EM284" s="2"/>
      <c r="EN284" s="2"/>
      <c r="EO284" s="2"/>
      <c r="EP284" s="2"/>
      <c r="EQ284" s="2"/>
      <c r="ER284" s="2"/>
      <c r="ES284" s="2"/>
      <c r="ET284" s="2"/>
      <c r="EU284" s="2"/>
      <c r="EV284" s="2"/>
      <c r="EW284" s="2"/>
      <c r="EX284" s="2"/>
      <c r="EY284" s="2"/>
      <c r="EZ284" s="2"/>
      <c r="FA284" s="2"/>
      <c r="FB284" s="2"/>
      <c r="FC284" s="2"/>
      <c r="FD284" s="2"/>
      <c r="FE284" s="2"/>
      <c r="FF284" s="2"/>
      <c r="FG284" s="2"/>
      <c r="FH284" s="2"/>
      <c r="FI284" s="2"/>
      <c r="FJ284" s="2"/>
      <c r="FK284" s="2"/>
      <c r="FL284" s="2"/>
      <c r="FM284" s="2"/>
      <c r="FN284" s="2"/>
      <c r="FO284" s="2"/>
      <c r="FP284" s="2"/>
      <c r="FQ284" s="2"/>
      <c r="FR284" s="2"/>
      <c r="FS284" s="2"/>
      <c r="FT284" s="2"/>
      <c r="FU284" s="2"/>
      <c r="FV284" s="2"/>
      <c r="FW284" s="2"/>
      <c r="FX284" s="2"/>
      <c r="FY284" s="2"/>
      <c r="FZ284" s="2"/>
      <c r="GA284" s="2"/>
      <c r="GB284" s="2"/>
      <c r="GC284" s="2"/>
      <c r="GD284" s="2"/>
      <c r="GE284" s="2"/>
      <c r="GF284" s="2"/>
      <c r="GG284" s="2"/>
      <c r="GH284" s="2"/>
      <c r="GI284" s="2"/>
      <c r="GJ284" s="2"/>
      <c r="GK284" s="2"/>
      <c r="GL284" s="2"/>
      <c r="GM284" s="2"/>
      <c r="GN284" s="2"/>
      <c r="GO284" s="2"/>
      <c r="GP284" s="2"/>
    </row>
    <row r="285" spans="5:198" s="1" customFormat="1" ht="12.75" customHeight="1">
      <c r="F285" s="97"/>
      <c r="G285" s="97"/>
      <c r="H285" s="97"/>
      <c r="I285" s="655"/>
      <c r="J285" s="655"/>
      <c r="K285" s="655"/>
      <c r="L285" s="655"/>
      <c r="M285" s="25"/>
      <c r="N285" s="583"/>
      <c r="O285" s="583"/>
      <c r="P285" s="583"/>
      <c r="Q285" s="583"/>
      <c r="R285" s="583"/>
      <c r="S285" s="583"/>
      <c r="T285" s="583"/>
      <c r="U285" s="583"/>
      <c r="V285" s="583"/>
      <c r="W285" s="97"/>
      <c r="X285" s="651"/>
      <c r="Y285" s="651"/>
      <c r="Z285" s="651"/>
      <c r="AA285" s="97"/>
      <c r="AB285" s="602"/>
      <c r="AC285" s="602"/>
      <c r="AD285" s="97"/>
      <c r="AE285" s="658"/>
      <c r="AF285" s="658"/>
      <c r="AG285" s="658"/>
      <c r="AH285" s="658"/>
      <c r="AI285" s="658"/>
      <c r="AJ285" s="658"/>
      <c r="AK285" s="171"/>
      <c r="AL285" s="657"/>
      <c r="AM285" s="657"/>
      <c r="AN285" s="657"/>
      <c r="AO285" s="657"/>
      <c r="AP285" s="171"/>
      <c r="AQ285" s="658"/>
      <c r="AR285" s="658"/>
      <c r="AS285" s="658"/>
      <c r="AT285" s="658"/>
      <c r="AU285" s="658"/>
      <c r="AV285" s="172"/>
      <c r="AW285" s="658"/>
      <c r="AX285" s="658"/>
      <c r="AY285" s="658"/>
      <c r="AZ285" s="658"/>
      <c r="BA285" s="658"/>
      <c r="BB285" s="173"/>
      <c r="BC285" s="658"/>
      <c r="BD285" s="658"/>
      <c r="BE285" s="658"/>
      <c r="BF285" s="658"/>
      <c r="BG285" s="658"/>
      <c r="BH285" s="97"/>
      <c r="BI285" s="97"/>
      <c r="BJ285" s="97"/>
      <c r="BK285" s="97"/>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c r="DM285" s="2"/>
      <c r="DN285" s="2"/>
      <c r="DO285" s="2"/>
      <c r="DP285" s="2"/>
      <c r="DQ285" s="2"/>
      <c r="DR285" s="2"/>
      <c r="DS285" s="2"/>
      <c r="DT285" s="2"/>
      <c r="DU285" s="2"/>
      <c r="DV285" s="2"/>
      <c r="DW285" s="2"/>
      <c r="DX285" s="2"/>
      <c r="DY285" s="2"/>
      <c r="DZ285" s="2"/>
      <c r="EA285" s="2"/>
      <c r="EB285" s="2"/>
      <c r="EC285" s="2"/>
      <c r="ED285" s="2"/>
      <c r="EE285" s="2"/>
      <c r="EF285" s="2"/>
      <c r="EG285" s="2"/>
      <c r="EH285" s="2"/>
      <c r="EI285" s="2"/>
      <c r="EJ285" s="2"/>
      <c r="EK285" s="2"/>
      <c r="EL285" s="2"/>
      <c r="EM285" s="2"/>
      <c r="EN285" s="2"/>
      <c r="EO285" s="2"/>
      <c r="EP285" s="2"/>
      <c r="EQ285" s="2"/>
      <c r="ER285" s="2"/>
      <c r="ES285" s="2"/>
      <c r="ET285" s="2"/>
      <c r="EU285" s="2"/>
      <c r="EV285" s="2"/>
      <c r="EW285" s="2"/>
      <c r="EX285" s="2"/>
      <c r="EY285" s="2"/>
      <c r="EZ285" s="2"/>
      <c r="FA285" s="2"/>
      <c r="FB285" s="2"/>
      <c r="FC285" s="2"/>
      <c r="FD285" s="2"/>
      <c r="FE285" s="2"/>
      <c r="FF285" s="2"/>
      <c r="FG285" s="2"/>
      <c r="FH285" s="2"/>
      <c r="FI285" s="2"/>
      <c r="FJ285" s="2"/>
      <c r="FK285" s="2"/>
      <c r="FL285" s="2"/>
      <c r="FM285" s="2"/>
      <c r="FN285" s="2"/>
      <c r="FO285" s="2"/>
      <c r="FP285" s="2"/>
      <c r="FQ285" s="2"/>
      <c r="FR285" s="2"/>
      <c r="FS285" s="2"/>
      <c r="FT285" s="2"/>
      <c r="FU285" s="2"/>
      <c r="FV285" s="2"/>
      <c r="FW285" s="2"/>
      <c r="FX285" s="2"/>
      <c r="FY285" s="2"/>
      <c r="FZ285" s="2"/>
      <c r="GA285" s="2"/>
      <c r="GB285" s="2"/>
      <c r="GC285" s="2"/>
      <c r="GD285" s="2"/>
      <c r="GE285" s="2"/>
      <c r="GF285" s="2"/>
      <c r="GG285" s="2"/>
      <c r="GH285" s="2"/>
      <c r="GI285" s="2"/>
      <c r="GJ285" s="2"/>
      <c r="GK285" s="2"/>
      <c r="GL285" s="2"/>
      <c r="GM285" s="2"/>
      <c r="GN285" s="2"/>
      <c r="GO285" s="2"/>
      <c r="GP285" s="2"/>
    </row>
    <row r="286" spans="5:198" s="2" customFormat="1" ht="12.75" customHeight="1">
      <c r="E286" s="1"/>
      <c r="F286" s="97"/>
      <c r="G286" s="97"/>
      <c r="H286" s="97"/>
      <c r="I286" s="97"/>
      <c r="J286" s="115"/>
      <c r="K286" s="115"/>
      <c r="L286" s="115"/>
      <c r="M286" s="25"/>
      <c r="N286" s="619"/>
      <c r="O286" s="619"/>
      <c r="P286" s="619"/>
      <c r="Q286" s="619"/>
      <c r="R286" s="619"/>
      <c r="S286" s="619"/>
      <c r="T286" s="619"/>
      <c r="U286" s="619"/>
      <c r="V286" s="619"/>
      <c r="W286" s="97"/>
      <c r="X286" s="651"/>
      <c r="Y286" s="651"/>
      <c r="Z286" s="651"/>
      <c r="AA286" s="97"/>
      <c r="AB286" s="602"/>
      <c r="AC286" s="602"/>
      <c r="AD286" s="97"/>
      <c r="AE286" s="659"/>
      <c r="AF286" s="660"/>
      <c r="AG286" s="660"/>
      <c r="AH286" s="660"/>
      <c r="AI286" s="660"/>
      <c r="AJ286" s="660"/>
      <c r="AK286" s="4"/>
      <c r="AL286" s="661"/>
      <c r="AM286" s="662"/>
      <c r="AN286" s="662"/>
      <c r="AO286" s="663"/>
      <c r="AP286" s="97"/>
      <c r="AQ286" s="659"/>
      <c r="AR286" s="660"/>
      <c r="AS286" s="660"/>
      <c r="AT286" s="660"/>
      <c r="AU286" s="660"/>
      <c r="AV286" s="97"/>
      <c r="AW286" s="664"/>
      <c r="AX286" s="664"/>
      <c r="AY286" s="664"/>
      <c r="AZ286" s="664"/>
      <c r="BA286" s="664"/>
      <c r="BB286" s="97"/>
      <c r="BC286" s="659"/>
      <c r="BD286" s="660"/>
      <c r="BE286" s="660"/>
      <c r="BF286" s="660"/>
      <c r="BG286" s="660"/>
      <c r="BH286" s="97"/>
      <c r="BI286" s="97"/>
      <c r="BJ286" s="97"/>
      <c r="BK286" s="97"/>
    </row>
    <row r="287" spans="5:198" s="2" customFormat="1" ht="12.75" customHeight="1">
      <c r="E287" s="1"/>
      <c r="F287" s="97"/>
      <c r="G287" s="97"/>
      <c r="H287" s="97"/>
      <c r="I287" s="97"/>
      <c r="J287" s="115"/>
      <c r="K287" s="115"/>
      <c r="L287" s="115"/>
      <c r="M287" s="25"/>
      <c r="N287" s="619"/>
      <c r="O287" s="619"/>
      <c r="P287" s="619"/>
      <c r="Q287" s="619"/>
      <c r="R287" s="619"/>
      <c r="S287" s="619"/>
      <c r="T287" s="619"/>
      <c r="U287" s="619"/>
      <c r="V287" s="619"/>
      <c r="W287" s="97"/>
      <c r="X287" s="651"/>
      <c r="Y287" s="651"/>
      <c r="Z287" s="651"/>
      <c r="AA287" s="97"/>
      <c r="AB287" s="602"/>
      <c r="AC287" s="602"/>
      <c r="AD287" s="97"/>
      <c r="AE287" s="660"/>
      <c r="AF287" s="660"/>
      <c r="AG287" s="660"/>
      <c r="AH287" s="660"/>
      <c r="AI287" s="660"/>
      <c r="AJ287" s="660"/>
      <c r="AK287" s="97"/>
      <c r="AL287" s="663"/>
      <c r="AM287" s="663"/>
      <c r="AN287" s="663"/>
      <c r="AO287" s="663"/>
      <c r="AP287" s="97"/>
      <c r="AQ287" s="660"/>
      <c r="AR287" s="660"/>
      <c r="AS287" s="660"/>
      <c r="AT287" s="660"/>
      <c r="AU287" s="660"/>
      <c r="AV287" s="97"/>
      <c r="AW287" s="664"/>
      <c r="AX287" s="664"/>
      <c r="AY287" s="664"/>
      <c r="AZ287" s="664"/>
      <c r="BA287" s="664"/>
      <c r="BB287" s="97"/>
      <c r="BC287" s="660"/>
      <c r="BD287" s="660"/>
      <c r="BE287" s="660"/>
      <c r="BF287" s="660"/>
      <c r="BG287" s="660"/>
      <c r="BH287" s="97"/>
      <c r="BI287" s="97"/>
      <c r="BJ287" s="97"/>
      <c r="BK287" s="97"/>
    </row>
    <row r="288" spans="5:198" s="2" customFormat="1" ht="12.75" customHeight="1">
      <c r="E288" s="1"/>
      <c r="F288" s="97"/>
      <c r="G288" s="97"/>
      <c r="H288" s="97"/>
      <c r="I288" s="97"/>
      <c r="J288" s="115"/>
      <c r="K288" s="115"/>
      <c r="L288" s="115"/>
      <c r="M288" s="25"/>
      <c r="N288" s="619"/>
      <c r="O288" s="619"/>
      <c r="P288" s="619"/>
      <c r="Q288" s="619"/>
      <c r="R288" s="619"/>
      <c r="S288" s="619"/>
      <c r="T288" s="619"/>
      <c r="U288" s="619"/>
      <c r="V288" s="619"/>
      <c r="W288" s="97"/>
      <c r="X288" s="651"/>
      <c r="Y288" s="651"/>
      <c r="Z288" s="651"/>
      <c r="AA288" s="97"/>
      <c r="AB288" s="602"/>
      <c r="AC288" s="602"/>
      <c r="AD288" s="97"/>
      <c r="AE288" s="665"/>
      <c r="AF288" s="665"/>
      <c r="AG288" s="665"/>
      <c r="AH288" s="665"/>
      <c r="AI288" s="665"/>
      <c r="AJ288" s="665"/>
      <c r="AK288" s="4"/>
      <c r="AL288" s="661"/>
      <c r="AM288" s="662"/>
      <c r="AN288" s="662"/>
      <c r="AO288" s="663"/>
      <c r="AP288" s="97"/>
      <c r="AQ288" s="665"/>
      <c r="AR288" s="665"/>
      <c r="AS288" s="665"/>
      <c r="AT288" s="665"/>
      <c r="AU288" s="665"/>
      <c r="AV288" s="97"/>
      <c r="AW288" s="664"/>
      <c r="AX288" s="664"/>
      <c r="AY288" s="664"/>
      <c r="AZ288" s="664"/>
      <c r="BA288" s="664"/>
      <c r="BB288" s="97"/>
      <c r="BC288" s="665"/>
      <c r="BD288" s="665"/>
      <c r="BE288" s="665"/>
      <c r="BF288" s="665"/>
      <c r="BG288" s="665"/>
      <c r="BH288" s="97"/>
      <c r="BI288" s="97"/>
      <c r="BJ288" s="97"/>
      <c r="BK288" s="97"/>
    </row>
    <row r="289" spans="5:198" s="2" customFormat="1" ht="12.75" customHeight="1">
      <c r="E289" s="1"/>
      <c r="F289" s="97"/>
      <c r="G289" s="97"/>
      <c r="H289" s="97"/>
      <c r="I289" s="97"/>
      <c r="J289" s="115"/>
      <c r="K289" s="115"/>
      <c r="L289" s="115"/>
      <c r="M289" s="25"/>
      <c r="N289" s="619"/>
      <c r="O289" s="619"/>
      <c r="P289" s="619"/>
      <c r="Q289" s="619"/>
      <c r="R289" s="619"/>
      <c r="S289" s="619"/>
      <c r="T289" s="619"/>
      <c r="U289" s="619"/>
      <c r="V289" s="619"/>
      <c r="W289" s="97"/>
      <c r="X289" s="651"/>
      <c r="Y289" s="651"/>
      <c r="Z289" s="651"/>
      <c r="AA289" s="97"/>
      <c r="AB289" s="602"/>
      <c r="AC289" s="602"/>
      <c r="AD289" s="97"/>
      <c r="AE289" s="665"/>
      <c r="AF289" s="665"/>
      <c r="AG289" s="665"/>
      <c r="AH289" s="665"/>
      <c r="AI289" s="665"/>
      <c r="AJ289" s="665"/>
      <c r="AK289" s="97"/>
      <c r="AL289" s="663"/>
      <c r="AM289" s="663"/>
      <c r="AN289" s="663"/>
      <c r="AO289" s="663"/>
      <c r="AP289" s="97"/>
      <c r="AQ289" s="665"/>
      <c r="AR289" s="665"/>
      <c r="AS289" s="665"/>
      <c r="AT289" s="665"/>
      <c r="AU289" s="665"/>
      <c r="AV289" s="97"/>
      <c r="AW289" s="664"/>
      <c r="AX289" s="664"/>
      <c r="AY289" s="664"/>
      <c r="AZ289" s="664"/>
      <c r="BA289" s="664"/>
      <c r="BB289" s="97"/>
      <c r="BC289" s="665"/>
      <c r="BD289" s="665"/>
      <c r="BE289" s="665"/>
      <c r="BF289" s="665"/>
      <c r="BG289" s="665"/>
      <c r="BH289" s="97"/>
      <c r="BI289" s="97"/>
      <c r="BJ289" s="97"/>
      <c r="BK289" s="97"/>
    </row>
    <row r="290" spans="5:198" s="2" customFormat="1" ht="12.75" customHeight="1">
      <c r="E290" s="1"/>
      <c r="F290" s="97"/>
      <c r="G290" s="97"/>
      <c r="H290" s="97"/>
      <c r="I290" s="97"/>
      <c r="J290" s="115"/>
      <c r="K290" s="115"/>
      <c r="L290" s="115"/>
      <c r="M290" s="25"/>
      <c r="N290" s="666" t="s">
        <v>164</v>
      </c>
      <c r="O290" s="666"/>
      <c r="P290" s="666"/>
      <c r="Q290" s="666"/>
      <c r="R290" s="666"/>
      <c r="S290" s="666"/>
      <c r="T290" s="666"/>
      <c r="U290" s="666"/>
      <c r="V290" s="666"/>
      <c r="W290" s="97"/>
      <c r="X290" s="651"/>
      <c r="Y290" s="651"/>
      <c r="Z290" s="651"/>
      <c r="AA290" s="97"/>
      <c r="AB290" s="602"/>
      <c r="AC290" s="602"/>
      <c r="AD290" s="97"/>
      <c r="AE290" s="667">
        <f>'[2]Note Calcs'!G6</f>
        <v>6.0565999999999997E-3</v>
      </c>
      <c r="AF290" s="667"/>
      <c r="AG290" s="667"/>
      <c r="AH290" s="667"/>
      <c r="AI290" s="667"/>
      <c r="AJ290" s="667"/>
      <c r="AK290" s="4"/>
      <c r="AL290" s="661"/>
      <c r="AM290" s="662"/>
      <c r="AN290" s="662"/>
      <c r="AO290" s="663"/>
      <c r="AP290" s="97"/>
      <c r="AQ290" s="665"/>
      <c r="AR290" s="665"/>
      <c r="AS290" s="665"/>
      <c r="AT290" s="665"/>
      <c r="AU290" s="665"/>
      <c r="AV290" s="97"/>
      <c r="AW290" s="664"/>
      <c r="AX290" s="664"/>
      <c r="AY290" s="664"/>
      <c r="AZ290" s="664"/>
      <c r="BA290" s="664"/>
      <c r="BB290" s="97"/>
      <c r="BC290" s="665"/>
      <c r="BD290" s="665"/>
      <c r="BE290" s="665"/>
      <c r="BF290" s="665"/>
      <c r="BG290" s="665"/>
      <c r="BH290" s="97"/>
      <c r="BI290" s="97"/>
      <c r="BJ290" s="97"/>
      <c r="BK290" s="97"/>
    </row>
    <row r="291" spans="5:198" s="2" customFormat="1" ht="12.75" customHeight="1">
      <c r="E291" s="1"/>
      <c r="F291" s="97"/>
      <c r="G291" s="97"/>
      <c r="H291" s="97"/>
      <c r="I291" s="97"/>
      <c r="J291" s="115"/>
      <c r="K291" s="115"/>
      <c r="L291" s="115"/>
      <c r="M291" s="25"/>
      <c r="N291" s="666"/>
      <c r="O291" s="666"/>
      <c r="P291" s="666"/>
      <c r="Q291" s="666"/>
      <c r="R291" s="666"/>
      <c r="S291" s="666"/>
      <c r="T291" s="666"/>
      <c r="U291" s="666"/>
      <c r="V291" s="666"/>
      <c r="W291" s="97"/>
      <c r="X291" s="651"/>
      <c r="Y291" s="651"/>
      <c r="Z291" s="651"/>
      <c r="AA291" s="97"/>
      <c r="AB291" s="602"/>
      <c r="AC291" s="602"/>
      <c r="AD291" s="97"/>
      <c r="AE291" s="667"/>
      <c r="AF291" s="667"/>
      <c r="AG291" s="667"/>
      <c r="AH291" s="667"/>
      <c r="AI291" s="667"/>
      <c r="AJ291" s="667"/>
      <c r="AK291" s="97"/>
      <c r="AL291" s="663"/>
      <c r="AM291" s="663"/>
      <c r="AN291" s="663"/>
      <c r="AO291" s="663"/>
      <c r="AP291" s="97"/>
      <c r="AQ291" s="665"/>
      <c r="AR291" s="665"/>
      <c r="AS291" s="665"/>
      <c r="AT291" s="665"/>
      <c r="AU291" s="665"/>
      <c r="AV291" s="97"/>
      <c r="AW291" s="664"/>
      <c r="AX291" s="664"/>
      <c r="AY291" s="664"/>
      <c r="AZ291" s="664"/>
      <c r="BA291" s="664"/>
      <c r="BB291" s="97"/>
      <c r="BC291" s="665"/>
      <c r="BD291" s="665"/>
      <c r="BE291" s="665"/>
      <c r="BF291" s="665"/>
      <c r="BG291" s="665"/>
      <c r="BH291" s="97"/>
      <c r="BI291" s="97"/>
      <c r="BJ291" s="97"/>
      <c r="BK291" s="97"/>
    </row>
    <row r="292" spans="5:198" s="2" customFormat="1" ht="12.75" customHeight="1">
      <c r="E292" s="1"/>
      <c r="F292" s="97"/>
      <c r="G292" s="97"/>
      <c r="H292" s="97"/>
      <c r="I292" s="97"/>
      <c r="J292" s="115"/>
      <c r="K292" s="115"/>
      <c r="L292" s="115"/>
      <c r="M292" s="25"/>
      <c r="N292" s="84"/>
      <c r="O292" s="84"/>
      <c r="P292" s="84"/>
      <c r="Q292" s="84"/>
      <c r="R292" s="84"/>
      <c r="S292" s="84"/>
      <c r="T292" s="84"/>
      <c r="U292" s="84"/>
      <c r="V292" s="84"/>
      <c r="W292" s="97"/>
      <c r="X292" s="159"/>
      <c r="Y292" s="159"/>
      <c r="Z292" s="159"/>
      <c r="AA292" s="97"/>
      <c r="AB292" s="174"/>
      <c r="AC292" s="174"/>
      <c r="AD292" s="97"/>
      <c r="AE292" s="175"/>
      <c r="AF292" s="176"/>
      <c r="AG292" s="176"/>
      <c r="AH292" s="176"/>
      <c r="AI292" s="176"/>
      <c r="AJ292" s="176"/>
      <c r="AK292" s="4"/>
      <c r="AL292" s="177"/>
      <c r="AM292" s="178"/>
      <c r="AN292" s="178"/>
      <c r="AO292" s="18"/>
      <c r="AP292" s="97"/>
      <c r="AQ292" s="175"/>
      <c r="AR292" s="176"/>
      <c r="AS292" s="176"/>
      <c r="AT292" s="176"/>
      <c r="AU292" s="176"/>
      <c r="AV292" s="97"/>
      <c r="AW292" s="159"/>
      <c r="AX292" s="159"/>
      <c r="AY292" s="159"/>
      <c r="AZ292" s="159"/>
      <c r="BA292" s="159"/>
      <c r="BB292" s="97"/>
      <c r="BC292" s="175"/>
      <c r="BD292" s="176"/>
      <c r="BE292" s="176"/>
      <c r="BF292" s="176"/>
      <c r="BG292" s="176"/>
      <c r="BH292" s="97"/>
      <c r="BI292" s="97"/>
      <c r="BJ292" s="97"/>
      <c r="BK292" s="97"/>
    </row>
    <row r="293" spans="5:198" s="2" customFormat="1" ht="12.75" customHeight="1">
      <c r="E293" s="1"/>
      <c r="F293" s="97"/>
      <c r="G293" s="162"/>
      <c r="H293" s="179"/>
      <c r="I293" s="179"/>
      <c r="J293" s="115"/>
      <c r="K293" s="115"/>
      <c r="L293" s="115"/>
      <c r="M293" s="25"/>
      <c r="N293" s="84"/>
      <c r="O293" s="84"/>
      <c r="P293" s="84"/>
      <c r="Q293" s="84"/>
      <c r="R293" s="84"/>
      <c r="S293" s="84"/>
      <c r="T293" s="84"/>
      <c r="U293" s="84"/>
      <c r="V293" s="84"/>
      <c r="W293" s="97"/>
      <c r="X293" s="159"/>
      <c r="Y293" s="159"/>
      <c r="Z293" s="159"/>
      <c r="AA293" s="97"/>
      <c r="AB293" s="174"/>
      <c r="AC293" s="174"/>
      <c r="AD293" s="97"/>
      <c r="AE293" s="176"/>
      <c r="AF293" s="176"/>
      <c r="AG293" s="176"/>
      <c r="AH293" s="176"/>
      <c r="AI293" s="176"/>
      <c r="AJ293" s="176"/>
      <c r="AK293" s="97"/>
      <c r="AL293" s="18"/>
      <c r="AM293" s="18"/>
      <c r="AN293" s="18"/>
      <c r="AO293" s="18"/>
      <c r="AP293" s="97"/>
      <c r="AQ293" s="176"/>
      <c r="AR293" s="176"/>
      <c r="AS293" s="176"/>
      <c r="AT293" s="176"/>
      <c r="AU293" s="176"/>
      <c r="AV293" s="97"/>
      <c r="AW293" s="159"/>
      <c r="AX293" s="159"/>
      <c r="AY293" s="159"/>
      <c r="AZ293" s="159"/>
      <c r="BA293" s="159"/>
      <c r="BB293" s="97"/>
      <c r="BC293" s="176"/>
      <c r="BD293" s="176"/>
      <c r="BE293" s="176"/>
      <c r="BF293" s="176"/>
      <c r="BG293" s="176"/>
      <c r="BH293" s="179"/>
      <c r="BI293" s="179"/>
      <c r="BJ293" s="179"/>
      <c r="BK293" s="97"/>
    </row>
    <row r="294" spans="5:198" s="1" customFormat="1" ht="13.5" customHeight="1" thickBot="1">
      <c r="F294" s="53"/>
      <c r="G294" s="53"/>
      <c r="H294" s="53"/>
      <c r="I294" s="53"/>
      <c r="J294" s="53"/>
      <c r="K294" s="53"/>
      <c r="L294" s="53"/>
      <c r="M294" s="53"/>
      <c r="N294" s="53"/>
      <c r="O294" s="53"/>
      <c r="P294" s="53"/>
      <c r="Q294" s="53"/>
      <c r="R294" s="53"/>
      <c r="S294" s="53"/>
      <c r="T294" s="53"/>
      <c r="U294" s="53"/>
      <c r="V294" s="53"/>
      <c r="W294" s="53"/>
      <c r="X294" s="53"/>
      <c r="Y294" s="53"/>
      <c r="Z294" s="53"/>
      <c r="AA294" s="53"/>
      <c r="AB294" s="53"/>
      <c r="AC294" s="53"/>
      <c r="AD294" s="53"/>
      <c r="AE294" s="53"/>
      <c r="AF294" s="53"/>
      <c r="AG294" s="53"/>
      <c r="AH294" s="53"/>
      <c r="AI294" s="53"/>
      <c r="AJ294" s="53"/>
      <c r="AK294" s="53"/>
      <c r="AL294" s="53"/>
      <c r="AM294" s="53"/>
      <c r="AN294" s="53"/>
      <c r="AO294" s="53"/>
      <c r="AP294" s="53"/>
      <c r="AQ294" s="53"/>
      <c r="AR294" s="53"/>
      <c r="AS294" s="53"/>
      <c r="AT294" s="53"/>
      <c r="AU294" s="53"/>
      <c r="AV294" s="53"/>
      <c r="AW294" s="53"/>
      <c r="AX294" s="53"/>
      <c r="AY294" s="53"/>
      <c r="AZ294" s="53"/>
      <c r="BA294" s="53"/>
      <c r="BB294" s="53"/>
      <c r="BC294" s="53"/>
      <c r="BD294" s="53"/>
      <c r="BE294" s="53"/>
      <c r="BF294" s="53"/>
      <c r="BG294" s="53"/>
      <c r="BH294" s="53"/>
      <c r="BI294" s="53"/>
      <c r="BJ294" s="53"/>
      <c r="BK294" s="4"/>
      <c r="BR294" s="2"/>
      <c r="BS294" s="32"/>
      <c r="BT294" s="32"/>
      <c r="BU294" s="32"/>
      <c r="BV294" s="32"/>
      <c r="BW294" s="32"/>
      <c r="BX294" s="32"/>
      <c r="BY294" s="32"/>
      <c r="BZ294" s="32"/>
      <c r="CA294" s="32"/>
      <c r="CB294" s="32"/>
      <c r="CC294" s="32"/>
      <c r="CD294" s="2"/>
      <c r="CE294" s="2"/>
      <c r="CF294" s="2"/>
      <c r="CG294" s="2"/>
      <c r="CH294" s="2"/>
      <c r="CI294" s="2"/>
      <c r="CJ294" s="2"/>
      <c r="CK294" s="2"/>
      <c r="CL294" s="2"/>
      <c r="CM294" s="32"/>
      <c r="CN294" s="32"/>
      <c r="CO294" s="32"/>
      <c r="CP294" s="32"/>
      <c r="CQ294" s="32"/>
      <c r="CR294" s="32"/>
      <c r="CS294" s="32"/>
      <c r="CT294" s="32"/>
      <c r="CU294" s="32"/>
      <c r="CV294" s="32"/>
      <c r="CW294" s="32"/>
      <c r="CX294" s="32"/>
      <c r="CY294" s="32"/>
      <c r="CZ294" s="32"/>
      <c r="DA294" s="32"/>
      <c r="DB294" s="32"/>
      <c r="DC294" s="32"/>
      <c r="DD294" s="2"/>
      <c r="DE294" s="2"/>
      <c r="DF294" s="2"/>
      <c r="DG294" s="2"/>
      <c r="DH294" s="2"/>
      <c r="DI294" s="2"/>
      <c r="DJ294" s="32"/>
      <c r="DK294" s="32"/>
      <c r="DL294" s="32"/>
      <c r="DM294" s="2"/>
      <c r="DN294" s="2"/>
      <c r="DO294" s="2"/>
      <c r="DP294" s="2"/>
      <c r="DQ294" s="2"/>
      <c r="DR294" s="2"/>
      <c r="DS294" s="32"/>
      <c r="DT294" s="32"/>
      <c r="DU294" s="32"/>
      <c r="DV294" s="32"/>
      <c r="DW294" s="32"/>
      <c r="DX294" s="2"/>
      <c r="DY294" s="2"/>
      <c r="DZ294" s="2"/>
      <c r="EA294" s="2"/>
      <c r="EB294" s="2"/>
      <c r="EC294" s="2"/>
      <c r="ED294" s="2"/>
      <c r="EE294" s="2"/>
      <c r="EF294" s="2"/>
      <c r="EG294" s="32"/>
      <c r="EH294" s="49"/>
      <c r="EI294" s="2"/>
      <c r="EJ294" s="2"/>
      <c r="EK294" s="2"/>
      <c r="EL294" s="2"/>
      <c r="EM294" s="2"/>
      <c r="EN294" s="2"/>
      <c r="EO294" s="2"/>
      <c r="EP294" s="2"/>
      <c r="EQ294" s="2"/>
      <c r="ER294" s="2"/>
      <c r="ES294" s="2"/>
      <c r="ET294" s="2"/>
      <c r="EU294" s="2"/>
      <c r="EV294" s="2"/>
      <c r="EW294" s="2"/>
      <c r="EX294" s="2"/>
      <c r="EY294" s="2"/>
      <c r="EZ294" s="2"/>
      <c r="FA294" s="2"/>
      <c r="FB294" s="2"/>
      <c r="FC294" s="2"/>
      <c r="FD294" s="2"/>
      <c r="FE294" s="2"/>
      <c r="FF294" s="2"/>
      <c r="FG294" s="2"/>
      <c r="FH294" s="2"/>
      <c r="FI294" s="2"/>
      <c r="FJ294" s="2"/>
      <c r="FK294" s="2"/>
      <c r="FL294" s="2"/>
      <c r="FM294" s="2"/>
      <c r="FN294" s="2"/>
      <c r="FO294" s="2"/>
      <c r="FP294" s="2"/>
      <c r="FQ294" s="2"/>
      <c r="FR294" s="2"/>
      <c r="FS294" s="2"/>
      <c r="FT294" s="2"/>
      <c r="FU294" s="2"/>
      <c r="FV294" s="2"/>
      <c r="FW294" s="2"/>
      <c r="FX294" s="2"/>
      <c r="FY294" s="2"/>
      <c r="FZ294" s="2"/>
      <c r="GA294" s="2"/>
      <c r="GB294" s="2"/>
      <c r="GC294" s="2"/>
      <c r="GD294" s="2"/>
      <c r="GE294" s="2"/>
      <c r="GF294" s="2"/>
      <c r="GG294" s="2"/>
      <c r="GH294" s="32"/>
      <c r="GI294" s="32"/>
      <c r="GJ294" s="32"/>
      <c r="GK294" s="32"/>
      <c r="GL294" s="2"/>
      <c r="GM294" s="2"/>
      <c r="GN294" s="2"/>
      <c r="GO294" s="2"/>
      <c r="GP294" s="2"/>
    </row>
    <row r="295" spans="5:198" s="1" customFormat="1" ht="18" customHeight="1">
      <c r="F295" s="550" t="str">
        <f>[2]Setup!$B$5</f>
        <v>Precise Mortgage Funding 2018-2B plc</v>
      </c>
      <c r="G295" s="550"/>
      <c r="H295" s="550"/>
      <c r="I295" s="550"/>
      <c r="J295" s="550"/>
      <c r="K295" s="550"/>
      <c r="L295" s="550"/>
      <c r="M295" s="550"/>
      <c r="N295" s="550"/>
      <c r="O295" s="550"/>
      <c r="P295" s="550"/>
      <c r="Q295" s="550"/>
      <c r="R295" s="550"/>
      <c r="S295" s="550"/>
      <c r="T295" s="550"/>
      <c r="U295" s="550"/>
      <c r="V295" s="550"/>
      <c r="W295" s="550"/>
      <c r="X295" s="550"/>
      <c r="Y295" s="550"/>
      <c r="Z295" s="550"/>
      <c r="AA295" s="550"/>
      <c r="AB295" s="550"/>
      <c r="AC295" s="550"/>
      <c r="AD295" s="550"/>
      <c r="AE295" s="550"/>
      <c r="AF295" s="550"/>
      <c r="AG295" s="550"/>
      <c r="AH295" s="550"/>
      <c r="AI295" s="550"/>
      <c r="AJ295" s="550"/>
      <c r="AK295" s="550"/>
      <c r="AL295" s="550"/>
      <c r="AM295" s="550"/>
      <c r="AN295" s="550"/>
      <c r="AO295" s="550"/>
      <c r="AP295" s="550"/>
      <c r="AQ295" s="550"/>
      <c r="AR295" s="550"/>
      <c r="AS295" s="550"/>
      <c r="AT295" s="550"/>
      <c r="AU295" s="550"/>
      <c r="AV295" s="550"/>
      <c r="AW295" s="550"/>
      <c r="AX295" s="550"/>
      <c r="AY295" s="550"/>
      <c r="AZ295" s="550"/>
      <c r="BA295" s="550"/>
      <c r="BB295" s="550"/>
      <c r="BC295" s="550"/>
      <c r="BD295" s="550"/>
      <c r="BE295" s="550"/>
      <c r="BF295" s="550"/>
      <c r="BG295" s="550"/>
      <c r="BH295" s="550"/>
      <c r="BI295" s="550"/>
      <c r="BJ295" s="550"/>
      <c r="BK295" s="550"/>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c r="CV295" s="2"/>
      <c r="CW295" s="2"/>
      <c r="CX295" s="2"/>
      <c r="CY295" s="2"/>
      <c r="CZ295" s="2"/>
      <c r="DA295" s="2"/>
      <c r="DB295" s="2"/>
      <c r="DC295" s="2"/>
      <c r="DD295" s="2"/>
      <c r="DE295" s="2"/>
      <c r="DF295" s="2"/>
      <c r="DG295" s="2"/>
      <c r="DH295" s="2"/>
      <c r="DI295" s="2"/>
      <c r="DJ295" s="2"/>
      <c r="DK295" s="2"/>
      <c r="DL295" s="2"/>
      <c r="DM295" s="2"/>
      <c r="DN295" s="2"/>
      <c r="DO295" s="2"/>
      <c r="DP295" s="2"/>
      <c r="DQ295" s="2"/>
      <c r="DR295" s="2"/>
      <c r="DS295" s="2"/>
      <c r="DT295" s="2"/>
      <c r="DU295" s="2"/>
      <c r="DV295" s="2"/>
      <c r="DW295" s="2"/>
      <c r="DX295" s="2"/>
      <c r="DY295" s="2"/>
      <c r="DZ295" s="2"/>
      <c r="EA295" s="2"/>
      <c r="EB295" s="2"/>
      <c r="EC295" s="2"/>
      <c r="ED295" s="2"/>
      <c r="EE295" s="2"/>
      <c r="EF295" s="2"/>
      <c r="EG295" s="2"/>
      <c r="EH295" s="2"/>
      <c r="EI295" s="2"/>
      <c r="EJ295" s="2"/>
      <c r="EK295" s="2"/>
      <c r="EL295" s="2"/>
      <c r="EM295" s="2"/>
      <c r="EN295" s="2"/>
      <c r="EO295" s="2"/>
      <c r="EP295" s="2"/>
      <c r="EQ295" s="2"/>
      <c r="ER295" s="2"/>
      <c r="ES295" s="2"/>
      <c r="ET295" s="2"/>
      <c r="EU295" s="2"/>
      <c r="EV295" s="2"/>
      <c r="EW295" s="2"/>
      <c r="EX295" s="2"/>
      <c r="EY295" s="2"/>
      <c r="EZ295" s="2"/>
      <c r="FA295" s="2"/>
      <c r="FB295" s="2"/>
      <c r="FC295" s="2"/>
      <c r="FD295" s="2"/>
      <c r="FE295" s="2"/>
      <c r="FF295" s="2"/>
      <c r="FG295" s="2"/>
      <c r="FH295" s="2"/>
      <c r="FI295" s="2"/>
      <c r="FJ295" s="2"/>
      <c r="FK295" s="2"/>
      <c r="FL295" s="2"/>
      <c r="FM295" s="2"/>
      <c r="FN295" s="2"/>
      <c r="FO295" s="2"/>
      <c r="FP295" s="2"/>
      <c r="FQ295" s="2"/>
      <c r="FR295" s="2"/>
      <c r="FS295" s="2"/>
      <c r="FT295" s="2"/>
      <c r="FU295" s="2"/>
      <c r="FV295" s="2"/>
      <c r="FW295" s="2"/>
      <c r="FX295" s="2"/>
      <c r="FY295" s="2"/>
      <c r="FZ295" s="2"/>
      <c r="GA295" s="2"/>
      <c r="GB295" s="2"/>
      <c r="GC295" s="2"/>
      <c r="GD295" s="2"/>
      <c r="GE295" s="2"/>
      <c r="GF295" s="2"/>
      <c r="GG295" s="2"/>
      <c r="GH295" s="2"/>
      <c r="GI295" s="2"/>
      <c r="GJ295" s="2"/>
      <c r="GK295" s="2"/>
      <c r="GL295" s="2"/>
      <c r="GM295" s="2"/>
      <c r="GN295" s="2"/>
      <c r="GO295" s="2"/>
      <c r="GP295" s="2"/>
    </row>
    <row r="296" spans="5:198" s="1" customFormat="1" ht="15" customHeight="1">
      <c r="F296" s="551" t="s">
        <v>1</v>
      </c>
      <c r="G296" s="551"/>
      <c r="H296" s="551"/>
      <c r="I296" s="551"/>
      <c r="J296" s="551"/>
      <c r="K296" s="551"/>
      <c r="L296" s="551"/>
      <c r="M296" s="551"/>
      <c r="N296" s="551"/>
      <c r="O296" s="551"/>
      <c r="P296" s="551"/>
      <c r="Q296" s="551"/>
      <c r="R296" s="551"/>
      <c r="S296" s="551"/>
      <c r="T296" s="551"/>
      <c r="U296" s="551"/>
      <c r="V296" s="551"/>
      <c r="W296" s="551"/>
      <c r="X296" s="551"/>
      <c r="Y296" s="551"/>
      <c r="Z296" s="551"/>
      <c r="AA296" s="551"/>
      <c r="AB296" s="551"/>
      <c r="AC296" s="551"/>
      <c r="AD296" s="551"/>
      <c r="AE296" s="551"/>
      <c r="AF296" s="551"/>
      <c r="AG296" s="551"/>
      <c r="AH296" s="551"/>
      <c r="AI296" s="551"/>
      <c r="AJ296" s="551"/>
      <c r="AK296" s="551"/>
      <c r="AL296" s="551"/>
      <c r="AM296" s="551"/>
      <c r="AN296" s="551"/>
      <c r="AO296" s="551"/>
      <c r="AP296" s="551"/>
      <c r="AQ296" s="551"/>
      <c r="AR296" s="551"/>
      <c r="AS296" s="551"/>
      <c r="AT296" s="551"/>
      <c r="AU296" s="551"/>
      <c r="AV296" s="551"/>
      <c r="AW296" s="551"/>
      <c r="AX296" s="551"/>
      <c r="AY296" s="551"/>
      <c r="AZ296" s="551"/>
      <c r="BA296" s="551"/>
      <c r="BB296" s="551"/>
      <c r="BC296" s="551"/>
      <c r="BD296" s="551"/>
      <c r="BE296" s="551"/>
      <c r="BF296" s="551"/>
      <c r="BG296" s="551"/>
      <c r="BH296" s="551"/>
      <c r="BI296" s="551"/>
      <c r="BJ296" s="551"/>
      <c r="BK296" s="551"/>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c r="CT296" s="2"/>
      <c r="CU296" s="2"/>
      <c r="CV296" s="2"/>
      <c r="CW296" s="2"/>
      <c r="CX296" s="2"/>
      <c r="CY296" s="2"/>
      <c r="CZ296" s="2"/>
      <c r="DA296" s="2"/>
      <c r="DB296" s="2"/>
      <c r="DC296" s="2"/>
      <c r="DD296" s="2"/>
      <c r="DE296" s="2"/>
      <c r="DF296" s="2"/>
      <c r="DG296" s="2"/>
      <c r="DH296" s="2"/>
      <c r="DI296" s="2"/>
      <c r="DJ296" s="2"/>
      <c r="DK296" s="2"/>
      <c r="DL296" s="2"/>
      <c r="DM296" s="2"/>
      <c r="DN296" s="2"/>
      <c r="DO296" s="2"/>
      <c r="DP296" s="2"/>
      <c r="DQ296" s="2"/>
      <c r="DR296" s="2"/>
      <c r="DS296" s="2"/>
      <c r="DT296" s="2"/>
      <c r="DU296" s="2"/>
      <c r="DV296" s="2"/>
      <c r="DW296" s="2"/>
      <c r="DX296" s="2"/>
      <c r="DY296" s="2"/>
      <c r="DZ296" s="2"/>
      <c r="EA296" s="2"/>
      <c r="EB296" s="2"/>
      <c r="EC296" s="2"/>
      <c r="ED296" s="2"/>
      <c r="EE296" s="2"/>
      <c r="EF296" s="2"/>
      <c r="EG296" s="2"/>
      <c r="EH296" s="2"/>
      <c r="EI296" s="2"/>
      <c r="EJ296" s="2"/>
      <c r="EK296" s="2"/>
      <c r="EL296" s="2"/>
      <c r="EM296" s="2"/>
      <c r="EN296" s="2"/>
      <c r="EO296" s="2"/>
      <c r="EP296" s="2"/>
      <c r="EQ296" s="2"/>
      <c r="ER296" s="2"/>
      <c r="ES296" s="2"/>
      <c r="ET296" s="2"/>
      <c r="EU296" s="2"/>
      <c r="EV296" s="2"/>
      <c r="EW296" s="2"/>
      <c r="EX296" s="2"/>
      <c r="EY296" s="2"/>
      <c r="EZ296" s="2"/>
      <c r="FA296" s="2"/>
      <c r="FB296" s="2"/>
      <c r="FC296" s="2"/>
      <c r="FD296" s="2"/>
      <c r="FE296" s="2"/>
      <c r="FF296" s="2"/>
      <c r="FG296" s="2"/>
      <c r="FH296" s="2"/>
      <c r="FI296" s="2"/>
      <c r="FJ296" s="2"/>
      <c r="FK296" s="2"/>
      <c r="FL296" s="2"/>
      <c r="FM296" s="2"/>
      <c r="FN296" s="2"/>
      <c r="FO296" s="2"/>
      <c r="FP296" s="2"/>
      <c r="FQ296" s="2"/>
      <c r="FR296" s="2"/>
      <c r="FS296" s="2"/>
      <c r="FT296" s="2"/>
      <c r="FU296" s="2"/>
      <c r="FV296" s="2"/>
      <c r="FW296" s="2"/>
      <c r="FX296" s="2"/>
      <c r="FY296" s="2"/>
      <c r="FZ296" s="2"/>
      <c r="GA296" s="2"/>
      <c r="GB296" s="2"/>
      <c r="GC296" s="2"/>
      <c r="GD296" s="2"/>
      <c r="GE296" s="2"/>
      <c r="GF296" s="2"/>
      <c r="GG296" s="2"/>
      <c r="GH296" s="2"/>
      <c r="GI296" s="2"/>
      <c r="GJ296" s="2"/>
      <c r="GK296" s="2"/>
      <c r="GL296" s="2"/>
      <c r="GM296" s="2"/>
      <c r="GN296" s="2"/>
      <c r="GO296" s="2"/>
      <c r="GP296" s="2"/>
    </row>
    <row r="297" spans="5:198" s="1" customFormat="1" ht="15" customHeight="1">
      <c r="F297" s="551" t="s">
        <v>2</v>
      </c>
      <c r="G297" s="551"/>
      <c r="H297" s="551"/>
      <c r="I297" s="551"/>
      <c r="J297" s="551"/>
      <c r="K297" s="551"/>
      <c r="L297" s="551"/>
      <c r="M297" s="551"/>
      <c r="N297" s="551"/>
      <c r="O297" s="551"/>
      <c r="P297" s="551"/>
      <c r="Q297" s="551"/>
      <c r="R297" s="551"/>
      <c r="S297" s="551"/>
      <c r="T297" s="551"/>
      <c r="U297" s="551"/>
      <c r="V297" s="551"/>
      <c r="W297" s="551"/>
      <c r="X297" s="551"/>
      <c r="Y297" s="551"/>
      <c r="Z297" s="551"/>
      <c r="AA297" s="551"/>
      <c r="AB297" s="551"/>
      <c r="AC297" s="551"/>
      <c r="AD297" s="551"/>
      <c r="AE297" s="551"/>
      <c r="AF297" s="551"/>
      <c r="AG297" s="551"/>
      <c r="AH297" s="551"/>
      <c r="AI297" s="551"/>
      <c r="AJ297" s="551"/>
      <c r="AK297" s="551"/>
      <c r="AL297" s="551"/>
      <c r="AM297" s="551"/>
      <c r="AN297" s="551"/>
      <c r="AO297" s="551"/>
      <c r="AP297" s="551"/>
      <c r="AQ297" s="551"/>
      <c r="AR297" s="551"/>
      <c r="AS297" s="551"/>
      <c r="AT297" s="551"/>
      <c r="AU297" s="551"/>
      <c r="AV297" s="551"/>
      <c r="AW297" s="551"/>
      <c r="AX297" s="551"/>
      <c r="AY297" s="551"/>
      <c r="AZ297" s="551"/>
      <c r="BA297" s="551"/>
      <c r="BB297" s="551"/>
      <c r="BC297" s="551"/>
      <c r="BD297" s="551"/>
      <c r="BE297" s="551"/>
      <c r="BF297" s="551"/>
      <c r="BG297" s="551"/>
      <c r="BH297" s="551"/>
      <c r="BI297" s="551"/>
      <c r="BJ297" s="551"/>
      <c r="BK297" s="551"/>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c r="DI297" s="2"/>
      <c r="DJ297" s="2"/>
      <c r="DK297" s="2"/>
      <c r="DL297" s="2"/>
      <c r="DM297" s="2"/>
      <c r="DN297" s="2"/>
      <c r="DO297" s="2"/>
      <c r="DP297" s="2"/>
      <c r="DQ297" s="2"/>
      <c r="DR297" s="2"/>
      <c r="DS297" s="2"/>
      <c r="DT297" s="2"/>
      <c r="DU297" s="2"/>
      <c r="DV297" s="2"/>
      <c r="DW297" s="2"/>
      <c r="DX297" s="2"/>
      <c r="DY297" s="2"/>
      <c r="DZ297" s="2"/>
      <c r="EA297" s="2"/>
      <c r="EB297" s="2"/>
      <c r="EC297" s="2"/>
      <c r="ED297" s="2"/>
      <c r="EE297" s="2"/>
      <c r="EF297" s="2"/>
      <c r="EG297" s="2"/>
      <c r="EH297" s="2"/>
      <c r="EI297" s="2"/>
      <c r="EJ297" s="2"/>
      <c r="EK297" s="2"/>
      <c r="EL297" s="2"/>
      <c r="EM297" s="2"/>
      <c r="EN297" s="2"/>
      <c r="EO297" s="2"/>
      <c r="EP297" s="2"/>
      <c r="EQ297" s="2"/>
      <c r="ER297" s="2"/>
      <c r="ES297" s="2"/>
      <c r="ET297" s="2"/>
      <c r="EU297" s="2"/>
      <c r="EV297" s="2"/>
      <c r="EW297" s="2"/>
      <c r="EX297" s="2"/>
      <c r="EY297" s="2"/>
      <c r="EZ297" s="2"/>
      <c r="FA297" s="2"/>
      <c r="FB297" s="2"/>
      <c r="FC297" s="2"/>
      <c r="FD297" s="2"/>
      <c r="FE297" s="2"/>
      <c r="FF297" s="2"/>
      <c r="FG297" s="2"/>
      <c r="FH297" s="2"/>
      <c r="FI297" s="2"/>
      <c r="FJ297" s="2"/>
      <c r="FK297" s="2"/>
      <c r="FL297" s="2"/>
      <c r="FM297" s="2"/>
      <c r="FN297" s="2"/>
      <c r="FO297" s="2"/>
      <c r="FP297" s="2"/>
      <c r="FQ297" s="2"/>
      <c r="FR297" s="2"/>
      <c r="FS297" s="2"/>
      <c r="FT297" s="2"/>
      <c r="FU297" s="2"/>
      <c r="FV297" s="2"/>
      <c r="FW297" s="2"/>
      <c r="FX297" s="2"/>
      <c r="FY297" s="2"/>
      <c r="FZ297" s="2"/>
      <c r="GA297" s="2"/>
      <c r="GB297" s="2"/>
      <c r="GC297" s="2"/>
      <c r="GD297" s="2"/>
      <c r="GE297" s="2"/>
      <c r="GF297" s="2"/>
      <c r="GG297" s="2"/>
      <c r="GH297" s="2"/>
      <c r="GI297" s="2"/>
      <c r="GJ297" s="2"/>
      <c r="GK297" s="2"/>
      <c r="GL297" s="2"/>
      <c r="GM297" s="2"/>
      <c r="GN297" s="2"/>
      <c r="GO297" s="2"/>
      <c r="GP297" s="2"/>
    </row>
    <row r="298" spans="5:198" s="1" customFormat="1" ht="13.5" customHeight="1" thickBot="1">
      <c r="F298" s="552">
        <f>[1]Input!$C$112</f>
        <v>43211</v>
      </c>
      <c r="G298" s="552"/>
      <c r="H298" s="552"/>
      <c r="I298" s="552"/>
      <c r="J298" s="552"/>
      <c r="K298" s="552"/>
      <c r="L298" s="552"/>
      <c r="M298" s="552"/>
      <c r="N298" s="552"/>
      <c r="O298" s="552"/>
      <c r="P298" s="552"/>
      <c r="Q298" s="552"/>
      <c r="R298" s="552"/>
      <c r="S298" s="552"/>
      <c r="T298" s="552"/>
      <c r="U298" s="552"/>
      <c r="V298" s="552"/>
      <c r="W298" s="552"/>
      <c r="X298" s="552"/>
      <c r="Y298" s="552"/>
      <c r="Z298" s="552"/>
      <c r="AA298" s="552"/>
      <c r="AB298" s="552"/>
      <c r="AC298" s="552"/>
      <c r="AD298" s="552"/>
      <c r="AE298" s="552"/>
      <c r="AF298" s="552"/>
      <c r="AG298" s="552"/>
      <c r="AH298" s="552"/>
      <c r="AI298" s="552"/>
      <c r="AJ298" s="552"/>
      <c r="AK298" s="552"/>
      <c r="AL298" s="552"/>
      <c r="AM298" s="552"/>
      <c r="AN298" s="552"/>
      <c r="AO298" s="552"/>
      <c r="AP298" s="552"/>
      <c r="AQ298" s="552"/>
      <c r="AR298" s="552"/>
      <c r="AS298" s="552"/>
      <c r="AT298" s="552"/>
      <c r="AU298" s="552"/>
      <c r="AV298" s="552"/>
      <c r="AW298" s="552"/>
      <c r="AX298" s="552"/>
      <c r="AY298" s="552"/>
      <c r="AZ298" s="552"/>
      <c r="BA298" s="552"/>
      <c r="BB298" s="552"/>
      <c r="BC298" s="552"/>
      <c r="BD298" s="552"/>
      <c r="BE298" s="552"/>
      <c r="BF298" s="552"/>
      <c r="BG298" s="552"/>
      <c r="BH298" s="552"/>
      <c r="BI298" s="552"/>
      <c r="BJ298" s="552"/>
      <c r="BK298" s="55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c r="DJ298" s="2"/>
      <c r="DK298" s="2"/>
      <c r="DL298" s="2"/>
      <c r="DM298" s="2"/>
      <c r="DN298" s="2"/>
      <c r="DO298" s="2"/>
      <c r="DP298" s="2"/>
      <c r="DQ298" s="2"/>
      <c r="DR298" s="2"/>
      <c r="DS298" s="2"/>
      <c r="DT298" s="2"/>
      <c r="DU298" s="2"/>
      <c r="DV298" s="2"/>
      <c r="DW298" s="2"/>
      <c r="DX298" s="2"/>
      <c r="DY298" s="2"/>
      <c r="DZ298" s="2"/>
      <c r="EA298" s="2"/>
      <c r="EB298" s="2"/>
      <c r="EC298" s="2"/>
      <c r="ED298" s="2"/>
      <c r="EE298" s="2"/>
      <c r="EF298" s="2"/>
      <c r="EG298" s="2"/>
      <c r="EH298" s="2"/>
      <c r="EI298" s="2"/>
      <c r="EJ298" s="2"/>
      <c r="EK298" s="2"/>
      <c r="EL298" s="2"/>
      <c r="EM298" s="2"/>
      <c r="EN298" s="2"/>
      <c r="EO298" s="2"/>
      <c r="EP298" s="2"/>
      <c r="EQ298" s="2"/>
      <c r="ER298" s="2"/>
      <c r="ES298" s="2"/>
      <c r="ET298" s="2"/>
      <c r="EU298" s="2"/>
      <c r="EV298" s="2"/>
      <c r="EW298" s="2"/>
      <c r="EX298" s="2"/>
      <c r="EY298" s="2"/>
      <c r="EZ298" s="2"/>
      <c r="FA298" s="2"/>
      <c r="FB298" s="2"/>
      <c r="FC298" s="2"/>
      <c r="FD298" s="2"/>
      <c r="FE298" s="2"/>
      <c r="FF298" s="2"/>
      <c r="FG298" s="2"/>
      <c r="FH298" s="2"/>
      <c r="FI298" s="2"/>
      <c r="FJ298" s="2"/>
      <c r="FK298" s="2"/>
      <c r="FL298" s="2"/>
      <c r="FM298" s="2"/>
      <c r="FN298" s="2"/>
      <c r="FO298" s="2"/>
      <c r="FP298" s="2"/>
      <c r="FQ298" s="2"/>
      <c r="FR298" s="2"/>
      <c r="FS298" s="2"/>
      <c r="FT298" s="2"/>
      <c r="FU298" s="2"/>
      <c r="FV298" s="2"/>
      <c r="FW298" s="2"/>
      <c r="FX298" s="2"/>
      <c r="FY298" s="2"/>
      <c r="FZ298" s="2"/>
      <c r="GA298" s="2"/>
      <c r="GB298" s="2"/>
      <c r="GC298" s="2"/>
      <c r="GD298" s="2"/>
      <c r="GE298" s="2"/>
      <c r="GF298" s="2"/>
      <c r="GG298" s="2"/>
      <c r="GH298" s="2"/>
      <c r="GI298" s="2"/>
      <c r="GJ298" s="2"/>
      <c r="GK298" s="2"/>
      <c r="GL298" s="2"/>
      <c r="GM298" s="2"/>
      <c r="GN298" s="2"/>
      <c r="GO298" s="2"/>
      <c r="GP298" s="2"/>
    </row>
    <row r="299" spans="5:198" s="1" customFormat="1" ht="12.75" customHeight="1">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c r="DM299" s="2"/>
      <c r="DN299" s="2"/>
      <c r="DO299" s="2"/>
      <c r="DP299" s="2"/>
      <c r="DQ299" s="2"/>
      <c r="DR299" s="2"/>
      <c r="DS299" s="2"/>
      <c r="DT299" s="2"/>
      <c r="DU299" s="2"/>
      <c r="DV299" s="2"/>
      <c r="DW299" s="2"/>
      <c r="DX299" s="2"/>
      <c r="DY299" s="2"/>
      <c r="DZ299" s="2"/>
      <c r="EA299" s="2"/>
      <c r="EB299" s="2"/>
      <c r="EC299" s="2"/>
      <c r="ED299" s="2"/>
      <c r="EE299" s="2"/>
      <c r="EF299" s="2"/>
      <c r="EG299" s="2"/>
      <c r="EH299" s="2"/>
      <c r="EI299" s="2"/>
      <c r="EJ299" s="2"/>
      <c r="EK299" s="2"/>
      <c r="EL299" s="2"/>
      <c r="EM299" s="2"/>
      <c r="EN299" s="2"/>
      <c r="EO299" s="2"/>
      <c r="EP299" s="2"/>
      <c r="EQ299" s="2"/>
      <c r="ER299" s="2"/>
      <c r="ES299" s="2"/>
      <c r="ET299" s="2"/>
      <c r="EU299" s="2"/>
      <c r="EV299" s="2"/>
      <c r="EW299" s="2"/>
      <c r="EX299" s="2"/>
      <c r="EY299" s="2"/>
      <c r="EZ299" s="2"/>
      <c r="FA299" s="2"/>
      <c r="FB299" s="2"/>
      <c r="FC299" s="2"/>
      <c r="FD299" s="2"/>
      <c r="FE299" s="2"/>
      <c r="FF299" s="2"/>
      <c r="FG299" s="2"/>
      <c r="FH299" s="2"/>
      <c r="FI299" s="2"/>
      <c r="FJ299" s="2"/>
      <c r="FK299" s="2"/>
      <c r="FL299" s="2"/>
      <c r="FM299" s="2"/>
      <c r="FN299" s="2"/>
      <c r="FO299" s="2"/>
      <c r="FP299" s="2"/>
      <c r="FQ299" s="2"/>
      <c r="FR299" s="2"/>
      <c r="FS299" s="2"/>
      <c r="FT299" s="2"/>
      <c r="FU299" s="2"/>
      <c r="FV299" s="2"/>
      <c r="FW299" s="2"/>
      <c r="FX299" s="2"/>
      <c r="FY299" s="2"/>
      <c r="FZ299" s="2"/>
      <c r="GA299" s="2"/>
      <c r="GB299" s="2"/>
      <c r="GC299" s="2"/>
      <c r="GD299" s="2"/>
      <c r="GE299" s="2"/>
      <c r="GF299" s="2"/>
      <c r="GG299" s="2"/>
      <c r="GH299" s="2"/>
      <c r="GI299" s="2"/>
      <c r="GJ299" s="2"/>
      <c r="GK299" s="2"/>
      <c r="GL299" s="2"/>
      <c r="GM299" s="2"/>
      <c r="GN299" s="2"/>
      <c r="GO299" s="2"/>
      <c r="GP299" s="2"/>
    </row>
    <row r="300" spans="5:198" s="1" customFormat="1" ht="12.75" customHeight="1">
      <c r="F300" s="579" t="s">
        <v>23</v>
      </c>
      <c r="G300" s="579"/>
      <c r="H300" s="579"/>
      <c r="I300" s="579"/>
      <c r="J300" s="579"/>
      <c r="K300" s="579"/>
      <c r="L300" s="579"/>
      <c r="M300" s="579"/>
      <c r="N300" s="579"/>
      <c r="O300" s="579"/>
      <c r="P300" s="579"/>
      <c r="Q300" s="579"/>
      <c r="R300" s="579"/>
      <c r="S300" s="579"/>
      <c r="T300" s="579"/>
      <c r="U300" s="579"/>
      <c r="V300" s="579"/>
      <c r="W300" s="579"/>
      <c r="X300" s="579"/>
      <c r="Y300" s="579"/>
      <c r="Z300" s="579"/>
      <c r="AA300" s="579"/>
      <c r="AB300" s="579"/>
      <c r="AC300" s="579"/>
      <c r="AD300" s="579"/>
      <c r="AE300" s="579"/>
      <c r="AF300" s="579"/>
      <c r="AG300" s="579"/>
      <c r="AH300" s="579"/>
      <c r="AI300" s="579"/>
      <c r="AJ300" s="579"/>
      <c r="AK300" s="579"/>
      <c r="AL300" s="579"/>
      <c r="AM300" s="579"/>
      <c r="AN300" s="579"/>
      <c r="AO300" s="579"/>
      <c r="AP300" s="579"/>
      <c r="AQ300" s="579"/>
      <c r="AR300" s="579"/>
      <c r="AS300" s="579"/>
      <c r="AT300" s="579"/>
      <c r="AU300" s="579"/>
      <c r="AV300" s="579"/>
      <c r="AW300" s="579"/>
      <c r="AX300" s="579"/>
      <c r="AY300" s="579"/>
      <c r="AZ300" s="579"/>
      <c r="BA300" s="579"/>
      <c r="BB300" s="579"/>
      <c r="BC300" s="579"/>
      <c r="BD300" s="579"/>
      <c r="BE300" s="579"/>
      <c r="BF300" s="579"/>
      <c r="BG300" s="579"/>
      <c r="BH300" s="579"/>
      <c r="BI300" s="579"/>
      <c r="BJ300" s="579"/>
      <c r="BK300" s="579"/>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c r="DM300" s="2"/>
      <c r="DN300" s="2"/>
      <c r="DO300" s="2"/>
      <c r="DP300" s="2"/>
      <c r="DQ300" s="2"/>
      <c r="DR300" s="2"/>
      <c r="DS300" s="2"/>
      <c r="DT300" s="2"/>
      <c r="DU300" s="2"/>
      <c r="DV300" s="2"/>
      <c r="DW300" s="2"/>
      <c r="DX300" s="2"/>
      <c r="DY300" s="2"/>
      <c r="DZ300" s="2"/>
      <c r="EA300" s="2"/>
      <c r="EB300" s="2"/>
      <c r="EC300" s="2"/>
      <c r="ED300" s="2"/>
      <c r="EE300" s="2"/>
      <c r="EF300" s="2"/>
      <c r="EG300" s="2"/>
      <c r="EH300" s="2"/>
      <c r="EI300" s="2"/>
      <c r="EJ300" s="2"/>
      <c r="EK300" s="2"/>
      <c r="EL300" s="2"/>
      <c r="EM300" s="2"/>
      <c r="EN300" s="2"/>
      <c r="EO300" s="2"/>
      <c r="EP300" s="2"/>
      <c r="EQ300" s="2"/>
      <c r="ER300" s="2"/>
      <c r="ES300" s="2"/>
      <c r="ET300" s="2"/>
      <c r="EU300" s="2"/>
      <c r="EV300" s="2"/>
      <c r="EW300" s="2"/>
      <c r="EX300" s="2"/>
      <c r="EY300" s="2"/>
      <c r="EZ300" s="2"/>
      <c r="FA300" s="2"/>
      <c r="FB300" s="2"/>
      <c r="FC300" s="2"/>
      <c r="FD300" s="2"/>
      <c r="FE300" s="2"/>
      <c r="FF300" s="2"/>
      <c r="FG300" s="2"/>
      <c r="FH300" s="2"/>
      <c r="FI300" s="2"/>
      <c r="FJ300" s="2"/>
      <c r="FK300" s="2"/>
      <c r="FL300" s="2"/>
      <c r="FM300" s="2"/>
      <c r="FN300" s="2"/>
      <c r="FO300" s="2"/>
      <c r="FP300" s="2"/>
      <c r="FQ300" s="2"/>
      <c r="FR300" s="2"/>
      <c r="FS300" s="2"/>
      <c r="FT300" s="2"/>
      <c r="FU300" s="2"/>
      <c r="FV300" s="2"/>
      <c r="FW300" s="2"/>
      <c r="FX300" s="2"/>
      <c r="FY300" s="2"/>
      <c r="FZ300" s="2"/>
      <c r="GA300" s="2"/>
      <c r="GB300" s="2"/>
      <c r="GC300" s="2"/>
      <c r="GD300" s="2"/>
      <c r="GE300" s="2"/>
      <c r="GF300" s="2"/>
      <c r="GG300" s="2"/>
      <c r="GH300" s="2"/>
      <c r="GI300" s="2"/>
      <c r="GJ300" s="2"/>
      <c r="GK300" s="2"/>
      <c r="GL300" s="2"/>
      <c r="GM300" s="2"/>
      <c r="GN300" s="2"/>
      <c r="GO300" s="2"/>
      <c r="GP300" s="2"/>
    </row>
    <row r="301" spans="5:198" s="1" customFormat="1" ht="12.75" customHeight="1">
      <c r="F301" s="97" t="str">
        <f>F262</f>
        <v xml:space="preserve">As at: </v>
      </c>
      <c r="G301" s="97"/>
      <c r="H301" s="618">
        <f>H262</f>
        <v>43179</v>
      </c>
      <c r="I301" s="618"/>
      <c r="J301" s="618"/>
      <c r="K301" s="97"/>
      <c r="L301" s="97"/>
      <c r="M301" s="97"/>
      <c r="N301" s="97"/>
      <c r="O301" s="97"/>
      <c r="P301" s="97"/>
      <c r="Q301" s="97"/>
      <c r="R301" s="97"/>
      <c r="S301" s="97"/>
      <c r="T301" s="97"/>
      <c r="U301" s="97"/>
      <c r="V301" s="97"/>
      <c r="W301" s="97"/>
      <c r="X301" s="97"/>
      <c r="Y301" s="97"/>
      <c r="Z301" s="97"/>
      <c r="AA301" s="126"/>
      <c r="AB301" s="126"/>
      <c r="AC301" s="126"/>
      <c r="AD301" s="126"/>
      <c r="AE301" s="126"/>
      <c r="AF301" s="126"/>
      <c r="AG301" s="621" t="s">
        <v>165</v>
      </c>
      <c r="AH301" s="621"/>
      <c r="AI301" s="621"/>
      <c r="AJ301" s="621"/>
      <c r="AK301" s="621"/>
      <c r="AL301" s="126"/>
      <c r="AM301" s="126"/>
      <c r="AN301" s="126"/>
      <c r="AO301" s="126"/>
      <c r="AP301" s="126"/>
      <c r="AQ301" s="126"/>
      <c r="AR301" s="126"/>
      <c r="AS301" s="126"/>
      <c r="AT301" s="126"/>
      <c r="AU301" s="126"/>
      <c r="AV301" s="126"/>
      <c r="AW301" s="126"/>
      <c r="AX301" s="126"/>
      <c r="AY301" s="126"/>
      <c r="AZ301" s="126"/>
      <c r="BA301" s="126"/>
      <c r="BB301" s="126"/>
      <c r="BC301" s="126"/>
      <c r="BD301" s="97"/>
      <c r="BE301" s="97"/>
      <c r="BF301" s="97"/>
      <c r="BG301" s="97"/>
      <c r="BH301" s="97"/>
      <c r="BI301" s="97"/>
      <c r="BJ301" s="97"/>
      <c r="BK301" s="97"/>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c r="DK301" s="2"/>
      <c r="DL301" s="2"/>
      <c r="DM301" s="2"/>
      <c r="DN301" s="2"/>
      <c r="DO301" s="2"/>
      <c r="DP301" s="2"/>
      <c r="DQ301" s="2"/>
      <c r="DR301" s="2"/>
      <c r="DS301" s="2"/>
      <c r="DT301" s="2"/>
      <c r="DU301" s="2"/>
      <c r="DV301" s="2"/>
      <c r="DW301" s="2"/>
      <c r="DX301" s="2"/>
      <c r="DY301" s="2"/>
      <c r="DZ301" s="2"/>
      <c r="EA301" s="2"/>
      <c r="EB301" s="2"/>
      <c r="EC301" s="2"/>
      <c r="ED301" s="2"/>
      <c r="EE301" s="2"/>
      <c r="EF301" s="2"/>
      <c r="EG301" s="2"/>
      <c r="EH301" s="2"/>
      <c r="EI301" s="2"/>
      <c r="EJ301" s="2"/>
      <c r="EK301" s="2"/>
      <c r="EL301" s="2"/>
      <c r="EM301" s="2"/>
      <c r="EN301" s="2"/>
      <c r="EO301" s="2"/>
      <c r="EP301" s="2"/>
      <c r="EQ301" s="2"/>
      <c r="ER301" s="2"/>
      <c r="ES301" s="2"/>
      <c r="ET301" s="2"/>
      <c r="EU301" s="2"/>
      <c r="EV301" s="2"/>
      <c r="EW301" s="2"/>
      <c r="EX301" s="2"/>
      <c r="EY301" s="2"/>
      <c r="EZ301" s="2"/>
      <c r="FA301" s="2"/>
      <c r="FB301" s="2"/>
      <c r="FC301" s="2"/>
      <c r="FD301" s="2"/>
      <c r="FE301" s="2"/>
      <c r="FF301" s="2"/>
      <c r="FG301" s="2"/>
      <c r="FH301" s="2"/>
      <c r="FI301" s="2"/>
      <c r="FJ301" s="2"/>
      <c r="FK301" s="2"/>
      <c r="FL301" s="2"/>
      <c r="FM301" s="2"/>
      <c r="FN301" s="2"/>
      <c r="FO301" s="2"/>
      <c r="FP301" s="2"/>
      <c r="FQ301" s="2"/>
      <c r="FR301" s="2"/>
      <c r="FS301" s="2"/>
      <c r="FT301" s="2"/>
      <c r="FU301" s="2"/>
      <c r="FV301" s="2"/>
      <c r="FW301" s="2"/>
      <c r="FX301" s="2"/>
      <c r="FY301" s="2"/>
      <c r="FZ301" s="2"/>
      <c r="GA301" s="2"/>
      <c r="GB301" s="2"/>
      <c r="GC301" s="2"/>
      <c r="GD301" s="2"/>
      <c r="GE301" s="2"/>
      <c r="GF301" s="2"/>
      <c r="GG301" s="2"/>
      <c r="GH301" s="2"/>
      <c r="GI301" s="2"/>
      <c r="GJ301" s="2"/>
      <c r="GK301" s="2"/>
      <c r="GL301" s="2"/>
      <c r="GM301" s="2"/>
      <c r="GN301" s="2"/>
      <c r="GO301" s="2"/>
      <c r="GP301" s="2"/>
    </row>
    <row r="302" spans="5:198" s="1" customFormat="1" ht="12.75" customHeight="1">
      <c r="F302" s="12"/>
      <c r="G302" s="12"/>
      <c r="H302" s="12"/>
      <c r="I302" s="12"/>
      <c r="J302" s="12"/>
      <c r="K302" s="12"/>
      <c r="L302" s="621" t="s">
        <v>61</v>
      </c>
      <c r="M302" s="621"/>
      <c r="N302" s="621"/>
      <c r="O302" s="621"/>
      <c r="P302" s="160"/>
      <c r="Q302" s="621" t="s">
        <v>142</v>
      </c>
      <c r="R302" s="621"/>
      <c r="S302" s="621"/>
      <c r="T302" s="621"/>
      <c r="U302" s="621"/>
      <c r="V302" s="621"/>
      <c r="W302" s="621"/>
      <c r="X302" s="621"/>
      <c r="Y302" s="621"/>
      <c r="Z302" s="97"/>
      <c r="AA302" s="621" t="s">
        <v>166</v>
      </c>
      <c r="AB302" s="621"/>
      <c r="AC302" s="621"/>
      <c r="AD302" s="621"/>
      <c r="AE302" s="621"/>
      <c r="AF302" s="126"/>
      <c r="AG302" s="621"/>
      <c r="AH302" s="621"/>
      <c r="AI302" s="621"/>
      <c r="AJ302" s="621"/>
      <c r="AK302" s="621"/>
      <c r="AL302" s="126"/>
      <c r="AM302" s="621" t="s">
        <v>167</v>
      </c>
      <c r="AN302" s="621"/>
      <c r="AO302" s="621"/>
      <c r="AP302" s="621"/>
      <c r="AQ302" s="621"/>
      <c r="AR302" s="126"/>
      <c r="AS302" s="621" t="s">
        <v>168</v>
      </c>
      <c r="AT302" s="621"/>
      <c r="AU302" s="621"/>
      <c r="AV302" s="621"/>
      <c r="AW302" s="621"/>
      <c r="AX302" s="126"/>
      <c r="AY302" s="621" t="s">
        <v>169</v>
      </c>
      <c r="AZ302" s="621"/>
      <c r="BA302" s="621"/>
      <c r="BB302" s="621"/>
      <c r="BC302" s="621"/>
      <c r="BD302" s="97"/>
      <c r="BE302" s="97"/>
      <c r="BF302" s="97"/>
      <c r="BG302" s="97"/>
      <c r="BH302" s="97"/>
      <c r="BI302" s="97"/>
      <c r="BJ302" s="97"/>
      <c r="BK302" s="97"/>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c r="DI302" s="2"/>
      <c r="DJ302" s="2"/>
      <c r="DK302" s="2"/>
      <c r="DL302" s="2"/>
      <c r="DM302" s="2"/>
      <c r="DN302" s="2"/>
      <c r="DO302" s="2"/>
      <c r="DP302" s="2"/>
      <c r="DQ302" s="2"/>
      <c r="DR302" s="2"/>
      <c r="DS302" s="2"/>
      <c r="DT302" s="2"/>
      <c r="DU302" s="2"/>
      <c r="DV302" s="2"/>
      <c r="DW302" s="2"/>
      <c r="DX302" s="2"/>
      <c r="DY302" s="2"/>
      <c r="DZ302" s="2"/>
      <c r="EA302" s="2"/>
      <c r="EB302" s="2"/>
      <c r="EC302" s="2"/>
      <c r="ED302" s="2"/>
      <c r="EE302" s="2"/>
      <c r="EF302" s="2"/>
      <c r="EG302" s="2"/>
      <c r="EH302" s="2"/>
      <c r="EI302" s="2"/>
      <c r="EJ302" s="2"/>
      <c r="EK302" s="2"/>
      <c r="EL302" s="2"/>
      <c r="EM302" s="2"/>
      <c r="EN302" s="2"/>
      <c r="EO302" s="2"/>
      <c r="EP302" s="2"/>
      <c r="EQ302" s="2"/>
      <c r="ER302" s="2"/>
      <c r="ES302" s="2"/>
      <c r="ET302" s="2"/>
      <c r="EU302" s="2"/>
      <c r="EV302" s="2"/>
      <c r="EW302" s="2"/>
      <c r="EX302" s="2"/>
      <c r="EY302" s="2"/>
      <c r="EZ302" s="2"/>
      <c r="FA302" s="2"/>
      <c r="FB302" s="2"/>
      <c r="FC302" s="2"/>
      <c r="FD302" s="2"/>
      <c r="FE302" s="2"/>
      <c r="FF302" s="2"/>
      <c r="FG302" s="2"/>
      <c r="FH302" s="2"/>
      <c r="FI302" s="2"/>
      <c r="FJ302" s="2"/>
      <c r="FK302" s="2"/>
      <c r="FL302" s="2"/>
      <c r="FM302" s="2"/>
      <c r="FN302" s="2"/>
      <c r="FO302" s="2"/>
      <c r="FP302" s="2"/>
      <c r="FQ302" s="2"/>
      <c r="FR302" s="2"/>
      <c r="FS302" s="2"/>
      <c r="FT302" s="2"/>
      <c r="FU302" s="2"/>
      <c r="FV302" s="2"/>
      <c r="FW302" s="2"/>
      <c r="FX302" s="2"/>
      <c r="FY302" s="2"/>
      <c r="FZ302" s="2"/>
      <c r="GA302" s="2"/>
      <c r="GB302" s="2"/>
      <c r="GC302" s="2"/>
      <c r="GD302" s="2"/>
      <c r="GE302" s="2"/>
      <c r="GF302" s="2"/>
      <c r="GG302" s="2"/>
      <c r="GH302" s="2"/>
      <c r="GI302" s="2"/>
      <c r="GJ302" s="2"/>
      <c r="GK302" s="2"/>
      <c r="GL302" s="2"/>
      <c r="GM302" s="2"/>
      <c r="GN302" s="2"/>
      <c r="GO302" s="2"/>
      <c r="GP302" s="2"/>
    </row>
    <row r="303" spans="5:198" s="1" customFormat="1" ht="12.75" customHeight="1">
      <c r="F303" s="12"/>
      <c r="G303" s="12"/>
      <c r="H303" s="12"/>
      <c r="I303" s="12"/>
      <c r="J303" s="12"/>
      <c r="K303" s="12"/>
      <c r="L303" s="621"/>
      <c r="M303" s="621"/>
      <c r="N303" s="621"/>
      <c r="O303" s="621"/>
      <c r="P303" s="160"/>
      <c r="Q303" s="621"/>
      <c r="R303" s="621"/>
      <c r="S303" s="621"/>
      <c r="T303" s="621"/>
      <c r="U303" s="621"/>
      <c r="V303" s="621"/>
      <c r="W303" s="621"/>
      <c r="X303" s="621"/>
      <c r="Y303" s="621"/>
      <c r="Z303" s="97"/>
      <c r="AA303" s="621"/>
      <c r="AB303" s="621"/>
      <c r="AC303" s="621"/>
      <c r="AD303" s="621"/>
      <c r="AE303" s="621"/>
      <c r="AF303" s="126"/>
      <c r="AG303" s="621"/>
      <c r="AH303" s="621"/>
      <c r="AI303" s="621"/>
      <c r="AJ303" s="621"/>
      <c r="AK303" s="621"/>
      <c r="AL303" s="126"/>
      <c r="AM303" s="621"/>
      <c r="AN303" s="621"/>
      <c r="AO303" s="621"/>
      <c r="AP303" s="621"/>
      <c r="AQ303" s="621"/>
      <c r="AR303" s="126"/>
      <c r="AS303" s="621"/>
      <c r="AT303" s="621"/>
      <c r="AU303" s="621"/>
      <c r="AV303" s="621"/>
      <c r="AW303" s="621"/>
      <c r="AX303" s="126"/>
      <c r="AY303" s="621"/>
      <c r="AZ303" s="621"/>
      <c r="BA303" s="621"/>
      <c r="BB303" s="621"/>
      <c r="BC303" s="621"/>
      <c r="BD303" s="97"/>
      <c r="BE303" s="97"/>
      <c r="BF303" s="97"/>
      <c r="BG303" s="97"/>
      <c r="BH303" s="97"/>
      <c r="BI303" s="97"/>
      <c r="BJ303" s="97"/>
      <c r="BK303" s="97"/>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c r="DI303" s="2"/>
      <c r="DJ303" s="2"/>
      <c r="DK303" s="2"/>
      <c r="DL303" s="2"/>
      <c r="DM303" s="2"/>
      <c r="DN303" s="2"/>
      <c r="DO303" s="2"/>
      <c r="DP303" s="2"/>
      <c r="DQ303" s="2"/>
      <c r="DR303" s="2"/>
      <c r="DS303" s="2"/>
      <c r="DT303" s="2"/>
      <c r="DU303" s="2"/>
      <c r="DV303" s="2"/>
      <c r="DW303" s="2"/>
      <c r="DX303" s="2"/>
      <c r="DY303" s="2"/>
      <c r="DZ303" s="2"/>
      <c r="EA303" s="2"/>
      <c r="EB303" s="2"/>
      <c r="EC303" s="2"/>
      <c r="ED303" s="2"/>
      <c r="EE303" s="2"/>
      <c r="EF303" s="2"/>
      <c r="EG303" s="2"/>
      <c r="EH303" s="2"/>
      <c r="EI303" s="2"/>
      <c r="EJ303" s="2"/>
      <c r="EK303" s="2"/>
      <c r="EL303" s="2"/>
      <c r="EM303" s="2"/>
      <c r="EN303" s="2"/>
      <c r="EO303" s="2"/>
      <c r="EP303" s="2"/>
      <c r="EQ303" s="2"/>
      <c r="ER303" s="2"/>
      <c r="ES303" s="2"/>
      <c r="ET303" s="2"/>
      <c r="EU303" s="2"/>
      <c r="EV303" s="2"/>
      <c r="EW303" s="2"/>
      <c r="EX303" s="2"/>
      <c r="EY303" s="2"/>
      <c r="EZ303" s="2"/>
      <c r="FA303" s="2"/>
      <c r="FB303" s="2"/>
      <c r="FC303" s="2"/>
      <c r="FD303" s="2"/>
      <c r="FE303" s="2"/>
      <c r="FF303" s="2"/>
      <c r="FG303" s="2"/>
      <c r="FH303" s="2"/>
      <c r="FI303" s="2"/>
      <c r="FJ303" s="2"/>
      <c r="FK303" s="2"/>
      <c r="FL303" s="2"/>
      <c r="FM303" s="2"/>
      <c r="FN303" s="2"/>
      <c r="FO303" s="2"/>
      <c r="FP303" s="2"/>
      <c r="FQ303" s="2"/>
      <c r="FR303" s="2"/>
      <c r="FS303" s="2"/>
      <c r="FT303" s="2"/>
      <c r="FU303" s="2"/>
      <c r="FV303" s="2"/>
      <c r="FW303" s="2"/>
      <c r="FX303" s="2"/>
      <c r="FY303" s="2"/>
      <c r="FZ303" s="2"/>
      <c r="GA303" s="2"/>
      <c r="GB303" s="2"/>
      <c r="GC303" s="2"/>
      <c r="GD303" s="2"/>
      <c r="GE303" s="2"/>
      <c r="GF303" s="2"/>
      <c r="GG303" s="2"/>
      <c r="GH303" s="2"/>
      <c r="GI303" s="2"/>
      <c r="GJ303" s="2"/>
      <c r="GK303" s="2"/>
      <c r="GL303" s="2"/>
      <c r="GM303" s="2"/>
      <c r="GN303" s="2"/>
      <c r="GO303" s="2"/>
      <c r="GP303" s="2"/>
    </row>
    <row r="304" spans="5:198" s="1" customFormat="1" ht="12.75" customHeight="1">
      <c r="F304" s="12"/>
      <c r="G304" s="12"/>
      <c r="H304" s="12"/>
      <c r="I304" s="12"/>
      <c r="J304" s="12"/>
      <c r="K304" s="12"/>
      <c r="L304" s="621"/>
      <c r="M304" s="621"/>
      <c r="N304" s="621"/>
      <c r="O304" s="621"/>
      <c r="P304" s="160"/>
      <c r="Q304" s="621"/>
      <c r="R304" s="621"/>
      <c r="S304" s="621"/>
      <c r="T304" s="621"/>
      <c r="U304" s="621"/>
      <c r="V304" s="621"/>
      <c r="W304" s="621"/>
      <c r="X304" s="621"/>
      <c r="Y304" s="621"/>
      <c r="Z304" s="97"/>
      <c r="AA304" s="619"/>
      <c r="AB304" s="619"/>
      <c r="AC304" s="619"/>
      <c r="AD304" s="619"/>
      <c r="AE304" s="619"/>
      <c r="AF304" s="126"/>
      <c r="AG304" s="620"/>
      <c r="AH304" s="620"/>
      <c r="AI304" s="620"/>
      <c r="AJ304" s="620"/>
      <c r="AK304" s="620"/>
      <c r="AL304" s="126"/>
      <c r="AM304" s="621"/>
      <c r="AN304" s="621"/>
      <c r="AO304" s="621"/>
      <c r="AP304" s="621"/>
      <c r="AQ304" s="621"/>
      <c r="AR304" s="126"/>
      <c r="AS304" s="621"/>
      <c r="AT304" s="621"/>
      <c r="AU304" s="621"/>
      <c r="AV304" s="621"/>
      <c r="AW304" s="621"/>
      <c r="AX304" s="126"/>
      <c r="AY304" s="621"/>
      <c r="AZ304" s="621"/>
      <c r="BA304" s="621"/>
      <c r="BB304" s="621"/>
      <c r="BC304" s="621"/>
      <c r="BD304" s="97"/>
      <c r="BE304" s="97"/>
      <c r="BF304" s="97"/>
      <c r="BG304" s="97"/>
      <c r="BH304" s="97"/>
      <c r="BI304" s="97"/>
      <c r="BJ304" s="97"/>
      <c r="BK304" s="97"/>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c r="DD304" s="2"/>
      <c r="DE304" s="2"/>
      <c r="DF304" s="2"/>
      <c r="DG304" s="2"/>
      <c r="DH304" s="2"/>
      <c r="DI304" s="2"/>
      <c r="DJ304" s="2"/>
      <c r="DK304" s="2"/>
      <c r="DL304" s="2"/>
      <c r="DM304" s="2"/>
      <c r="DN304" s="2"/>
      <c r="DO304" s="2"/>
      <c r="DP304" s="2"/>
      <c r="DQ304" s="2"/>
      <c r="DR304" s="2"/>
      <c r="DS304" s="2"/>
      <c r="DT304" s="2"/>
      <c r="DU304" s="2"/>
      <c r="DV304" s="2"/>
      <c r="DW304" s="2"/>
      <c r="DX304" s="2"/>
      <c r="DY304" s="2"/>
      <c r="DZ304" s="2"/>
      <c r="EA304" s="2"/>
      <c r="EB304" s="2"/>
      <c r="EC304" s="2"/>
      <c r="ED304" s="2"/>
      <c r="EE304" s="2"/>
      <c r="EF304" s="2"/>
      <c r="EG304" s="2"/>
      <c r="EH304" s="2"/>
      <c r="EI304" s="2"/>
      <c r="EJ304" s="2"/>
      <c r="EK304" s="2"/>
      <c r="EL304" s="2"/>
      <c r="EM304" s="2"/>
      <c r="EN304" s="2"/>
      <c r="EO304" s="2"/>
      <c r="EP304" s="2"/>
      <c r="EQ304" s="2"/>
      <c r="ER304" s="2"/>
      <c r="ES304" s="2"/>
      <c r="ET304" s="2"/>
      <c r="EU304" s="2"/>
      <c r="EV304" s="2"/>
      <c r="EW304" s="2"/>
      <c r="EX304" s="2"/>
      <c r="EY304" s="2"/>
      <c r="EZ304" s="2"/>
      <c r="FA304" s="2"/>
      <c r="FB304" s="2"/>
      <c r="FC304" s="2"/>
      <c r="FD304" s="2"/>
      <c r="FE304" s="2"/>
      <c r="FF304" s="2"/>
      <c r="FG304" s="2"/>
      <c r="FH304" s="2"/>
      <c r="FI304" s="2"/>
      <c r="FJ304" s="2"/>
      <c r="FK304" s="2"/>
      <c r="FL304" s="2"/>
      <c r="FM304" s="2"/>
      <c r="FN304" s="2"/>
      <c r="FO304" s="2"/>
      <c r="FP304" s="2"/>
      <c r="FQ304" s="2"/>
      <c r="FR304" s="2"/>
      <c r="FS304" s="2"/>
      <c r="FT304" s="2"/>
      <c r="FU304" s="2"/>
      <c r="FV304" s="2"/>
      <c r="FW304" s="2"/>
      <c r="FX304" s="2"/>
      <c r="FY304" s="2"/>
      <c r="FZ304" s="2"/>
      <c r="GA304" s="2"/>
      <c r="GB304" s="2"/>
      <c r="GC304" s="2"/>
      <c r="GD304" s="2"/>
      <c r="GE304" s="2"/>
      <c r="GF304" s="2"/>
      <c r="GG304" s="2"/>
      <c r="GH304" s="2"/>
      <c r="GI304" s="2"/>
      <c r="GJ304" s="2"/>
      <c r="GK304" s="2"/>
      <c r="GL304" s="2"/>
      <c r="GM304" s="2"/>
      <c r="GN304" s="2"/>
      <c r="GO304" s="2"/>
      <c r="GP304" s="2"/>
    </row>
    <row r="305" spans="6:198" s="1" customFormat="1" ht="12.75" customHeight="1">
      <c r="F305" s="97"/>
      <c r="G305" s="97"/>
      <c r="H305" s="97"/>
      <c r="I305" s="97"/>
      <c r="J305" s="97"/>
      <c r="K305" s="97"/>
      <c r="L305" s="609" t="s">
        <v>112</v>
      </c>
      <c r="M305" s="609"/>
      <c r="N305" s="609"/>
      <c r="O305" s="609"/>
      <c r="P305" s="74"/>
      <c r="Q305" s="642" t="str">
        <f>N266</f>
        <v>XS1783215871 / 178321587</v>
      </c>
      <c r="R305" s="642"/>
      <c r="S305" s="642"/>
      <c r="T305" s="642"/>
      <c r="U305" s="642"/>
      <c r="V305" s="642"/>
      <c r="W305" s="642"/>
      <c r="X305" s="642"/>
      <c r="Y305" s="642"/>
      <c r="Z305" s="163"/>
      <c r="AA305" s="636">
        <v>0</v>
      </c>
      <c r="AB305" s="636"/>
      <c r="AC305" s="636"/>
      <c r="AD305" s="636"/>
      <c r="AE305" s="636"/>
      <c r="AF305" s="180"/>
      <c r="AG305" s="636">
        <v>0</v>
      </c>
      <c r="AH305" s="636"/>
      <c r="AI305" s="636"/>
      <c r="AJ305" s="636"/>
      <c r="AK305" s="636"/>
      <c r="AL305" s="180"/>
      <c r="AM305" s="636">
        <f>IF([1]Input!$C$123&lt;5,0,'[2]Note Calcs'!P19)</f>
        <v>0</v>
      </c>
      <c r="AN305" s="636"/>
      <c r="AO305" s="636"/>
      <c r="AP305" s="636"/>
      <c r="AQ305" s="636"/>
      <c r="AR305" s="164"/>
      <c r="AS305" s="636">
        <f>MAX(0,BC266-AP266)</f>
        <v>0</v>
      </c>
      <c r="AT305" s="636"/>
      <c r="AU305" s="636"/>
      <c r="AV305" s="636"/>
      <c r="AW305" s="636"/>
      <c r="AX305" s="181"/>
      <c r="AY305" s="636">
        <f>AM305</f>
        <v>0</v>
      </c>
      <c r="AZ305" s="636"/>
      <c r="BA305" s="636"/>
      <c r="BB305" s="636"/>
      <c r="BC305" s="636"/>
      <c r="BD305" s="97"/>
      <c r="BE305" s="97"/>
      <c r="BF305" s="97"/>
      <c r="BG305" s="97"/>
      <c r="BH305" s="97"/>
      <c r="BI305" s="97"/>
      <c r="BJ305" s="97"/>
      <c r="BK305" s="97"/>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c r="DF305" s="2"/>
      <c r="DG305" s="2"/>
      <c r="DH305" s="2"/>
      <c r="DI305" s="2"/>
      <c r="DJ305" s="2"/>
      <c r="DK305" s="2"/>
      <c r="DL305" s="2"/>
      <c r="DM305" s="2"/>
      <c r="DN305" s="2"/>
      <c r="DO305" s="2"/>
      <c r="DP305" s="2"/>
      <c r="DQ305" s="2"/>
      <c r="DR305" s="2"/>
      <c r="DS305" s="2"/>
      <c r="DT305" s="2"/>
      <c r="DU305" s="2"/>
      <c r="DV305" s="2"/>
      <c r="DW305" s="2"/>
      <c r="DX305" s="2"/>
      <c r="DY305" s="2"/>
      <c r="DZ305" s="2"/>
      <c r="EA305" s="2"/>
      <c r="EB305" s="2"/>
      <c r="EC305" s="2"/>
      <c r="ED305" s="2"/>
      <c r="EE305" s="2"/>
      <c r="EF305" s="2"/>
      <c r="EG305" s="2"/>
      <c r="EH305" s="2"/>
      <c r="EI305" s="2"/>
      <c r="EJ305" s="2"/>
      <c r="EK305" s="2"/>
      <c r="EL305" s="2"/>
      <c r="EM305" s="2"/>
      <c r="EN305" s="2"/>
      <c r="EO305" s="2"/>
      <c r="EP305" s="2"/>
      <c r="EQ305" s="2"/>
      <c r="ER305" s="2"/>
      <c r="ES305" s="2"/>
      <c r="ET305" s="2"/>
      <c r="EU305" s="2"/>
      <c r="EV305" s="2"/>
      <c r="EW305" s="2"/>
      <c r="EX305" s="2"/>
      <c r="EY305" s="2"/>
      <c r="EZ305" s="2"/>
      <c r="FA305" s="2"/>
      <c r="FB305" s="2"/>
      <c r="FC305" s="2"/>
      <c r="FD305" s="2"/>
      <c r="FE305" s="2"/>
      <c r="FF305" s="2"/>
      <c r="FG305" s="2"/>
      <c r="FH305" s="2"/>
      <c r="FI305" s="2"/>
      <c r="FJ305" s="2"/>
      <c r="FK305" s="2"/>
      <c r="FL305" s="2"/>
      <c r="FM305" s="2"/>
      <c r="FN305" s="2"/>
      <c r="FO305" s="2"/>
      <c r="FP305" s="2"/>
      <c r="FQ305" s="2"/>
      <c r="FR305" s="2"/>
      <c r="FS305" s="2"/>
      <c r="FT305" s="2"/>
      <c r="FU305" s="2"/>
      <c r="FV305" s="2"/>
      <c r="FW305" s="2"/>
      <c r="FX305" s="2"/>
      <c r="FY305" s="2"/>
      <c r="FZ305" s="2"/>
      <c r="GA305" s="2"/>
      <c r="GB305" s="2"/>
      <c r="GC305" s="2"/>
      <c r="GD305" s="2"/>
      <c r="GE305" s="2"/>
      <c r="GF305" s="2"/>
      <c r="GG305" s="2"/>
      <c r="GH305" s="2"/>
      <c r="GI305" s="2"/>
      <c r="GJ305" s="2"/>
      <c r="GK305" s="2"/>
      <c r="GL305" s="2"/>
      <c r="GM305" s="2"/>
      <c r="GN305" s="2"/>
      <c r="GO305" s="2"/>
      <c r="GP305" s="2"/>
    </row>
    <row r="306" spans="6:198" s="1" customFormat="1" ht="12.75" customHeight="1">
      <c r="F306" s="97"/>
      <c r="G306" s="97"/>
      <c r="H306" s="97"/>
      <c r="I306" s="97"/>
      <c r="J306" s="97"/>
      <c r="K306" s="97"/>
      <c r="L306" s="655"/>
      <c r="M306" s="655"/>
      <c r="N306" s="655"/>
      <c r="O306" s="655"/>
      <c r="P306" s="25"/>
      <c r="Q306" s="643"/>
      <c r="R306" s="643"/>
      <c r="S306" s="643"/>
      <c r="T306" s="643"/>
      <c r="U306" s="643"/>
      <c r="V306" s="643"/>
      <c r="W306" s="643"/>
      <c r="X306" s="643"/>
      <c r="Y306" s="643"/>
      <c r="Z306" s="126"/>
      <c r="AA306" s="658"/>
      <c r="AB306" s="658"/>
      <c r="AC306" s="658"/>
      <c r="AD306" s="658"/>
      <c r="AE306" s="658"/>
      <c r="AF306" s="182"/>
      <c r="AG306" s="658"/>
      <c r="AH306" s="658"/>
      <c r="AI306" s="658"/>
      <c r="AJ306" s="658"/>
      <c r="AK306" s="658"/>
      <c r="AL306" s="182"/>
      <c r="AM306" s="658"/>
      <c r="AN306" s="658"/>
      <c r="AO306" s="658"/>
      <c r="AP306" s="658"/>
      <c r="AQ306" s="658"/>
      <c r="AR306" s="183"/>
      <c r="AS306" s="658"/>
      <c r="AT306" s="658"/>
      <c r="AU306" s="658"/>
      <c r="AV306" s="658"/>
      <c r="AW306" s="658"/>
      <c r="AX306" s="184"/>
      <c r="AY306" s="658"/>
      <c r="AZ306" s="658"/>
      <c r="BA306" s="658"/>
      <c r="BB306" s="658"/>
      <c r="BC306" s="658"/>
      <c r="BD306" s="97"/>
      <c r="BE306" s="97"/>
      <c r="BF306" s="97"/>
      <c r="BG306" s="97"/>
      <c r="BH306" s="97"/>
      <c r="BI306" s="97"/>
      <c r="BJ306" s="97"/>
      <c r="BK306" s="97"/>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c r="DJ306" s="2"/>
      <c r="DK306" s="2"/>
      <c r="DL306" s="2"/>
      <c r="DM306" s="2"/>
      <c r="DN306" s="2"/>
      <c r="DO306" s="2"/>
      <c r="DP306" s="2"/>
      <c r="DQ306" s="2"/>
      <c r="DR306" s="2"/>
      <c r="DS306" s="2"/>
      <c r="DT306" s="2"/>
      <c r="DU306" s="2"/>
      <c r="DV306" s="2"/>
      <c r="DW306" s="2"/>
      <c r="DX306" s="2"/>
      <c r="DY306" s="2"/>
      <c r="DZ306" s="2"/>
      <c r="EA306" s="2"/>
      <c r="EB306" s="2"/>
      <c r="EC306" s="2"/>
      <c r="ED306" s="2"/>
      <c r="EE306" s="2"/>
      <c r="EF306" s="2"/>
      <c r="EG306" s="2"/>
      <c r="EH306" s="2"/>
      <c r="EI306" s="2"/>
      <c r="EJ306" s="2"/>
      <c r="EK306" s="2"/>
      <c r="EL306" s="2"/>
      <c r="EM306" s="2"/>
      <c r="EN306" s="2"/>
      <c r="EO306" s="2"/>
      <c r="EP306" s="2"/>
      <c r="EQ306" s="2"/>
      <c r="ER306" s="2"/>
      <c r="ES306" s="2"/>
      <c r="ET306" s="2"/>
      <c r="EU306" s="2"/>
      <c r="EV306" s="2"/>
      <c r="EW306" s="2"/>
      <c r="EX306" s="2"/>
      <c r="EY306" s="2"/>
      <c r="EZ306" s="2"/>
      <c r="FA306" s="2"/>
      <c r="FB306" s="2"/>
      <c r="FC306" s="2"/>
      <c r="FD306" s="2"/>
      <c r="FE306" s="2"/>
      <c r="FF306" s="2"/>
      <c r="FG306" s="2"/>
      <c r="FH306" s="2"/>
      <c r="FI306" s="2"/>
      <c r="FJ306" s="2"/>
      <c r="FK306" s="2"/>
      <c r="FL306" s="2"/>
      <c r="FM306" s="2"/>
      <c r="FN306" s="2"/>
      <c r="FO306" s="2"/>
      <c r="FP306" s="2"/>
      <c r="FQ306" s="2"/>
      <c r="FR306" s="2"/>
      <c r="FS306" s="2"/>
      <c r="FT306" s="2"/>
      <c r="FU306" s="2"/>
      <c r="FV306" s="2"/>
      <c r="FW306" s="2"/>
      <c r="FX306" s="2"/>
      <c r="FY306" s="2"/>
      <c r="FZ306" s="2"/>
      <c r="GA306" s="2"/>
      <c r="GB306" s="2"/>
      <c r="GC306" s="2"/>
      <c r="GD306" s="2"/>
      <c r="GE306" s="2"/>
      <c r="GF306" s="2"/>
      <c r="GG306" s="2"/>
      <c r="GH306" s="2"/>
      <c r="GI306" s="2"/>
      <c r="GJ306" s="2"/>
      <c r="GK306" s="2"/>
      <c r="GL306" s="2"/>
      <c r="GM306" s="2"/>
      <c r="GN306" s="2"/>
      <c r="GO306" s="2"/>
      <c r="GP306" s="2"/>
    </row>
    <row r="307" spans="6:198" s="1" customFormat="1" ht="12.75" customHeight="1">
      <c r="F307" s="97"/>
      <c r="G307" s="97"/>
      <c r="H307" s="97"/>
      <c r="I307" s="97"/>
      <c r="J307" s="97"/>
      <c r="K307" s="97"/>
      <c r="L307" s="609" t="s">
        <v>149</v>
      </c>
      <c r="M307" s="609"/>
      <c r="N307" s="609"/>
      <c r="O307" s="609"/>
      <c r="P307" s="74"/>
      <c r="Q307" s="642" t="str">
        <f>N268</f>
        <v>XS1783216093 / 178321609</v>
      </c>
      <c r="R307" s="642"/>
      <c r="S307" s="642"/>
      <c r="T307" s="642"/>
      <c r="U307" s="642"/>
      <c r="V307" s="642"/>
      <c r="W307" s="642"/>
      <c r="X307" s="642"/>
      <c r="Y307" s="642"/>
      <c r="Z307" s="163"/>
      <c r="AA307" s="636">
        <f>'[2]Note Calcs'!L20</f>
        <v>0</v>
      </c>
      <c r="AB307" s="636"/>
      <c r="AC307" s="636"/>
      <c r="AD307" s="636"/>
      <c r="AE307" s="636"/>
      <c r="AF307" s="180"/>
      <c r="AG307" s="636">
        <f>'[2]Note Calcs'!M20</f>
        <v>0</v>
      </c>
      <c r="AH307" s="636"/>
      <c r="AI307" s="636"/>
      <c r="AJ307" s="636"/>
      <c r="AK307" s="636"/>
      <c r="AL307" s="180"/>
      <c r="AM307" s="636">
        <f>IF([1]Input!$C$123&lt;5,0,'[2]Note Calcs'!P20)</f>
        <v>0</v>
      </c>
      <c r="AN307" s="636"/>
      <c r="AO307" s="636"/>
      <c r="AP307" s="636"/>
      <c r="AQ307" s="636"/>
      <c r="AR307" s="185"/>
      <c r="AS307" s="636">
        <f>MAX(0,BC268-AP268)</f>
        <v>0</v>
      </c>
      <c r="AT307" s="636"/>
      <c r="AU307" s="636"/>
      <c r="AV307" s="636"/>
      <c r="AW307" s="636"/>
      <c r="AX307" s="185"/>
      <c r="AY307" s="636">
        <f t="shared" ref="AY307" si="1">AM307</f>
        <v>0</v>
      </c>
      <c r="AZ307" s="636"/>
      <c r="BA307" s="636"/>
      <c r="BB307" s="636"/>
      <c r="BC307" s="636"/>
      <c r="BD307" s="97"/>
      <c r="BE307" s="97"/>
      <c r="BF307" s="97"/>
      <c r="BG307" s="97"/>
      <c r="BH307" s="97"/>
      <c r="BI307" s="97"/>
      <c r="BJ307" s="97"/>
      <c r="BK307" s="97"/>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c r="CV307" s="2"/>
      <c r="CW307" s="2"/>
      <c r="CX307" s="2"/>
      <c r="CY307" s="2"/>
      <c r="CZ307" s="2"/>
      <c r="DA307" s="2"/>
      <c r="DB307" s="2"/>
      <c r="DC307" s="2"/>
      <c r="DD307" s="2"/>
      <c r="DE307" s="2"/>
      <c r="DF307" s="2"/>
      <c r="DG307" s="2"/>
      <c r="DH307" s="2"/>
      <c r="DI307" s="2"/>
      <c r="DJ307" s="2"/>
      <c r="DK307" s="2"/>
      <c r="DL307" s="2"/>
      <c r="DM307" s="2"/>
      <c r="DN307" s="2"/>
      <c r="DO307" s="2"/>
      <c r="DP307" s="2"/>
      <c r="DQ307" s="2"/>
      <c r="DR307" s="2"/>
      <c r="DS307" s="2"/>
      <c r="DT307" s="2"/>
      <c r="DU307" s="2"/>
      <c r="DV307" s="2"/>
      <c r="DW307" s="2"/>
      <c r="DX307" s="2"/>
      <c r="DY307" s="2"/>
      <c r="DZ307" s="2"/>
      <c r="EA307" s="2"/>
      <c r="EB307" s="2"/>
      <c r="EC307" s="2"/>
      <c r="ED307" s="2"/>
      <c r="EE307" s="2"/>
      <c r="EF307" s="2"/>
      <c r="EG307" s="2"/>
      <c r="EH307" s="2"/>
      <c r="EI307" s="2"/>
      <c r="EJ307" s="2"/>
      <c r="EK307" s="2"/>
      <c r="EL307" s="2"/>
      <c r="EM307" s="2"/>
      <c r="EN307" s="2"/>
      <c r="EO307" s="2"/>
      <c r="EP307" s="2"/>
      <c r="EQ307" s="2"/>
      <c r="ER307" s="2"/>
      <c r="ES307" s="2"/>
      <c r="ET307" s="2"/>
      <c r="EU307" s="2"/>
      <c r="EV307" s="2"/>
      <c r="EW307" s="2"/>
      <c r="EX307" s="2"/>
      <c r="EY307" s="2"/>
      <c r="EZ307" s="2"/>
      <c r="FA307" s="2"/>
      <c r="FB307" s="2"/>
      <c r="FC307" s="2"/>
      <c r="FD307" s="2"/>
      <c r="FE307" s="2"/>
      <c r="FF307" s="2"/>
      <c r="FG307" s="2"/>
      <c r="FH307" s="2"/>
      <c r="FI307" s="2"/>
      <c r="FJ307" s="2"/>
      <c r="FK307" s="2"/>
      <c r="FL307" s="2"/>
      <c r="FM307" s="2"/>
      <c r="FN307" s="2"/>
      <c r="FO307" s="2"/>
      <c r="FP307" s="2"/>
      <c r="FQ307" s="2"/>
      <c r="FR307" s="2"/>
      <c r="FS307" s="2"/>
      <c r="FT307" s="2"/>
      <c r="FU307" s="2"/>
      <c r="FV307" s="2"/>
      <c r="FW307" s="2"/>
      <c r="FX307" s="2"/>
      <c r="FY307" s="2"/>
      <c r="FZ307" s="2"/>
      <c r="GA307" s="2"/>
      <c r="GB307" s="2"/>
      <c r="GC307" s="2"/>
      <c r="GD307" s="2"/>
      <c r="GE307" s="2"/>
      <c r="GF307" s="2"/>
      <c r="GG307" s="2"/>
      <c r="GH307" s="2"/>
      <c r="GI307" s="2"/>
      <c r="GJ307" s="2"/>
      <c r="GK307" s="2"/>
      <c r="GL307" s="2"/>
      <c r="GM307" s="2"/>
      <c r="GN307" s="2"/>
      <c r="GO307" s="2"/>
      <c r="GP307" s="2"/>
    </row>
    <row r="308" spans="6:198" s="1" customFormat="1" ht="12.75" customHeight="1">
      <c r="F308" s="97"/>
      <c r="G308" s="97"/>
      <c r="H308" s="97"/>
      <c r="I308" s="97"/>
      <c r="J308" s="97"/>
      <c r="K308" s="97"/>
      <c r="L308" s="610"/>
      <c r="M308" s="610"/>
      <c r="N308" s="610"/>
      <c r="O308" s="610"/>
      <c r="P308" s="83"/>
      <c r="Q308" s="643"/>
      <c r="R308" s="643"/>
      <c r="S308" s="643"/>
      <c r="T308" s="643"/>
      <c r="U308" s="643"/>
      <c r="V308" s="643"/>
      <c r="W308" s="643"/>
      <c r="X308" s="643"/>
      <c r="Y308" s="643"/>
      <c r="Z308" s="167"/>
      <c r="AA308" s="658"/>
      <c r="AB308" s="658"/>
      <c r="AC308" s="658"/>
      <c r="AD308" s="658"/>
      <c r="AE308" s="658"/>
      <c r="AF308" s="186"/>
      <c r="AG308" s="658"/>
      <c r="AH308" s="658"/>
      <c r="AI308" s="658"/>
      <c r="AJ308" s="658"/>
      <c r="AK308" s="658"/>
      <c r="AL308" s="186"/>
      <c r="AM308" s="658"/>
      <c r="AN308" s="658"/>
      <c r="AO308" s="658"/>
      <c r="AP308" s="658"/>
      <c r="AQ308" s="658"/>
      <c r="AR308" s="187"/>
      <c r="AS308" s="658"/>
      <c r="AT308" s="658"/>
      <c r="AU308" s="658"/>
      <c r="AV308" s="658"/>
      <c r="AW308" s="658"/>
      <c r="AX308" s="187"/>
      <c r="AY308" s="658"/>
      <c r="AZ308" s="658"/>
      <c r="BA308" s="658"/>
      <c r="BB308" s="658"/>
      <c r="BC308" s="658"/>
      <c r="BD308" s="97"/>
      <c r="BE308" s="97"/>
      <c r="BF308" s="97"/>
      <c r="BG308" s="97"/>
      <c r="BH308" s="97"/>
      <c r="BI308" s="97"/>
      <c r="BJ308" s="97"/>
      <c r="BK308" s="97"/>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c r="CV308" s="2"/>
      <c r="CW308" s="2"/>
      <c r="CX308" s="2"/>
      <c r="CY308" s="2"/>
      <c r="CZ308" s="2"/>
      <c r="DA308" s="2"/>
      <c r="DB308" s="2"/>
      <c r="DC308" s="2"/>
      <c r="DD308" s="2"/>
      <c r="DE308" s="2"/>
      <c r="DF308" s="2"/>
      <c r="DG308" s="2"/>
      <c r="DH308" s="2"/>
      <c r="DI308" s="2"/>
      <c r="DJ308" s="2"/>
      <c r="DK308" s="2"/>
      <c r="DL308" s="2"/>
      <c r="DM308" s="2"/>
      <c r="DN308" s="2"/>
      <c r="DO308" s="2"/>
      <c r="DP308" s="2"/>
      <c r="DQ308" s="2"/>
      <c r="DR308" s="2"/>
      <c r="DS308" s="2"/>
      <c r="DT308" s="2"/>
      <c r="DU308" s="2"/>
      <c r="DV308" s="2"/>
      <c r="DW308" s="2"/>
      <c r="DX308" s="2"/>
      <c r="DY308" s="2"/>
      <c r="DZ308" s="2"/>
      <c r="EA308" s="2"/>
      <c r="EB308" s="2"/>
      <c r="EC308" s="2"/>
      <c r="ED308" s="2"/>
      <c r="EE308" s="2"/>
      <c r="EF308" s="2"/>
      <c r="EG308" s="2"/>
      <c r="EH308" s="2"/>
      <c r="EI308" s="2"/>
      <c r="EJ308" s="2"/>
      <c r="EK308" s="2"/>
      <c r="EL308" s="2"/>
      <c r="EM308" s="2"/>
      <c r="EN308" s="2"/>
      <c r="EO308" s="2"/>
      <c r="EP308" s="2"/>
      <c r="EQ308" s="2"/>
      <c r="ER308" s="2"/>
      <c r="ES308" s="2"/>
      <c r="ET308" s="2"/>
      <c r="EU308" s="2"/>
      <c r="EV308" s="2"/>
      <c r="EW308" s="2"/>
      <c r="EX308" s="2"/>
      <c r="EY308" s="2"/>
      <c r="EZ308" s="2"/>
      <c r="FA308" s="2"/>
      <c r="FB308" s="2"/>
      <c r="FC308" s="2"/>
      <c r="FD308" s="2"/>
      <c r="FE308" s="2"/>
      <c r="FF308" s="2"/>
      <c r="FG308" s="2"/>
      <c r="FH308" s="2"/>
      <c r="FI308" s="2"/>
      <c r="FJ308" s="2"/>
      <c r="FK308" s="2"/>
      <c r="FL308" s="2"/>
      <c r="FM308" s="2"/>
      <c r="FN308" s="2"/>
      <c r="FO308" s="2"/>
      <c r="FP308" s="2"/>
      <c r="FQ308" s="2"/>
      <c r="FR308" s="2"/>
      <c r="FS308" s="2"/>
      <c r="FT308" s="2"/>
      <c r="FU308" s="2"/>
      <c r="FV308" s="2"/>
      <c r="FW308" s="2"/>
      <c r="FX308" s="2"/>
      <c r="FY308" s="2"/>
      <c r="FZ308" s="2"/>
      <c r="GA308" s="2"/>
      <c r="GB308" s="2"/>
      <c r="GC308" s="2"/>
      <c r="GD308" s="2"/>
      <c r="GE308" s="2"/>
      <c r="GF308" s="2"/>
      <c r="GG308" s="2"/>
      <c r="GH308" s="2"/>
      <c r="GI308" s="2"/>
      <c r="GJ308" s="2"/>
      <c r="GK308" s="2"/>
      <c r="GL308" s="2"/>
      <c r="GM308" s="2"/>
      <c r="GN308" s="2"/>
      <c r="GO308" s="2"/>
      <c r="GP308" s="2"/>
    </row>
    <row r="309" spans="6:198" s="1" customFormat="1" ht="12.75" customHeight="1">
      <c r="F309" s="97"/>
      <c r="G309" s="97"/>
      <c r="H309" s="97"/>
      <c r="I309" s="97"/>
      <c r="J309" s="97"/>
      <c r="K309" s="97"/>
      <c r="L309" s="609" t="s">
        <v>150</v>
      </c>
      <c r="M309" s="609"/>
      <c r="N309" s="609"/>
      <c r="O309" s="609"/>
      <c r="P309" s="74"/>
      <c r="Q309" s="642" t="str">
        <f>N270</f>
        <v>XS1783216176 / 178321617</v>
      </c>
      <c r="R309" s="642"/>
      <c r="S309" s="642"/>
      <c r="T309" s="642"/>
      <c r="U309" s="642"/>
      <c r="V309" s="642"/>
      <c r="W309" s="642"/>
      <c r="X309" s="642"/>
      <c r="Y309" s="642"/>
      <c r="Z309" s="163"/>
      <c r="AA309" s="636">
        <f>'[2]Note Calcs'!L21</f>
        <v>0</v>
      </c>
      <c r="AB309" s="636"/>
      <c r="AC309" s="636"/>
      <c r="AD309" s="636"/>
      <c r="AE309" s="636"/>
      <c r="AF309" s="180"/>
      <c r="AG309" s="636">
        <f>'[2]Note Calcs'!M21</f>
        <v>0</v>
      </c>
      <c r="AH309" s="636"/>
      <c r="AI309" s="636"/>
      <c r="AJ309" s="636"/>
      <c r="AK309" s="636"/>
      <c r="AL309" s="180"/>
      <c r="AM309" s="636">
        <f>IF([1]Input!$C$123&lt;5,0,'[2]Note Calcs'!P21)</f>
        <v>0</v>
      </c>
      <c r="AN309" s="636"/>
      <c r="AO309" s="636"/>
      <c r="AP309" s="636"/>
      <c r="AQ309" s="636"/>
      <c r="AR309" s="185"/>
      <c r="AS309" s="636">
        <f>MAX(0,BC270-AP270)</f>
        <v>0</v>
      </c>
      <c r="AT309" s="636"/>
      <c r="AU309" s="636"/>
      <c r="AV309" s="636"/>
      <c r="AW309" s="636"/>
      <c r="AX309" s="185"/>
      <c r="AY309" s="636">
        <f t="shared" ref="AY309" si="2">AM309</f>
        <v>0</v>
      </c>
      <c r="AZ309" s="636"/>
      <c r="BA309" s="636"/>
      <c r="BB309" s="636"/>
      <c r="BC309" s="636"/>
      <c r="BD309" s="97"/>
      <c r="BE309" s="97"/>
      <c r="BF309" s="97"/>
      <c r="BG309" s="97"/>
      <c r="BH309" s="97"/>
      <c r="BI309" s="97"/>
      <c r="BJ309" s="97"/>
      <c r="BK309" s="97"/>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c r="CT309" s="2"/>
      <c r="CU309" s="2"/>
      <c r="CV309" s="2"/>
      <c r="CW309" s="2"/>
      <c r="CX309" s="2"/>
      <c r="CY309" s="2"/>
      <c r="CZ309" s="2"/>
      <c r="DA309" s="2"/>
      <c r="DB309" s="2"/>
      <c r="DC309" s="2"/>
      <c r="DD309" s="2"/>
      <c r="DE309" s="2"/>
      <c r="DF309" s="2"/>
      <c r="DG309" s="2"/>
      <c r="DH309" s="2"/>
      <c r="DI309" s="2"/>
      <c r="DJ309" s="2"/>
      <c r="DK309" s="2"/>
      <c r="DL309" s="2"/>
      <c r="DM309" s="2"/>
      <c r="DN309" s="2"/>
      <c r="DO309" s="2"/>
      <c r="DP309" s="2"/>
      <c r="DQ309" s="2"/>
      <c r="DR309" s="2"/>
      <c r="DS309" s="2"/>
      <c r="DT309" s="2"/>
      <c r="DU309" s="2"/>
      <c r="DV309" s="2"/>
      <c r="DW309" s="2"/>
      <c r="DX309" s="2"/>
      <c r="DY309" s="2"/>
      <c r="DZ309" s="2"/>
      <c r="EA309" s="2"/>
      <c r="EB309" s="2"/>
      <c r="EC309" s="2"/>
      <c r="ED309" s="2"/>
      <c r="EE309" s="2"/>
      <c r="EF309" s="2"/>
      <c r="EG309" s="2"/>
      <c r="EH309" s="2"/>
      <c r="EI309" s="2"/>
      <c r="EJ309" s="2"/>
      <c r="EK309" s="2"/>
      <c r="EL309" s="2"/>
      <c r="EM309" s="2"/>
      <c r="EN309" s="2"/>
      <c r="EO309" s="2"/>
      <c r="EP309" s="2"/>
      <c r="EQ309" s="2"/>
      <c r="ER309" s="2"/>
      <c r="ES309" s="2"/>
      <c r="ET309" s="2"/>
      <c r="EU309" s="2"/>
      <c r="EV309" s="2"/>
      <c r="EW309" s="2"/>
      <c r="EX309" s="2"/>
      <c r="EY309" s="2"/>
      <c r="EZ309" s="2"/>
      <c r="FA309" s="2"/>
      <c r="FB309" s="2"/>
      <c r="FC309" s="2"/>
      <c r="FD309" s="2"/>
      <c r="FE309" s="2"/>
      <c r="FF309" s="2"/>
      <c r="FG309" s="2"/>
      <c r="FH309" s="2"/>
      <c r="FI309" s="2"/>
      <c r="FJ309" s="2"/>
      <c r="FK309" s="2"/>
      <c r="FL309" s="2"/>
      <c r="FM309" s="2"/>
      <c r="FN309" s="2"/>
      <c r="FO309" s="2"/>
      <c r="FP309" s="2"/>
      <c r="FQ309" s="2"/>
      <c r="FR309" s="2"/>
      <c r="FS309" s="2"/>
      <c r="FT309" s="2"/>
      <c r="FU309" s="2"/>
      <c r="FV309" s="2"/>
      <c r="FW309" s="2"/>
      <c r="FX309" s="2"/>
      <c r="FY309" s="2"/>
      <c r="FZ309" s="2"/>
      <c r="GA309" s="2"/>
      <c r="GB309" s="2"/>
      <c r="GC309" s="2"/>
      <c r="GD309" s="2"/>
      <c r="GE309" s="2"/>
      <c r="GF309" s="2"/>
      <c r="GG309" s="2"/>
      <c r="GH309" s="2"/>
      <c r="GI309" s="2"/>
      <c r="GJ309" s="2"/>
      <c r="GK309" s="2"/>
      <c r="GL309" s="2"/>
      <c r="GM309" s="2"/>
      <c r="GN309" s="2"/>
      <c r="GO309" s="2"/>
      <c r="GP309" s="2"/>
    </row>
    <row r="310" spans="6:198" s="1" customFormat="1" ht="12.75" customHeight="1">
      <c r="F310" s="97"/>
      <c r="G310" s="97"/>
      <c r="H310" s="97"/>
      <c r="I310" s="97"/>
      <c r="J310" s="97"/>
      <c r="K310" s="97"/>
      <c r="L310" s="610"/>
      <c r="M310" s="610"/>
      <c r="N310" s="610"/>
      <c r="O310" s="610"/>
      <c r="P310" s="83"/>
      <c r="Q310" s="643"/>
      <c r="R310" s="643"/>
      <c r="S310" s="643"/>
      <c r="T310" s="643"/>
      <c r="U310" s="643"/>
      <c r="V310" s="643"/>
      <c r="W310" s="643"/>
      <c r="X310" s="643"/>
      <c r="Y310" s="643"/>
      <c r="Z310" s="167"/>
      <c r="AA310" s="658"/>
      <c r="AB310" s="658"/>
      <c r="AC310" s="658"/>
      <c r="AD310" s="658"/>
      <c r="AE310" s="658"/>
      <c r="AF310" s="186"/>
      <c r="AG310" s="658"/>
      <c r="AH310" s="658"/>
      <c r="AI310" s="658"/>
      <c r="AJ310" s="658"/>
      <c r="AK310" s="658"/>
      <c r="AL310" s="186"/>
      <c r="AM310" s="658"/>
      <c r="AN310" s="658"/>
      <c r="AO310" s="658"/>
      <c r="AP310" s="658"/>
      <c r="AQ310" s="658"/>
      <c r="AR310" s="187"/>
      <c r="AS310" s="658"/>
      <c r="AT310" s="658"/>
      <c r="AU310" s="658"/>
      <c r="AV310" s="658"/>
      <c r="AW310" s="658"/>
      <c r="AX310" s="187"/>
      <c r="AY310" s="658"/>
      <c r="AZ310" s="658"/>
      <c r="BA310" s="658"/>
      <c r="BB310" s="658"/>
      <c r="BC310" s="658"/>
      <c r="BD310" s="97"/>
      <c r="BE310" s="97"/>
      <c r="BF310" s="97"/>
      <c r="BG310" s="97"/>
      <c r="BH310" s="97"/>
      <c r="BI310" s="97"/>
      <c r="BJ310" s="97"/>
      <c r="BK310" s="97"/>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c r="CT310" s="2"/>
      <c r="CU310" s="2"/>
      <c r="CV310" s="2"/>
      <c r="CW310" s="2"/>
      <c r="CX310" s="2"/>
      <c r="CY310" s="2"/>
      <c r="CZ310" s="2"/>
      <c r="DA310" s="2"/>
      <c r="DB310" s="2"/>
      <c r="DC310" s="2"/>
      <c r="DD310" s="2"/>
      <c r="DE310" s="2"/>
      <c r="DF310" s="2"/>
      <c r="DG310" s="2"/>
      <c r="DH310" s="2"/>
      <c r="DI310" s="2"/>
      <c r="DJ310" s="2"/>
      <c r="DK310" s="2"/>
      <c r="DL310" s="2"/>
      <c r="DM310" s="2"/>
      <c r="DN310" s="2"/>
      <c r="DO310" s="2"/>
      <c r="DP310" s="2"/>
      <c r="DQ310" s="2"/>
      <c r="DR310" s="2"/>
      <c r="DS310" s="2"/>
      <c r="DT310" s="2"/>
      <c r="DU310" s="2"/>
      <c r="DV310" s="2"/>
      <c r="DW310" s="2"/>
      <c r="DX310" s="2"/>
      <c r="DY310" s="2"/>
      <c r="DZ310" s="2"/>
      <c r="EA310" s="2"/>
      <c r="EB310" s="2"/>
      <c r="EC310" s="2"/>
      <c r="ED310" s="2"/>
      <c r="EE310" s="2"/>
      <c r="EF310" s="2"/>
      <c r="EG310" s="2"/>
      <c r="EH310" s="2"/>
      <c r="EI310" s="2"/>
      <c r="EJ310" s="2"/>
      <c r="EK310" s="2"/>
      <c r="EL310" s="2"/>
      <c r="EM310" s="2"/>
      <c r="EN310" s="2"/>
      <c r="EO310" s="2"/>
      <c r="EP310" s="2"/>
      <c r="EQ310" s="2"/>
      <c r="ER310" s="2"/>
      <c r="ES310" s="2"/>
      <c r="ET310" s="2"/>
      <c r="EU310" s="2"/>
      <c r="EV310" s="2"/>
      <c r="EW310" s="2"/>
      <c r="EX310" s="2"/>
      <c r="EY310" s="2"/>
      <c r="EZ310" s="2"/>
      <c r="FA310" s="2"/>
      <c r="FB310" s="2"/>
      <c r="FC310" s="2"/>
      <c r="FD310" s="2"/>
      <c r="FE310" s="2"/>
      <c r="FF310" s="2"/>
      <c r="FG310" s="2"/>
      <c r="FH310" s="2"/>
      <c r="FI310" s="2"/>
      <c r="FJ310" s="2"/>
      <c r="FK310" s="2"/>
      <c r="FL310" s="2"/>
      <c r="FM310" s="2"/>
      <c r="FN310" s="2"/>
      <c r="FO310" s="2"/>
      <c r="FP310" s="2"/>
      <c r="FQ310" s="2"/>
      <c r="FR310" s="2"/>
      <c r="FS310" s="2"/>
      <c r="FT310" s="2"/>
      <c r="FU310" s="2"/>
      <c r="FV310" s="2"/>
      <c r="FW310" s="2"/>
      <c r="FX310" s="2"/>
      <c r="FY310" s="2"/>
      <c r="FZ310" s="2"/>
      <c r="GA310" s="2"/>
      <c r="GB310" s="2"/>
      <c r="GC310" s="2"/>
      <c r="GD310" s="2"/>
      <c r="GE310" s="2"/>
      <c r="GF310" s="2"/>
      <c r="GG310" s="2"/>
      <c r="GH310" s="2"/>
      <c r="GI310" s="2"/>
      <c r="GJ310" s="2"/>
      <c r="GK310" s="2"/>
      <c r="GL310" s="2"/>
      <c r="GM310" s="2"/>
      <c r="GN310" s="2"/>
      <c r="GO310" s="2"/>
      <c r="GP310" s="2"/>
    </row>
    <row r="311" spans="6:198" s="1" customFormat="1" ht="12.75" customHeight="1">
      <c r="F311" s="97"/>
      <c r="G311" s="97"/>
      <c r="H311" s="97"/>
      <c r="I311" s="97"/>
      <c r="J311" s="97"/>
      <c r="K311" s="97"/>
      <c r="L311" s="609" t="s">
        <v>151</v>
      </c>
      <c r="M311" s="609"/>
      <c r="N311" s="609"/>
      <c r="O311" s="609"/>
      <c r="P311" s="74"/>
      <c r="Q311" s="642" t="str">
        <f>N272</f>
        <v>XS1783216333 / 178321633</v>
      </c>
      <c r="R311" s="642"/>
      <c r="S311" s="642"/>
      <c r="T311" s="642"/>
      <c r="U311" s="642"/>
      <c r="V311" s="642"/>
      <c r="W311" s="642"/>
      <c r="X311" s="642"/>
      <c r="Y311" s="642"/>
      <c r="Z311" s="163"/>
      <c r="AA311" s="636">
        <f>'[2]Note Calcs'!L22</f>
        <v>0</v>
      </c>
      <c r="AB311" s="636"/>
      <c r="AC311" s="636"/>
      <c r="AD311" s="636"/>
      <c r="AE311" s="636"/>
      <c r="AF311" s="180"/>
      <c r="AG311" s="636">
        <f>'[2]Note Calcs'!M22</f>
        <v>0</v>
      </c>
      <c r="AH311" s="636"/>
      <c r="AI311" s="636"/>
      <c r="AJ311" s="636"/>
      <c r="AK311" s="636"/>
      <c r="AL311" s="180"/>
      <c r="AM311" s="636">
        <f>IF([1]Input!$C$123&lt;5,0,'[2]Note Calcs'!P22)</f>
        <v>0</v>
      </c>
      <c r="AN311" s="636"/>
      <c r="AO311" s="636"/>
      <c r="AP311" s="636"/>
      <c r="AQ311" s="636"/>
      <c r="AR311" s="185"/>
      <c r="AS311" s="636">
        <f>MAX(0,BC272-AP272)</f>
        <v>0</v>
      </c>
      <c r="AT311" s="636"/>
      <c r="AU311" s="636"/>
      <c r="AV311" s="636"/>
      <c r="AW311" s="636"/>
      <c r="AX311" s="185"/>
      <c r="AY311" s="636">
        <f t="shared" ref="AY311" si="3">AM311</f>
        <v>0</v>
      </c>
      <c r="AZ311" s="636"/>
      <c r="BA311" s="636"/>
      <c r="BB311" s="636"/>
      <c r="BC311" s="636"/>
      <c r="BD311" s="188"/>
      <c r="BE311" s="97"/>
      <c r="BF311" s="97"/>
      <c r="BG311" s="97"/>
      <c r="BH311" s="97"/>
      <c r="BI311" s="97"/>
      <c r="BJ311" s="97"/>
      <c r="BK311" s="97"/>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c r="CV311" s="2"/>
      <c r="CW311" s="2"/>
      <c r="CX311" s="2"/>
      <c r="CY311" s="2"/>
      <c r="CZ311" s="2"/>
      <c r="DA311" s="2"/>
      <c r="DB311" s="2"/>
      <c r="DC311" s="2"/>
      <c r="DD311" s="2"/>
      <c r="DE311" s="2"/>
      <c r="DF311" s="2"/>
      <c r="DG311" s="2"/>
      <c r="DH311" s="2"/>
      <c r="DI311" s="2"/>
      <c r="DJ311" s="2"/>
      <c r="DK311" s="2"/>
      <c r="DL311" s="2"/>
      <c r="DM311" s="2"/>
      <c r="DN311" s="2"/>
      <c r="DO311" s="2"/>
      <c r="DP311" s="2"/>
      <c r="DQ311" s="2"/>
      <c r="DR311" s="2"/>
      <c r="DS311" s="2"/>
      <c r="DT311" s="2"/>
      <c r="DU311" s="2"/>
      <c r="DV311" s="2"/>
      <c r="DW311" s="2"/>
      <c r="DX311" s="2"/>
      <c r="DY311" s="2"/>
      <c r="DZ311" s="2"/>
      <c r="EA311" s="2"/>
      <c r="EB311" s="2"/>
      <c r="EC311" s="2"/>
      <c r="ED311" s="2"/>
      <c r="EE311" s="2"/>
      <c r="EF311" s="2"/>
      <c r="EG311" s="2"/>
      <c r="EH311" s="2"/>
      <c r="EI311" s="2"/>
      <c r="EJ311" s="2"/>
      <c r="EK311" s="2"/>
      <c r="EL311" s="2"/>
      <c r="EM311" s="2"/>
      <c r="EN311" s="2"/>
      <c r="EO311" s="2"/>
      <c r="EP311" s="2"/>
      <c r="EQ311" s="2"/>
      <c r="ER311" s="2"/>
      <c r="ES311" s="2"/>
      <c r="ET311" s="2"/>
      <c r="EU311" s="2"/>
      <c r="EV311" s="2"/>
      <c r="EW311" s="2"/>
      <c r="EX311" s="2"/>
      <c r="EY311" s="2"/>
      <c r="EZ311" s="2"/>
      <c r="FA311" s="2"/>
      <c r="FB311" s="2"/>
      <c r="FC311" s="2"/>
      <c r="FD311" s="2"/>
      <c r="FE311" s="2"/>
      <c r="FF311" s="2"/>
      <c r="FG311" s="2"/>
      <c r="FH311" s="2"/>
      <c r="FI311" s="2"/>
      <c r="FJ311" s="2"/>
      <c r="FK311" s="2"/>
      <c r="FL311" s="2"/>
      <c r="FM311" s="2"/>
      <c r="FN311" s="2"/>
      <c r="FO311" s="2"/>
      <c r="FP311" s="2"/>
      <c r="FQ311" s="2"/>
      <c r="FR311" s="2"/>
      <c r="FS311" s="2"/>
      <c r="FT311" s="2"/>
      <c r="FU311" s="2"/>
      <c r="FV311" s="2"/>
      <c r="FW311" s="2"/>
      <c r="FX311" s="2"/>
      <c r="FY311" s="2"/>
      <c r="FZ311" s="2"/>
      <c r="GA311" s="2"/>
      <c r="GB311" s="2"/>
      <c r="GC311" s="2"/>
      <c r="GD311" s="2"/>
      <c r="GE311" s="2"/>
      <c r="GF311" s="2"/>
      <c r="GG311" s="2"/>
      <c r="GH311" s="2"/>
      <c r="GI311" s="2"/>
      <c r="GJ311" s="2"/>
      <c r="GK311" s="2"/>
      <c r="GL311" s="2"/>
      <c r="GM311" s="2"/>
      <c r="GN311" s="2"/>
      <c r="GO311" s="2"/>
      <c r="GP311" s="2"/>
    </row>
    <row r="312" spans="6:198" s="1" customFormat="1" ht="12.75" customHeight="1">
      <c r="F312" s="97"/>
      <c r="G312" s="97"/>
      <c r="H312" s="97"/>
      <c r="I312" s="97"/>
      <c r="J312" s="97"/>
      <c r="K312" s="97"/>
      <c r="L312" s="610"/>
      <c r="M312" s="610"/>
      <c r="N312" s="610"/>
      <c r="O312" s="610"/>
      <c r="P312" s="83"/>
      <c r="Q312" s="643"/>
      <c r="R312" s="643"/>
      <c r="S312" s="643"/>
      <c r="T312" s="643"/>
      <c r="U312" s="643"/>
      <c r="V312" s="643"/>
      <c r="W312" s="643"/>
      <c r="X312" s="643"/>
      <c r="Y312" s="643"/>
      <c r="Z312" s="167"/>
      <c r="AA312" s="658"/>
      <c r="AB312" s="658"/>
      <c r="AC312" s="658"/>
      <c r="AD312" s="658"/>
      <c r="AE312" s="658"/>
      <c r="AF312" s="186"/>
      <c r="AG312" s="658"/>
      <c r="AH312" s="658"/>
      <c r="AI312" s="658"/>
      <c r="AJ312" s="658"/>
      <c r="AK312" s="658"/>
      <c r="AL312" s="186"/>
      <c r="AM312" s="658"/>
      <c r="AN312" s="658"/>
      <c r="AO312" s="658"/>
      <c r="AP312" s="658"/>
      <c r="AQ312" s="658"/>
      <c r="AR312" s="187"/>
      <c r="AS312" s="658"/>
      <c r="AT312" s="658"/>
      <c r="AU312" s="658"/>
      <c r="AV312" s="658"/>
      <c r="AW312" s="658"/>
      <c r="AX312" s="187"/>
      <c r="AY312" s="658"/>
      <c r="AZ312" s="658"/>
      <c r="BA312" s="658"/>
      <c r="BB312" s="658"/>
      <c r="BC312" s="658"/>
      <c r="BD312" s="188"/>
      <c r="BE312" s="97"/>
      <c r="BF312" s="97"/>
      <c r="BG312" s="97"/>
      <c r="BH312" s="97"/>
      <c r="BI312" s="97"/>
      <c r="BJ312" s="97"/>
      <c r="BK312" s="97"/>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c r="CT312" s="2"/>
      <c r="CU312" s="2"/>
      <c r="CV312" s="2"/>
      <c r="CW312" s="2"/>
      <c r="CX312" s="2"/>
      <c r="CY312" s="2"/>
      <c r="CZ312" s="2"/>
      <c r="DA312" s="2"/>
      <c r="DB312" s="2"/>
      <c r="DC312" s="2"/>
      <c r="DD312" s="2"/>
      <c r="DE312" s="2"/>
      <c r="DF312" s="2"/>
      <c r="DG312" s="2"/>
      <c r="DH312" s="2"/>
      <c r="DI312" s="2"/>
      <c r="DJ312" s="2"/>
      <c r="DK312" s="2"/>
      <c r="DL312" s="2"/>
      <c r="DM312" s="2"/>
      <c r="DN312" s="2"/>
      <c r="DO312" s="2"/>
      <c r="DP312" s="2"/>
      <c r="DQ312" s="2"/>
      <c r="DR312" s="2"/>
      <c r="DS312" s="2"/>
      <c r="DT312" s="2"/>
      <c r="DU312" s="2"/>
      <c r="DV312" s="2"/>
      <c r="DW312" s="2"/>
      <c r="DX312" s="2"/>
      <c r="DY312" s="2"/>
      <c r="DZ312" s="2"/>
      <c r="EA312" s="2"/>
      <c r="EB312" s="2"/>
      <c r="EC312" s="2"/>
      <c r="ED312" s="2"/>
      <c r="EE312" s="2"/>
      <c r="EF312" s="2"/>
      <c r="EG312" s="2"/>
      <c r="EH312" s="2"/>
      <c r="EI312" s="2"/>
      <c r="EJ312" s="2"/>
      <c r="EK312" s="2"/>
      <c r="EL312" s="2"/>
      <c r="EM312" s="2"/>
      <c r="EN312" s="2"/>
      <c r="EO312" s="2"/>
      <c r="EP312" s="2"/>
      <c r="EQ312" s="2"/>
      <c r="ER312" s="2"/>
      <c r="ES312" s="2"/>
      <c r="ET312" s="2"/>
      <c r="EU312" s="2"/>
      <c r="EV312" s="2"/>
      <c r="EW312" s="2"/>
      <c r="EX312" s="2"/>
      <c r="EY312" s="2"/>
      <c r="EZ312" s="2"/>
      <c r="FA312" s="2"/>
      <c r="FB312" s="2"/>
      <c r="FC312" s="2"/>
      <c r="FD312" s="2"/>
      <c r="FE312" s="2"/>
      <c r="FF312" s="2"/>
      <c r="FG312" s="2"/>
      <c r="FH312" s="2"/>
      <c r="FI312" s="2"/>
      <c r="FJ312" s="2"/>
      <c r="FK312" s="2"/>
      <c r="FL312" s="2"/>
      <c r="FM312" s="2"/>
      <c r="FN312" s="2"/>
      <c r="FO312" s="2"/>
      <c r="FP312" s="2"/>
      <c r="FQ312" s="2"/>
      <c r="FR312" s="2"/>
      <c r="FS312" s="2"/>
      <c r="FT312" s="2"/>
      <c r="FU312" s="2"/>
      <c r="FV312" s="2"/>
      <c r="FW312" s="2"/>
      <c r="FX312" s="2"/>
      <c r="FY312" s="2"/>
      <c r="FZ312" s="2"/>
      <c r="GA312" s="2"/>
      <c r="GB312" s="2"/>
      <c r="GC312" s="2"/>
      <c r="GD312" s="2"/>
      <c r="GE312" s="2"/>
      <c r="GF312" s="2"/>
      <c r="GG312" s="2"/>
      <c r="GH312" s="2"/>
      <c r="GI312" s="2"/>
      <c r="GJ312" s="2"/>
      <c r="GK312" s="2"/>
      <c r="GL312" s="2"/>
      <c r="GM312" s="2"/>
      <c r="GN312" s="2"/>
      <c r="GO312" s="2"/>
      <c r="GP312" s="2"/>
    </row>
    <row r="313" spans="6:198" s="1" customFormat="1" ht="12.75" customHeight="1">
      <c r="F313" s="97"/>
      <c r="G313" s="97"/>
      <c r="H313" s="97"/>
      <c r="I313" s="97"/>
      <c r="J313" s="97"/>
      <c r="K313" s="97"/>
      <c r="L313" s="609" t="s">
        <v>152</v>
      </c>
      <c r="M313" s="609"/>
      <c r="N313" s="609"/>
      <c r="O313" s="609"/>
      <c r="P313" s="74"/>
      <c r="Q313" s="642" t="str">
        <f>N274</f>
        <v>XS1783216507 / 178321650</v>
      </c>
      <c r="R313" s="642"/>
      <c r="S313" s="642"/>
      <c r="T313" s="642"/>
      <c r="U313" s="642"/>
      <c r="V313" s="642"/>
      <c r="W313" s="642"/>
      <c r="X313" s="642"/>
      <c r="Y313" s="642"/>
      <c r="Z313" s="163"/>
      <c r="AA313" s="636">
        <f>'[2]Note Calcs'!L23</f>
        <v>0</v>
      </c>
      <c r="AB313" s="636"/>
      <c r="AC313" s="636"/>
      <c r="AD313" s="636"/>
      <c r="AE313" s="636"/>
      <c r="AF313" s="180"/>
      <c r="AG313" s="636">
        <f>'[2]Note Calcs'!M23</f>
        <v>0</v>
      </c>
      <c r="AH313" s="636"/>
      <c r="AI313" s="636"/>
      <c r="AJ313" s="636"/>
      <c r="AK313" s="636"/>
      <c r="AL313" s="180"/>
      <c r="AM313" s="636">
        <f>IF([1]Input!$C$123&lt;5,0,'[2]Note Calcs'!P23)</f>
        <v>0</v>
      </c>
      <c r="AN313" s="636"/>
      <c r="AO313" s="636"/>
      <c r="AP313" s="636"/>
      <c r="AQ313" s="636"/>
      <c r="AR313" s="185"/>
      <c r="AS313" s="636">
        <f>MAX(0,BC274-AP274)</f>
        <v>0</v>
      </c>
      <c r="AT313" s="636"/>
      <c r="AU313" s="636"/>
      <c r="AV313" s="636"/>
      <c r="AW313" s="636"/>
      <c r="AX313" s="185"/>
      <c r="AY313" s="636">
        <f t="shared" ref="AY313" si="4">AM313</f>
        <v>0</v>
      </c>
      <c r="AZ313" s="636"/>
      <c r="BA313" s="636"/>
      <c r="BB313" s="636"/>
      <c r="BC313" s="636"/>
      <c r="BD313" s="188"/>
      <c r="BE313" s="97"/>
      <c r="BF313" s="97"/>
      <c r="BG313" s="97"/>
      <c r="BH313" s="97"/>
      <c r="BI313" s="97"/>
      <c r="BJ313" s="97"/>
      <c r="BK313" s="97"/>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Q313" s="2"/>
      <c r="CR313" s="2"/>
      <c r="CS313" s="2"/>
      <c r="CT313" s="2"/>
      <c r="CU313" s="2"/>
      <c r="CV313" s="2"/>
      <c r="CW313" s="2"/>
      <c r="CX313" s="2"/>
      <c r="CY313" s="2"/>
      <c r="CZ313" s="2"/>
      <c r="DA313" s="2"/>
      <c r="DB313" s="2"/>
      <c r="DC313" s="2"/>
      <c r="DD313" s="2"/>
      <c r="DE313" s="2"/>
      <c r="DF313" s="2"/>
      <c r="DG313" s="2"/>
      <c r="DH313" s="2"/>
      <c r="DI313" s="2"/>
      <c r="DJ313" s="2"/>
      <c r="DK313" s="2"/>
      <c r="DL313" s="2"/>
      <c r="DM313" s="2"/>
      <c r="DN313" s="2"/>
      <c r="DO313" s="2"/>
      <c r="DP313" s="2"/>
      <c r="DQ313" s="2"/>
      <c r="DR313" s="2"/>
      <c r="DS313" s="2"/>
      <c r="DT313" s="2"/>
      <c r="DU313" s="2"/>
      <c r="DV313" s="2"/>
      <c r="DW313" s="2"/>
      <c r="DX313" s="2"/>
      <c r="DY313" s="2"/>
      <c r="DZ313" s="2"/>
      <c r="EA313" s="2"/>
      <c r="EB313" s="2"/>
      <c r="EC313" s="2"/>
      <c r="ED313" s="2"/>
      <c r="EE313" s="2"/>
      <c r="EF313" s="2"/>
      <c r="EG313" s="2"/>
      <c r="EH313" s="2"/>
      <c r="EI313" s="2"/>
      <c r="EJ313" s="2"/>
      <c r="EK313" s="2"/>
      <c r="EL313" s="2"/>
      <c r="EM313" s="2"/>
      <c r="EN313" s="2"/>
      <c r="EO313" s="2"/>
      <c r="EP313" s="2"/>
      <c r="EQ313" s="2"/>
      <c r="ER313" s="2"/>
      <c r="ES313" s="2"/>
      <c r="ET313" s="2"/>
      <c r="EU313" s="2"/>
      <c r="EV313" s="2"/>
      <c r="EW313" s="2"/>
      <c r="EX313" s="2"/>
      <c r="EY313" s="2"/>
      <c r="EZ313" s="2"/>
      <c r="FA313" s="2"/>
      <c r="FB313" s="2"/>
      <c r="FC313" s="2"/>
      <c r="FD313" s="2"/>
      <c r="FE313" s="2"/>
      <c r="FF313" s="2"/>
      <c r="FG313" s="2"/>
      <c r="FH313" s="2"/>
      <c r="FI313" s="2"/>
      <c r="FJ313" s="2"/>
      <c r="FK313" s="2"/>
      <c r="FL313" s="2"/>
      <c r="FM313" s="2"/>
      <c r="FN313" s="2"/>
      <c r="FO313" s="2"/>
      <c r="FP313" s="2"/>
      <c r="FQ313" s="2"/>
      <c r="FR313" s="2"/>
      <c r="FS313" s="2"/>
      <c r="FT313" s="2"/>
      <c r="FU313" s="2"/>
      <c r="FV313" s="2"/>
      <c r="FW313" s="2"/>
      <c r="FX313" s="2"/>
      <c r="FY313" s="2"/>
      <c r="FZ313" s="2"/>
      <c r="GA313" s="2"/>
      <c r="GB313" s="2"/>
      <c r="GC313" s="2"/>
      <c r="GD313" s="2"/>
      <c r="GE313" s="2"/>
      <c r="GF313" s="2"/>
      <c r="GG313" s="2"/>
      <c r="GH313" s="2"/>
      <c r="GI313" s="2"/>
      <c r="GJ313" s="2"/>
      <c r="GK313" s="2"/>
      <c r="GL313" s="2"/>
      <c r="GM313" s="2"/>
      <c r="GN313" s="2"/>
      <c r="GO313" s="2"/>
      <c r="GP313" s="2"/>
    </row>
    <row r="314" spans="6:198" s="1" customFormat="1" ht="12.75" customHeight="1">
      <c r="F314" s="97"/>
      <c r="G314" s="97"/>
      <c r="H314" s="97"/>
      <c r="I314" s="97"/>
      <c r="J314" s="97"/>
      <c r="K314" s="97"/>
      <c r="L314" s="610"/>
      <c r="M314" s="610"/>
      <c r="N314" s="610"/>
      <c r="O314" s="610"/>
      <c r="P314" s="83"/>
      <c r="Q314" s="643"/>
      <c r="R314" s="643"/>
      <c r="S314" s="643"/>
      <c r="T314" s="643"/>
      <c r="U314" s="643"/>
      <c r="V314" s="643"/>
      <c r="W314" s="643"/>
      <c r="X314" s="643"/>
      <c r="Y314" s="643"/>
      <c r="Z314" s="167"/>
      <c r="AA314" s="658"/>
      <c r="AB314" s="658"/>
      <c r="AC314" s="658"/>
      <c r="AD314" s="658"/>
      <c r="AE314" s="658"/>
      <c r="AF314" s="186"/>
      <c r="AG314" s="658"/>
      <c r="AH314" s="658"/>
      <c r="AI314" s="658"/>
      <c r="AJ314" s="658"/>
      <c r="AK314" s="658"/>
      <c r="AL314" s="186"/>
      <c r="AM314" s="658"/>
      <c r="AN314" s="658"/>
      <c r="AO314" s="658"/>
      <c r="AP314" s="658"/>
      <c r="AQ314" s="658"/>
      <c r="AR314" s="187"/>
      <c r="AS314" s="658"/>
      <c r="AT314" s="658"/>
      <c r="AU314" s="658"/>
      <c r="AV314" s="658"/>
      <c r="AW314" s="658"/>
      <c r="AX314" s="187"/>
      <c r="AY314" s="658"/>
      <c r="AZ314" s="658"/>
      <c r="BA314" s="658"/>
      <c r="BB314" s="658"/>
      <c r="BC314" s="658"/>
      <c r="BD314" s="188"/>
      <c r="BE314" s="97"/>
      <c r="BF314" s="97"/>
      <c r="BG314" s="97"/>
      <c r="BH314" s="97"/>
      <c r="BI314" s="97"/>
      <c r="BJ314" s="97"/>
      <c r="BK314" s="97"/>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c r="CV314" s="2"/>
      <c r="CW314" s="2"/>
      <c r="CX314" s="2"/>
      <c r="CY314" s="2"/>
      <c r="CZ314" s="2"/>
      <c r="DA314" s="2"/>
      <c r="DB314" s="2"/>
      <c r="DC314" s="2"/>
      <c r="DD314" s="2"/>
      <c r="DE314" s="2"/>
      <c r="DF314" s="2"/>
      <c r="DG314" s="2"/>
      <c r="DH314" s="2"/>
      <c r="DI314" s="2"/>
      <c r="DJ314" s="2"/>
      <c r="DK314" s="2"/>
      <c r="DL314" s="2"/>
      <c r="DM314" s="2"/>
      <c r="DN314" s="2"/>
      <c r="DO314" s="2"/>
      <c r="DP314" s="2"/>
      <c r="DQ314" s="2"/>
      <c r="DR314" s="2"/>
      <c r="DS314" s="2"/>
      <c r="DT314" s="2"/>
      <c r="DU314" s="2"/>
      <c r="DV314" s="2"/>
      <c r="DW314" s="2"/>
      <c r="DX314" s="2"/>
      <c r="DY314" s="2"/>
      <c r="DZ314" s="2"/>
      <c r="EA314" s="2"/>
      <c r="EB314" s="2"/>
      <c r="EC314" s="2"/>
      <c r="ED314" s="2"/>
      <c r="EE314" s="2"/>
      <c r="EF314" s="2"/>
      <c r="EG314" s="2"/>
      <c r="EH314" s="2"/>
      <c r="EI314" s="2"/>
      <c r="EJ314" s="2"/>
      <c r="EK314" s="2"/>
      <c r="EL314" s="2"/>
      <c r="EM314" s="2"/>
      <c r="EN314" s="2"/>
      <c r="EO314" s="2"/>
      <c r="EP314" s="2"/>
      <c r="EQ314" s="2"/>
      <c r="ER314" s="2"/>
      <c r="ES314" s="2"/>
      <c r="ET314" s="2"/>
      <c r="EU314" s="2"/>
      <c r="EV314" s="2"/>
      <c r="EW314" s="2"/>
      <c r="EX314" s="2"/>
      <c r="EY314" s="2"/>
      <c r="EZ314" s="2"/>
      <c r="FA314" s="2"/>
      <c r="FB314" s="2"/>
      <c r="FC314" s="2"/>
      <c r="FD314" s="2"/>
      <c r="FE314" s="2"/>
      <c r="FF314" s="2"/>
      <c r="FG314" s="2"/>
      <c r="FH314" s="2"/>
      <c r="FI314" s="2"/>
      <c r="FJ314" s="2"/>
      <c r="FK314" s="2"/>
      <c r="FL314" s="2"/>
      <c r="FM314" s="2"/>
      <c r="FN314" s="2"/>
      <c r="FO314" s="2"/>
      <c r="FP314" s="2"/>
      <c r="FQ314" s="2"/>
      <c r="FR314" s="2"/>
      <c r="FS314" s="2"/>
      <c r="FT314" s="2"/>
      <c r="FU314" s="2"/>
      <c r="FV314" s="2"/>
      <c r="FW314" s="2"/>
      <c r="FX314" s="2"/>
      <c r="FY314" s="2"/>
      <c r="FZ314" s="2"/>
      <c r="GA314" s="2"/>
      <c r="GB314" s="2"/>
      <c r="GC314" s="2"/>
      <c r="GD314" s="2"/>
      <c r="GE314" s="2"/>
      <c r="GF314" s="2"/>
      <c r="GG314" s="2"/>
      <c r="GH314" s="2"/>
      <c r="GI314" s="2"/>
      <c r="GJ314" s="2"/>
      <c r="GK314" s="2"/>
      <c r="GL314" s="2"/>
      <c r="GM314" s="2"/>
      <c r="GN314" s="2"/>
      <c r="GO314" s="2"/>
      <c r="GP314" s="2"/>
    </row>
    <row r="315" spans="6:198" s="1" customFormat="1" ht="12.75" customHeight="1">
      <c r="F315" s="97"/>
      <c r="G315" s="97"/>
      <c r="H315" s="97"/>
      <c r="I315" s="97"/>
      <c r="J315" s="97"/>
      <c r="K315" s="97"/>
      <c r="L315" s="609" t="s">
        <v>153</v>
      </c>
      <c r="M315" s="609"/>
      <c r="N315" s="609"/>
      <c r="O315" s="609"/>
      <c r="P315" s="74"/>
      <c r="Q315" s="642" t="str">
        <f>N276</f>
        <v>XS1783216689 / 178321668</v>
      </c>
      <c r="R315" s="642"/>
      <c r="S315" s="642"/>
      <c r="T315" s="642"/>
      <c r="U315" s="642"/>
      <c r="V315" s="642"/>
      <c r="W315" s="642"/>
      <c r="X315" s="642"/>
      <c r="Y315" s="642"/>
      <c r="Z315" s="163"/>
      <c r="AA315" s="636">
        <f>'[2]Note Calcs'!L24</f>
        <v>0</v>
      </c>
      <c r="AB315" s="636"/>
      <c r="AC315" s="636"/>
      <c r="AD315" s="636"/>
      <c r="AE315" s="636"/>
      <c r="AF315" s="180"/>
      <c r="AG315" s="636">
        <f>'[2]Note Calcs'!M24</f>
        <v>0</v>
      </c>
      <c r="AH315" s="636"/>
      <c r="AI315" s="636"/>
      <c r="AJ315" s="636"/>
      <c r="AK315" s="636"/>
      <c r="AL315" s="180"/>
      <c r="AM315" s="636">
        <f>IF([1]Input!$C$123&lt;5,0,'[2]Note Calcs'!P24)</f>
        <v>0</v>
      </c>
      <c r="AN315" s="636"/>
      <c r="AO315" s="636"/>
      <c r="AP315" s="636"/>
      <c r="AQ315" s="636"/>
      <c r="AR315" s="185"/>
      <c r="AS315" s="636">
        <f>MAX(0,BC276-AP276)</f>
        <v>0</v>
      </c>
      <c r="AT315" s="636"/>
      <c r="AU315" s="636"/>
      <c r="AV315" s="636"/>
      <c r="AW315" s="636"/>
      <c r="AX315" s="185"/>
      <c r="AY315" s="636">
        <f t="shared" ref="AY315" si="5">AM315</f>
        <v>0</v>
      </c>
      <c r="AZ315" s="636"/>
      <c r="BA315" s="636"/>
      <c r="BB315" s="636"/>
      <c r="BC315" s="636"/>
      <c r="BD315" s="97"/>
      <c r="BE315" s="97"/>
      <c r="BF315" s="97"/>
      <c r="BG315" s="97"/>
      <c r="BH315" s="97"/>
      <c r="BI315" s="97"/>
      <c r="BJ315" s="97"/>
      <c r="BK315" s="97"/>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c r="CV315" s="2"/>
      <c r="CW315" s="2"/>
      <c r="CX315" s="2"/>
      <c r="CY315" s="2"/>
      <c r="CZ315" s="2"/>
      <c r="DA315" s="2"/>
      <c r="DB315" s="2"/>
      <c r="DC315" s="2"/>
      <c r="DD315" s="2"/>
      <c r="DE315" s="2"/>
      <c r="DF315" s="2"/>
      <c r="DG315" s="2"/>
      <c r="DH315" s="2"/>
      <c r="DI315" s="2"/>
      <c r="DJ315" s="2"/>
      <c r="DK315" s="2"/>
      <c r="DL315" s="2"/>
      <c r="DM315" s="2"/>
      <c r="DN315" s="2"/>
      <c r="DO315" s="2"/>
      <c r="DP315" s="2"/>
      <c r="DQ315" s="2"/>
      <c r="DR315" s="2"/>
      <c r="DS315" s="2"/>
      <c r="DT315" s="2"/>
      <c r="DU315" s="2"/>
      <c r="DV315" s="2"/>
      <c r="DW315" s="2"/>
      <c r="DX315" s="2"/>
      <c r="DY315" s="2"/>
      <c r="DZ315" s="2"/>
      <c r="EA315" s="2"/>
      <c r="EB315" s="2"/>
      <c r="EC315" s="2"/>
      <c r="ED315" s="2"/>
      <c r="EE315" s="2"/>
      <c r="EF315" s="2"/>
      <c r="EG315" s="2"/>
      <c r="EH315" s="2"/>
      <c r="EI315" s="2"/>
      <c r="EJ315" s="2"/>
      <c r="EK315" s="2"/>
      <c r="EL315" s="2"/>
      <c r="EM315" s="2"/>
      <c r="EN315" s="2"/>
      <c r="EO315" s="2"/>
      <c r="EP315" s="2"/>
      <c r="EQ315" s="2"/>
      <c r="ER315" s="2"/>
      <c r="ES315" s="2"/>
      <c r="ET315" s="2"/>
      <c r="EU315" s="2"/>
      <c r="EV315" s="2"/>
      <c r="EW315" s="2"/>
      <c r="EX315" s="2"/>
      <c r="EY315" s="2"/>
      <c r="EZ315" s="2"/>
      <c r="FA315" s="2"/>
      <c r="FB315" s="2"/>
      <c r="FC315" s="2"/>
      <c r="FD315" s="2"/>
      <c r="FE315" s="2"/>
      <c r="FF315" s="2"/>
      <c r="FG315" s="2"/>
      <c r="FH315" s="2"/>
      <c r="FI315" s="2"/>
      <c r="FJ315" s="2"/>
      <c r="FK315" s="2"/>
      <c r="FL315" s="2"/>
      <c r="FM315" s="2"/>
      <c r="FN315" s="2"/>
      <c r="FO315" s="2"/>
      <c r="FP315" s="2"/>
      <c r="FQ315" s="2"/>
      <c r="FR315" s="2"/>
      <c r="FS315" s="2"/>
      <c r="FT315" s="2"/>
      <c r="FU315" s="2"/>
      <c r="FV315" s="2"/>
      <c r="FW315" s="2"/>
      <c r="FX315" s="2"/>
      <c r="FY315" s="2"/>
      <c r="FZ315" s="2"/>
      <c r="GA315" s="2"/>
      <c r="GB315" s="2"/>
      <c r="GC315" s="2"/>
      <c r="GD315" s="2"/>
      <c r="GE315" s="2"/>
      <c r="GF315" s="2"/>
      <c r="GG315" s="2"/>
      <c r="GH315" s="2"/>
      <c r="GI315" s="2"/>
      <c r="GJ315" s="2"/>
      <c r="GK315" s="2"/>
      <c r="GL315" s="2"/>
      <c r="GM315" s="2"/>
      <c r="GN315" s="2"/>
      <c r="GO315" s="2"/>
      <c r="GP315" s="2"/>
    </row>
    <row r="316" spans="6:198" s="1" customFormat="1" ht="12.75" customHeight="1">
      <c r="F316" s="97"/>
      <c r="G316" s="97"/>
      <c r="H316" s="97"/>
      <c r="I316" s="97"/>
      <c r="J316" s="97"/>
      <c r="K316" s="97"/>
      <c r="L316" s="610"/>
      <c r="M316" s="610"/>
      <c r="N316" s="610"/>
      <c r="O316" s="610"/>
      <c r="P316" s="83"/>
      <c r="Q316" s="643"/>
      <c r="R316" s="643"/>
      <c r="S316" s="643"/>
      <c r="T316" s="643"/>
      <c r="U316" s="643"/>
      <c r="V316" s="643"/>
      <c r="W316" s="643"/>
      <c r="X316" s="643"/>
      <c r="Y316" s="643"/>
      <c r="Z316" s="167"/>
      <c r="AA316" s="637"/>
      <c r="AB316" s="637"/>
      <c r="AC316" s="637"/>
      <c r="AD316" s="637"/>
      <c r="AE316" s="637"/>
      <c r="AF316" s="186"/>
      <c r="AG316" s="637"/>
      <c r="AH316" s="637"/>
      <c r="AI316" s="637"/>
      <c r="AJ316" s="637"/>
      <c r="AK316" s="637"/>
      <c r="AL316" s="186"/>
      <c r="AM316" s="637"/>
      <c r="AN316" s="637"/>
      <c r="AO316" s="637"/>
      <c r="AP316" s="637"/>
      <c r="AQ316" s="637"/>
      <c r="AR316" s="187"/>
      <c r="AS316" s="637"/>
      <c r="AT316" s="637"/>
      <c r="AU316" s="637"/>
      <c r="AV316" s="637"/>
      <c r="AW316" s="637"/>
      <c r="AX316" s="187"/>
      <c r="AY316" s="637"/>
      <c r="AZ316" s="637"/>
      <c r="BA316" s="637"/>
      <c r="BB316" s="637"/>
      <c r="BC316" s="637"/>
      <c r="BD316" s="97"/>
      <c r="BE316" s="97"/>
      <c r="BF316" s="97"/>
      <c r="BG316" s="97"/>
      <c r="BH316" s="97"/>
      <c r="BI316" s="97"/>
      <c r="BJ316" s="97"/>
      <c r="BK316" s="97"/>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c r="CT316" s="2"/>
      <c r="CU316" s="2"/>
      <c r="CV316" s="2"/>
      <c r="CW316" s="2"/>
      <c r="CX316" s="2"/>
      <c r="CY316" s="2"/>
      <c r="CZ316" s="2"/>
      <c r="DA316" s="2"/>
      <c r="DB316" s="2"/>
      <c r="DC316" s="2"/>
      <c r="DD316" s="2"/>
      <c r="DE316" s="2"/>
      <c r="DF316" s="2"/>
      <c r="DG316" s="2"/>
      <c r="DH316" s="2"/>
      <c r="DI316" s="2"/>
      <c r="DJ316" s="2"/>
      <c r="DK316" s="2"/>
      <c r="DL316" s="2"/>
      <c r="DM316" s="2"/>
      <c r="DN316" s="2"/>
      <c r="DO316" s="2"/>
      <c r="DP316" s="2"/>
      <c r="DQ316" s="2"/>
      <c r="DR316" s="2"/>
      <c r="DS316" s="2"/>
      <c r="DT316" s="2"/>
      <c r="DU316" s="2"/>
      <c r="DV316" s="2"/>
      <c r="DW316" s="2"/>
      <c r="DX316" s="2"/>
      <c r="DY316" s="2"/>
      <c r="DZ316" s="2"/>
      <c r="EA316" s="2"/>
      <c r="EB316" s="2"/>
      <c r="EC316" s="2"/>
      <c r="ED316" s="2"/>
      <c r="EE316" s="2"/>
      <c r="EF316" s="2"/>
      <c r="EG316" s="2"/>
      <c r="EH316" s="2"/>
      <c r="EI316" s="2"/>
      <c r="EJ316" s="2"/>
      <c r="EK316" s="2"/>
      <c r="EL316" s="2"/>
      <c r="EM316" s="2"/>
      <c r="EN316" s="2"/>
      <c r="EO316" s="2"/>
      <c r="EP316" s="2"/>
      <c r="EQ316" s="2"/>
      <c r="ER316" s="2"/>
      <c r="ES316" s="2"/>
      <c r="ET316" s="2"/>
      <c r="EU316" s="2"/>
      <c r="EV316" s="2"/>
      <c r="EW316" s="2"/>
      <c r="EX316" s="2"/>
      <c r="EY316" s="2"/>
      <c r="EZ316" s="2"/>
      <c r="FA316" s="2"/>
      <c r="FB316" s="2"/>
      <c r="FC316" s="2"/>
      <c r="FD316" s="2"/>
      <c r="FE316" s="2"/>
      <c r="FF316" s="2"/>
      <c r="FG316" s="2"/>
      <c r="FH316" s="2"/>
      <c r="FI316" s="2"/>
      <c r="FJ316" s="2"/>
      <c r="FK316" s="2"/>
      <c r="FL316" s="2"/>
      <c r="FM316" s="2"/>
      <c r="FN316" s="2"/>
      <c r="FO316" s="2"/>
      <c r="FP316" s="2"/>
      <c r="FQ316" s="2"/>
      <c r="FR316" s="2"/>
      <c r="FS316" s="2"/>
      <c r="FT316" s="2"/>
      <c r="FU316" s="2"/>
      <c r="FV316" s="2"/>
      <c r="FW316" s="2"/>
      <c r="FX316" s="2"/>
      <c r="FY316" s="2"/>
      <c r="FZ316" s="2"/>
      <c r="GA316" s="2"/>
      <c r="GB316" s="2"/>
      <c r="GC316" s="2"/>
      <c r="GD316" s="2"/>
      <c r="GE316" s="2"/>
      <c r="GF316" s="2"/>
      <c r="GG316" s="2"/>
      <c r="GH316" s="2"/>
      <c r="GI316" s="2"/>
      <c r="GJ316" s="2"/>
      <c r="GK316" s="2"/>
      <c r="GL316" s="2"/>
      <c r="GM316" s="2"/>
      <c r="GN316" s="2"/>
      <c r="GO316" s="2"/>
      <c r="GP316" s="2"/>
    </row>
    <row r="317" spans="6:198" s="1" customFormat="1" ht="12.75" customHeight="1">
      <c r="F317" s="97"/>
      <c r="G317" s="97"/>
      <c r="H317" s="97"/>
      <c r="I317" s="97"/>
      <c r="J317" s="97"/>
      <c r="K317" s="97"/>
      <c r="L317" s="115"/>
      <c r="M317" s="115"/>
      <c r="N317" s="115"/>
      <c r="O317" s="115"/>
      <c r="P317" s="25"/>
      <c r="Q317" s="82"/>
      <c r="R317" s="82"/>
      <c r="S317" s="82"/>
      <c r="T317" s="82"/>
      <c r="U317" s="82"/>
      <c r="V317" s="82"/>
      <c r="W317" s="82"/>
      <c r="X317" s="82"/>
      <c r="Y317" s="82"/>
      <c r="Z317" s="82"/>
      <c r="AA317" s="189"/>
      <c r="AB317" s="189"/>
      <c r="AC317" s="189"/>
      <c r="AD317" s="189"/>
      <c r="AE317" s="189"/>
      <c r="AF317" s="189"/>
      <c r="AG317" s="189"/>
      <c r="AH317" s="189"/>
      <c r="AI317" s="189"/>
      <c r="AJ317" s="189"/>
      <c r="AK317" s="189"/>
      <c r="AL317" s="189"/>
      <c r="AM317" s="189"/>
      <c r="AN317" s="189"/>
      <c r="AO317" s="189"/>
      <c r="AP317" s="189"/>
      <c r="AQ317" s="189"/>
      <c r="AR317" s="82"/>
      <c r="AS317" s="82"/>
      <c r="AT317" s="82"/>
      <c r="AU317" s="82"/>
      <c r="AV317" s="82"/>
      <c r="AW317" s="82"/>
      <c r="AX317" s="82"/>
      <c r="AY317" s="82"/>
      <c r="AZ317" s="82"/>
      <c r="BA317" s="82"/>
      <c r="BB317" s="82"/>
      <c r="BC317" s="82"/>
      <c r="BD317" s="97"/>
      <c r="BE317" s="97"/>
      <c r="BF317" s="97"/>
      <c r="BG317" s="97"/>
      <c r="BH317" s="97"/>
      <c r="BI317" s="97"/>
      <c r="BJ317" s="97"/>
      <c r="BK317" s="97"/>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c r="CT317" s="2"/>
      <c r="CU317" s="2"/>
      <c r="CV317" s="2"/>
      <c r="CW317" s="2"/>
      <c r="CX317" s="2"/>
      <c r="CY317" s="2"/>
      <c r="CZ317" s="2"/>
      <c r="DA317" s="2"/>
      <c r="DB317" s="2"/>
      <c r="DC317" s="2"/>
      <c r="DD317" s="2"/>
      <c r="DE317" s="2"/>
      <c r="DF317" s="2"/>
      <c r="DG317" s="2"/>
      <c r="DH317" s="2"/>
      <c r="DI317" s="2"/>
      <c r="DJ317" s="2"/>
      <c r="DK317" s="2"/>
      <c r="DL317" s="2"/>
      <c r="DM317" s="2"/>
      <c r="DN317" s="2"/>
      <c r="DO317" s="2"/>
      <c r="DP317" s="2"/>
      <c r="DQ317" s="2"/>
      <c r="DR317" s="2"/>
      <c r="DS317" s="2"/>
      <c r="DT317" s="2"/>
      <c r="DU317" s="2"/>
      <c r="DV317" s="2"/>
      <c r="DW317" s="2"/>
      <c r="DX317" s="2"/>
      <c r="DY317" s="2"/>
      <c r="DZ317" s="2"/>
      <c r="EA317" s="2"/>
      <c r="EB317" s="2"/>
      <c r="EC317" s="2"/>
      <c r="ED317" s="2"/>
      <c r="EE317" s="2"/>
      <c r="EF317" s="2"/>
      <c r="EG317" s="2"/>
      <c r="EH317" s="2"/>
      <c r="EI317" s="2"/>
      <c r="EJ317" s="2"/>
      <c r="EK317" s="2"/>
      <c r="EL317" s="2"/>
      <c r="EM317" s="2"/>
      <c r="EN317" s="2"/>
      <c r="EO317" s="2"/>
      <c r="EP317" s="2"/>
      <c r="EQ317" s="2"/>
      <c r="ER317" s="2"/>
      <c r="ES317" s="2"/>
      <c r="ET317" s="2"/>
      <c r="EU317" s="2"/>
      <c r="EV317" s="2"/>
      <c r="EW317" s="2"/>
      <c r="EX317" s="2"/>
      <c r="EY317" s="2"/>
      <c r="EZ317" s="2"/>
      <c r="FA317" s="2"/>
      <c r="FB317" s="2"/>
      <c r="FC317" s="2"/>
      <c r="FD317" s="2"/>
      <c r="FE317" s="2"/>
      <c r="FF317" s="2"/>
      <c r="FG317" s="2"/>
      <c r="FH317" s="2"/>
      <c r="FI317" s="2"/>
      <c r="FJ317" s="2"/>
      <c r="FK317" s="2"/>
      <c r="FL317" s="2"/>
      <c r="FM317" s="2"/>
      <c r="FN317" s="2"/>
      <c r="FO317" s="2"/>
      <c r="FP317" s="2"/>
      <c r="FQ317" s="2"/>
      <c r="FR317" s="2"/>
      <c r="FS317" s="2"/>
      <c r="FT317" s="2"/>
      <c r="FU317" s="2"/>
      <c r="FV317" s="2"/>
      <c r="FW317" s="2"/>
      <c r="FX317" s="2"/>
      <c r="FY317" s="2"/>
      <c r="FZ317" s="2"/>
      <c r="GA317" s="2"/>
      <c r="GB317" s="2"/>
      <c r="GC317" s="2"/>
      <c r="GD317" s="2"/>
      <c r="GE317" s="2"/>
      <c r="GF317" s="2"/>
      <c r="GG317" s="2"/>
      <c r="GH317" s="2"/>
      <c r="GI317" s="2"/>
      <c r="GJ317" s="2"/>
      <c r="GK317" s="2"/>
      <c r="GL317" s="2"/>
      <c r="GM317" s="2"/>
      <c r="GN317" s="2"/>
      <c r="GO317" s="2"/>
      <c r="GP317" s="2"/>
    </row>
    <row r="318" spans="6:198" s="1" customFormat="1" ht="12.75" customHeight="1">
      <c r="F318" s="97"/>
      <c r="G318" s="97"/>
      <c r="H318" s="97"/>
      <c r="I318" s="97"/>
      <c r="J318" s="97"/>
      <c r="K318" s="97"/>
      <c r="L318" s="115"/>
      <c r="M318" s="115"/>
      <c r="N318" s="115"/>
      <c r="O318" s="115"/>
      <c r="P318" s="25"/>
      <c r="Q318" s="82"/>
      <c r="R318" s="82"/>
      <c r="S318" s="82"/>
      <c r="T318" s="82"/>
      <c r="U318" s="82"/>
      <c r="V318" s="82"/>
      <c r="W318" s="82"/>
      <c r="X318" s="82"/>
      <c r="Y318" s="82"/>
      <c r="Z318" s="159"/>
      <c r="AA318" s="189"/>
      <c r="AB318" s="189"/>
      <c r="AC318" s="189"/>
      <c r="AD318" s="189"/>
      <c r="AE318" s="189"/>
      <c r="AF318" s="189"/>
      <c r="AG318" s="189"/>
      <c r="AH318" s="189"/>
      <c r="AI318" s="189"/>
      <c r="AJ318" s="189"/>
      <c r="AK318" s="189"/>
      <c r="AL318" s="189"/>
      <c r="AM318" s="189"/>
      <c r="AN318" s="189"/>
      <c r="AO318" s="189"/>
      <c r="AP318" s="189"/>
      <c r="AQ318" s="189"/>
      <c r="AR318" s="190"/>
      <c r="AS318" s="190"/>
      <c r="AT318" s="190"/>
      <c r="AU318" s="190"/>
      <c r="AV318" s="190"/>
      <c r="AW318" s="190"/>
      <c r="AX318" s="190"/>
      <c r="AY318" s="190"/>
      <c r="AZ318" s="190"/>
      <c r="BA318" s="190"/>
      <c r="BB318" s="190"/>
      <c r="BC318" s="190"/>
      <c r="BD318" s="97"/>
      <c r="BE318" s="97"/>
      <c r="BF318" s="97"/>
      <c r="BG318" s="97"/>
      <c r="BH318" s="97"/>
      <c r="BI318" s="97"/>
      <c r="BJ318" s="97"/>
      <c r="BK318" s="97"/>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c r="CU318" s="2"/>
      <c r="CV318" s="2"/>
      <c r="CW318" s="2"/>
      <c r="CX318" s="2"/>
      <c r="CY318" s="2"/>
      <c r="CZ318" s="2"/>
      <c r="DA318" s="2"/>
      <c r="DB318" s="2"/>
      <c r="DC318" s="2"/>
      <c r="DD318" s="2"/>
      <c r="DE318" s="2"/>
      <c r="DF318" s="2"/>
      <c r="DG318" s="2"/>
      <c r="DH318" s="2"/>
      <c r="DI318" s="2"/>
      <c r="DJ318" s="2"/>
      <c r="DK318" s="2"/>
      <c r="DL318" s="2"/>
      <c r="DM318" s="2"/>
      <c r="DN318" s="2"/>
      <c r="DO318" s="2"/>
      <c r="DP318" s="2"/>
      <c r="DQ318" s="2"/>
      <c r="DR318" s="2"/>
      <c r="DS318" s="2"/>
      <c r="DT318" s="2"/>
      <c r="DU318" s="2"/>
      <c r="DV318" s="2"/>
      <c r="DW318" s="2"/>
      <c r="DX318" s="2"/>
      <c r="DY318" s="2"/>
      <c r="DZ318" s="2"/>
      <c r="EA318" s="2"/>
      <c r="EB318" s="2"/>
      <c r="EC318" s="2"/>
      <c r="ED318" s="2"/>
      <c r="EE318" s="2"/>
      <c r="EF318" s="2"/>
      <c r="EG318" s="2"/>
      <c r="EH318" s="2"/>
      <c r="EI318" s="2"/>
      <c r="EJ318" s="2"/>
      <c r="EK318" s="2"/>
      <c r="EL318" s="2"/>
      <c r="EM318" s="2"/>
      <c r="EN318" s="2"/>
      <c r="EO318" s="2"/>
      <c r="EP318" s="2"/>
      <c r="EQ318" s="2"/>
      <c r="ER318" s="2"/>
      <c r="ES318" s="2"/>
      <c r="ET318" s="2"/>
      <c r="EU318" s="2"/>
      <c r="EV318" s="2"/>
      <c r="EW318" s="2"/>
      <c r="EX318" s="2"/>
      <c r="EY318" s="2"/>
      <c r="EZ318" s="2"/>
      <c r="FA318" s="2"/>
      <c r="FB318" s="2"/>
      <c r="FC318" s="2"/>
      <c r="FD318" s="2"/>
      <c r="FE318" s="2"/>
      <c r="FF318" s="2"/>
      <c r="FG318" s="2"/>
      <c r="FH318" s="2"/>
      <c r="FI318" s="2"/>
      <c r="FJ318" s="2"/>
      <c r="FK318" s="2"/>
      <c r="FL318" s="2"/>
      <c r="FM318" s="2"/>
      <c r="FN318" s="2"/>
      <c r="FO318" s="2"/>
      <c r="FP318" s="2"/>
      <c r="FQ318" s="2"/>
      <c r="FR318" s="2"/>
      <c r="FS318" s="2"/>
      <c r="FT318" s="2"/>
      <c r="FU318" s="2"/>
      <c r="FV318" s="2"/>
      <c r="FW318" s="2"/>
      <c r="FX318" s="2"/>
      <c r="FY318" s="2"/>
      <c r="FZ318" s="2"/>
      <c r="GA318" s="2"/>
      <c r="GB318" s="2"/>
      <c r="GC318" s="2"/>
      <c r="GD318" s="2"/>
      <c r="GE318" s="2"/>
      <c r="GF318" s="2"/>
      <c r="GG318" s="2"/>
      <c r="GH318" s="2"/>
      <c r="GI318" s="2"/>
      <c r="GJ318" s="2"/>
      <c r="GK318" s="2"/>
      <c r="GL318" s="2"/>
      <c r="GM318" s="2"/>
      <c r="GN318" s="2"/>
      <c r="GO318" s="2"/>
      <c r="GP318" s="2"/>
    </row>
    <row r="319" spans="6:198" s="1" customFormat="1" ht="12.75" customHeight="1">
      <c r="F319" s="97"/>
      <c r="G319" s="97"/>
      <c r="H319" s="97"/>
      <c r="I319" s="97"/>
      <c r="J319" s="97"/>
      <c r="K319" s="97"/>
      <c r="L319" s="655"/>
      <c r="M319" s="655"/>
      <c r="N319" s="655"/>
      <c r="O319" s="655"/>
      <c r="P319" s="25"/>
      <c r="Q319" s="82"/>
      <c r="R319" s="82"/>
      <c r="S319" s="82"/>
      <c r="T319" s="82"/>
      <c r="U319" s="82"/>
      <c r="V319" s="82"/>
      <c r="W319" s="82"/>
      <c r="X319" s="82"/>
      <c r="Y319" s="82"/>
      <c r="Z319" s="159"/>
      <c r="AA319" s="189"/>
      <c r="AB319" s="189"/>
      <c r="AC319" s="189"/>
      <c r="AD319" s="189"/>
      <c r="AE319" s="189"/>
      <c r="AF319" s="189"/>
      <c r="AG319" s="189"/>
      <c r="AH319" s="189"/>
      <c r="AI319" s="189"/>
      <c r="AJ319" s="189"/>
      <c r="AK319" s="189"/>
      <c r="AL319" s="189"/>
      <c r="AM319" s="189"/>
      <c r="AN319" s="189"/>
      <c r="AO319" s="189"/>
      <c r="AP319" s="189"/>
      <c r="AQ319" s="189"/>
      <c r="AR319" s="191"/>
      <c r="AS319" s="191"/>
      <c r="AT319" s="191"/>
      <c r="AU319" s="191"/>
      <c r="AV319" s="191"/>
      <c r="AW319" s="191"/>
      <c r="AX319" s="191"/>
      <c r="AY319" s="191"/>
      <c r="AZ319" s="191"/>
      <c r="BA319" s="191"/>
      <c r="BB319" s="191"/>
      <c r="BC319" s="191"/>
      <c r="BD319" s="97"/>
      <c r="BE319" s="97"/>
      <c r="BF319" s="97"/>
      <c r="BG319" s="97"/>
      <c r="BH319" s="97"/>
      <c r="BI319" s="97"/>
      <c r="BJ319" s="97"/>
      <c r="BK319" s="97"/>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c r="CV319" s="2"/>
      <c r="CW319" s="2"/>
      <c r="CX319" s="2"/>
      <c r="CY319" s="2"/>
      <c r="CZ319" s="2"/>
      <c r="DA319" s="2"/>
      <c r="DB319" s="2"/>
      <c r="DC319" s="2"/>
      <c r="DD319" s="2"/>
      <c r="DE319" s="2"/>
      <c r="DF319" s="2"/>
      <c r="DG319" s="2"/>
      <c r="DH319" s="2"/>
      <c r="DI319" s="2"/>
      <c r="DJ319" s="2"/>
      <c r="DK319" s="2"/>
      <c r="DL319" s="2"/>
      <c r="DM319" s="2"/>
      <c r="DN319" s="2"/>
      <c r="DO319" s="2"/>
      <c r="DP319" s="2"/>
      <c r="DQ319" s="2"/>
      <c r="DR319" s="2"/>
      <c r="DS319" s="2"/>
      <c r="DT319" s="2"/>
      <c r="DU319" s="2"/>
      <c r="DV319" s="2"/>
      <c r="DW319" s="2"/>
      <c r="DX319" s="2"/>
      <c r="DY319" s="2"/>
      <c r="DZ319" s="2"/>
      <c r="EA319" s="2"/>
      <c r="EB319" s="2"/>
      <c r="EC319" s="2"/>
      <c r="ED319" s="2"/>
      <c r="EE319" s="2"/>
      <c r="EF319" s="2"/>
      <c r="EG319" s="2"/>
      <c r="EH319" s="2"/>
      <c r="EI319" s="2"/>
      <c r="EJ319" s="2"/>
      <c r="EK319" s="2"/>
      <c r="EL319" s="2"/>
      <c r="EM319" s="2"/>
      <c r="EN319" s="2"/>
      <c r="EO319" s="2"/>
      <c r="EP319" s="2"/>
      <c r="EQ319" s="2"/>
      <c r="ER319" s="2"/>
      <c r="ES319" s="2"/>
      <c r="ET319" s="2"/>
      <c r="EU319" s="2"/>
      <c r="EV319" s="2"/>
      <c r="EW319" s="2"/>
      <c r="EX319" s="2"/>
      <c r="EY319" s="2"/>
      <c r="EZ319" s="2"/>
      <c r="FA319" s="2"/>
      <c r="FB319" s="2"/>
      <c r="FC319" s="2"/>
      <c r="FD319" s="2"/>
      <c r="FE319" s="2"/>
      <c r="FF319" s="2"/>
      <c r="FG319" s="2"/>
      <c r="FH319" s="2"/>
      <c r="FI319" s="2"/>
      <c r="FJ319" s="2"/>
      <c r="FK319" s="2"/>
      <c r="FL319" s="2"/>
      <c r="FM319" s="2"/>
      <c r="FN319" s="2"/>
      <c r="FO319" s="2"/>
      <c r="FP319" s="2"/>
      <c r="FQ319" s="2"/>
      <c r="FR319" s="2"/>
      <c r="FS319" s="2"/>
      <c r="FT319" s="2"/>
      <c r="FU319" s="2"/>
      <c r="FV319" s="2"/>
      <c r="FW319" s="2"/>
      <c r="FX319" s="2"/>
      <c r="FY319" s="2"/>
      <c r="FZ319" s="2"/>
      <c r="GA319" s="2"/>
      <c r="GB319" s="2"/>
      <c r="GC319" s="2"/>
      <c r="GD319" s="2"/>
      <c r="GE319" s="2"/>
      <c r="GF319" s="2"/>
      <c r="GG319" s="2"/>
      <c r="GH319" s="2"/>
      <c r="GI319" s="2"/>
      <c r="GJ319" s="2"/>
      <c r="GK319" s="2"/>
      <c r="GL319" s="2"/>
      <c r="GM319" s="2"/>
      <c r="GN319" s="2"/>
      <c r="GO319" s="2"/>
      <c r="GP319" s="2"/>
    </row>
    <row r="320" spans="6:198" s="1" customFormat="1" ht="12.75" customHeight="1">
      <c r="F320" s="97"/>
      <c r="G320" s="97"/>
      <c r="H320" s="97"/>
      <c r="I320" s="97"/>
      <c r="J320" s="97"/>
      <c r="K320" s="97"/>
      <c r="L320" s="655"/>
      <c r="M320" s="655"/>
      <c r="N320" s="655"/>
      <c r="O320" s="655"/>
      <c r="P320" s="25"/>
      <c r="Q320" s="82"/>
      <c r="R320" s="82"/>
      <c r="S320" s="82"/>
      <c r="T320" s="82"/>
      <c r="U320" s="82"/>
      <c r="V320" s="82"/>
      <c r="W320" s="82"/>
      <c r="X320" s="82"/>
      <c r="Y320" s="82"/>
      <c r="Z320" s="159"/>
      <c r="AA320" s="189"/>
      <c r="AB320" s="189"/>
      <c r="AC320" s="189"/>
      <c r="AD320" s="189"/>
      <c r="AE320" s="189"/>
      <c r="AF320" s="189"/>
      <c r="AG320" s="189"/>
      <c r="AH320" s="189"/>
      <c r="AI320" s="189"/>
      <c r="AJ320" s="189"/>
      <c r="AK320" s="189"/>
      <c r="AL320" s="189"/>
      <c r="AM320" s="189"/>
      <c r="AN320" s="189"/>
      <c r="AO320" s="189"/>
      <c r="AP320" s="189"/>
      <c r="AQ320" s="189"/>
      <c r="AR320" s="191"/>
      <c r="AS320" s="191"/>
      <c r="AT320" s="191"/>
      <c r="AU320" s="191"/>
      <c r="AV320" s="191"/>
      <c r="AW320" s="191"/>
      <c r="AX320" s="191"/>
      <c r="AY320" s="191"/>
      <c r="AZ320" s="191"/>
      <c r="BA320" s="191"/>
      <c r="BB320" s="191"/>
      <c r="BC320" s="191"/>
      <c r="BD320" s="97"/>
      <c r="BE320" s="97"/>
      <c r="BF320" s="97"/>
      <c r="BG320" s="97"/>
      <c r="BH320" s="97"/>
      <c r="BI320" s="97"/>
      <c r="BJ320" s="97"/>
      <c r="BK320" s="97"/>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c r="CV320" s="2"/>
      <c r="CW320" s="2"/>
      <c r="CX320" s="2"/>
      <c r="CY320" s="2"/>
      <c r="CZ320" s="2"/>
      <c r="DA320" s="2"/>
      <c r="DB320" s="2"/>
      <c r="DC320" s="2"/>
      <c r="DD320" s="2"/>
      <c r="DE320" s="2"/>
      <c r="DF320" s="2"/>
      <c r="DG320" s="2"/>
      <c r="DH320" s="2"/>
      <c r="DI320" s="2"/>
      <c r="DJ320" s="2"/>
      <c r="DK320" s="2"/>
      <c r="DL320" s="2"/>
      <c r="DM320" s="2"/>
      <c r="DN320" s="2"/>
      <c r="DO320" s="2"/>
      <c r="DP320" s="2"/>
      <c r="DQ320" s="2"/>
      <c r="DR320" s="2"/>
      <c r="DS320" s="2"/>
      <c r="DT320" s="2"/>
      <c r="DU320" s="2"/>
      <c r="DV320" s="2"/>
      <c r="DW320" s="2"/>
      <c r="DX320" s="2"/>
      <c r="DY320" s="2"/>
      <c r="DZ320" s="2"/>
      <c r="EA320" s="2"/>
      <c r="EB320" s="2"/>
      <c r="EC320" s="2"/>
      <c r="ED320" s="2"/>
      <c r="EE320" s="2"/>
      <c r="EF320" s="2"/>
      <c r="EG320" s="2"/>
      <c r="EH320" s="2"/>
      <c r="EI320" s="2"/>
      <c r="EJ320" s="2"/>
      <c r="EK320" s="2"/>
      <c r="EL320" s="2"/>
      <c r="EM320" s="2"/>
      <c r="EN320" s="2"/>
      <c r="EO320" s="2"/>
      <c r="EP320" s="2"/>
      <c r="EQ320" s="2"/>
      <c r="ER320" s="2"/>
      <c r="ES320" s="2"/>
      <c r="ET320" s="2"/>
      <c r="EU320" s="2"/>
      <c r="EV320" s="2"/>
      <c r="EW320" s="2"/>
      <c r="EX320" s="2"/>
      <c r="EY320" s="2"/>
      <c r="EZ320" s="2"/>
      <c r="FA320" s="2"/>
      <c r="FB320" s="2"/>
      <c r="FC320" s="2"/>
      <c r="FD320" s="2"/>
      <c r="FE320" s="2"/>
      <c r="FF320" s="2"/>
      <c r="FG320" s="2"/>
      <c r="FH320" s="2"/>
      <c r="FI320" s="2"/>
      <c r="FJ320" s="2"/>
      <c r="FK320" s="2"/>
      <c r="FL320" s="2"/>
      <c r="FM320" s="2"/>
      <c r="FN320" s="2"/>
      <c r="FO320" s="2"/>
      <c r="FP320" s="2"/>
      <c r="FQ320" s="2"/>
      <c r="FR320" s="2"/>
      <c r="FS320" s="2"/>
      <c r="FT320" s="2"/>
      <c r="FU320" s="2"/>
      <c r="FV320" s="2"/>
      <c r="FW320" s="2"/>
      <c r="FX320" s="2"/>
      <c r="FY320" s="2"/>
      <c r="FZ320" s="2"/>
      <c r="GA320" s="2"/>
      <c r="GB320" s="2"/>
      <c r="GC320" s="2"/>
      <c r="GD320" s="2"/>
      <c r="GE320" s="2"/>
      <c r="GF320" s="2"/>
      <c r="GG320" s="2"/>
      <c r="GH320" s="2"/>
      <c r="GI320" s="2"/>
      <c r="GJ320" s="2"/>
      <c r="GK320" s="2"/>
      <c r="GL320" s="2"/>
      <c r="GM320" s="2"/>
      <c r="GN320" s="2"/>
      <c r="GO320" s="2"/>
      <c r="GP320" s="2"/>
    </row>
    <row r="321" spans="6:198" s="1" customFormat="1" ht="12.75" customHeight="1">
      <c r="F321" s="97"/>
      <c r="G321" s="97"/>
      <c r="H321" s="97"/>
      <c r="I321" s="97"/>
      <c r="J321" s="97"/>
      <c r="K321" s="97"/>
      <c r="L321" s="655"/>
      <c r="M321" s="655"/>
      <c r="N321" s="655"/>
      <c r="O321" s="655"/>
      <c r="P321" s="25"/>
      <c r="Q321" s="82"/>
      <c r="R321" s="82"/>
      <c r="S321" s="82"/>
      <c r="T321" s="82"/>
      <c r="U321" s="82"/>
      <c r="V321" s="82"/>
      <c r="W321" s="82"/>
      <c r="X321" s="82"/>
      <c r="Y321" s="82"/>
      <c r="Z321" s="159"/>
      <c r="AA321" s="189"/>
      <c r="AB321" s="189"/>
      <c r="AC321" s="189"/>
      <c r="AD321" s="189"/>
      <c r="AE321" s="189"/>
      <c r="AF321" s="189"/>
      <c r="AG321" s="189"/>
      <c r="AH321" s="189"/>
      <c r="AI321" s="189"/>
      <c r="AJ321" s="189"/>
      <c r="AK321" s="189"/>
      <c r="AL321" s="189"/>
      <c r="AM321" s="189"/>
      <c r="AN321" s="189"/>
      <c r="AO321" s="189"/>
      <c r="AP321" s="189"/>
      <c r="AQ321" s="189"/>
      <c r="AR321" s="191"/>
      <c r="AS321" s="191"/>
      <c r="AT321" s="191"/>
      <c r="AU321" s="191"/>
      <c r="AV321" s="191"/>
      <c r="AW321" s="191"/>
      <c r="AX321" s="191"/>
      <c r="AY321" s="191"/>
      <c r="AZ321" s="191"/>
      <c r="BA321" s="191"/>
      <c r="BB321" s="191"/>
      <c r="BC321" s="191"/>
      <c r="BD321" s="97"/>
      <c r="BE321" s="97"/>
      <c r="BF321" s="97"/>
      <c r="BG321" s="97"/>
      <c r="BH321" s="97"/>
      <c r="BI321" s="97"/>
      <c r="BJ321" s="97"/>
      <c r="BK321" s="97"/>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c r="DI321" s="2"/>
      <c r="DJ321" s="2"/>
      <c r="DK321" s="2"/>
      <c r="DL321" s="2"/>
      <c r="DM321" s="2"/>
      <c r="DN321" s="2"/>
      <c r="DO321" s="2"/>
      <c r="DP321" s="2"/>
      <c r="DQ321" s="2"/>
      <c r="DR321" s="2"/>
      <c r="DS321" s="2"/>
      <c r="DT321" s="2"/>
      <c r="DU321" s="2"/>
      <c r="DV321" s="2"/>
      <c r="DW321" s="2"/>
      <c r="DX321" s="2"/>
      <c r="DY321" s="2"/>
      <c r="DZ321" s="2"/>
      <c r="EA321" s="2"/>
      <c r="EB321" s="2"/>
      <c r="EC321" s="2"/>
      <c r="ED321" s="2"/>
      <c r="EE321" s="2"/>
      <c r="EF321" s="2"/>
      <c r="EG321" s="2"/>
      <c r="EH321" s="2"/>
      <c r="EI321" s="2"/>
      <c r="EJ321" s="2"/>
      <c r="EK321" s="2"/>
      <c r="EL321" s="2"/>
      <c r="EM321" s="2"/>
      <c r="EN321" s="2"/>
      <c r="EO321" s="2"/>
      <c r="EP321" s="2"/>
      <c r="EQ321" s="2"/>
      <c r="ER321" s="2"/>
      <c r="ES321" s="2"/>
      <c r="ET321" s="2"/>
      <c r="EU321" s="2"/>
      <c r="EV321" s="2"/>
      <c r="EW321" s="2"/>
      <c r="EX321" s="2"/>
      <c r="EY321" s="2"/>
      <c r="EZ321" s="2"/>
      <c r="FA321" s="2"/>
      <c r="FB321" s="2"/>
      <c r="FC321" s="2"/>
      <c r="FD321" s="2"/>
      <c r="FE321" s="2"/>
      <c r="FF321" s="2"/>
      <c r="FG321" s="2"/>
      <c r="FH321" s="2"/>
      <c r="FI321" s="2"/>
      <c r="FJ321" s="2"/>
      <c r="FK321" s="2"/>
      <c r="FL321" s="2"/>
      <c r="FM321" s="2"/>
      <c r="FN321" s="2"/>
      <c r="FO321" s="2"/>
      <c r="FP321" s="2"/>
      <c r="FQ321" s="2"/>
      <c r="FR321" s="2"/>
      <c r="FS321" s="2"/>
      <c r="FT321" s="2"/>
      <c r="FU321" s="2"/>
      <c r="FV321" s="2"/>
      <c r="FW321" s="2"/>
      <c r="FX321" s="2"/>
      <c r="FY321" s="2"/>
      <c r="FZ321" s="2"/>
      <c r="GA321" s="2"/>
      <c r="GB321" s="2"/>
      <c r="GC321" s="2"/>
      <c r="GD321" s="2"/>
      <c r="GE321" s="2"/>
      <c r="GF321" s="2"/>
      <c r="GG321" s="2"/>
      <c r="GH321" s="2"/>
      <c r="GI321" s="2"/>
      <c r="GJ321" s="2"/>
      <c r="GK321" s="2"/>
      <c r="GL321" s="2"/>
      <c r="GM321" s="2"/>
      <c r="GN321" s="2"/>
      <c r="GO321" s="2"/>
      <c r="GP321" s="2"/>
    </row>
    <row r="322" spans="6:198" s="1" customFormat="1" ht="12.75" customHeight="1">
      <c r="F322" s="97"/>
      <c r="G322" s="97"/>
      <c r="H322" s="97"/>
      <c r="I322" s="97"/>
      <c r="J322" s="97"/>
      <c r="K322" s="97"/>
      <c r="L322" s="655"/>
      <c r="M322" s="655"/>
      <c r="N322" s="655"/>
      <c r="O322" s="655"/>
      <c r="P322" s="25"/>
      <c r="Q322" s="82"/>
      <c r="R322" s="82"/>
      <c r="S322" s="82"/>
      <c r="T322" s="82"/>
      <c r="U322" s="82"/>
      <c r="V322" s="82"/>
      <c r="W322" s="82"/>
      <c r="X322" s="82"/>
      <c r="Y322" s="82"/>
      <c r="Z322" s="159"/>
      <c r="AA322" s="189"/>
      <c r="AB322" s="189"/>
      <c r="AC322" s="189"/>
      <c r="AD322" s="189"/>
      <c r="AE322" s="189"/>
      <c r="AF322" s="189"/>
      <c r="AG322" s="189"/>
      <c r="AH322" s="189"/>
      <c r="AI322" s="189"/>
      <c r="AJ322" s="189"/>
      <c r="AK322" s="189"/>
      <c r="AL322" s="189"/>
      <c r="AM322" s="189"/>
      <c r="AN322" s="189"/>
      <c r="AO322" s="189"/>
      <c r="AP322" s="189"/>
      <c r="AQ322" s="189"/>
      <c r="AR322" s="191"/>
      <c r="AS322" s="191"/>
      <c r="AT322" s="191"/>
      <c r="AU322" s="191"/>
      <c r="AV322" s="191"/>
      <c r="AW322" s="191"/>
      <c r="AX322" s="191"/>
      <c r="AY322" s="191"/>
      <c r="AZ322" s="191"/>
      <c r="BA322" s="191"/>
      <c r="BB322" s="191"/>
      <c r="BC322" s="191"/>
      <c r="BD322" s="97"/>
      <c r="BE322" s="97"/>
      <c r="BF322" s="97"/>
      <c r="BG322" s="97"/>
      <c r="BH322" s="97"/>
      <c r="BI322" s="97"/>
      <c r="BJ322" s="97"/>
      <c r="BK322" s="97"/>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c r="DI322" s="2"/>
      <c r="DJ322" s="2"/>
      <c r="DK322" s="2"/>
      <c r="DL322" s="2"/>
      <c r="DM322" s="2"/>
      <c r="DN322" s="2"/>
      <c r="DO322" s="2"/>
      <c r="DP322" s="2"/>
      <c r="DQ322" s="2"/>
      <c r="DR322" s="2"/>
      <c r="DS322" s="2"/>
      <c r="DT322" s="2"/>
      <c r="DU322" s="2"/>
      <c r="DV322" s="2"/>
      <c r="DW322" s="2"/>
      <c r="DX322" s="2"/>
      <c r="DY322" s="2"/>
      <c r="DZ322" s="2"/>
      <c r="EA322" s="2"/>
      <c r="EB322" s="2"/>
      <c r="EC322" s="2"/>
      <c r="ED322" s="2"/>
      <c r="EE322" s="2"/>
      <c r="EF322" s="2"/>
      <c r="EG322" s="2"/>
      <c r="EH322" s="2"/>
      <c r="EI322" s="2"/>
      <c r="EJ322" s="2"/>
      <c r="EK322" s="2"/>
      <c r="EL322" s="2"/>
      <c r="EM322" s="2"/>
      <c r="EN322" s="2"/>
      <c r="EO322" s="2"/>
      <c r="EP322" s="2"/>
      <c r="EQ322" s="2"/>
      <c r="ER322" s="2"/>
      <c r="ES322" s="2"/>
      <c r="ET322" s="2"/>
      <c r="EU322" s="2"/>
      <c r="EV322" s="2"/>
      <c r="EW322" s="2"/>
      <c r="EX322" s="2"/>
      <c r="EY322" s="2"/>
      <c r="EZ322" s="2"/>
      <c r="FA322" s="2"/>
      <c r="FB322" s="2"/>
      <c r="FC322" s="2"/>
      <c r="FD322" s="2"/>
      <c r="FE322" s="2"/>
      <c r="FF322" s="2"/>
      <c r="FG322" s="2"/>
      <c r="FH322" s="2"/>
      <c r="FI322" s="2"/>
      <c r="FJ322" s="2"/>
      <c r="FK322" s="2"/>
      <c r="FL322" s="2"/>
      <c r="FM322" s="2"/>
      <c r="FN322" s="2"/>
      <c r="FO322" s="2"/>
      <c r="FP322" s="2"/>
      <c r="FQ322" s="2"/>
      <c r="FR322" s="2"/>
      <c r="FS322" s="2"/>
      <c r="FT322" s="2"/>
      <c r="FU322" s="2"/>
      <c r="FV322" s="2"/>
      <c r="FW322" s="2"/>
      <c r="FX322" s="2"/>
      <c r="FY322" s="2"/>
      <c r="FZ322" s="2"/>
      <c r="GA322" s="2"/>
      <c r="GB322" s="2"/>
      <c r="GC322" s="2"/>
      <c r="GD322" s="2"/>
      <c r="GE322" s="2"/>
      <c r="GF322" s="2"/>
      <c r="GG322" s="2"/>
      <c r="GH322" s="2"/>
      <c r="GI322" s="2"/>
      <c r="GJ322" s="2"/>
      <c r="GK322" s="2"/>
      <c r="GL322" s="2"/>
      <c r="GM322" s="2"/>
      <c r="GN322" s="2"/>
      <c r="GO322" s="2"/>
      <c r="GP322" s="2"/>
    </row>
    <row r="323" spans="6:198" s="1" customFormat="1" ht="12.75" customHeight="1">
      <c r="F323" s="97"/>
      <c r="G323" s="97"/>
      <c r="H323" s="97"/>
      <c r="I323" s="97"/>
      <c r="J323" s="97"/>
      <c r="K323" s="97"/>
      <c r="L323" s="655"/>
      <c r="M323" s="655"/>
      <c r="N323" s="655"/>
      <c r="O323" s="655"/>
      <c r="P323" s="25"/>
      <c r="Q323" s="82"/>
      <c r="R323" s="82"/>
      <c r="S323" s="82"/>
      <c r="T323" s="82"/>
      <c r="U323" s="82"/>
      <c r="V323" s="82"/>
      <c r="W323" s="82"/>
      <c r="X323" s="82"/>
      <c r="Y323" s="82"/>
      <c r="Z323" s="159"/>
      <c r="AA323" s="189"/>
      <c r="AB323" s="189"/>
      <c r="AC323" s="189"/>
      <c r="AD323" s="189"/>
      <c r="AE323" s="189"/>
      <c r="AF323" s="189"/>
      <c r="AG323" s="189"/>
      <c r="AH323" s="189"/>
      <c r="AI323" s="189"/>
      <c r="AJ323" s="189"/>
      <c r="AK323" s="189"/>
      <c r="AL323" s="189"/>
      <c r="AM323" s="189"/>
      <c r="AN323" s="189"/>
      <c r="AO323" s="189"/>
      <c r="AP323" s="189"/>
      <c r="AQ323" s="189"/>
      <c r="AR323" s="191"/>
      <c r="AS323" s="191"/>
      <c r="AT323" s="191"/>
      <c r="AU323" s="191"/>
      <c r="AV323" s="191"/>
      <c r="AW323" s="191"/>
      <c r="AX323" s="191"/>
      <c r="AY323" s="191"/>
      <c r="AZ323" s="191"/>
      <c r="BA323" s="191"/>
      <c r="BB323" s="191"/>
      <c r="BC323" s="191"/>
      <c r="BD323" s="97"/>
      <c r="BE323" s="97"/>
      <c r="BF323" s="97"/>
      <c r="BG323" s="97"/>
      <c r="BH323" s="97"/>
      <c r="BI323" s="97"/>
      <c r="BJ323" s="97"/>
      <c r="BK323" s="97"/>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c r="DJ323" s="2"/>
      <c r="DK323" s="2"/>
      <c r="DL323" s="2"/>
      <c r="DM323" s="2"/>
      <c r="DN323" s="2"/>
      <c r="DO323" s="2"/>
      <c r="DP323" s="2"/>
      <c r="DQ323" s="2"/>
      <c r="DR323" s="2"/>
      <c r="DS323" s="2"/>
      <c r="DT323" s="2"/>
      <c r="DU323" s="2"/>
      <c r="DV323" s="2"/>
      <c r="DW323" s="2"/>
      <c r="DX323" s="2"/>
      <c r="DY323" s="2"/>
      <c r="DZ323" s="2"/>
      <c r="EA323" s="2"/>
      <c r="EB323" s="2"/>
      <c r="EC323" s="2"/>
      <c r="ED323" s="2"/>
      <c r="EE323" s="2"/>
      <c r="EF323" s="2"/>
      <c r="EG323" s="2"/>
      <c r="EH323" s="2"/>
      <c r="EI323" s="2"/>
      <c r="EJ323" s="2"/>
      <c r="EK323" s="2"/>
      <c r="EL323" s="2"/>
      <c r="EM323" s="2"/>
      <c r="EN323" s="2"/>
      <c r="EO323" s="2"/>
      <c r="EP323" s="2"/>
      <c r="EQ323" s="2"/>
      <c r="ER323" s="2"/>
      <c r="ES323" s="2"/>
      <c r="ET323" s="2"/>
      <c r="EU323" s="2"/>
      <c r="EV323" s="2"/>
      <c r="EW323" s="2"/>
      <c r="EX323" s="2"/>
      <c r="EY323" s="2"/>
      <c r="EZ323" s="2"/>
      <c r="FA323" s="2"/>
      <c r="FB323" s="2"/>
      <c r="FC323" s="2"/>
      <c r="FD323" s="2"/>
      <c r="FE323" s="2"/>
      <c r="FF323" s="2"/>
      <c r="FG323" s="2"/>
      <c r="FH323" s="2"/>
      <c r="FI323" s="2"/>
      <c r="FJ323" s="2"/>
      <c r="FK323" s="2"/>
      <c r="FL323" s="2"/>
      <c r="FM323" s="2"/>
      <c r="FN323" s="2"/>
      <c r="FO323" s="2"/>
      <c r="FP323" s="2"/>
      <c r="FQ323" s="2"/>
      <c r="FR323" s="2"/>
      <c r="FS323" s="2"/>
      <c r="FT323" s="2"/>
      <c r="FU323" s="2"/>
      <c r="FV323" s="2"/>
      <c r="FW323" s="2"/>
      <c r="FX323" s="2"/>
      <c r="FY323" s="2"/>
      <c r="FZ323" s="2"/>
      <c r="GA323" s="2"/>
      <c r="GB323" s="2"/>
      <c r="GC323" s="2"/>
      <c r="GD323" s="2"/>
      <c r="GE323" s="2"/>
      <c r="GF323" s="2"/>
      <c r="GG323" s="2"/>
      <c r="GH323" s="2"/>
      <c r="GI323" s="2"/>
      <c r="GJ323" s="2"/>
      <c r="GK323" s="2"/>
      <c r="GL323" s="2"/>
      <c r="GM323" s="2"/>
      <c r="GN323" s="2"/>
      <c r="GO323" s="2"/>
      <c r="GP323" s="2"/>
    </row>
    <row r="324" spans="6:198" s="1" customFormat="1" ht="12.75" customHeight="1">
      <c r="F324" s="97"/>
      <c r="G324" s="97"/>
      <c r="H324" s="97"/>
      <c r="I324" s="97"/>
      <c r="J324" s="97"/>
      <c r="K324" s="97"/>
      <c r="L324" s="655"/>
      <c r="M324" s="655"/>
      <c r="N324" s="655"/>
      <c r="O324" s="655"/>
      <c r="P324" s="25"/>
      <c r="Q324" s="82"/>
      <c r="R324" s="82"/>
      <c r="S324" s="82"/>
      <c r="T324" s="82"/>
      <c r="U324" s="82"/>
      <c r="V324" s="82"/>
      <c r="W324" s="82"/>
      <c r="X324" s="82"/>
      <c r="Y324" s="82"/>
      <c r="Z324" s="159"/>
      <c r="AA324" s="189"/>
      <c r="AB324" s="189"/>
      <c r="AC324" s="189"/>
      <c r="AD324" s="189"/>
      <c r="AE324" s="189"/>
      <c r="AF324" s="189"/>
      <c r="AG324" s="189"/>
      <c r="AH324" s="189"/>
      <c r="AI324" s="189"/>
      <c r="AJ324" s="189"/>
      <c r="AK324" s="189"/>
      <c r="AL324" s="189"/>
      <c r="AM324" s="189"/>
      <c r="AN324" s="189"/>
      <c r="AO324" s="189"/>
      <c r="AP324" s="189"/>
      <c r="AQ324" s="189"/>
      <c r="AR324" s="191"/>
      <c r="AS324" s="191"/>
      <c r="AT324" s="191"/>
      <c r="AU324" s="191"/>
      <c r="AV324" s="191"/>
      <c r="AW324" s="191"/>
      <c r="AX324" s="191"/>
      <c r="AY324" s="191"/>
      <c r="AZ324" s="191"/>
      <c r="BA324" s="191"/>
      <c r="BB324" s="191"/>
      <c r="BC324" s="191"/>
      <c r="BD324" s="97"/>
      <c r="BE324" s="97"/>
      <c r="BF324" s="97"/>
      <c r="BG324" s="97"/>
      <c r="BH324" s="97"/>
      <c r="BI324" s="97"/>
      <c r="BJ324" s="97"/>
      <c r="BK324" s="97"/>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c r="DE324" s="2"/>
      <c r="DF324" s="2"/>
      <c r="DG324" s="2"/>
      <c r="DH324" s="2"/>
      <c r="DI324" s="2"/>
      <c r="DJ324" s="2"/>
      <c r="DK324" s="2"/>
      <c r="DL324" s="2"/>
      <c r="DM324" s="2"/>
      <c r="DN324" s="2"/>
      <c r="DO324" s="2"/>
      <c r="DP324" s="2"/>
      <c r="DQ324" s="2"/>
      <c r="DR324" s="2"/>
      <c r="DS324" s="2"/>
      <c r="DT324" s="2"/>
      <c r="DU324" s="2"/>
      <c r="DV324" s="2"/>
      <c r="DW324" s="2"/>
      <c r="DX324" s="2"/>
      <c r="DY324" s="2"/>
      <c r="DZ324" s="2"/>
      <c r="EA324" s="2"/>
      <c r="EB324" s="2"/>
      <c r="EC324" s="2"/>
      <c r="ED324" s="2"/>
      <c r="EE324" s="2"/>
      <c r="EF324" s="2"/>
      <c r="EG324" s="2"/>
      <c r="EH324" s="2"/>
      <c r="EI324" s="2"/>
      <c r="EJ324" s="2"/>
      <c r="EK324" s="2"/>
      <c r="EL324" s="2"/>
      <c r="EM324" s="2"/>
      <c r="EN324" s="2"/>
      <c r="EO324" s="2"/>
      <c r="EP324" s="2"/>
      <c r="EQ324" s="2"/>
      <c r="ER324" s="2"/>
      <c r="ES324" s="2"/>
      <c r="ET324" s="2"/>
      <c r="EU324" s="2"/>
      <c r="EV324" s="2"/>
      <c r="EW324" s="2"/>
      <c r="EX324" s="2"/>
      <c r="EY324" s="2"/>
      <c r="EZ324" s="2"/>
      <c r="FA324" s="2"/>
      <c r="FB324" s="2"/>
      <c r="FC324" s="2"/>
      <c r="FD324" s="2"/>
      <c r="FE324" s="2"/>
      <c r="FF324" s="2"/>
      <c r="FG324" s="2"/>
      <c r="FH324" s="2"/>
      <c r="FI324" s="2"/>
      <c r="FJ324" s="2"/>
      <c r="FK324" s="2"/>
      <c r="FL324" s="2"/>
      <c r="FM324" s="2"/>
      <c r="FN324" s="2"/>
      <c r="FO324" s="2"/>
      <c r="FP324" s="2"/>
      <c r="FQ324" s="2"/>
      <c r="FR324" s="2"/>
      <c r="FS324" s="2"/>
      <c r="FT324" s="2"/>
      <c r="FU324" s="2"/>
      <c r="FV324" s="2"/>
      <c r="FW324" s="2"/>
      <c r="FX324" s="2"/>
      <c r="FY324" s="2"/>
      <c r="FZ324" s="2"/>
      <c r="GA324" s="2"/>
      <c r="GB324" s="2"/>
      <c r="GC324" s="2"/>
      <c r="GD324" s="2"/>
      <c r="GE324" s="2"/>
      <c r="GF324" s="2"/>
      <c r="GG324" s="2"/>
      <c r="GH324" s="2"/>
      <c r="GI324" s="2"/>
      <c r="GJ324" s="2"/>
      <c r="GK324" s="2"/>
      <c r="GL324" s="2"/>
      <c r="GM324" s="2"/>
      <c r="GN324" s="2"/>
      <c r="GO324" s="2"/>
      <c r="GP324" s="2"/>
    </row>
    <row r="325" spans="6:198" s="1" customFormat="1" ht="12.75" customHeight="1">
      <c r="F325" s="97"/>
      <c r="G325" s="97"/>
      <c r="H325" s="97"/>
      <c r="I325" s="97"/>
      <c r="J325" s="97"/>
      <c r="K325" s="97"/>
      <c r="L325" s="655"/>
      <c r="M325" s="655"/>
      <c r="N325" s="655"/>
      <c r="O325" s="655"/>
      <c r="P325" s="25"/>
      <c r="Q325" s="672" t="s">
        <v>154</v>
      </c>
      <c r="R325" s="672"/>
      <c r="S325" s="672"/>
      <c r="T325" s="672"/>
      <c r="U325" s="672"/>
      <c r="V325" s="672"/>
      <c r="W325" s="672"/>
      <c r="X325" s="672"/>
      <c r="Y325" s="672"/>
      <c r="Z325" s="183"/>
      <c r="AA325" s="658">
        <f>SUM(AA305:AE316)</f>
        <v>0</v>
      </c>
      <c r="AB325" s="658"/>
      <c r="AC325" s="658"/>
      <c r="AD325" s="658"/>
      <c r="AE325" s="658"/>
      <c r="AF325" s="182"/>
      <c r="AG325" s="658">
        <f>SUM(AG305:AK316)</f>
        <v>0</v>
      </c>
      <c r="AH325" s="658"/>
      <c r="AI325" s="658"/>
      <c r="AJ325" s="658"/>
      <c r="AK325" s="658"/>
      <c r="AL325" s="182"/>
      <c r="AM325" s="658">
        <f>SUM(AM305:AQ316)</f>
        <v>0</v>
      </c>
      <c r="AN325" s="658"/>
      <c r="AO325" s="658"/>
      <c r="AP325" s="658"/>
      <c r="AQ325" s="658"/>
      <c r="AR325" s="173"/>
      <c r="AS325" s="658">
        <f>SUM(AS305:AW316)</f>
        <v>0</v>
      </c>
      <c r="AT325" s="658"/>
      <c r="AU325" s="658"/>
      <c r="AV325" s="658"/>
      <c r="AW325" s="658"/>
      <c r="AX325" s="182"/>
      <c r="AY325" s="658">
        <f>SUM(AY305:BC316)</f>
        <v>0</v>
      </c>
      <c r="AZ325" s="658"/>
      <c r="BA325" s="658"/>
      <c r="BB325" s="658"/>
      <c r="BC325" s="658"/>
      <c r="BD325" s="97"/>
      <c r="BE325" s="97"/>
      <c r="BF325" s="97"/>
      <c r="BG325" s="97"/>
      <c r="BH325" s="97"/>
      <c r="BI325" s="97"/>
      <c r="BJ325" s="97"/>
      <c r="BK325" s="97"/>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c r="CZ325" s="2"/>
      <c r="DA325" s="2"/>
      <c r="DB325" s="2"/>
      <c r="DC325" s="2"/>
      <c r="DD325" s="2"/>
      <c r="DE325" s="2"/>
      <c r="DF325" s="2"/>
      <c r="DG325" s="2"/>
      <c r="DH325" s="2"/>
      <c r="DI325" s="2"/>
      <c r="DJ325" s="2"/>
      <c r="DK325" s="2"/>
      <c r="DL325" s="2"/>
      <c r="DM325" s="2"/>
      <c r="DN325" s="2"/>
      <c r="DO325" s="2"/>
      <c r="DP325" s="2"/>
      <c r="DQ325" s="2"/>
      <c r="DR325" s="2"/>
      <c r="DS325" s="2"/>
      <c r="DT325" s="2"/>
      <c r="DU325" s="2"/>
      <c r="DV325" s="2"/>
      <c r="DW325" s="2"/>
      <c r="DX325" s="2"/>
      <c r="DY325" s="2"/>
      <c r="DZ325" s="2"/>
      <c r="EA325" s="2"/>
      <c r="EB325" s="2"/>
      <c r="EC325" s="2"/>
      <c r="ED325" s="2"/>
      <c r="EE325" s="2"/>
      <c r="EF325" s="2"/>
      <c r="EG325" s="2"/>
      <c r="EH325" s="2"/>
      <c r="EI325" s="2"/>
      <c r="EJ325" s="2"/>
      <c r="EK325" s="2"/>
      <c r="EL325" s="2"/>
      <c r="EM325" s="2"/>
      <c r="EN325" s="2"/>
      <c r="EO325" s="2"/>
      <c r="EP325" s="2"/>
      <c r="EQ325" s="2"/>
      <c r="ER325" s="2"/>
      <c r="ES325" s="2"/>
      <c r="ET325" s="2"/>
      <c r="EU325" s="2"/>
      <c r="EV325" s="2"/>
      <c r="EW325" s="2"/>
      <c r="EX325" s="2"/>
      <c r="EY325" s="2"/>
      <c r="EZ325" s="2"/>
      <c r="FA325" s="2"/>
      <c r="FB325" s="2"/>
      <c r="FC325" s="2"/>
      <c r="FD325" s="2"/>
      <c r="FE325" s="2"/>
      <c r="FF325" s="2"/>
      <c r="FG325" s="2"/>
      <c r="FH325" s="2"/>
      <c r="FI325" s="2"/>
      <c r="FJ325" s="2"/>
      <c r="FK325" s="2"/>
      <c r="FL325" s="2"/>
      <c r="FM325" s="2"/>
      <c r="FN325" s="2"/>
      <c r="FO325" s="2"/>
      <c r="FP325" s="2"/>
      <c r="FQ325" s="2"/>
      <c r="FR325" s="2"/>
      <c r="FS325" s="2"/>
      <c r="FT325" s="2"/>
      <c r="FU325" s="2"/>
      <c r="FV325" s="2"/>
      <c r="FW325" s="2"/>
      <c r="FX325" s="2"/>
      <c r="FY325" s="2"/>
      <c r="FZ325" s="2"/>
      <c r="GA325" s="2"/>
      <c r="GB325" s="2"/>
      <c r="GC325" s="2"/>
      <c r="GD325" s="2"/>
      <c r="GE325" s="2"/>
      <c r="GF325" s="2"/>
      <c r="GG325" s="2"/>
      <c r="GH325" s="2"/>
      <c r="GI325" s="2"/>
      <c r="GJ325" s="2"/>
      <c r="GK325" s="2"/>
      <c r="GL325" s="2"/>
      <c r="GM325" s="2"/>
      <c r="GN325" s="2"/>
      <c r="GO325" s="2"/>
      <c r="GP325" s="2"/>
    </row>
    <row r="326" spans="6:198" s="1" customFormat="1" ht="12.75" customHeight="1">
      <c r="F326" s="97"/>
      <c r="G326" s="97"/>
      <c r="H326" s="97"/>
      <c r="I326" s="97"/>
      <c r="J326" s="97"/>
      <c r="K326" s="97"/>
      <c r="L326" s="655"/>
      <c r="M326" s="655"/>
      <c r="N326" s="655"/>
      <c r="O326" s="655"/>
      <c r="P326" s="25"/>
      <c r="Q326" s="672"/>
      <c r="R326" s="672"/>
      <c r="S326" s="672"/>
      <c r="T326" s="672"/>
      <c r="U326" s="672"/>
      <c r="V326" s="672"/>
      <c r="W326" s="672"/>
      <c r="X326" s="672"/>
      <c r="Y326" s="672"/>
      <c r="Z326" s="183"/>
      <c r="AA326" s="658"/>
      <c r="AB326" s="658"/>
      <c r="AC326" s="658"/>
      <c r="AD326" s="658"/>
      <c r="AE326" s="658"/>
      <c r="AF326" s="182"/>
      <c r="AG326" s="658"/>
      <c r="AH326" s="658"/>
      <c r="AI326" s="658"/>
      <c r="AJ326" s="658"/>
      <c r="AK326" s="658"/>
      <c r="AL326" s="182"/>
      <c r="AM326" s="658"/>
      <c r="AN326" s="658"/>
      <c r="AO326" s="658"/>
      <c r="AP326" s="658"/>
      <c r="AQ326" s="658"/>
      <c r="AR326" s="173"/>
      <c r="AS326" s="658"/>
      <c r="AT326" s="658"/>
      <c r="AU326" s="658"/>
      <c r="AV326" s="658"/>
      <c r="AW326" s="658"/>
      <c r="AX326" s="182"/>
      <c r="AY326" s="658"/>
      <c r="AZ326" s="658"/>
      <c r="BA326" s="658"/>
      <c r="BB326" s="658"/>
      <c r="BC326" s="658"/>
      <c r="BD326" s="97"/>
      <c r="BE326" s="97"/>
      <c r="BF326" s="97"/>
      <c r="BG326" s="97"/>
      <c r="BH326" s="97"/>
      <c r="BI326" s="97"/>
      <c r="BJ326" s="97"/>
      <c r="BK326" s="97"/>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c r="CZ326" s="2"/>
      <c r="DA326" s="2"/>
      <c r="DB326" s="2"/>
      <c r="DC326" s="2"/>
      <c r="DD326" s="2"/>
      <c r="DE326" s="2"/>
      <c r="DF326" s="2"/>
      <c r="DG326" s="2"/>
      <c r="DH326" s="2"/>
      <c r="DI326" s="2"/>
      <c r="DJ326" s="2"/>
      <c r="DK326" s="2"/>
      <c r="DL326" s="2"/>
      <c r="DM326" s="2"/>
      <c r="DN326" s="2"/>
      <c r="DO326" s="2"/>
      <c r="DP326" s="2"/>
      <c r="DQ326" s="2"/>
      <c r="DR326" s="2"/>
      <c r="DS326" s="2"/>
      <c r="DT326" s="2"/>
      <c r="DU326" s="2"/>
      <c r="DV326" s="2"/>
      <c r="DW326" s="2"/>
      <c r="DX326" s="2"/>
      <c r="DY326" s="2"/>
      <c r="DZ326" s="2"/>
      <c r="EA326" s="2"/>
      <c r="EB326" s="2"/>
      <c r="EC326" s="2"/>
      <c r="ED326" s="2"/>
      <c r="EE326" s="2"/>
      <c r="EF326" s="2"/>
      <c r="EG326" s="2"/>
      <c r="EH326" s="2"/>
      <c r="EI326" s="2"/>
      <c r="EJ326" s="2"/>
      <c r="EK326" s="2"/>
      <c r="EL326" s="2"/>
      <c r="EM326" s="2"/>
      <c r="EN326" s="2"/>
      <c r="EO326" s="2"/>
      <c r="EP326" s="2"/>
      <c r="EQ326" s="2"/>
      <c r="ER326" s="2"/>
      <c r="ES326" s="2"/>
      <c r="ET326" s="2"/>
      <c r="EU326" s="2"/>
      <c r="EV326" s="2"/>
      <c r="EW326" s="2"/>
      <c r="EX326" s="2"/>
      <c r="EY326" s="2"/>
      <c r="EZ326" s="2"/>
      <c r="FA326" s="2"/>
      <c r="FB326" s="2"/>
      <c r="FC326" s="2"/>
      <c r="FD326" s="2"/>
      <c r="FE326" s="2"/>
      <c r="FF326" s="2"/>
      <c r="FG326" s="2"/>
      <c r="FH326" s="2"/>
      <c r="FI326" s="2"/>
      <c r="FJ326" s="2"/>
      <c r="FK326" s="2"/>
      <c r="FL326" s="2"/>
      <c r="FM326" s="2"/>
      <c r="FN326" s="2"/>
      <c r="FO326" s="2"/>
      <c r="FP326" s="2"/>
      <c r="FQ326" s="2"/>
      <c r="FR326" s="2"/>
      <c r="FS326" s="2"/>
      <c r="FT326" s="2"/>
      <c r="FU326" s="2"/>
      <c r="FV326" s="2"/>
      <c r="FW326" s="2"/>
      <c r="FX326" s="2"/>
      <c r="FY326" s="2"/>
      <c r="FZ326" s="2"/>
      <c r="GA326" s="2"/>
      <c r="GB326" s="2"/>
      <c r="GC326" s="2"/>
      <c r="GD326" s="2"/>
      <c r="GE326" s="2"/>
      <c r="GF326" s="2"/>
      <c r="GG326" s="2"/>
      <c r="GH326" s="2"/>
      <c r="GI326" s="2"/>
      <c r="GJ326" s="2"/>
      <c r="GK326" s="2"/>
      <c r="GL326" s="2"/>
      <c r="GM326" s="2"/>
      <c r="GN326" s="2"/>
      <c r="GO326" s="2"/>
      <c r="GP326" s="2"/>
    </row>
    <row r="327" spans="6:198" s="1" customFormat="1" ht="12.75" customHeight="1">
      <c r="F327" s="97"/>
      <c r="G327" s="97"/>
      <c r="H327" s="97"/>
      <c r="I327" s="97"/>
      <c r="J327" s="97"/>
      <c r="K327" s="97"/>
      <c r="L327" s="115"/>
      <c r="M327" s="115"/>
      <c r="N327" s="115"/>
      <c r="O327" s="115"/>
      <c r="P327" s="25"/>
      <c r="Q327" s="82"/>
      <c r="R327" s="82"/>
      <c r="S327" s="82"/>
      <c r="T327" s="82"/>
      <c r="U327" s="82"/>
      <c r="V327" s="82"/>
      <c r="W327" s="82"/>
      <c r="X327" s="82"/>
      <c r="Y327" s="82"/>
      <c r="Z327" s="159"/>
      <c r="AA327" s="159"/>
      <c r="AB327" s="159"/>
      <c r="AC327" s="159"/>
      <c r="AD327" s="159"/>
      <c r="AE327" s="159"/>
      <c r="AF327" s="159"/>
      <c r="AG327" s="159"/>
      <c r="AH327" s="159"/>
      <c r="AI327" s="159"/>
      <c r="AJ327" s="159"/>
      <c r="AK327" s="159"/>
      <c r="AL327" s="159"/>
      <c r="AM327" s="159"/>
      <c r="AN327" s="159"/>
      <c r="AO327" s="159"/>
      <c r="AP327" s="159"/>
      <c r="AQ327" s="159"/>
      <c r="AR327" s="159"/>
      <c r="AS327" s="159"/>
      <c r="AT327" s="159"/>
      <c r="AU327" s="159"/>
      <c r="AV327" s="159"/>
      <c r="AW327" s="159"/>
      <c r="AX327" s="159"/>
      <c r="AY327" s="159"/>
      <c r="AZ327" s="159"/>
      <c r="BA327" s="159"/>
      <c r="BB327" s="159"/>
      <c r="BC327" s="159"/>
      <c r="BD327" s="159"/>
      <c r="BE327" s="97"/>
      <c r="BF327" s="97"/>
      <c r="BG327" s="97"/>
      <c r="BH327" s="97"/>
      <c r="BI327" s="97"/>
      <c r="BJ327" s="97"/>
      <c r="BK327" s="97"/>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c r="CV327" s="2"/>
      <c r="CW327" s="2"/>
      <c r="CX327" s="2"/>
      <c r="CY327" s="2"/>
      <c r="CZ327" s="2"/>
      <c r="DA327" s="2"/>
      <c r="DB327" s="2"/>
      <c r="DC327" s="2"/>
      <c r="DD327" s="2"/>
      <c r="DE327" s="2"/>
      <c r="DF327" s="2"/>
      <c r="DG327" s="2"/>
      <c r="DH327" s="2"/>
      <c r="DI327" s="2"/>
      <c r="DJ327" s="2"/>
      <c r="DK327" s="2"/>
      <c r="DL327" s="2"/>
      <c r="DM327" s="2"/>
      <c r="DN327" s="2"/>
      <c r="DO327" s="2"/>
      <c r="DP327" s="2"/>
      <c r="DQ327" s="2"/>
      <c r="DR327" s="2"/>
      <c r="DS327" s="2"/>
      <c r="DT327" s="2"/>
      <c r="DU327" s="2"/>
      <c r="DV327" s="2"/>
      <c r="DW327" s="2"/>
      <c r="DX327" s="2"/>
      <c r="DY327" s="2"/>
      <c r="DZ327" s="2"/>
      <c r="EA327" s="2"/>
      <c r="EB327" s="2"/>
      <c r="EC327" s="2"/>
      <c r="ED327" s="2"/>
      <c r="EE327" s="2"/>
      <c r="EF327" s="2"/>
      <c r="EG327" s="2"/>
      <c r="EH327" s="2"/>
      <c r="EI327" s="2"/>
      <c r="EJ327" s="2"/>
      <c r="EK327" s="2"/>
      <c r="EL327" s="2"/>
      <c r="EM327" s="2"/>
      <c r="EN327" s="2"/>
      <c r="EO327" s="2"/>
      <c r="EP327" s="2"/>
      <c r="EQ327" s="2"/>
      <c r="ER327" s="2"/>
      <c r="ES327" s="2"/>
      <c r="ET327" s="2"/>
      <c r="EU327" s="2"/>
      <c r="EV327" s="2"/>
      <c r="EW327" s="2"/>
      <c r="EX327" s="2"/>
      <c r="EY327" s="2"/>
      <c r="EZ327" s="2"/>
      <c r="FA327" s="2"/>
      <c r="FB327" s="2"/>
      <c r="FC327" s="2"/>
      <c r="FD327" s="2"/>
      <c r="FE327" s="2"/>
      <c r="FF327" s="2"/>
      <c r="FG327" s="2"/>
      <c r="FH327" s="2"/>
      <c r="FI327" s="2"/>
      <c r="FJ327" s="2"/>
      <c r="FK327" s="2"/>
      <c r="FL327" s="2"/>
      <c r="FM327" s="2"/>
      <c r="FN327" s="2"/>
      <c r="FO327" s="2"/>
      <c r="FP327" s="2"/>
      <c r="FQ327" s="2"/>
      <c r="FR327" s="2"/>
      <c r="FS327" s="2"/>
      <c r="FT327" s="2"/>
      <c r="FU327" s="2"/>
      <c r="FV327" s="2"/>
      <c r="FW327" s="2"/>
      <c r="FX327" s="2"/>
      <c r="FY327" s="2"/>
      <c r="FZ327" s="2"/>
      <c r="GA327" s="2"/>
      <c r="GB327" s="2"/>
      <c r="GC327" s="2"/>
      <c r="GD327" s="2"/>
      <c r="GE327" s="2"/>
      <c r="GF327" s="2"/>
      <c r="GG327" s="2"/>
      <c r="GH327" s="2"/>
      <c r="GI327" s="2"/>
      <c r="GJ327" s="2"/>
      <c r="GK327" s="2"/>
      <c r="GL327" s="2"/>
      <c r="GM327" s="2"/>
      <c r="GN327" s="2"/>
      <c r="GO327" s="2"/>
      <c r="GP327" s="2"/>
    </row>
    <row r="328" spans="6:198" s="1" customFormat="1" ht="12.75" customHeight="1">
      <c r="F328" s="97"/>
      <c r="G328" s="97"/>
      <c r="H328" s="97"/>
      <c r="I328" s="97"/>
      <c r="J328" s="97"/>
      <c r="K328" s="97"/>
      <c r="L328" s="115"/>
      <c r="M328" s="115"/>
      <c r="N328" s="115"/>
      <c r="O328" s="115"/>
      <c r="P328" s="25"/>
      <c r="Q328" s="82"/>
      <c r="R328" s="82"/>
      <c r="S328" s="82"/>
      <c r="T328" s="82"/>
      <c r="U328" s="82"/>
      <c r="V328" s="82"/>
      <c r="W328" s="82"/>
      <c r="X328" s="82"/>
      <c r="Y328" s="82"/>
      <c r="Z328" s="159"/>
      <c r="AA328" s="159"/>
      <c r="AB328" s="159"/>
      <c r="AC328" s="159"/>
      <c r="AD328" s="159"/>
      <c r="AE328" s="159"/>
      <c r="AF328" s="159"/>
      <c r="AG328" s="159"/>
      <c r="AH328" s="159"/>
      <c r="AI328" s="159"/>
      <c r="AJ328" s="159"/>
      <c r="AK328" s="159"/>
      <c r="AL328" s="159"/>
      <c r="AM328" s="159"/>
      <c r="AN328" s="159"/>
      <c r="AO328" s="159"/>
      <c r="AP328" s="159"/>
      <c r="AQ328" s="159"/>
      <c r="AR328" s="159"/>
      <c r="AS328" s="159"/>
      <c r="AT328" s="159"/>
      <c r="AU328" s="159"/>
      <c r="AV328" s="159"/>
      <c r="AW328" s="159"/>
      <c r="AX328" s="159"/>
      <c r="AY328" s="159"/>
      <c r="AZ328" s="159"/>
      <c r="BA328" s="159"/>
      <c r="BB328" s="159"/>
      <c r="BC328" s="159"/>
      <c r="BD328" s="159"/>
      <c r="BE328" s="97"/>
      <c r="BF328" s="97"/>
      <c r="BG328" s="97"/>
      <c r="BH328" s="97"/>
      <c r="BI328" s="97"/>
      <c r="BJ328" s="97"/>
      <c r="BK328" s="97"/>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c r="CV328" s="2"/>
      <c r="CW328" s="2"/>
      <c r="CX328" s="2"/>
      <c r="CY328" s="2"/>
      <c r="CZ328" s="2"/>
      <c r="DA328" s="2"/>
      <c r="DB328" s="2"/>
      <c r="DC328" s="2"/>
      <c r="DD328" s="2"/>
      <c r="DE328" s="2"/>
      <c r="DF328" s="2"/>
      <c r="DG328" s="2"/>
      <c r="DH328" s="2"/>
      <c r="DI328" s="2"/>
      <c r="DJ328" s="2"/>
      <c r="DK328" s="2"/>
      <c r="DL328" s="2"/>
      <c r="DM328" s="2"/>
      <c r="DN328" s="2"/>
      <c r="DO328" s="2"/>
      <c r="DP328" s="2"/>
      <c r="DQ328" s="2"/>
      <c r="DR328" s="2"/>
      <c r="DS328" s="2"/>
      <c r="DT328" s="2"/>
      <c r="DU328" s="2"/>
      <c r="DV328" s="2"/>
      <c r="DW328" s="2"/>
      <c r="DX328" s="2"/>
      <c r="DY328" s="2"/>
      <c r="DZ328" s="2"/>
      <c r="EA328" s="2"/>
      <c r="EB328" s="2"/>
      <c r="EC328" s="2"/>
      <c r="ED328" s="2"/>
      <c r="EE328" s="2"/>
      <c r="EF328" s="2"/>
      <c r="EG328" s="2"/>
      <c r="EH328" s="2"/>
      <c r="EI328" s="2"/>
      <c r="EJ328" s="2"/>
      <c r="EK328" s="2"/>
      <c r="EL328" s="2"/>
      <c r="EM328" s="2"/>
      <c r="EN328" s="2"/>
      <c r="EO328" s="2"/>
      <c r="EP328" s="2"/>
      <c r="EQ328" s="2"/>
      <c r="ER328" s="2"/>
      <c r="ES328" s="2"/>
      <c r="ET328" s="2"/>
      <c r="EU328" s="2"/>
      <c r="EV328" s="2"/>
      <c r="EW328" s="2"/>
      <c r="EX328" s="2"/>
      <c r="EY328" s="2"/>
      <c r="EZ328" s="2"/>
      <c r="FA328" s="2"/>
      <c r="FB328" s="2"/>
      <c r="FC328" s="2"/>
      <c r="FD328" s="2"/>
      <c r="FE328" s="2"/>
      <c r="FF328" s="2"/>
      <c r="FG328" s="2"/>
      <c r="FH328" s="2"/>
      <c r="FI328" s="2"/>
      <c r="FJ328" s="2"/>
      <c r="FK328" s="2"/>
      <c r="FL328" s="2"/>
      <c r="FM328" s="2"/>
      <c r="FN328" s="2"/>
      <c r="FO328" s="2"/>
      <c r="FP328" s="2"/>
      <c r="FQ328" s="2"/>
      <c r="FR328" s="2"/>
      <c r="FS328" s="2"/>
      <c r="FT328" s="2"/>
      <c r="FU328" s="2"/>
      <c r="FV328" s="2"/>
      <c r="FW328" s="2"/>
      <c r="FX328" s="2"/>
      <c r="FY328" s="2"/>
      <c r="FZ328" s="2"/>
      <c r="GA328" s="2"/>
      <c r="GB328" s="2"/>
      <c r="GC328" s="2"/>
      <c r="GD328" s="2"/>
      <c r="GE328" s="2"/>
      <c r="GF328" s="2"/>
      <c r="GG328" s="2"/>
      <c r="GH328" s="2"/>
      <c r="GI328" s="2"/>
      <c r="GJ328" s="2"/>
      <c r="GK328" s="2"/>
      <c r="GL328" s="2"/>
      <c r="GM328" s="2"/>
      <c r="GN328" s="2"/>
      <c r="GO328" s="2"/>
      <c r="GP328" s="2"/>
    </row>
    <row r="329" spans="6:198" s="1" customFormat="1" ht="12.75" customHeight="1">
      <c r="F329" s="97"/>
      <c r="G329" s="97"/>
      <c r="H329" s="97"/>
      <c r="I329" s="97"/>
      <c r="J329" s="97"/>
      <c r="K329" s="97"/>
      <c r="L329" s="115"/>
      <c r="M329" s="115"/>
      <c r="N329" s="115"/>
      <c r="O329" s="115"/>
      <c r="P329" s="25"/>
      <c r="Q329" s="82"/>
      <c r="R329" s="82"/>
      <c r="S329" s="82"/>
      <c r="T329" s="82"/>
      <c r="U329" s="82"/>
      <c r="V329" s="82"/>
      <c r="W329" s="82"/>
      <c r="X329" s="82"/>
      <c r="Y329" s="82"/>
      <c r="Z329" s="159"/>
      <c r="AA329" s="159"/>
      <c r="AB329" s="159"/>
      <c r="AC329" s="159"/>
      <c r="AD329" s="159"/>
      <c r="AE329" s="159"/>
      <c r="AF329" s="159"/>
      <c r="AG329" s="159"/>
      <c r="AH329" s="159"/>
      <c r="AI329" s="159"/>
      <c r="AJ329" s="159"/>
      <c r="AK329" s="159"/>
      <c r="AL329" s="159"/>
      <c r="AM329" s="159"/>
      <c r="AN329" s="159"/>
      <c r="AO329" s="159"/>
      <c r="AP329" s="159"/>
      <c r="AQ329" s="159"/>
      <c r="AR329" s="159"/>
      <c r="AS329" s="159"/>
      <c r="AT329" s="159"/>
      <c r="AU329" s="159"/>
      <c r="AV329" s="159"/>
      <c r="AW329" s="159"/>
      <c r="AX329" s="159"/>
      <c r="AY329" s="159"/>
      <c r="AZ329" s="159"/>
      <c r="BA329" s="159"/>
      <c r="BB329" s="159"/>
      <c r="BC329" s="159"/>
      <c r="BD329" s="159"/>
      <c r="BE329" s="97"/>
      <c r="BF329" s="97"/>
      <c r="BG329" s="97"/>
      <c r="BH329" s="97"/>
      <c r="BI329" s="97"/>
      <c r="BJ329" s="97"/>
      <c r="BK329" s="97"/>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c r="CV329" s="2"/>
      <c r="CW329" s="2"/>
      <c r="CX329" s="2"/>
      <c r="CY329" s="2"/>
      <c r="CZ329" s="2"/>
      <c r="DA329" s="2"/>
      <c r="DB329" s="2"/>
      <c r="DC329" s="2"/>
      <c r="DD329" s="2"/>
      <c r="DE329" s="2"/>
      <c r="DF329" s="2"/>
      <c r="DG329" s="2"/>
      <c r="DH329" s="2"/>
      <c r="DI329" s="2"/>
      <c r="DJ329" s="2"/>
      <c r="DK329" s="2"/>
      <c r="DL329" s="2"/>
      <c r="DM329" s="2"/>
      <c r="DN329" s="2"/>
      <c r="DO329" s="2"/>
      <c r="DP329" s="2"/>
      <c r="DQ329" s="2"/>
      <c r="DR329" s="2"/>
      <c r="DS329" s="2"/>
      <c r="DT329" s="2"/>
      <c r="DU329" s="2"/>
      <c r="DV329" s="2"/>
      <c r="DW329" s="2"/>
      <c r="DX329" s="2"/>
      <c r="DY329" s="2"/>
      <c r="DZ329" s="2"/>
      <c r="EA329" s="2"/>
      <c r="EB329" s="2"/>
      <c r="EC329" s="2"/>
      <c r="ED329" s="2"/>
      <c r="EE329" s="2"/>
      <c r="EF329" s="2"/>
      <c r="EG329" s="2"/>
      <c r="EH329" s="2"/>
      <c r="EI329" s="2"/>
      <c r="EJ329" s="2"/>
      <c r="EK329" s="2"/>
      <c r="EL329" s="2"/>
      <c r="EM329" s="2"/>
      <c r="EN329" s="2"/>
      <c r="EO329" s="2"/>
      <c r="EP329" s="2"/>
      <c r="EQ329" s="2"/>
      <c r="ER329" s="2"/>
      <c r="ES329" s="2"/>
      <c r="ET329" s="2"/>
      <c r="EU329" s="2"/>
      <c r="EV329" s="2"/>
      <c r="EW329" s="2"/>
      <c r="EX329" s="2"/>
      <c r="EY329" s="2"/>
      <c r="EZ329" s="2"/>
      <c r="FA329" s="2"/>
      <c r="FB329" s="2"/>
      <c r="FC329" s="2"/>
      <c r="FD329" s="2"/>
      <c r="FE329" s="2"/>
      <c r="FF329" s="2"/>
      <c r="FG329" s="2"/>
      <c r="FH329" s="2"/>
      <c r="FI329" s="2"/>
      <c r="FJ329" s="2"/>
      <c r="FK329" s="2"/>
      <c r="FL329" s="2"/>
      <c r="FM329" s="2"/>
      <c r="FN329" s="2"/>
      <c r="FO329" s="2"/>
      <c r="FP329" s="2"/>
      <c r="FQ329" s="2"/>
      <c r="FR329" s="2"/>
      <c r="FS329" s="2"/>
      <c r="FT329" s="2"/>
      <c r="FU329" s="2"/>
      <c r="FV329" s="2"/>
      <c r="FW329" s="2"/>
      <c r="FX329" s="2"/>
      <c r="FY329" s="2"/>
      <c r="FZ329" s="2"/>
      <c r="GA329" s="2"/>
      <c r="GB329" s="2"/>
      <c r="GC329" s="2"/>
      <c r="GD329" s="2"/>
      <c r="GE329" s="2"/>
      <c r="GF329" s="2"/>
      <c r="GG329" s="2"/>
      <c r="GH329" s="2"/>
      <c r="GI329" s="2"/>
      <c r="GJ329" s="2"/>
      <c r="GK329" s="2"/>
      <c r="GL329" s="2"/>
      <c r="GM329" s="2"/>
      <c r="GN329" s="2"/>
      <c r="GO329" s="2"/>
      <c r="GP329" s="2"/>
    </row>
    <row r="330" spans="6:198" s="1" customFormat="1" ht="12.75" customHeight="1">
      <c r="F330" s="97"/>
      <c r="G330" s="97"/>
      <c r="H330" s="97"/>
      <c r="I330" s="97"/>
      <c r="J330" s="97"/>
      <c r="K330" s="97"/>
      <c r="L330" s="115"/>
      <c r="M330" s="115"/>
      <c r="N330" s="115"/>
      <c r="O330" s="115"/>
      <c r="P330" s="25"/>
      <c r="Q330" s="82"/>
      <c r="R330" s="82"/>
      <c r="S330" s="82"/>
      <c r="T330" s="82"/>
      <c r="U330" s="82"/>
      <c r="V330" s="82"/>
      <c r="W330" s="82"/>
      <c r="X330" s="82"/>
      <c r="Y330" s="82"/>
      <c r="Z330" s="159"/>
      <c r="AA330" s="159"/>
      <c r="AB330" s="159"/>
      <c r="AC330" s="159"/>
      <c r="AD330" s="159"/>
      <c r="AE330" s="159"/>
      <c r="AF330" s="159"/>
      <c r="AG330" s="159"/>
      <c r="AH330" s="159"/>
      <c r="AI330" s="159"/>
      <c r="AJ330" s="159"/>
      <c r="AK330" s="159"/>
      <c r="AL330" s="159"/>
      <c r="AM330" s="159"/>
      <c r="AN330" s="159"/>
      <c r="AO330" s="159"/>
      <c r="AP330" s="159"/>
      <c r="AQ330" s="159"/>
      <c r="AR330" s="159"/>
      <c r="AS330" s="159"/>
      <c r="AT330" s="159"/>
      <c r="AU330" s="159"/>
      <c r="AV330" s="159"/>
      <c r="AW330" s="159"/>
      <c r="AX330" s="159"/>
      <c r="AY330" s="159"/>
      <c r="AZ330" s="159"/>
      <c r="BA330" s="159"/>
      <c r="BB330" s="159"/>
      <c r="BC330" s="159"/>
      <c r="BD330" s="159"/>
      <c r="BE330" s="97"/>
      <c r="BF330" s="97"/>
      <c r="BG330" s="97"/>
      <c r="BH330" s="97"/>
      <c r="BI330" s="97"/>
      <c r="BJ330" s="97"/>
      <c r="BK330" s="97"/>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c r="CV330" s="2"/>
      <c r="CW330" s="2"/>
      <c r="CX330" s="2"/>
      <c r="CY330" s="2"/>
      <c r="CZ330" s="2"/>
      <c r="DA330" s="2"/>
      <c r="DB330" s="2"/>
      <c r="DC330" s="2"/>
      <c r="DD330" s="2"/>
      <c r="DE330" s="2"/>
      <c r="DF330" s="2"/>
      <c r="DG330" s="2"/>
      <c r="DH330" s="2"/>
      <c r="DI330" s="2"/>
      <c r="DJ330" s="2"/>
      <c r="DK330" s="2"/>
      <c r="DL330" s="2"/>
      <c r="DM330" s="2"/>
      <c r="DN330" s="2"/>
      <c r="DO330" s="2"/>
      <c r="DP330" s="2"/>
      <c r="DQ330" s="2"/>
      <c r="DR330" s="2"/>
      <c r="DS330" s="2"/>
      <c r="DT330" s="2"/>
      <c r="DU330" s="2"/>
      <c r="DV330" s="2"/>
      <c r="DW330" s="2"/>
      <c r="DX330" s="2"/>
      <c r="DY330" s="2"/>
      <c r="DZ330" s="2"/>
      <c r="EA330" s="2"/>
      <c r="EB330" s="2"/>
      <c r="EC330" s="2"/>
      <c r="ED330" s="2"/>
      <c r="EE330" s="2"/>
      <c r="EF330" s="2"/>
      <c r="EG330" s="2"/>
      <c r="EH330" s="2"/>
      <c r="EI330" s="2"/>
      <c r="EJ330" s="2"/>
      <c r="EK330" s="2"/>
      <c r="EL330" s="2"/>
      <c r="EM330" s="2"/>
      <c r="EN330" s="2"/>
      <c r="EO330" s="2"/>
      <c r="EP330" s="2"/>
      <c r="EQ330" s="2"/>
      <c r="ER330" s="2"/>
      <c r="ES330" s="2"/>
      <c r="ET330" s="2"/>
      <c r="EU330" s="2"/>
      <c r="EV330" s="2"/>
      <c r="EW330" s="2"/>
      <c r="EX330" s="2"/>
      <c r="EY330" s="2"/>
      <c r="EZ330" s="2"/>
      <c r="FA330" s="2"/>
      <c r="FB330" s="2"/>
      <c r="FC330" s="2"/>
      <c r="FD330" s="2"/>
      <c r="FE330" s="2"/>
      <c r="FF330" s="2"/>
      <c r="FG330" s="2"/>
      <c r="FH330" s="2"/>
      <c r="FI330" s="2"/>
      <c r="FJ330" s="2"/>
      <c r="FK330" s="2"/>
      <c r="FL330" s="2"/>
      <c r="FM330" s="2"/>
      <c r="FN330" s="2"/>
      <c r="FO330" s="2"/>
      <c r="FP330" s="2"/>
      <c r="FQ330" s="2"/>
      <c r="FR330" s="2"/>
      <c r="FS330" s="2"/>
      <c r="FT330" s="2"/>
      <c r="FU330" s="2"/>
      <c r="FV330" s="2"/>
      <c r="FW330" s="2"/>
      <c r="FX330" s="2"/>
      <c r="FY330" s="2"/>
      <c r="FZ330" s="2"/>
      <c r="GA330" s="2"/>
      <c r="GB330" s="2"/>
      <c r="GC330" s="2"/>
      <c r="GD330" s="2"/>
      <c r="GE330" s="2"/>
      <c r="GF330" s="2"/>
      <c r="GG330" s="2"/>
      <c r="GH330" s="2"/>
      <c r="GI330" s="2"/>
      <c r="GJ330" s="2"/>
      <c r="GK330" s="2"/>
      <c r="GL330" s="2"/>
      <c r="GM330" s="2"/>
      <c r="GN330" s="2"/>
      <c r="GO330" s="2"/>
      <c r="GP330" s="2"/>
    </row>
    <row r="331" spans="6:198" s="1" customFormat="1" ht="12.75" customHeight="1">
      <c r="F331" s="97"/>
      <c r="G331" s="97"/>
      <c r="H331" s="97"/>
      <c r="I331" s="97"/>
      <c r="J331" s="97"/>
      <c r="K331" s="97"/>
      <c r="L331" s="115"/>
      <c r="M331" s="115"/>
      <c r="N331" s="115"/>
      <c r="O331" s="115"/>
      <c r="P331" s="25"/>
      <c r="Q331" s="82"/>
      <c r="R331" s="82"/>
      <c r="S331" s="82"/>
      <c r="T331" s="82"/>
      <c r="U331" s="82"/>
      <c r="V331" s="82"/>
      <c r="W331" s="82"/>
      <c r="X331" s="82"/>
      <c r="Y331" s="82"/>
      <c r="Z331" s="159"/>
      <c r="AA331" s="159"/>
      <c r="AB331" s="159"/>
      <c r="AC331" s="159"/>
      <c r="AD331" s="159"/>
      <c r="AE331" s="159"/>
      <c r="AF331" s="159"/>
      <c r="AG331" s="159"/>
      <c r="AH331" s="159"/>
      <c r="AI331" s="159"/>
      <c r="AJ331" s="159"/>
      <c r="AK331" s="159"/>
      <c r="AL331" s="159"/>
      <c r="AM331" s="159"/>
      <c r="AN331" s="159"/>
      <c r="AO331" s="159"/>
      <c r="AP331" s="159"/>
      <c r="AQ331" s="159"/>
      <c r="AR331" s="159"/>
      <c r="AS331" s="159"/>
      <c r="AT331" s="159"/>
      <c r="AU331" s="159"/>
      <c r="AV331" s="159"/>
      <c r="AW331" s="159"/>
      <c r="AX331" s="159"/>
      <c r="AY331" s="159"/>
      <c r="AZ331" s="159"/>
      <c r="BA331" s="159"/>
      <c r="BB331" s="159"/>
      <c r="BC331" s="159"/>
      <c r="BD331" s="159"/>
      <c r="BE331" s="97"/>
      <c r="BF331" s="97"/>
      <c r="BG331" s="97"/>
      <c r="BH331" s="97"/>
      <c r="BI331" s="97"/>
      <c r="BJ331" s="97"/>
      <c r="BK331" s="97"/>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c r="CV331" s="2"/>
      <c r="CW331" s="2"/>
      <c r="CX331" s="2"/>
      <c r="CY331" s="2"/>
      <c r="CZ331" s="2"/>
      <c r="DA331" s="2"/>
      <c r="DB331" s="2"/>
      <c r="DC331" s="2"/>
      <c r="DD331" s="2"/>
      <c r="DE331" s="2"/>
      <c r="DF331" s="2"/>
      <c r="DG331" s="2"/>
      <c r="DH331" s="2"/>
      <c r="DI331" s="2"/>
      <c r="DJ331" s="2"/>
      <c r="DK331" s="2"/>
      <c r="DL331" s="2"/>
      <c r="DM331" s="2"/>
      <c r="DN331" s="2"/>
      <c r="DO331" s="2"/>
      <c r="DP331" s="2"/>
      <c r="DQ331" s="2"/>
      <c r="DR331" s="2"/>
      <c r="DS331" s="2"/>
      <c r="DT331" s="2"/>
      <c r="DU331" s="2"/>
      <c r="DV331" s="2"/>
      <c r="DW331" s="2"/>
      <c r="DX331" s="2"/>
      <c r="DY331" s="2"/>
      <c r="DZ331" s="2"/>
      <c r="EA331" s="2"/>
      <c r="EB331" s="2"/>
      <c r="EC331" s="2"/>
      <c r="ED331" s="2"/>
      <c r="EE331" s="2"/>
      <c r="EF331" s="2"/>
      <c r="EG331" s="2"/>
      <c r="EH331" s="2"/>
      <c r="EI331" s="2"/>
      <c r="EJ331" s="2"/>
      <c r="EK331" s="2"/>
      <c r="EL331" s="2"/>
      <c r="EM331" s="2"/>
      <c r="EN331" s="2"/>
      <c r="EO331" s="2"/>
      <c r="EP331" s="2"/>
      <c r="EQ331" s="2"/>
      <c r="ER331" s="2"/>
      <c r="ES331" s="2"/>
      <c r="ET331" s="2"/>
      <c r="EU331" s="2"/>
      <c r="EV331" s="2"/>
      <c r="EW331" s="2"/>
      <c r="EX331" s="2"/>
      <c r="EY331" s="2"/>
      <c r="EZ331" s="2"/>
      <c r="FA331" s="2"/>
      <c r="FB331" s="2"/>
      <c r="FC331" s="2"/>
      <c r="FD331" s="2"/>
      <c r="FE331" s="2"/>
      <c r="FF331" s="2"/>
      <c r="FG331" s="2"/>
      <c r="FH331" s="2"/>
      <c r="FI331" s="2"/>
      <c r="FJ331" s="2"/>
      <c r="FK331" s="2"/>
      <c r="FL331" s="2"/>
      <c r="FM331" s="2"/>
      <c r="FN331" s="2"/>
      <c r="FO331" s="2"/>
      <c r="FP331" s="2"/>
      <c r="FQ331" s="2"/>
      <c r="FR331" s="2"/>
      <c r="FS331" s="2"/>
      <c r="FT331" s="2"/>
      <c r="FU331" s="2"/>
      <c r="FV331" s="2"/>
      <c r="FW331" s="2"/>
      <c r="FX331" s="2"/>
      <c r="FY331" s="2"/>
      <c r="FZ331" s="2"/>
      <c r="GA331" s="2"/>
      <c r="GB331" s="2"/>
      <c r="GC331" s="2"/>
      <c r="GD331" s="2"/>
      <c r="GE331" s="2"/>
      <c r="GF331" s="2"/>
      <c r="GG331" s="2"/>
      <c r="GH331" s="2"/>
      <c r="GI331" s="2"/>
      <c r="GJ331" s="2"/>
      <c r="GK331" s="2"/>
      <c r="GL331" s="2"/>
      <c r="GM331" s="2"/>
      <c r="GN331" s="2"/>
      <c r="GO331" s="2"/>
      <c r="GP331" s="2"/>
    </row>
    <row r="332" spans="6:198" s="1" customFormat="1" ht="12.75" customHeight="1">
      <c r="F332" s="97"/>
      <c r="G332" s="97"/>
      <c r="H332" s="97"/>
      <c r="I332" s="97"/>
      <c r="J332" s="97"/>
      <c r="K332" s="97"/>
      <c r="L332" s="115"/>
      <c r="M332" s="115"/>
      <c r="N332" s="115"/>
      <c r="O332" s="115"/>
      <c r="P332" s="25"/>
      <c r="Q332" s="84"/>
      <c r="R332" s="84"/>
      <c r="S332" s="84"/>
      <c r="T332" s="84"/>
      <c r="U332" s="84"/>
      <c r="V332" s="84"/>
      <c r="W332" s="84"/>
      <c r="X332" s="84"/>
      <c r="Y332" s="84"/>
      <c r="Z332" s="159"/>
      <c r="AA332" s="159"/>
      <c r="AB332" s="159"/>
      <c r="AC332" s="159"/>
      <c r="AD332" s="159"/>
      <c r="AE332" s="159"/>
      <c r="AF332" s="159"/>
      <c r="AG332" s="159"/>
      <c r="AH332" s="159"/>
      <c r="AI332" s="159"/>
      <c r="AJ332" s="159"/>
      <c r="AK332" s="159"/>
      <c r="AL332" s="159"/>
      <c r="AM332" s="159"/>
      <c r="AN332" s="159"/>
      <c r="AO332" s="159"/>
      <c r="AP332" s="159"/>
      <c r="AQ332" s="159"/>
      <c r="AR332" s="159"/>
      <c r="AS332" s="159"/>
      <c r="AT332" s="159"/>
      <c r="AU332" s="159"/>
      <c r="AV332" s="159"/>
      <c r="AW332" s="159"/>
      <c r="AX332" s="159"/>
      <c r="AY332" s="159"/>
      <c r="AZ332" s="159"/>
      <c r="BA332" s="159"/>
      <c r="BB332" s="159"/>
      <c r="BC332" s="159"/>
      <c r="BD332" s="159"/>
      <c r="BE332" s="97"/>
      <c r="BF332" s="97"/>
      <c r="BG332" s="97"/>
      <c r="BH332" s="97"/>
      <c r="BI332" s="97"/>
      <c r="BJ332" s="97"/>
      <c r="BK332" s="97"/>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c r="CV332" s="2"/>
      <c r="CW332" s="2"/>
      <c r="CX332" s="2"/>
      <c r="CY332" s="2"/>
      <c r="CZ332" s="2"/>
      <c r="DA332" s="2"/>
      <c r="DB332" s="2"/>
      <c r="DC332" s="2"/>
      <c r="DD332" s="2"/>
      <c r="DE332" s="2"/>
      <c r="DF332" s="2"/>
      <c r="DG332" s="2"/>
      <c r="DH332" s="2"/>
      <c r="DI332" s="2"/>
      <c r="DJ332" s="2"/>
      <c r="DK332" s="2"/>
      <c r="DL332" s="2"/>
      <c r="DM332" s="2"/>
      <c r="DN332" s="2"/>
      <c r="DO332" s="2"/>
      <c r="DP332" s="2"/>
      <c r="DQ332" s="2"/>
      <c r="DR332" s="2"/>
      <c r="DS332" s="2"/>
      <c r="DT332" s="2"/>
      <c r="DU332" s="2"/>
      <c r="DV332" s="2"/>
      <c r="DW332" s="2"/>
      <c r="DX332" s="2"/>
      <c r="DY332" s="2"/>
      <c r="DZ332" s="2"/>
      <c r="EA332" s="2"/>
      <c r="EB332" s="2"/>
      <c r="EC332" s="2"/>
      <c r="ED332" s="2"/>
      <c r="EE332" s="2"/>
      <c r="EF332" s="2"/>
      <c r="EG332" s="2"/>
      <c r="EH332" s="2"/>
      <c r="EI332" s="2"/>
      <c r="EJ332" s="2"/>
      <c r="EK332" s="2"/>
      <c r="EL332" s="2"/>
      <c r="EM332" s="2"/>
      <c r="EN332" s="2"/>
      <c r="EO332" s="2"/>
      <c r="EP332" s="2"/>
      <c r="EQ332" s="2"/>
      <c r="ER332" s="2"/>
      <c r="ES332" s="2"/>
      <c r="ET332" s="2"/>
      <c r="EU332" s="2"/>
      <c r="EV332" s="2"/>
      <c r="EW332" s="2"/>
      <c r="EX332" s="2"/>
      <c r="EY332" s="2"/>
      <c r="EZ332" s="2"/>
      <c r="FA332" s="2"/>
      <c r="FB332" s="2"/>
      <c r="FC332" s="2"/>
      <c r="FD332" s="2"/>
      <c r="FE332" s="2"/>
      <c r="FF332" s="2"/>
      <c r="FG332" s="2"/>
      <c r="FH332" s="2"/>
      <c r="FI332" s="2"/>
      <c r="FJ332" s="2"/>
      <c r="FK332" s="2"/>
      <c r="FL332" s="2"/>
      <c r="FM332" s="2"/>
      <c r="FN332" s="2"/>
      <c r="FO332" s="2"/>
      <c r="FP332" s="2"/>
      <c r="FQ332" s="2"/>
      <c r="FR332" s="2"/>
      <c r="FS332" s="2"/>
      <c r="FT332" s="2"/>
      <c r="FU332" s="2"/>
      <c r="FV332" s="2"/>
      <c r="FW332" s="2"/>
      <c r="FX332" s="2"/>
      <c r="FY332" s="2"/>
      <c r="FZ332" s="2"/>
      <c r="GA332" s="2"/>
      <c r="GB332" s="2"/>
      <c r="GC332" s="2"/>
      <c r="GD332" s="2"/>
      <c r="GE332" s="2"/>
      <c r="GF332" s="2"/>
      <c r="GG332" s="2"/>
      <c r="GH332" s="2"/>
      <c r="GI332" s="2"/>
      <c r="GJ332" s="2"/>
      <c r="GK332" s="2"/>
      <c r="GL332" s="2"/>
      <c r="GM332" s="2"/>
      <c r="GN332" s="2"/>
      <c r="GO332" s="2"/>
      <c r="GP332" s="2"/>
    </row>
    <row r="333" spans="6:198" s="1" customFormat="1" ht="12.75" customHeight="1">
      <c r="F333" s="97"/>
      <c r="G333" s="97"/>
      <c r="H333" s="97"/>
      <c r="I333" s="97"/>
      <c r="J333" s="97"/>
      <c r="K333" s="97"/>
      <c r="L333" s="115"/>
      <c r="M333" s="115"/>
      <c r="N333" s="115"/>
      <c r="O333" s="115"/>
      <c r="P333" s="25"/>
      <c r="Q333" s="84"/>
      <c r="R333" s="84"/>
      <c r="S333" s="84"/>
      <c r="T333" s="84"/>
      <c r="U333" s="84"/>
      <c r="V333" s="84"/>
      <c r="W333" s="84"/>
      <c r="X333" s="84"/>
      <c r="Y333" s="84"/>
      <c r="Z333" s="159"/>
      <c r="AA333" s="159"/>
      <c r="AB333" s="159"/>
      <c r="AC333" s="159"/>
      <c r="AD333" s="159"/>
      <c r="AE333" s="159"/>
      <c r="AF333" s="159"/>
      <c r="AG333" s="159"/>
      <c r="AH333" s="159"/>
      <c r="AI333" s="159"/>
      <c r="AJ333" s="159"/>
      <c r="AK333" s="159"/>
      <c r="AL333" s="159"/>
      <c r="AM333" s="159"/>
      <c r="AN333" s="159"/>
      <c r="AO333" s="159"/>
      <c r="AP333" s="159"/>
      <c r="AQ333" s="159"/>
      <c r="AR333" s="159"/>
      <c r="AS333" s="159"/>
      <c r="AT333" s="159"/>
      <c r="AU333" s="159"/>
      <c r="AV333" s="159"/>
      <c r="AW333" s="159"/>
      <c r="AX333" s="159"/>
      <c r="AY333" s="159"/>
      <c r="AZ333" s="159"/>
      <c r="BA333" s="159"/>
      <c r="BB333" s="159"/>
      <c r="BC333" s="159"/>
      <c r="BD333" s="159"/>
      <c r="BE333" s="97"/>
      <c r="BF333" s="97"/>
      <c r="BG333" s="97"/>
      <c r="BH333" s="97"/>
      <c r="BI333" s="97"/>
      <c r="BJ333" s="97"/>
      <c r="BK333" s="97"/>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c r="CV333" s="2"/>
      <c r="CW333" s="2"/>
      <c r="CX333" s="2"/>
      <c r="CY333" s="2"/>
      <c r="CZ333" s="2"/>
      <c r="DA333" s="2"/>
      <c r="DB333" s="2"/>
      <c r="DC333" s="2"/>
      <c r="DD333" s="2"/>
      <c r="DE333" s="2"/>
      <c r="DF333" s="2"/>
      <c r="DG333" s="2"/>
      <c r="DH333" s="2"/>
      <c r="DI333" s="2"/>
      <c r="DJ333" s="2"/>
      <c r="DK333" s="2"/>
      <c r="DL333" s="2"/>
      <c r="DM333" s="2"/>
      <c r="DN333" s="2"/>
      <c r="DO333" s="2"/>
      <c r="DP333" s="2"/>
      <c r="DQ333" s="2"/>
      <c r="DR333" s="2"/>
      <c r="DS333" s="2"/>
      <c r="DT333" s="2"/>
      <c r="DU333" s="2"/>
      <c r="DV333" s="2"/>
      <c r="DW333" s="2"/>
      <c r="DX333" s="2"/>
      <c r="DY333" s="2"/>
      <c r="DZ333" s="2"/>
      <c r="EA333" s="2"/>
      <c r="EB333" s="2"/>
      <c r="EC333" s="2"/>
      <c r="ED333" s="2"/>
      <c r="EE333" s="2"/>
      <c r="EF333" s="2"/>
      <c r="EG333" s="2"/>
      <c r="EH333" s="2"/>
      <c r="EI333" s="2"/>
      <c r="EJ333" s="2"/>
      <c r="EK333" s="2"/>
      <c r="EL333" s="2"/>
      <c r="EM333" s="2"/>
      <c r="EN333" s="2"/>
      <c r="EO333" s="2"/>
      <c r="EP333" s="2"/>
      <c r="EQ333" s="2"/>
      <c r="ER333" s="2"/>
      <c r="ES333" s="2"/>
      <c r="ET333" s="2"/>
      <c r="EU333" s="2"/>
      <c r="EV333" s="2"/>
      <c r="EW333" s="2"/>
      <c r="EX333" s="2"/>
      <c r="EY333" s="2"/>
      <c r="EZ333" s="2"/>
      <c r="FA333" s="2"/>
      <c r="FB333" s="2"/>
      <c r="FC333" s="2"/>
      <c r="FD333" s="2"/>
      <c r="FE333" s="2"/>
      <c r="FF333" s="2"/>
      <c r="FG333" s="2"/>
      <c r="FH333" s="2"/>
      <c r="FI333" s="2"/>
      <c r="FJ333" s="2"/>
      <c r="FK333" s="2"/>
      <c r="FL333" s="2"/>
      <c r="FM333" s="2"/>
      <c r="FN333" s="2"/>
      <c r="FO333" s="2"/>
      <c r="FP333" s="2"/>
      <c r="FQ333" s="2"/>
      <c r="FR333" s="2"/>
      <c r="FS333" s="2"/>
      <c r="FT333" s="2"/>
      <c r="FU333" s="2"/>
      <c r="FV333" s="2"/>
      <c r="FW333" s="2"/>
      <c r="FX333" s="2"/>
      <c r="FY333" s="2"/>
      <c r="FZ333" s="2"/>
      <c r="GA333" s="2"/>
      <c r="GB333" s="2"/>
      <c r="GC333" s="2"/>
      <c r="GD333" s="2"/>
      <c r="GE333" s="2"/>
      <c r="GF333" s="2"/>
      <c r="GG333" s="2"/>
      <c r="GH333" s="2"/>
      <c r="GI333" s="2"/>
      <c r="GJ333" s="2"/>
      <c r="GK333" s="2"/>
      <c r="GL333" s="2"/>
      <c r="GM333" s="2"/>
      <c r="GN333" s="2"/>
      <c r="GO333" s="2"/>
      <c r="GP333" s="2"/>
    </row>
    <row r="334" spans="6:198" s="1" customFormat="1" ht="12.75" customHeight="1">
      <c r="F334" s="97"/>
      <c r="G334" s="97"/>
      <c r="H334" s="97"/>
      <c r="I334" s="97"/>
      <c r="J334" s="97"/>
      <c r="K334" s="97"/>
      <c r="L334" s="115"/>
      <c r="M334" s="115"/>
      <c r="N334" s="115"/>
      <c r="O334" s="115"/>
      <c r="P334" s="25"/>
      <c r="Q334" s="84"/>
      <c r="R334" s="84"/>
      <c r="S334" s="84"/>
      <c r="T334" s="84"/>
      <c r="U334" s="84"/>
      <c r="V334" s="84"/>
      <c r="W334" s="84"/>
      <c r="X334" s="84"/>
      <c r="Y334" s="84"/>
      <c r="Z334" s="159"/>
      <c r="AA334" s="159"/>
      <c r="AB334" s="159"/>
      <c r="AC334" s="159"/>
      <c r="AD334" s="159"/>
      <c r="AE334" s="159"/>
      <c r="AF334" s="159"/>
      <c r="AG334" s="159"/>
      <c r="AH334" s="159"/>
      <c r="AI334" s="159"/>
      <c r="AJ334" s="159"/>
      <c r="AK334" s="159"/>
      <c r="AL334" s="159"/>
      <c r="AM334" s="159"/>
      <c r="AN334" s="159"/>
      <c r="AO334" s="159"/>
      <c r="AP334" s="159"/>
      <c r="AQ334" s="159"/>
      <c r="AR334" s="159"/>
      <c r="AS334" s="159"/>
      <c r="AT334" s="159"/>
      <c r="AU334" s="159"/>
      <c r="AV334" s="159"/>
      <c r="AW334" s="159"/>
      <c r="AX334" s="159"/>
      <c r="AY334" s="159"/>
      <c r="AZ334" s="159"/>
      <c r="BA334" s="159"/>
      <c r="BB334" s="159"/>
      <c r="BC334" s="159"/>
      <c r="BD334" s="159"/>
      <c r="BE334" s="97"/>
      <c r="BF334" s="97"/>
      <c r="BG334" s="97"/>
      <c r="BH334" s="97"/>
      <c r="BI334" s="97"/>
      <c r="BJ334" s="97"/>
      <c r="BK334" s="97"/>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c r="CV334" s="2"/>
      <c r="CW334" s="2"/>
      <c r="CX334" s="2"/>
      <c r="CY334" s="2"/>
      <c r="CZ334" s="2"/>
      <c r="DA334" s="2"/>
      <c r="DB334" s="2"/>
      <c r="DC334" s="2"/>
      <c r="DD334" s="2"/>
      <c r="DE334" s="2"/>
      <c r="DF334" s="2"/>
      <c r="DG334" s="2"/>
      <c r="DH334" s="2"/>
      <c r="DI334" s="2"/>
      <c r="DJ334" s="2"/>
      <c r="DK334" s="2"/>
      <c r="DL334" s="2"/>
      <c r="DM334" s="2"/>
      <c r="DN334" s="2"/>
      <c r="DO334" s="2"/>
      <c r="DP334" s="2"/>
      <c r="DQ334" s="2"/>
      <c r="DR334" s="2"/>
      <c r="DS334" s="2"/>
      <c r="DT334" s="2"/>
      <c r="DU334" s="2"/>
      <c r="DV334" s="2"/>
      <c r="DW334" s="2"/>
      <c r="DX334" s="2"/>
      <c r="DY334" s="2"/>
      <c r="DZ334" s="2"/>
      <c r="EA334" s="2"/>
      <c r="EB334" s="2"/>
      <c r="EC334" s="2"/>
      <c r="ED334" s="2"/>
      <c r="EE334" s="2"/>
      <c r="EF334" s="2"/>
      <c r="EG334" s="2"/>
      <c r="EH334" s="2"/>
      <c r="EI334" s="2"/>
      <c r="EJ334" s="2"/>
      <c r="EK334" s="2"/>
      <c r="EL334" s="2"/>
      <c r="EM334" s="2"/>
      <c r="EN334" s="2"/>
      <c r="EO334" s="2"/>
      <c r="EP334" s="2"/>
      <c r="EQ334" s="2"/>
      <c r="ER334" s="2"/>
      <c r="ES334" s="2"/>
      <c r="ET334" s="2"/>
      <c r="EU334" s="2"/>
      <c r="EV334" s="2"/>
      <c r="EW334" s="2"/>
      <c r="EX334" s="2"/>
      <c r="EY334" s="2"/>
      <c r="EZ334" s="2"/>
      <c r="FA334" s="2"/>
      <c r="FB334" s="2"/>
      <c r="FC334" s="2"/>
      <c r="FD334" s="2"/>
      <c r="FE334" s="2"/>
      <c r="FF334" s="2"/>
      <c r="FG334" s="2"/>
      <c r="FH334" s="2"/>
      <c r="FI334" s="2"/>
      <c r="FJ334" s="2"/>
      <c r="FK334" s="2"/>
      <c r="FL334" s="2"/>
      <c r="FM334" s="2"/>
      <c r="FN334" s="2"/>
      <c r="FO334" s="2"/>
      <c r="FP334" s="2"/>
      <c r="FQ334" s="2"/>
      <c r="FR334" s="2"/>
      <c r="FS334" s="2"/>
      <c r="FT334" s="2"/>
      <c r="FU334" s="2"/>
      <c r="FV334" s="2"/>
      <c r="FW334" s="2"/>
      <c r="FX334" s="2"/>
      <c r="FY334" s="2"/>
      <c r="FZ334" s="2"/>
      <c r="GA334" s="2"/>
      <c r="GB334" s="2"/>
      <c r="GC334" s="2"/>
      <c r="GD334" s="2"/>
      <c r="GE334" s="2"/>
      <c r="GF334" s="2"/>
      <c r="GG334" s="2"/>
      <c r="GH334" s="2"/>
      <c r="GI334" s="2"/>
      <c r="GJ334" s="2"/>
      <c r="GK334" s="2"/>
      <c r="GL334" s="2"/>
      <c r="GM334" s="2"/>
      <c r="GN334" s="2"/>
      <c r="GO334" s="2"/>
      <c r="GP334" s="2"/>
    </row>
    <row r="335" spans="6:198" s="1" customFormat="1" ht="13.5" customHeight="1" thickBot="1">
      <c r="F335" s="192"/>
      <c r="G335" s="193"/>
      <c r="H335" s="193"/>
      <c r="I335" s="193"/>
      <c r="J335" s="193"/>
      <c r="K335" s="193"/>
      <c r="L335" s="193"/>
      <c r="M335" s="193"/>
      <c r="N335" s="193"/>
      <c r="O335" s="193"/>
      <c r="P335" s="193"/>
      <c r="Q335" s="193"/>
      <c r="R335" s="193"/>
      <c r="S335" s="193"/>
      <c r="T335" s="193"/>
      <c r="U335" s="193"/>
      <c r="V335" s="193"/>
      <c r="W335" s="193"/>
      <c r="X335" s="193"/>
      <c r="Y335" s="193"/>
      <c r="Z335" s="193"/>
      <c r="AA335" s="193"/>
      <c r="AB335" s="193"/>
      <c r="AC335" s="193"/>
      <c r="AD335" s="193"/>
      <c r="AE335" s="193"/>
      <c r="AF335" s="193"/>
      <c r="AG335" s="193"/>
      <c r="AH335" s="193"/>
      <c r="AI335" s="193"/>
      <c r="AJ335" s="193"/>
      <c r="AK335" s="193"/>
      <c r="AL335" s="193"/>
      <c r="AM335" s="193"/>
      <c r="AN335" s="193"/>
      <c r="AO335" s="193"/>
      <c r="AP335" s="193"/>
      <c r="AQ335" s="193"/>
      <c r="AR335" s="193"/>
      <c r="AS335" s="193"/>
      <c r="AT335" s="193"/>
      <c r="AU335" s="193"/>
      <c r="AV335" s="193"/>
      <c r="AW335" s="193"/>
      <c r="AX335" s="193"/>
      <c r="AY335" s="193"/>
      <c r="AZ335" s="193"/>
      <c r="BA335" s="193"/>
      <c r="BB335" s="193"/>
      <c r="BC335" s="193"/>
      <c r="BD335" s="193"/>
      <c r="BE335" s="193"/>
      <c r="BF335" s="193"/>
      <c r="BG335" s="193"/>
      <c r="BH335" s="193"/>
      <c r="BI335" s="193"/>
      <c r="BJ335" s="193"/>
      <c r="BK335" s="19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c r="CT335" s="2"/>
      <c r="CU335" s="2"/>
      <c r="CV335" s="2"/>
      <c r="CW335" s="2"/>
      <c r="CX335" s="2"/>
      <c r="CY335" s="2"/>
      <c r="CZ335" s="2"/>
      <c r="DA335" s="2"/>
      <c r="DB335" s="2"/>
      <c r="DC335" s="2"/>
      <c r="DD335" s="2"/>
      <c r="DE335" s="2"/>
      <c r="DF335" s="2"/>
      <c r="DG335" s="2"/>
      <c r="DH335" s="2"/>
      <c r="DI335" s="2"/>
      <c r="DJ335" s="2"/>
      <c r="DK335" s="2"/>
      <c r="DL335" s="2"/>
      <c r="DM335" s="2"/>
      <c r="DN335" s="2"/>
      <c r="DO335" s="2"/>
      <c r="DP335" s="2"/>
      <c r="DQ335" s="2"/>
      <c r="DR335" s="2"/>
      <c r="DS335" s="2"/>
      <c r="DT335" s="2"/>
      <c r="DU335" s="2"/>
      <c r="DV335" s="2"/>
      <c r="DW335" s="2"/>
      <c r="DX335" s="2"/>
      <c r="DY335" s="2"/>
      <c r="DZ335" s="2"/>
      <c r="EA335" s="2"/>
      <c r="EB335" s="2"/>
      <c r="EC335" s="2"/>
      <c r="ED335" s="2"/>
      <c r="EE335" s="2"/>
      <c r="EF335" s="2"/>
      <c r="EG335" s="2"/>
      <c r="EH335" s="2"/>
      <c r="EI335" s="2"/>
      <c r="EJ335" s="2"/>
      <c r="EK335" s="2"/>
      <c r="EL335" s="2"/>
      <c r="EM335" s="2"/>
      <c r="EN335" s="2"/>
      <c r="EO335" s="2"/>
      <c r="EP335" s="2"/>
      <c r="EQ335" s="2"/>
      <c r="ER335" s="2"/>
      <c r="ES335" s="2"/>
      <c r="ET335" s="2"/>
      <c r="EU335" s="2"/>
      <c r="EV335" s="2"/>
      <c r="EW335" s="2"/>
      <c r="EX335" s="2"/>
      <c r="EY335" s="2"/>
      <c r="EZ335" s="2"/>
      <c r="FA335" s="2"/>
      <c r="FB335" s="2"/>
      <c r="FC335" s="2"/>
      <c r="FD335" s="2"/>
      <c r="FE335" s="2"/>
      <c r="FF335" s="2"/>
      <c r="FG335" s="2"/>
      <c r="FH335" s="2"/>
      <c r="FI335" s="2"/>
      <c r="FJ335" s="2"/>
      <c r="FK335" s="2"/>
      <c r="FL335" s="2"/>
      <c r="FM335" s="2"/>
      <c r="FN335" s="2"/>
      <c r="FO335" s="2"/>
      <c r="FP335" s="2"/>
      <c r="FQ335" s="2"/>
      <c r="FR335" s="2"/>
      <c r="FS335" s="2"/>
      <c r="FT335" s="2"/>
      <c r="FU335" s="2"/>
      <c r="FV335" s="2"/>
      <c r="FW335" s="2"/>
      <c r="FX335" s="2"/>
      <c r="FY335" s="2"/>
      <c r="FZ335" s="2"/>
      <c r="GA335" s="2"/>
      <c r="GB335" s="2"/>
      <c r="GC335" s="2"/>
      <c r="GD335" s="2"/>
      <c r="GE335" s="2"/>
      <c r="GF335" s="2"/>
      <c r="GG335" s="2"/>
      <c r="GH335" s="2"/>
      <c r="GI335" s="2"/>
      <c r="GJ335" s="2"/>
      <c r="GK335" s="2"/>
      <c r="GL335" s="2"/>
      <c r="GM335" s="2"/>
      <c r="GN335" s="2"/>
      <c r="GO335" s="2"/>
      <c r="GP335" s="2"/>
    </row>
    <row r="336" spans="6:198" s="1" customFormat="1" ht="18" customHeight="1">
      <c r="F336" s="550" t="str">
        <f>[2]Setup!$B$5</f>
        <v>Precise Mortgage Funding 2018-2B plc</v>
      </c>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550"/>
      <c r="AE336" s="550"/>
      <c r="AF336" s="550"/>
      <c r="AG336" s="550"/>
      <c r="AH336" s="550"/>
      <c r="AI336" s="550"/>
      <c r="AJ336" s="550"/>
      <c r="AK336" s="550"/>
      <c r="AL336" s="550"/>
      <c r="AM336" s="550"/>
      <c r="AN336" s="550"/>
      <c r="AO336" s="550"/>
      <c r="AP336" s="550"/>
      <c r="AQ336" s="550"/>
      <c r="AR336" s="550"/>
      <c r="AS336" s="550"/>
      <c r="AT336" s="550"/>
      <c r="AU336" s="550"/>
      <c r="AV336" s="550"/>
      <c r="AW336" s="550"/>
      <c r="AX336" s="550"/>
      <c r="AY336" s="550"/>
      <c r="AZ336" s="550"/>
      <c r="BA336" s="550"/>
      <c r="BB336" s="550"/>
      <c r="BC336" s="550"/>
      <c r="BD336" s="550"/>
      <c r="BE336" s="550"/>
      <c r="BF336" s="550"/>
      <c r="BG336" s="550"/>
      <c r="BH336" s="550"/>
      <c r="BI336" s="550"/>
      <c r="BJ336" s="550"/>
      <c r="BK336" s="550"/>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c r="CV336" s="2"/>
      <c r="CW336" s="2"/>
      <c r="CX336" s="2"/>
      <c r="CY336" s="2"/>
      <c r="CZ336" s="2"/>
      <c r="DA336" s="2"/>
      <c r="DB336" s="2"/>
      <c r="DC336" s="2"/>
      <c r="DD336" s="2"/>
      <c r="DE336" s="2"/>
      <c r="DF336" s="2"/>
      <c r="DG336" s="2"/>
      <c r="DH336" s="2"/>
      <c r="DI336" s="2"/>
      <c r="DJ336" s="2"/>
      <c r="DK336" s="2"/>
      <c r="DL336" s="2"/>
      <c r="DM336" s="2"/>
      <c r="DN336" s="2"/>
      <c r="DO336" s="2"/>
      <c r="DP336" s="2"/>
      <c r="DQ336" s="2"/>
      <c r="DR336" s="2"/>
      <c r="DS336" s="2"/>
      <c r="DT336" s="2"/>
      <c r="DU336" s="2"/>
      <c r="DV336" s="2"/>
      <c r="DW336" s="2"/>
      <c r="DX336" s="2"/>
      <c r="DY336" s="2"/>
      <c r="DZ336" s="2"/>
      <c r="EA336" s="2"/>
      <c r="EB336" s="2"/>
      <c r="EC336" s="2"/>
      <c r="ED336" s="2"/>
      <c r="EE336" s="2"/>
      <c r="EF336" s="2"/>
      <c r="EG336" s="2"/>
      <c r="EH336" s="2"/>
      <c r="EI336" s="2"/>
      <c r="EJ336" s="2"/>
      <c r="EK336" s="2"/>
      <c r="EL336" s="2"/>
      <c r="EM336" s="2"/>
      <c r="EN336" s="2"/>
      <c r="EO336" s="2"/>
      <c r="EP336" s="2"/>
      <c r="EQ336" s="2"/>
      <c r="ER336" s="2"/>
      <c r="ES336" s="2"/>
      <c r="ET336" s="2"/>
      <c r="EU336" s="2"/>
      <c r="EV336" s="2"/>
      <c r="EW336" s="2"/>
      <c r="EX336" s="2"/>
      <c r="EY336" s="2"/>
      <c r="EZ336" s="2"/>
      <c r="FA336" s="2"/>
      <c r="FB336" s="2"/>
      <c r="FC336" s="2"/>
      <c r="FD336" s="2"/>
      <c r="FE336" s="2"/>
      <c r="FF336" s="2"/>
      <c r="FG336" s="2"/>
      <c r="FH336" s="2"/>
      <c r="FI336" s="2"/>
      <c r="FJ336" s="2"/>
      <c r="FK336" s="2"/>
      <c r="FL336" s="2"/>
      <c r="FM336" s="2"/>
      <c r="FN336" s="2"/>
      <c r="FO336" s="2"/>
      <c r="FP336" s="2"/>
      <c r="FQ336" s="2"/>
      <c r="FR336" s="2"/>
      <c r="FS336" s="2"/>
      <c r="FT336" s="2"/>
      <c r="FU336" s="2"/>
      <c r="FV336" s="2"/>
      <c r="FW336" s="2"/>
      <c r="FX336" s="2"/>
      <c r="FY336" s="2"/>
      <c r="FZ336" s="2"/>
      <c r="GA336" s="2"/>
      <c r="GB336" s="2"/>
      <c r="GC336" s="2"/>
      <c r="GD336" s="2"/>
      <c r="GE336" s="2"/>
      <c r="GF336" s="2"/>
      <c r="GG336" s="2"/>
      <c r="GH336" s="2"/>
      <c r="GI336" s="2"/>
      <c r="GJ336" s="2"/>
      <c r="GK336" s="2"/>
      <c r="GL336" s="2"/>
      <c r="GM336" s="2"/>
      <c r="GN336" s="2"/>
      <c r="GO336" s="2"/>
      <c r="GP336" s="2"/>
    </row>
    <row r="337" spans="6:198" s="1" customFormat="1" ht="15" customHeight="1">
      <c r="F337" s="551" t="s">
        <v>1</v>
      </c>
      <c r="G337" s="551"/>
      <c r="H337" s="551"/>
      <c r="I337" s="551"/>
      <c r="J337" s="551"/>
      <c r="K337" s="551"/>
      <c r="L337" s="551"/>
      <c r="M337" s="551"/>
      <c r="N337" s="551"/>
      <c r="O337" s="551"/>
      <c r="P337" s="551"/>
      <c r="Q337" s="551"/>
      <c r="R337" s="551"/>
      <c r="S337" s="551"/>
      <c r="T337" s="551"/>
      <c r="U337" s="551"/>
      <c r="V337" s="551"/>
      <c r="W337" s="551"/>
      <c r="X337" s="551"/>
      <c r="Y337" s="551"/>
      <c r="Z337" s="551"/>
      <c r="AA337" s="551"/>
      <c r="AB337" s="551"/>
      <c r="AC337" s="551"/>
      <c r="AD337" s="551"/>
      <c r="AE337" s="551"/>
      <c r="AF337" s="551"/>
      <c r="AG337" s="551"/>
      <c r="AH337" s="551"/>
      <c r="AI337" s="551"/>
      <c r="AJ337" s="551"/>
      <c r="AK337" s="551"/>
      <c r="AL337" s="551"/>
      <c r="AM337" s="551"/>
      <c r="AN337" s="551"/>
      <c r="AO337" s="551"/>
      <c r="AP337" s="551"/>
      <c r="AQ337" s="551"/>
      <c r="AR337" s="551"/>
      <c r="AS337" s="551"/>
      <c r="AT337" s="551"/>
      <c r="AU337" s="551"/>
      <c r="AV337" s="551"/>
      <c r="AW337" s="551"/>
      <c r="AX337" s="551"/>
      <c r="AY337" s="551"/>
      <c r="AZ337" s="551"/>
      <c r="BA337" s="551"/>
      <c r="BB337" s="551"/>
      <c r="BC337" s="551"/>
      <c r="BD337" s="551"/>
      <c r="BE337" s="551"/>
      <c r="BF337" s="551"/>
      <c r="BG337" s="551"/>
      <c r="BH337" s="551"/>
      <c r="BI337" s="551"/>
      <c r="BJ337" s="551"/>
      <c r="BK337" s="551"/>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c r="CV337" s="2"/>
      <c r="CW337" s="2"/>
      <c r="CX337" s="2"/>
      <c r="CY337" s="2"/>
      <c r="CZ337" s="2"/>
      <c r="DA337" s="2"/>
      <c r="DB337" s="2"/>
      <c r="DC337" s="2"/>
      <c r="DD337" s="2"/>
      <c r="DE337" s="2"/>
      <c r="DF337" s="2"/>
      <c r="DG337" s="2"/>
      <c r="DH337" s="2"/>
      <c r="DI337" s="2"/>
      <c r="DJ337" s="2"/>
      <c r="DK337" s="2"/>
      <c r="DL337" s="2"/>
      <c r="DM337" s="2"/>
      <c r="DN337" s="2"/>
      <c r="DO337" s="2"/>
      <c r="DP337" s="2"/>
      <c r="DQ337" s="2"/>
      <c r="DR337" s="2"/>
      <c r="DS337" s="2"/>
      <c r="DT337" s="2"/>
      <c r="DU337" s="2"/>
      <c r="DV337" s="2"/>
      <c r="DW337" s="2"/>
      <c r="DX337" s="2"/>
      <c r="DY337" s="2"/>
      <c r="DZ337" s="2"/>
      <c r="EA337" s="2"/>
      <c r="EB337" s="2"/>
      <c r="EC337" s="2"/>
      <c r="ED337" s="2"/>
      <c r="EE337" s="2"/>
      <c r="EF337" s="2"/>
      <c r="EG337" s="2"/>
      <c r="EH337" s="2"/>
      <c r="EI337" s="2"/>
      <c r="EJ337" s="2"/>
      <c r="EK337" s="2"/>
      <c r="EL337" s="2"/>
      <c r="EM337" s="2"/>
      <c r="EN337" s="2"/>
      <c r="EO337" s="2"/>
      <c r="EP337" s="2"/>
      <c r="EQ337" s="2"/>
      <c r="ER337" s="2"/>
      <c r="ES337" s="2"/>
      <c r="ET337" s="2"/>
      <c r="EU337" s="2"/>
      <c r="EV337" s="2"/>
      <c r="EW337" s="2"/>
      <c r="EX337" s="2"/>
      <c r="EY337" s="2"/>
      <c r="EZ337" s="2"/>
      <c r="FA337" s="2"/>
      <c r="FB337" s="2"/>
      <c r="FC337" s="2"/>
      <c r="FD337" s="2"/>
      <c r="FE337" s="2"/>
      <c r="FF337" s="2"/>
      <c r="FG337" s="2"/>
      <c r="FH337" s="2"/>
      <c r="FI337" s="2"/>
      <c r="FJ337" s="2"/>
      <c r="FK337" s="2"/>
      <c r="FL337" s="2"/>
      <c r="FM337" s="2"/>
      <c r="FN337" s="2"/>
      <c r="FO337" s="2"/>
      <c r="FP337" s="2"/>
      <c r="FQ337" s="2"/>
      <c r="FR337" s="2"/>
      <c r="FS337" s="2"/>
      <c r="FT337" s="2"/>
      <c r="FU337" s="2"/>
      <c r="FV337" s="2"/>
      <c r="FW337" s="2"/>
      <c r="FX337" s="2"/>
      <c r="FY337" s="2"/>
      <c r="FZ337" s="2"/>
      <c r="GA337" s="2"/>
      <c r="GB337" s="2"/>
      <c r="GC337" s="2"/>
      <c r="GD337" s="2"/>
      <c r="GE337" s="2"/>
      <c r="GF337" s="2"/>
      <c r="GG337" s="2"/>
      <c r="GH337" s="2"/>
      <c r="GI337" s="2"/>
      <c r="GJ337" s="2"/>
      <c r="GK337" s="2"/>
      <c r="GL337" s="2"/>
      <c r="GM337" s="2"/>
      <c r="GN337" s="2"/>
      <c r="GO337" s="2"/>
      <c r="GP337" s="2"/>
    </row>
    <row r="338" spans="6:198" s="1" customFormat="1" ht="15" customHeight="1">
      <c r="F338" s="551" t="s">
        <v>2</v>
      </c>
      <c r="G338" s="551"/>
      <c r="H338" s="551"/>
      <c r="I338" s="551"/>
      <c r="J338" s="551"/>
      <c r="K338" s="551"/>
      <c r="L338" s="551"/>
      <c r="M338" s="551"/>
      <c r="N338" s="551"/>
      <c r="O338" s="551"/>
      <c r="P338" s="551"/>
      <c r="Q338" s="551"/>
      <c r="R338" s="551"/>
      <c r="S338" s="551"/>
      <c r="T338" s="551"/>
      <c r="U338" s="551"/>
      <c r="V338" s="551"/>
      <c r="W338" s="551"/>
      <c r="X338" s="551"/>
      <c r="Y338" s="551"/>
      <c r="Z338" s="551"/>
      <c r="AA338" s="551"/>
      <c r="AB338" s="551"/>
      <c r="AC338" s="551"/>
      <c r="AD338" s="551"/>
      <c r="AE338" s="551"/>
      <c r="AF338" s="551"/>
      <c r="AG338" s="551"/>
      <c r="AH338" s="551"/>
      <c r="AI338" s="551"/>
      <c r="AJ338" s="551"/>
      <c r="AK338" s="551"/>
      <c r="AL338" s="551"/>
      <c r="AM338" s="551"/>
      <c r="AN338" s="551"/>
      <c r="AO338" s="551"/>
      <c r="AP338" s="551"/>
      <c r="AQ338" s="551"/>
      <c r="AR338" s="551"/>
      <c r="AS338" s="551"/>
      <c r="AT338" s="551"/>
      <c r="AU338" s="551"/>
      <c r="AV338" s="551"/>
      <c r="AW338" s="551"/>
      <c r="AX338" s="551"/>
      <c r="AY338" s="551"/>
      <c r="AZ338" s="551"/>
      <c r="BA338" s="551"/>
      <c r="BB338" s="551"/>
      <c r="BC338" s="551"/>
      <c r="BD338" s="551"/>
      <c r="BE338" s="551"/>
      <c r="BF338" s="551"/>
      <c r="BG338" s="551"/>
      <c r="BH338" s="551"/>
      <c r="BI338" s="551"/>
      <c r="BJ338" s="551"/>
      <c r="BK338" s="551"/>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c r="CV338" s="2"/>
      <c r="CW338" s="2"/>
      <c r="CX338" s="2"/>
      <c r="CY338" s="2"/>
      <c r="CZ338" s="2"/>
      <c r="DA338" s="2"/>
      <c r="DB338" s="2"/>
      <c r="DC338" s="2"/>
      <c r="DD338" s="2"/>
      <c r="DE338" s="2"/>
      <c r="DF338" s="2"/>
      <c r="DG338" s="2"/>
      <c r="DH338" s="2"/>
      <c r="DI338" s="2"/>
      <c r="DJ338" s="2"/>
      <c r="DK338" s="2"/>
      <c r="DL338" s="2"/>
      <c r="DM338" s="2"/>
      <c r="DN338" s="2"/>
      <c r="DO338" s="2"/>
      <c r="DP338" s="2"/>
      <c r="DQ338" s="2"/>
      <c r="DR338" s="2"/>
      <c r="DS338" s="2"/>
      <c r="DT338" s="2"/>
      <c r="DU338" s="2"/>
      <c r="DV338" s="2"/>
      <c r="DW338" s="2"/>
      <c r="DX338" s="2"/>
      <c r="DY338" s="2"/>
      <c r="DZ338" s="2"/>
      <c r="EA338" s="2"/>
      <c r="EB338" s="2"/>
      <c r="EC338" s="2"/>
      <c r="ED338" s="2"/>
      <c r="EE338" s="2"/>
      <c r="EF338" s="2"/>
      <c r="EG338" s="2"/>
      <c r="EH338" s="2"/>
      <c r="EI338" s="2"/>
      <c r="EJ338" s="2"/>
      <c r="EK338" s="2"/>
      <c r="EL338" s="2"/>
      <c r="EM338" s="2"/>
      <c r="EN338" s="2"/>
      <c r="EO338" s="2"/>
      <c r="EP338" s="2"/>
      <c r="EQ338" s="2"/>
      <c r="ER338" s="2"/>
      <c r="ES338" s="2"/>
      <c r="ET338" s="2"/>
      <c r="EU338" s="2"/>
      <c r="EV338" s="2"/>
      <c r="EW338" s="2"/>
      <c r="EX338" s="2"/>
      <c r="EY338" s="2"/>
      <c r="EZ338" s="2"/>
      <c r="FA338" s="2"/>
      <c r="FB338" s="2"/>
      <c r="FC338" s="2"/>
      <c r="FD338" s="2"/>
      <c r="FE338" s="2"/>
      <c r="FF338" s="2"/>
      <c r="FG338" s="2"/>
      <c r="FH338" s="2"/>
      <c r="FI338" s="2"/>
      <c r="FJ338" s="2"/>
      <c r="FK338" s="2"/>
      <c r="FL338" s="2"/>
      <c r="FM338" s="2"/>
      <c r="FN338" s="2"/>
      <c r="FO338" s="2"/>
      <c r="FP338" s="2"/>
      <c r="FQ338" s="2"/>
      <c r="FR338" s="2"/>
      <c r="FS338" s="2"/>
      <c r="FT338" s="2"/>
      <c r="FU338" s="2"/>
      <c r="FV338" s="2"/>
      <c r="FW338" s="2"/>
      <c r="FX338" s="2"/>
      <c r="FY338" s="2"/>
      <c r="FZ338" s="2"/>
      <c r="GA338" s="2"/>
      <c r="GB338" s="2"/>
      <c r="GC338" s="2"/>
      <c r="GD338" s="2"/>
      <c r="GE338" s="2"/>
      <c r="GF338" s="2"/>
      <c r="GG338" s="2"/>
      <c r="GH338" s="2"/>
      <c r="GI338" s="2"/>
      <c r="GJ338" s="2"/>
      <c r="GK338" s="2"/>
      <c r="GL338" s="2"/>
      <c r="GM338" s="2"/>
      <c r="GN338" s="2"/>
      <c r="GO338" s="2"/>
      <c r="GP338" s="2"/>
    </row>
    <row r="339" spans="6:198" s="1" customFormat="1" ht="13.5" customHeight="1" thickBot="1">
      <c r="F339" s="552">
        <f>[1]Input!$C$112</f>
        <v>43211</v>
      </c>
      <c r="G339" s="552"/>
      <c r="H339" s="552"/>
      <c r="I339" s="552"/>
      <c r="J339" s="552"/>
      <c r="K339" s="552"/>
      <c r="L339" s="552"/>
      <c r="M339" s="552"/>
      <c r="N339" s="552"/>
      <c r="O339" s="552"/>
      <c r="P339" s="552"/>
      <c r="Q339" s="552"/>
      <c r="R339" s="552"/>
      <c r="S339" s="552"/>
      <c r="T339" s="552"/>
      <c r="U339" s="552"/>
      <c r="V339" s="552"/>
      <c r="W339" s="552"/>
      <c r="X339" s="552"/>
      <c r="Y339" s="552"/>
      <c r="Z339" s="552"/>
      <c r="AA339" s="552"/>
      <c r="AB339" s="552"/>
      <c r="AC339" s="552"/>
      <c r="AD339" s="552"/>
      <c r="AE339" s="552"/>
      <c r="AF339" s="552"/>
      <c r="AG339" s="552"/>
      <c r="AH339" s="552"/>
      <c r="AI339" s="552"/>
      <c r="AJ339" s="552"/>
      <c r="AK339" s="552"/>
      <c r="AL339" s="552"/>
      <c r="AM339" s="552"/>
      <c r="AN339" s="552"/>
      <c r="AO339" s="552"/>
      <c r="AP339" s="552"/>
      <c r="AQ339" s="552"/>
      <c r="AR339" s="552"/>
      <c r="AS339" s="552"/>
      <c r="AT339" s="552"/>
      <c r="AU339" s="552"/>
      <c r="AV339" s="552"/>
      <c r="AW339" s="552"/>
      <c r="AX339" s="552"/>
      <c r="AY339" s="552"/>
      <c r="AZ339" s="552"/>
      <c r="BA339" s="552"/>
      <c r="BB339" s="552"/>
      <c r="BC339" s="552"/>
      <c r="BD339" s="552"/>
      <c r="BE339" s="552"/>
      <c r="BF339" s="552"/>
      <c r="BG339" s="552"/>
      <c r="BH339" s="552"/>
      <c r="BI339" s="552"/>
      <c r="BJ339" s="552"/>
      <c r="BK339" s="55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c r="CV339" s="2"/>
      <c r="CW339" s="2"/>
      <c r="CX339" s="2"/>
      <c r="CY339" s="2"/>
      <c r="CZ339" s="2"/>
      <c r="DA339" s="2"/>
      <c r="DB339" s="2"/>
      <c r="DC339" s="2"/>
      <c r="DD339" s="2"/>
      <c r="DE339" s="2"/>
      <c r="DF339" s="2"/>
      <c r="DG339" s="2"/>
      <c r="DH339" s="2"/>
      <c r="DI339" s="2"/>
      <c r="DJ339" s="2"/>
      <c r="DK339" s="2"/>
      <c r="DL339" s="2"/>
      <c r="DM339" s="2"/>
      <c r="DN339" s="2"/>
      <c r="DO339" s="2"/>
      <c r="DP339" s="2"/>
      <c r="DQ339" s="2"/>
      <c r="DR339" s="2"/>
      <c r="DS339" s="2"/>
      <c r="DT339" s="2"/>
      <c r="DU339" s="2"/>
      <c r="DV339" s="2"/>
      <c r="DW339" s="2"/>
      <c r="DX339" s="2"/>
      <c r="DY339" s="2"/>
      <c r="DZ339" s="2"/>
      <c r="EA339" s="2"/>
      <c r="EB339" s="2"/>
      <c r="EC339" s="2"/>
      <c r="ED339" s="2"/>
      <c r="EE339" s="2"/>
      <c r="EF339" s="2"/>
      <c r="EG339" s="2"/>
      <c r="EH339" s="2"/>
      <c r="EI339" s="2"/>
      <c r="EJ339" s="2"/>
      <c r="EK339" s="2"/>
      <c r="EL339" s="2"/>
      <c r="EM339" s="2"/>
      <c r="EN339" s="2"/>
      <c r="EO339" s="2"/>
      <c r="EP339" s="2"/>
      <c r="EQ339" s="2"/>
      <c r="ER339" s="2"/>
      <c r="ES339" s="2"/>
      <c r="ET339" s="2"/>
      <c r="EU339" s="2"/>
      <c r="EV339" s="2"/>
      <c r="EW339" s="2"/>
      <c r="EX339" s="2"/>
      <c r="EY339" s="2"/>
      <c r="EZ339" s="2"/>
      <c r="FA339" s="2"/>
      <c r="FB339" s="2"/>
      <c r="FC339" s="2"/>
      <c r="FD339" s="2"/>
      <c r="FE339" s="2"/>
      <c r="FF339" s="2"/>
      <c r="FG339" s="2"/>
      <c r="FH339" s="2"/>
      <c r="FI339" s="2"/>
      <c r="FJ339" s="2"/>
      <c r="FK339" s="2"/>
      <c r="FL339" s="2"/>
      <c r="FM339" s="2"/>
      <c r="FN339" s="2"/>
      <c r="FO339" s="2"/>
      <c r="FP339" s="2"/>
      <c r="FQ339" s="2"/>
      <c r="FR339" s="2"/>
      <c r="FS339" s="2"/>
      <c r="FT339" s="2"/>
      <c r="FU339" s="2"/>
      <c r="FV339" s="2"/>
      <c r="FW339" s="2"/>
      <c r="FX339" s="2"/>
      <c r="FY339" s="2"/>
      <c r="FZ339" s="2"/>
      <c r="GA339" s="2"/>
      <c r="GB339" s="2"/>
      <c r="GC339" s="2"/>
      <c r="GD339" s="2"/>
      <c r="GE339" s="2"/>
      <c r="GF339" s="2"/>
      <c r="GG339" s="2"/>
      <c r="GH339" s="2"/>
      <c r="GI339" s="2"/>
      <c r="GJ339" s="2"/>
      <c r="GK339" s="2"/>
      <c r="GL339" s="2"/>
      <c r="GM339" s="2"/>
      <c r="GN339" s="2"/>
      <c r="GO339" s="2"/>
      <c r="GP339" s="2"/>
    </row>
    <row r="340" spans="6:198" s="1" customFormat="1" ht="12.75" customHeight="1">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c r="CV340" s="2"/>
      <c r="CW340" s="2"/>
      <c r="CX340" s="2"/>
      <c r="CY340" s="2"/>
      <c r="CZ340" s="2"/>
      <c r="DA340" s="2"/>
      <c r="DB340" s="2"/>
      <c r="DC340" s="2"/>
      <c r="DD340" s="2"/>
      <c r="DE340" s="2"/>
      <c r="DF340" s="2"/>
      <c r="DG340" s="2"/>
      <c r="DH340" s="2"/>
      <c r="DI340" s="2"/>
      <c r="DJ340" s="2"/>
      <c r="DK340" s="2"/>
      <c r="DL340" s="2"/>
      <c r="DM340" s="2"/>
      <c r="DN340" s="2"/>
      <c r="DO340" s="2"/>
      <c r="DP340" s="2"/>
      <c r="DQ340" s="2"/>
      <c r="DR340" s="2"/>
      <c r="DS340" s="2"/>
      <c r="DT340" s="2"/>
      <c r="DU340" s="2"/>
      <c r="DV340" s="2"/>
      <c r="DW340" s="2"/>
      <c r="DX340" s="2"/>
      <c r="DY340" s="2"/>
      <c r="DZ340" s="2"/>
      <c r="EA340" s="2"/>
      <c r="EB340" s="2"/>
      <c r="EC340" s="2"/>
      <c r="ED340" s="2"/>
      <c r="EE340" s="2"/>
      <c r="EF340" s="2"/>
      <c r="EG340" s="2"/>
      <c r="EH340" s="2"/>
      <c r="EI340" s="2"/>
      <c r="EJ340" s="2"/>
      <c r="EK340" s="2"/>
      <c r="EL340" s="2"/>
      <c r="EM340" s="2"/>
      <c r="EN340" s="2"/>
      <c r="EO340" s="2"/>
      <c r="EP340" s="2"/>
      <c r="EQ340" s="2"/>
      <c r="ER340" s="2"/>
      <c r="ES340" s="2"/>
      <c r="ET340" s="2"/>
      <c r="EU340" s="2"/>
      <c r="EV340" s="2"/>
      <c r="EW340" s="2"/>
      <c r="EX340" s="2"/>
      <c r="EY340" s="2"/>
      <c r="EZ340" s="2"/>
      <c r="FA340" s="2"/>
      <c r="FB340" s="2"/>
      <c r="FC340" s="2"/>
      <c r="FD340" s="2"/>
      <c r="FE340" s="2"/>
      <c r="FF340" s="2"/>
      <c r="FG340" s="2"/>
      <c r="FH340" s="2"/>
      <c r="FI340" s="2"/>
      <c r="FJ340" s="2"/>
      <c r="FK340" s="2"/>
      <c r="FL340" s="2"/>
      <c r="FM340" s="2"/>
      <c r="FN340" s="2"/>
      <c r="FO340" s="2"/>
      <c r="FP340" s="2"/>
      <c r="FQ340" s="2"/>
      <c r="FR340" s="2"/>
      <c r="FS340" s="2"/>
      <c r="FT340" s="2"/>
      <c r="FU340" s="2"/>
      <c r="FV340" s="2"/>
      <c r="FW340" s="2"/>
      <c r="FX340" s="2"/>
      <c r="FY340" s="2"/>
      <c r="FZ340" s="2"/>
      <c r="GA340" s="2"/>
      <c r="GB340" s="2"/>
      <c r="GC340" s="2"/>
      <c r="GD340" s="2"/>
      <c r="GE340" s="2"/>
      <c r="GF340" s="2"/>
      <c r="GG340" s="2"/>
      <c r="GH340" s="2"/>
      <c r="GI340" s="2"/>
      <c r="GJ340" s="2"/>
      <c r="GK340" s="2"/>
      <c r="GL340" s="2"/>
      <c r="GM340" s="2"/>
      <c r="GN340" s="2"/>
      <c r="GO340" s="2"/>
      <c r="GP340" s="2"/>
    </row>
    <row r="341" spans="6:198" s="1" customFormat="1" ht="12.75" customHeight="1">
      <c r="F341" s="579" t="s">
        <v>24</v>
      </c>
      <c r="G341" s="579"/>
      <c r="H341" s="579"/>
      <c r="I341" s="579"/>
      <c r="J341" s="579"/>
      <c r="K341" s="579"/>
      <c r="L341" s="579"/>
      <c r="M341" s="579"/>
      <c r="N341" s="579"/>
      <c r="O341" s="579"/>
      <c r="P341" s="579"/>
      <c r="Q341" s="579"/>
      <c r="R341" s="579"/>
      <c r="S341" s="579"/>
      <c r="T341" s="579"/>
      <c r="U341" s="579"/>
      <c r="V341" s="579"/>
      <c r="W341" s="579"/>
      <c r="X341" s="579"/>
      <c r="Y341" s="579"/>
      <c r="Z341" s="579"/>
      <c r="AA341" s="579"/>
      <c r="AB341" s="579"/>
      <c r="AC341" s="579"/>
      <c r="AD341" s="579"/>
      <c r="AE341" s="579"/>
      <c r="AF341" s="579"/>
      <c r="AG341" s="579"/>
      <c r="AH341" s="579"/>
      <c r="AI341" s="579"/>
      <c r="AJ341" s="579"/>
      <c r="AK341" s="579"/>
      <c r="AL341" s="579"/>
      <c r="AM341" s="579"/>
      <c r="AN341" s="579"/>
      <c r="AO341" s="579"/>
      <c r="AP341" s="579"/>
      <c r="AQ341" s="579"/>
      <c r="AR341" s="579"/>
      <c r="AS341" s="579"/>
      <c r="AT341" s="579"/>
      <c r="AU341" s="579"/>
      <c r="AV341" s="579"/>
      <c r="AW341" s="579"/>
      <c r="AX341" s="579"/>
      <c r="AY341" s="579"/>
      <c r="AZ341" s="579"/>
      <c r="BA341" s="579"/>
      <c r="BB341" s="579"/>
      <c r="BC341" s="579"/>
      <c r="BD341" s="579"/>
      <c r="BE341" s="579"/>
      <c r="BF341" s="579"/>
      <c r="BG341" s="579"/>
      <c r="BH341" s="579"/>
      <c r="BI341" s="579"/>
      <c r="BJ341" s="579"/>
      <c r="BK341" s="579"/>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c r="CV341" s="2"/>
      <c r="CW341" s="2"/>
      <c r="CX341" s="2"/>
      <c r="CY341" s="2"/>
      <c r="CZ341" s="2"/>
      <c r="DA341" s="2"/>
      <c r="DB341" s="2"/>
      <c r="DC341" s="2"/>
      <c r="DD341" s="2"/>
      <c r="DE341" s="2"/>
      <c r="DF341" s="2"/>
      <c r="DG341" s="2"/>
      <c r="DH341" s="2"/>
      <c r="DI341" s="2"/>
      <c r="DJ341" s="2"/>
      <c r="DK341" s="2"/>
      <c r="DL341" s="2"/>
      <c r="DM341" s="2"/>
      <c r="DN341" s="2"/>
      <c r="DO341" s="2"/>
      <c r="DP341" s="2"/>
      <c r="DQ341" s="2"/>
      <c r="DR341" s="2"/>
      <c r="DS341" s="2"/>
      <c r="DT341" s="2"/>
      <c r="DU341" s="2"/>
      <c r="DV341" s="2"/>
      <c r="DW341" s="2"/>
      <c r="DX341" s="2"/>
      <c r="DY341" s="2"/>
      <c r="DZ341" s="2"/>
      <c r="EA341" s="2"/>
      <c r="EB341" s="2"/>
      <c r="EC341" s="2"/>
      <c r="ED341" s="2"/>
      <c r="EE341" s="2"/>
      <c r="EF341" s="2"/>
      <c r="EG341" s="2"/>
      <c r="EH341" s="2"/>
      <c r="EI341" s="2"/>
      <c r="EJ341" s="2"/>
      <c r="EK341" s="2"/>
      <c r="EL341" s="2"/>
      <c r="EM341" s="2"/>
      <c r="EN341" s="2"/>
      <c r="EO341" s="2"/>
      <c r="EP341" s="2"/>
      <c r="EQ341" s="2"/>
      <c r="ER341" s="2"/>
      <c r="ES341" s="2"/>
      <c r="ET341" s="2"/>
      <c r="EU341" s="2"/>
      <c r="EV341" s="2"/>
      <c r="EW341" s="2"/>
      <c r="EX341" s="2"/>
      <c r="EY341" s="2"/>
      <c r="EZ341" s="2"/>
      <c r="FA341" s="2"/>
      <c r="FB341" s="2"/>
      <c r="FC341" s="2"/>
      <c r="FD341" s="2"/>
      <c r="FE341" s="2"/>
      <c r="FF341" s="2"/>
      <c r="FG341" s="2"/>
      <c r="FH341" s="2"/>
      <c r="FI341" s="2"/>
      <c r="FJ341" s="2"/>
      <c r="FK341" s="2"/>
      <c r="FL341" s="2"/>
      <c r="FM341" s="2"/>
      <c r="FN341" s="2"/>
      <c r="FO341" s="2"/>
      <c r="FP341" s="2"/>
      <c r="FQ341" s="2"/>
      <c r="FR341" s="2"/>
      <c r="FS341" s="2"/>
      <c r="FT341" s="2"/>
      <c r="FU341" s="2"/>
      <c r="FV341" s="2"/>
      <c r="FW341" s="2"/>
      <c r="FX341" s="2"/>
      <c r="FY341" s="2"/>
      <c r="FZ341" s="2"/>
      <c r="GA341" s="2"/>
      <c r="GB341" s="2"/>
      <c r="GC341" s="2"/>
      <c r="GD341" s="2"/>
      <c r="GE341" s="2"/>
      <c r="GF341" s="2"/>
      <c r="GG341" s="2"/>
      <c r="GH341" s="2"/>
      <c r="GI341" s="2"/>
      <c r="GJ341" s="2"/>
      <c r="GK341" s="2"/>
      <c r="GL341" s="2"/>
      <c r="GM341" s="2"/>
      <c r="GN341" s="2"/>
      <c r="GO341" s="2"/>
      <c r="GP341" s="2"/>
    </row>
    <row r="342" spans="6:198" s="1" customFormat="1" ht="12.75" customHeight="1">
      <c r="F342" s="97" t="str">
        <f>F301</f>
        <v xml:space="preserve">As at: </v>
      </c>
      <c r="G342" s="97"/>
      <c r="H342" s="618">
        <f>H301</f>
        <v>43179</v>
      </c>
      <c r="I342" s="618"/>
      <c r="J342" s="618"/>
      <c r="K342" s="97"/>
      <c r="L342" s="97"/>
      <c r="M342" s="97"/>
      <c r="N342" s="97"/>
      <c r="O342" s="97"/>
      <c r="P342" s="97"/>
      <c r="Q342" s="97"/>
      <c r="R342" s="97"/>
      <c r="S342" s="97"/>
      <c r="T342" s="97"/>
      <c r="U342" s="97"/>
      <c r="V342" s="97"/>
      <c r="W342" s="97"/>
      <c r="X342" s="97"/>
      <c r="Y342" s="97"/>
      <c r="Z342" s="97"/>
      <c r="AA342" s="97"/>
      <c r="AB342" s="97"/>
      <c r="AC342" s="97"/>
      <c r="AD342" s="97"/>
      <c r="AE342" s="97"/>
      <c r="AF342" s="97"/>
      <c r="AG342" s="97"/>
      <c r="AH342" s="97"/>
      <c r="AI342" s="97"/>
      <c r="AJ342" s="97"/>
      <c r="AK342" s="97"/>
      <c r="AL342" s="97"/>
      <c r="AM342" s="97"/>
      <c r="AN342" s="97"/>
      <c r="AO342" s="97"/>
      <c r="AP342" s="97"/>
      <c r="AQ342" s="97"/>
      <c r="AR342" s="97"/>
      <c r="AS342" s="97"/>
      <c r="AT342" s="97"/>
      <c r="AU342" s="97"/>
      <c r="AV342" s="97"/>
      <c r="AW342" s="97"/>
      <c r="AX342" s="97"/>
      <c r="AY342" s="97"/>
      <c r="AZ342" s="97"/>
      <c r="BA342" s="97"/>
      <c r="BB342" s="97"/>
      <c r="BC342" s="97"/>
      <c r="BD342" s="97"/>
      <c r="BE342" s="97"/>
      <c r="BF342" s="97"/>
      <c r="BG342" s="97"/>
      <c r="BH342" s="97"/>
      <c r="BI342" s="97"/>
      <c r="BJ342" s="97"/>
      <c r="BK342" s="97"/>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c r="CV342" s="2"/>
      <c r="CW342" s="2"/>
      <c r="CX342" s="2"/>
      <c r="CY342" s="2"/>
      <c r="CZ342" s="2"/>
      <c r="DA342" s="2"/>
      <c r="DB342" s="2"/>
      <c r="DC342" s="2"/>
      <c r="DD342" s="2"/>
      <c r="DE342" s="2"/>
      <c r="DF342" s="2"/>
      <c r="DG342" s="2"/>
      <c r="DH342" s="2"/>
      <c r="DI342" s="2"/>
      <c r="DJ342" s="2"/>
      <c r="DK342" s="2"/>
      <c r="DL342" s="2"/>
      <c r="DM342" s="2"/>
      <c r="DN342" s="2"/>
      <c r="DO342" s="2"/>
      <c r="DP342" s="2"/>
      <c r="DQ342" s="2"/>
      <c r="DR342" s="2"/>
      <c r="DS342" s="2"/>
      <c r="DT342" s="2"/>
      <c r="DU342" s="2"/>
      <c r="DV342" s="2"/>
      <c r="DW342" s="2"/>
      <c r="DX342" s="2"/>
      <c r="DY342" s="2"/>
      <c r="DZ342" s="2"/>
      <c r="EA342" s="2"/>
      <c r="EB342" s="2"/>
      <c r="EC342" s="2"/>
      <c r="ED342" s="2"/>
      <c r="EE342" s="2"/>
      <c r="EF342" s="2"/>
      <c r="EG342" s="2"/>
      <c r="EH342" s="2"/>
      <c r="EI342" s="2"/>
      <c r="EJ342" s="2"/>
      <c r="EK342" s="2"/>
      <c r="EL342" s="2"/>
      <c r="EM342" s="2"/>
      <c r="EN342" s="2"/>
      <c r="EO342" s="2"/>
      <c r="EP342" s="2"/>
      <c r="EQ342" s="2"/>
      <c r="ER342" s="2"/>
      <c r="ES342" s="2"/>
      <c r="ET342" s="2"/>
      <c r="EU342" s="2"/>
      <c r="EV342" s="2"/>
      <c r="EW342" s="2"/>
      <c r="EX342" s="2"/>
      <c r="EY342" s="2"/>
      <c r="EZ342" s="2"/>
      <c r="FA342" s="2"/>
      <c r="FB342" s="2"/>
      <c r="FC342" s="2"/>
      <c r="FD342" s="2"/>
      <c r="FE342" s="2"/>
      <c r="FF342" s="2"/>
      <c r="FG342" s="2"/>
      <c r="FH342" s="2"/>
      <c r="FI342" s="2"/>
      <c r="FJ342" s="2"/>
      <c r="FK342" s="2"/>
      <c r="FL342" s="2"/>
      <c r="FM342" s="2"/>
      <c r="FN342" s="2"/>
      <c r="FO342" s="2"/>
      <c r="FP342" s="2"/>
      <c r="FQ342" s="2"/>
      <c r="FR342" s="2"/>
      <c r="FS342" s="2"/>
      <c r="FT342" s="2"/>
      <c r="FU342" s="2"/>
      <c r="FV342" s="2"/>
      <c r="FW342" s="2"/>
      <c r="FX342" s="2"/>
      <c r="FY342" s="2"/>
      <c r="FZ342" s="2"/>
      <c r="GA342" s="2"/>
      <c r="GB342" s="2"/>
      <c r="GC342" s="2"/>
      <c r="GD342" s="2"/>
      <c r="GE342" s="2"/>
      <c r="GF342" s="2"/>
      <c r="GG342" s="2"/>
      <c r="GH342" s="2"/>
      <c r="GI342" s="2"/>
      <c r="GJ342" s="2"/>
      <c r="GK342" s="2"/>
      <c r="GL342" s="2"/>
      <c r="GM342" s="2"/>
      <c r="GN342" s="2"/>
      <c r="GO342" s="2"/>
      <c r="GP342" s="2"/>
    </row>
    <row r="343" spans="6:198" s="1" customFormat="1" ht="12.75" customHeight="1">
      <c r="F343" s="12"/>
      <c r="G343" s="621" t="s">
        <v>61</v>
      </c>
      <c r="H343" s="621"/>
      <c r="I343" s="621"/>
      <c r="J343" s="160"/>
      <c r="K343" s="12"/>
      <c r="L343" s="194"/>
      <c r="M343" s="12"/>
      <c r="N343" s="194"/>
      <c r="O343" s="621" t="s">
        <v>161</v>
      </c>
      <c r="P343" s="668"/>
      <c r="Q343" s="668"/>
      <c r="R343" s="668"/>
      <c r="S343" s="668"/>
      <c r="T343" s="668"/>
      <c r="U343" s="194"/>
      <c r="V343" s="194"/>
      <c r="W343" s="194"/>
      <c r="X343" s="126"/>
      <c r="Y343" s="194"/>
      <c r="Z343" s="195"/>
      <c r="AA343" s="195"/>
      <c r="AB343" s="195"/>
      <c r="AC343" s="195"/>
      <c r="AD343" s="621" t="s">
        <v>170</v>
      </c>
      <c r="AE343" s="669"/>
      <c r="AF343" s="669"/>
      <c r="AG343" s="669"/>
      <c r="AH343" s="669"/>
      <c r="AI343" s="669"/>
      <c r="AJ343" s="196"/>
      <c r="AK343" s="196"/>
      <c r="AL343" s="196"/>
      <c r="AM343" s="196"/>
      <c r="AN343" s="194"/>
      <c r="AO343" s="194"/>
      <c r="AP343" s="194"/>
      <c r="AQ343" s="621" t="s">
        <v>147</v>
      </c>
      <c r="AR343" s="669"/>
      <c r="AS343" s="669"/>
      <c r="AT343" s="669"/>
      <c r="AU343" s="669"/>
      <c r="AV343" s="669"/>
      <c r="AW343" s="196"/>
      <c r="AX343" s="196"/>
      <c r="AY343" s="196"/>
      <c r="AZ343" s="197"/>
      <c r="BA343" s="670" t="s">
        <v>171</v>
      </c>
      <c r="BB343" s="671"/>
      <c r="BC343" s="671"/>
      <c r="BD343" s="671"/>
      <c r="BE343" s="671"/>
      <c r="BF343" s="671"/>
      <c r="BG343" s="671"/>
      <c r="BH343" s="671"/>
      <c r="BI343" s="671"/>
      <c r="BJ343" s="671"/>
      <c r="BK343" s="97"/>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c r="CT343" s="2"/>
      <c r="CU343" s="2"/>
      <c r="CV343" s="2"/>
      <c r="CW343" s="2"/>
      <c r="CX343" s="2"/>
      <c r="CY343" s="2"/>
      <c r="CZ343" s="2"/>
      <c r="DA343" s="2"/>
      <c r="DB343" s="2"/>
      <c r="DC343" s="2"/>
      <c r="DD343" s="2"/>
      <c r="DE343" s="2"/>
      <c r="DF343" s="2"/>
      <c r="DG343" s="2"/>
      <c r="DH343" s="2"/>
      <c r="DI343" s="2"/>
      <c r="DJ343" s="2"/>
      <c r="DK343" s="2"/>
      <c r="DL343" s="2"/>
      <c r="DM343" s="2"/>
      <c r="DN343" s="2"/>
      <c r="DO343" s="2"/>
      <c r="DP343" s="2"/>
      <c r="DQ343" s="2"/>
      <c r="DR343" s="2"/>
      <c r="DS343" s="2"/>
      <c r="DT343" s="2"/>
      <c r="DU343" s="2"/>
      <c r="DV343" s="2"/>
      <c r="DW343" s="2"/>
      <c r="DX343" s="2"/>
      <c r="DY343" s="2"/>
      <c r="DZ343" s="2"/>
      <c r="EA343" s="2"/>
      <c r="EB343" s="2"/>
      <c r="EC343" s="2"/>
      <c r="ED343" s="2"/>
      <c r="EE343" s="2"/>
      <c r="EF343" s="2"/>
      <c r="EG343" s="2"/>
      <c r="EH343" s="2"/>
      <c r="EI343" s="2"/>
      <c r="EJ343" s="2"/>
      <c r="EK343" s="2"/>
      <c r="EL343" s="2"/>
      <c r="EM343" s="2"/>
      <c r="EN343" s="2"/>
      <c r="EO343" s="2"/>
      <c r="EP343" s="2"/>
      <c r="EQ343" s="2"/>
      <c r="ER343" s="2"/>
      <c r="ES343" s="2"/>
      <c r="ET343" s="2"/>
      <c r="EU343" s="2"/>
      <c r="EV343" s="2"/>
      <c r="EW343" s="2"/>
      <c r="EX343" s="2"/>
      <c r="EY343" s="2"/>
      <c r="EZ343" s="2"/>
      <c r="FA343" s="2"/>
      <c r="FB343" s="2"/>
      <c r="FC343" s="2"/>
      <c r="FD343" s="2"/>
      <c r="FE343" s="2"/>
      <c r="FF343" s="2"/>
      <c r="FG343" s="2"/>
      <c r="FH343" s="2"/>
      <c r="FI343" s="2"/>
      <c r="FJ343" s="2"/>
      <c r="FK343" s="2"/>
      <c r="FL343" s="2"/>
      <c r="FM343" s="2"/>
      <c r="FN343" s="2"/>
      <c r="FO343" s="2"/>
      <c r="FP343" s="2"/>
      <c r="FQ343" s="2"/>
      <c r="FR343" s="2"/>
      <c r="FS343" s="2"/>
      <c r="FT343" s="2"/>
      <c r="FU343" s="2"/>
      <c r="FV343" s="2"/>
      <c r="FW343" s="2"/>
      <c r="FX343" s="2"/>
      <c r="FY343" s="2"/>
      <c r="FZ343" s="2"/>
      <c r="GA343" s="2"/>
      <c r="GB343" s="2"/>
      <c r="GC343" s="2"/>
      <c r="GD343" s="2"/>
      <c r="GE343" s="2"/>
      <c r="GF343" s="2"/>
      <c r="GG343" s="2"/>
      <c r="GH343" s="2"/>
      <c r="GI343" s="2"/>
      <c r="GJ343" s="2"/>
      <c r="GK343" s="2"/>
      <c r="GL343" s="2"/>
      <c r="GM343" s="2"/>
      <c r="GN343" s="2"/>
      <c r="GO343" s="2"/>
      <c r="GP343" s="2"/>
    </row>
    <row r="344" spans="6:198" s="1" customFormat="1" ht="12.75" customHeight="1">
      <c r="F344" s="12"/>
      <c r="G344" s="621"/>
      <c r="H344" s="621"/>
      <c r="I344" s="621"/>
      <c r="J344" s="160"/>
      <c r="K344" s="12"/>
      <c r="L344" s="194"/>
      <c r="M344" s="198"/>
      <c r="N344" s="198"/>
      <c r="O344" s="668"/>
      <c r="P344" s="668"/>
      <c r="Q344" s="668"/>
      <c r="R344" s="668"/>
      <c r="S344" s="668"/>
      <c r="T344" s="668"/>
      <c r="U344" s="194"/>
      <c r="V344" s="195"/>
      <c r="W344" s="195"/>
      <c r="X344" s="195"/>
      <c r="Y344" s="195"/>
      <c r="Z344" s="195"/>
      <c r="AA344" s="195"/>
      <c r="AB344" s="195"/>
      <c r="AC344" s="195"/>
      <c r="AD344" s="669"/>
      <c r="AE344" s="669"/>
      <c r="AF344" s="669"/>
      <c r="AG344" s="669"/>
      <c r="AH344" s="669"/>
      <c r="AI344" s="669"/>
      <c r="AJ344" s="196"/>
      <c r="AK344" s="196"/>
      <c r="AL344" s="196"/>
      <c r="AM344" s="196"/>
      <c r="AN344" s="194"/>
      <c r="AO344" s="194"/>
      <c r="AP344" s="194"/>
      <c r="AQ344" s="669"/>
      <c r="AR344" s="669"/>
      <c r="AS344" s="669"/>
      <c r="AT344" s="669"/>
      <c r="AU344" s="669"/>
      <c r="AV344" s="669"/>
      <c r="AW344" s="196"/>
      <c r="AX344" s="196"/>
      <c r="AY344" s="196"/>
      <c r="AZ344" s="197"/>
      <c r="BA344" s="197"/>
      <c r="BB344" s="197"/>
      <c r="BC344" s="197"/>
      <c r="BD344" s="197"/>
      <c r="BE344" s="197"/>
      <c r="BF344" s="197"/>
      <c r="BG344" s="197"/>
      <c r="BH344" s="197"/>
      <c r="BI344" s="197"/>
      <c r="BJ344" s="197"/>
      <c r="BK344" s="97"/>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c r="CV344" s="2"/>
      <c r="CW344" s="2"/>
      <c r="CX344" s="2"/>
      <c r="CY344" s="2"/>
      <c r="CZ344" s="2"/>
      <c r="DA344" s="2"/>
      <c r="DB344" s="2"/>
      <c r="DC344" s="2"/>
      <c r="DD344" s="2"/>
      <c r="DE344" s="2"/>
      <c r="DF344" s="2"/>
      <c r="DG344" s="2"/>
      <c r="DH344" s="2"/>
      <c r="DI344" s="2"/>
      <c r="DJ344" s="2"/>
      <c r="DK344" s="2"/>
      <c r="DL344" s="2"/>
      <c r="DM344" s="2"/>
      <c r="DN344" s="2"/>
      <c r="DO344" s="2"/>
      <c r="DP344" s="2"/>
      <c r="DQ344" s="2"/>
      <c r="DR344" s="2"/>
      <c r="DS344" s="2"/>
      <c r="DT344" s="2"/>
      <c r="DU344" s="2"/>
      <c r="DV344" s="2"/>
      <c r="DW344" s="2"/>
      <c r="DX344" s="2"/>
      <c r="DY344" s="2"/>
      <c r="DZ344" s="2"/>
      <c r="EA344" s="2"/>
      <c r="EB344" s="2"/>
      <c r="EC344" s="2"/>
      <c r="ED344" s="2"/>
      <c r="EE344" s="2"/>
      <c r="EF344" s="2"/>
      <c r="EG344" s="2"/>
      <c r="EH344" s="2"/>
      <c r="EI344" s="2"/>
      <c r="EJ344" s="2"/>
      <c r="EK344" s="2"/>
      <c r="EL344" s="2"/>
      <c r="EM344" s="2"/>
      <c r="EN344" s="2"/>
      <c r="EO344" s="2"/>
      <c r="EP344" s="2"/>
      <c r="EQ344" s="2"/>
      <c r="ER344" s="2"/>
      <c r="ES344" s="2"/>
      <c r="ET344" s="2"/>
      <c r="EU344" s="2"/>
      <c r="EV344" s="2"/>
      <c r="EW344" s="2"/>
      <c r="EX344" s="2"/>
      <c r="EY344" s="2"/>
      <c r="EZ344" s="2"/>
      <c r="FA344" s="2"/>
      <c r="FB344" s="2"/>
      <c r="FC344" s="2"/>
      <c r="FD344" s="2"/>
      <c r="FE344" s="2"/>
      <c r="FF344" s="2"/>
      <c r="FG344" s="2"/>
      <c r="FH344" s="2"/>
      <c r="FI344" s="2"/>
      <c r="FJ344" s="2"/>
      <c r="FK344" s="2"/>
      <c r="FL344" s="2"/>
      <c r="FM344" s="2"/>
      <c r="FN344" s="2"/>
      <c r="FO344" s="2"/>
      <c r="FP344" s="2"/>
      <c r="FQ344" s="2"/>
      <c r="FR344" s="2"/>
      <c r="FS344" s="2"/>
      <c r="FT344" s="2"/>
      <c r="FU344" s="2"/>
      <c r="FV344" s="2"/>
      <c r="FW344" s="2"/>
      <c r="FX344" s="2"/>
      <c r="FY344" s="2"/>
      <c r="FZ344" s="2"/>
      <c r="GA344" s="2"/>
      <c r="GB344" s="2"/>
      <c r="GC344" s="2"/>
      <c r="GD344" s="2"/>
      <c r="GE344" s="2"/>
      <c r="GF344" s="2"/>
      <c r="GG344" s="2"/>
      <c r="GH344" s="2"/>
      <c r="GI344" s="2"/>
      <c r="GJ344" s="2"/>
      <c r="GK344" s="2"/>
      <c r="GL344" s="2"/>
      <c r="GM344" s="2"/>
      <c r="GN344" s="2"/>
      <c r="GO344" s="2"/>
      <c r="GP344" s="2"/>
    </row>
    <row r="345" spans="6:198" s="1" customFormat="1" ht="12.75" customHeight="1">
      <c r="F345" s="12"/>
      <c r="G345" s="621"/>
      <c r="H345" s="621"/>
      <c r="I345" s="621"/>
      <c r="J345" s="160"/>
      <c r="K345" s="12"/>
      <c r="L345" s="194"/>
      <c r="M345" s="12"/>
      <c r="N345" s="194"/>
      <c r="O345" s="668"/>
      <c r="P345" s="668"/>
      <c r="Q345" s="668"/>
      <c r="R345" s="668"/>
      <c r="S345" s="668"/>
      <c r="T345" s="668"/>
      <c r="U345" s="194"/>
      <c r="V345" s="194"/>
      <c r="W345" s="194"/>
      <c r="X345" s="126"/>
      <c r="Y345" s="199"/>
      <c r="Z345" s="199"/>
      <c r="AA345" s="199"/>
      <c r="AB345" s="199"/>
      <c r="AC345" s="199"/>
      <c r="AD345" s="669"/>
      <c r="AE345" s="669"/>
      <c r="AF345" s="669"/>
      <c r="AG345" s="669"/>
      <c r="AH345" s="669"/>
      <c r="AI345" s="669"/>
      <c r="AJ345" s="200"/>
      <c r="AK345" s="200"/>
      <c r="AL345" s="200"/>
      <c r="AM345" s="200"/>
      <c r="AN345" s="194"/>
      <c r="AO345" s="194"/>
      <c r="AP345" s="194"/>
      <c r="AQ345" s="669"/>
      <c r="AR345" s="669"/>
      <c r="AS345" s="669"/>
      <c r="AT345" s="669"/>
      <c r="AU345" s="669"/>
      <c r="AV345" s="669"/>
      <c r="AW345" s="196"/>
      <c r="AX345" s="196"/>
      <c r="AY345" s="196"/>
      <c r="AZ345" s="197"/>
      <c r="BA345" s="651" t="s">
        <v>172</v>
      </c>
      <c r="BB345" s="651"/>
      <c r="BC345" s="651"/>
      <c r="BD345" s="651"/>
      <c r="BE345" s="126"/>
      <c r="BF345" s="651" t="s">
        <v>173</v>
      </c>
      <c r="BG345" s="651"/>
      <c r="BH345" s="651"/>
      <c r="BI345" s="651"/>
      <c r="BJ345" s="651"/>
      <c r="BK345" s="97"/>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c r="CV345" s="2"/>
      <c r="CW345" s="2"/>
      <c r="CX345" s="2"/>
      <c r="CY345" s="2"/>
      <c r="CZ345" s="2"/>
      <c r="DA345" s="2"/>
      <c r="DB345" s="2"/>
      <c r="DC345" s="2"/>
      <c r="DD345" s="2"/>
      <c r="DE345" s="2"/>
      <c r="DF345" s="2"/>
      <c r="DG345" s="2"/>
      <c r="DH345" s="2"/>
      <c r="DI345" s="2"/>
      <c r="DJ345" s="2"/>
      <c r="DK345" s="2"/>
      <c r="DL345" s="2"/>
      <c r="DM345" s="2"/>
      <c r="DN345" s="2"/>
      <c r="DO345" s="2"/>
      <c r="DP345" s="2"/>
      <c r="DQ345" s="2"/>
      <c r="DR345" s="2"/>
      <c r="DS345" s="2"/>
      <c r="DT345" s="2"/>
      <c r="DU345" s="2"/>
      <c r="DV345" s="2"/>
      <c r="DW345" s="2"/>
      <c r="DX345" s="2"/>
      <c r="DY345" s="2"/>
      <c r="DZ345" s="2"/>
      <c r="EA345" s="2"/>
      <c r="EB345" s="2"/>
      <c r="EC345" s="2"/>
      <c r="ED345" s="2"/>
      <c r="EE345" s="2"/>
      <c r="EF345" s="2"/>
      <c r="EG345" s="2"/>
      <c r="EH345" s="2"/>
      <c r="EI345" s="2"/>
      <c r="EJ345" s="2"/>
      <c r="EK345" s="2"/>
      <c r="EL345" s="2"/>
      <c r="EM345" s="2"/>
      <c r="EN345" s="2"/>
      <c r="EO345" s="2"/>
      <c r="EP345" s="2"/>
      <c r="EQ345" s="2"/>
      <c r="ER345" s="2"/>
      <c r="ES345" s="2"/>
      <c r="ET345" s="2"/>
      <c r="EU345" s="2"/>
      <c r="EV345" s="2"/>
      <c r="EW345" s="2"/>
      <c r="EX345" s="2"/>
      <c r="EY345" s="2"/>
      <c r="EZ345" s="2"/>
      <c r="FA345" s="2"/>
      <c r="FB345" s="2"/>
      <c r="FC345" s="2"/>
      <c r="FD345" s="2"/>
      <c r="FE345" s="2"/>
      <c r="FF345" s="2"/>
      <c r="FG345" s="2"/>
      <c r="FH345" s="2"/>
      <c r="FI345" s="2"/>
      <c r="FJ345" s="2"/>
      <c r="FK345" s="2"/>
      <c r="FL345" s="2"/>
      <c r="FM345" s="2"/>
      <c r="FN345" s="2"/>
      <c r="FO345" s="2"/>
      <c r="FP345" s="2"/>
      <c r="FQ345" s="2"/>
      <c r="FR345" s="2"/>
      <c r="FS345" s="2"/>
      <c r="FT345" s="2"/>
      <c r="FU345" s="2"/>
      <c r="FV345" s="2"/>
      <c r="FW345" s="2"/>
      <c r="FX345" s="2"/>
      <c r="FY345" s="2"/>
      <c r="FZ345" s="2"/>
      <c r="GA345" s="2"/>
      <c r="GB345" s="2"/>
      <c r="GC345" s="2"/>
      <c r="GD345" s="2"/>
      <c r="GE345" s="2"/>
      <c r="GF345" s="2"/>
      <c r="GG345" s="2"/>
      <c r="GH345" s="2"/>
      <c r="GI345" s="2"/>
      <c r="GJ345" s="2"/>
      <c r="GK345" s="2"/>
      <c r="GL345" s="2"/>
      <c r="GM345" s="2"/>
      <c r="GN345" s="2"/>
      <c r="GO345" s="2"/>
      <c r="GP345" s="2"/>
    </row>
    <row r="346" spans="6:198" s="1" customFormat="1" ht="12.75" customHeight="1">
      <c r="F346" s="97"/>
      <c r="G346" s="609" t="s">
        <v>112</v>
      </c>
      <c r="H346" s="609"/>
      <c r="I346" s="609"/>
      <c r="J346" s="201"/>
      <c r="K346" s="202"/>
      <c r="L346" s="203"/>
      <c r="M346" s="203"/>
      <c r="N346" s="203"/>
      <c r="O346" s="636">
        <f>AE266</f>
        <v>338900000</v>
      </c>
      <c r="P346" s="640"/>
      <c r="Q346" s="640"/>
      <c r="R346" s="640"/>
      <c r="S346" s="640"/>
      <c r="T346" s="640"/>
      <c r="U346" s="165"/>
      <c r="V346" s="165"/>
      <c r="W346" s="165"/>
      <c r="X346" s="164"/>
      <c r="Y346" s="204"/>
      <c r="Z346" s="205"/>
      <c r="AA346" s="205"/>
      <c r="AB346" s="205"/>
      <c r="AC346" s="205"/>
      <c r="AD346" s="636">
        <f>AM224</f>
        <v>0</v>
      </c>
      <c r="AE346" s="640"/>
      <c r="AF346" s="640"/>
      <c r="AG346" s="640"/>
      <c r="AH346" s="640"/>
      <c r="AI346" s="640"/>
      <c r="AJ346" s="206"/>
      <c r="AK346" s="206"/>
      <c r="AL346" s="206"/>
      <c r="AM346" s="206"/>
      <c r="AN346" s="207"/>
      <c r="AO346" s="207"/>
      <c r="AP346" s="207"/>
      <c r="AQ346" s="636">
        <f>O346-AD346</f>
        <v>338900000</v>
      </c>
      <c r="AR346" s="640"/>
      <c r="AS346" s="640"/>
      <c r="AT346" s="640"/>
      <c r="AU346" s="640"/>
      <c r="AV346" s="640"/>
      <c r="AW346" s="208"/>
      <c r="AX346" s="208"/>
      <c r="AY346" s="208"/>
      <c r="AZ346" s="164"/>
      <c r="BA346" s="673">
        <f>U56</f>
        <v>0.12559987615460033</v>
      </c>
      <c r="BB346" s="674"/>
      <c r="BC346" s="674"/>
      <c r="BD346" s="674"/>
      <c r="BE346" s="209"/>
      <c r="BF346" s="676">
        <f>AQ56</f>
        <v>0.12559987615460033</v>
      </c>
      <c r="BG346" s="677"/>
      <c r="BH346" s="677"/>
      <c r="BI346" s="677"/>
      <c r="BJ346" s="677"/>
      <c r="BK346" s="97"/>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c r="CV346" s="2"/>
      <c r="CW346" s="2"/>
      <c r="CX346" s="2"/>
      <c r="CY346" s="2"/>
      <c r="CZ346" s="2"/>
      <c r="DA346" s="2"/>
      <c r="DB346" s="2"/>
      <c r="DC346" s="2"/>
      <c r="DD346" s="2"/>
      <c r="DE346" s="2"/>
      <c r="DF346" s="2"/>
      <c r="DG346" s="2"/>
      <c r="DH346" s="2"/>
      <c r="DI346" s="2"/>
      <c r="DJ346" s="2"/>
      <c r="DK346" s="2"/>
      <c r="DL346" s="2"/>
      <c r="DM346" s="2"/>
      <c r="DN346" s="2"/>
      <c r="DO346" s="2"/>
      <c r="DP346" s="2"/>
      <c r="DQ346" s="2"/>
      <c r="DR346" s="2"/>
      <c r="DS346" s="2"/>
      <c r="DT346" s="2"/>
      <c r="DU346" s="2"/>
      <c r="DV346" s="2"/>
      <c r="DW346" s="2"/>
      <c r="DX346" s="2"/>
      <c r="DY346" s="2"/>
      <c r="DZ346" s="2"/>
      <c r="EA346" s="2"/>
      <c r="EB346" s="2"/>
      <c r="EC346" s="2"/>
      <c r="ED346" s="2"/>
      <c r="EE346" s="2"/>
      <c r="EF346" s="2"/>
      <c r="EG346" s="2"/>
      <c r="EH346" s="2"/>
      <c r="EI346" s="2"/>
      <c r="EJ346" s="2"/>
      <c r="EK346" s="2"/>
      <c r="EL346" s="2"/>
      <c r="EM346" s="2"/>
      <c r="EN346" s="2"/>
      <c r="EO346" s="2"/>
      <c r="EP346" s="2"/>
      <c r="EQ346" s="2"/>
      <c r="ER346" s="2"/>
      <c r="ES346" s="2"/>
      <c r="ET346" s="2"/>
      <c r="EU346" s="2"/>
      <c r="EV346" s="2"/>
      <c r="EW346" s="2"/>
      <c r="EX346" s="2"/>
      <c r="EY346" s="2"/>
      <c r="EZ346" s="2"/>
      <c r="FA346" s="2"/>
      <c r="FB346" s="2"/>
      <c r="FC346" s="2"/>
      <c r="FD346" s="2"/>
      <c r="FE346" s="2"/>
      <c r="FF346" s="2"/>
      <c r="FG346" s="2"/>
      <c r="FH346" s="2"/>
      <c r="FI346" s="2"/>
      <c r="FJ346" s="2"/>
      <c r="FK346" s="2"/>
      <c r="FL346" s="2"/>
      <c r="FM346" s="2"/>
      <c r="FN346" s="2"/>
      <c r="FO346" s="2"/>
      <c r="FP346" s="2"/>
      <c r="FQ346" s="2"/>
      <c r="FR346" s="2"/>
      <c r="FS346" s="2"/>
      <c r="FT346" s="2"/>
      <c r="FU346" s="2"/>
      <c r="FV346" s="2"/>
      <c r="FW346" s="2"/>
      <c r="FX346" s="2"/>
      <c r="FY346" s="2"/>
      <c r="FZ346" s="2"/>
      <c r="GA346" s="2"/>
      <c r="GB346" s="2"/>
      <c r="GC346" s="2"/>
      <c r="GD346" s="2"/>
      <c r="GE346" s="2"/>
      <c r="GF346" s="2"/>
      <c r="GG346" s="2"/>
      <c r="GH346" s="2"/>
      <c r="GI346" s="2"/>
      <c r="GJ346" s="2"/>
      <c r="GK346" s="2"/>
      <c r="GL346" s="2"/>
      <c r="GM346" s="2"/>
      <c r="GN346" s="2"/>
      <c r="GO346" s="2"/>
      <c r="GP346" s="2"/>
    </row>
    <row r="347" spans="6:198" s="1" customFormat="1" ht="12.75" customHeight="1">
      <c r="F347" s="97"/>
      <c r="G347" s="610"/>
      <c r="H347" s="610"/>
      <c r="I347" s="610"/>
      <c r="J347" s="210"/>
      <c r="K347" s="211"/>
      <c r="L347" s="211"/>
      <c r="M347" s="211"/>
      <c r="N347" s="211"/>
      <c r="O347" s="641"/>
      <c r="P347" s="641"/>
      <c r="Q347" s="641"/>
      <c r="R347" s="641"/>
      <c r="S347" s="641"/>
      <c r="T347" s="641"/>
      <c r="U347" s="212"/>
      <c r="V347" s="212"/>
      <c r="W347" s="212"/>
      <c r="X347" s="168"/>
      <c r="Y347" s="213"/>
      <c r="Z347" s="213"/>
      <c r="AA347" s="213"/>
      <c r="AB347" s="213"/>
      <c r="AC347" s="213"/>
      <c r="AD347" s="641"/>
      <c r="AE347" s="641"/>
      <c r="AF347" s="641"/>
      <c r="AG347" s="641"/>
      <c r="AH347" s="641"/>
      <c r="AI347" s="641"/>
      <c r="AJ347" s="214"/>
      <c r="AK347" s="214"/>
      <c r="AL347" s="214"/>
      <c r="AM347" s="214"/>
      <c r="AN347" s="215"/>
      <c r="AO347" s="215"/>
      <c r="AP347" s="215"/>
      <c r="AQ347" s="641"/>
      <c r="AR347" s="641"/>
      <c r="AS347" s="641"/>
      <c r="AT347" s="641"/>
      <c r="AU347" s="641"/>
      <c r="AV347" s="641"/>
      <c r="AW347" s="216"/>
      <c r="AX347" s="216"/>
      <c r="AY347" s="216"/>
      <c r="AZ347" s="212"/>
      <c r="BA347" s="675"/>
      <c r="BB347" s="675"/>
      <c r="BC347" s="675"/>
      <c r="BD347" s="675"/>
      <c r="BE347" s="217"/>
      <c r="BF347" s="678"/>
      <c r="BG347" s="678"/>
      <c r="BH347" s="678"/>
      <c r="BI347" s="678"/>
      <c r="BJ347" s="678"/>
      <c r="BK347" s="97"/>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c r="CV347" s="2"/>
      <c r="CW347" s="2"/>
      <c r="CX347" s="2"/>
      <c r="CY347" s="2"/>
      <c r="CZ347" s="2"/>
      <c r="DA347" s="2"/>
      <c r="DB347" s="2"/>
      <c r="DC347" s="2"/>
      <c r="DD347" s="2"/>
      <c r="DE347" s="2"/>
      <c r="DF347" s="2"/>
      <c r="DG347" s="2"/>
      <c r="DH347" s="2"/>
      <c r="DI347" s="2"/>
      <c r="DJ347" s="2"/>
      <c r="DK347" s="2"/>
      <c r="DL347" s="2"/>
      <c r="DM347" s="2"/>
      <c r="DN347" s="2"/>
      <c r="DO347" s="2"/>
      <c r="DP347" s="2"/>
      <c r="DQ347" s="2"/>
      <c r="DR347" s="2"/>
      <c r="DS347" s="2"/>
      <c r="DT347" s="2"/>
      <c r="DU347" s="2"/>
      <c r="DV347" s="2"/>
      <c r="DW347" s="2"/>
      <c r="DX347" s="2"/>
      <c r="DY347" s="2"/>
      <c r="DZ347" s="2"/>
      <c r="EA347" s="2"/>
      <c r="EB347" s="2"/>
      <c r="EC347" s="2"/>
      <c r="ED347" s="2"/>
      <c r="EE347" s="2"/>
      <c r="EF347" s="2"/>
      <c r="EG347" s="2"/>
      <c r="EH347" s="2"/>
      <c r="EI347" s="2"/>
      <c r="EJ347" s="2"/>
      <c r="EK347" s="2"/>
      <c r="EL347" s="2"/>
      <c r="EM347" s="2"/>
      <c r="EN347" s="2"/>
      <c r="EO347" s="2"/>
      <c r="EP347" s="2"/>
      <c r="EQ347" s="2"/>
      <c r="ER347" s="2"/>
      <c r="ES347" s="2"/>
      <c r="ET347" s="2"/>
      <c r="EU347" s="2"/>
      <c r="EV347" s="2"/>
      <c r="EW347" s="2"/>
      <c r="EX347" s="2"/>
      <c r="EY347" s="2"/>
      <c r="EZ347" s="2"/>
      <c r="FA347" s="2"/>
      <c r="FB347" s="2"/>
      <c r="FC347" s="2"/>
      <c r="FD347" s="2"/>
      <c r="FE347" s="2"/>
      <c r="FF347" s="2"/>
      <c r="FG347" s="2"/>
      <c r="FH347" s="2"/>
      <c r="FI347" s="2"/>
      <c r="FJ347" s="2"/>
      <c r="FK347" s="2"/>
      <c r="FL347" s="2"/>
      <c r="FM347" s="2"/>
      <c r="FN347" s="2"/>
      <c r="FO347" s="2"/>
      <c r="FP347" s="2"/>
      <c r="FQ347" s="2"/>
      <c r="FR347" s="2"/>
      <c r="FS347" s="2"/>
      <c r="FT347" s="2"/>
      <c r="FU347" s="2"/>
      <c r="FV347" s="2"/>
      <c r="FW347" s="2"/>
      <c r="FX347" s="2"/>
      <c r="FY347" s="2"/>
      <c r="FZ347" s="2"/>
      <c r="GA347" s="2"/>
      <c r="GB347" s="2"/>
      <c r="GC347" s="2"/>
      <c r="GD347" s="2"/>
      <c r="GE347" s="2"/>
      <c r="GF347" s="2"/>
      <c r="GG347" s="2"/>
      <c r="GH347" s="2"/>
      <c r="GI347" s="2"/>
      <c r="GJ347" s="2"/>
      <c r="GK347" s="2"/>
      <c r="GL347" s="2"/>
      <c r="GM347" s="2"/>
      <c r="GN347" s="2"/>
      <c r="GO347" s="2"/>
      <c r="GP347" s="2"/>
    </row>
    <row r="348" spans="6:198" s="1" customFormat="1" ht="12.75" customHeight="1">
      <c r="F348" s="97"/>
      <c r="G348" s="609" t="s">
        <v>149</v>
      </c>
      <c r="H348" s="609"/>
      <c r="I348" s="609"/>
      <c r="J348" s="201"/>
      <c r="K348" s="202"/>
      <c r="L348" s="203"/>
      <c r="M348" s="203"/>
      <c r="N348" s="203"/>
      <c r="O348" s="636">
        <f>AE268</f>
        <v>11230000</v>
      </c>
      <c r="P348" s="640"/>
      <c r="Q348" s="640"/>
      <c r="R348" s="640"/>
      <c r="S348" s="640"/>
      <c r="T348" s="640"/>
      <c r="U348" s="165"/>
      <c r="V348" s="165"/>
      <c r="W348" s="165"/>
      <c r="X348" s="164"/>
      <c r="Y348" s="185"/>
      <c r="Z348" s="185"/>
      <c r="AA348" s="185"/>
      <c r="AB348" s="185"/>
      <c r="AC348" s="185"/>
      <c r="AD348" s="636">
        <f>AM226</f>
        <v>0</v>
      </c>
      <c r="AE348" s="640"/>
      <c r="AF348" s="640"/>
      <c r="AG348" s="640"/>
      <c r="AH348" s="640"/>
      <c r="AI348" s="640"/>
      <c r="AJ348" s="180"/>
      <c r="AK348" s="180"/>
      <c r="AL348" s="180"/>
      <c r="AM348" s="180"/>
      <c r="AN348" s="207"/>
      <c r="AO348" s="207"/>
      <c r="AP348" s="207"/>
      <c r="AQ348" s="636">
        <f t="shared" ref="AQ348" si="6">O348-AD348</f>
        <v>11230000</v>
      </c>
      <c r="AR348" s="640"/>
      <c r="AS348" s="640"/>
      <c r="AT348" s="640"/>
      <c r="AU348" s="640"/>
      <c r="AV348" s="640"/>
      <c r="AW348" s="208"/>
      <c r="AX348" s="208"/>
      <c r="AY348" s="208"/>
      <c r="AZ348" s="164"/>
      <c r="BA348" s="673">
        <f>U57</f>
        <v>9.6625212859280663E-2</v>
      </c>
      <c r="BB348" s="674"/>
      <c r="BC348" s="674"/>
      <c r="BD348" s="674"/>
      <c r="BE348" s="209"/>
      <c r="BF348" s="676">
        <f>AQ57</f>
        <v>9.6625212859280663E-2</v>
      </c>
      <c r="BG348" s="677"/>
      <c r="BH348" s="677"/>
      <c r="BI348" s="677"/>
      <c r="BJ348" s="677"/>
      <c r="BK348" s="97"/>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c r="CT348" s="2"/>
      <c r="CU348" s="2"/>
      <c r="CV348" s="2"/>
      <c r="CW348" s="2"/>
      <c r="CX348" s="2"/>
      <c r="CY348" s="2"/>
      <c r="CZ348" s="2"/>
      <c r="DA348" s="2"/>
      <c r="DB348" s="2"/>
      <c r="DC348" s="2"/>
      <c r="DD348" s="2"/>
      <c r="DE348" s="2"/>
      <c r="DF348" s="2"/>
      <c r="DG348" s="2"/>
      <c r="DH348" s="2"/>
      <c r="DI348" s="2"/>
      <c r="DJ348" s="2"/>
      <c r="DK348" s="2"/>
      <c r="DL348" s="2"/>
      <c r="DM348" s="2"/>
      <c r="DN348" s="2"/>
      <c r="DO348" s="2"/>
      <c r="DP348" s="2"/>
      <c r="DQ348" s="2"/>
      <c r="DR348" s="2"/>
      <c r="DS348" s="2"/>
      <c r="DT348" s="2"/>
      <c r="DU348" s="2"/>
      <c r="DV348" s="2"/>
      <c r="DW348" s="2"/>
      <c r="DX348" s="2"/>
      <c r="DY348" s="2"/>
      <c r="DZ348" s="2"/>
      <c r="EA348" s="2"/>
      <c r="EB348" s="2"/>
      <c r="EC348" s="2"/>
      <c r="ED348" s="2"/>
      <c r="EE348" s="2"/>
      <c r="EF348" s="2"/>
      <c r="EG348" s="2"/>
      <c r="EH348" s="2"/>
      <c r="EI348" s="2"/>
      <c r="EJ348" s="2"/>
      <c r="EK348" s="2"/>
      <c r="EL348" s="2"/>
      <c r="EM348" s="2"/>
      <c r="EN348" s="2"/>
      <c r="EO348" s="2"/>
      <c r="EP348" s="2"/>
      <c r="EQ348" s="2"/>
      <c r="ER348" s="2"/>
      <c r="ES348" s="2"/>
      <c r="ET348" s="2"/>
      <c r="EU348" s="2"/>
      <c r="EV348" s="2"/>
      <c r="EW348" s="2"/>
      <c r="EX348" s="2"/>
      <c r="EY348" s="2"/>
      <c r="EZ348" s="2"/>
      <c r="FA348" s="2"/>
      <c r="FB348" s="2"/>
      <c r="FC348" s="2"/>
      <c r="FD348" s="2"/>
      <c r="FE348" s="2"/>
      <c r="FF348" s="2"/>
      <c r="FG348" s="2"/>
      <c r="FH348" s="2"/>
      <c r="FI348" s="2"/>
      <c r="FJ348" s="2"/>
      <c r="FK348" s="2"/>
      <c r="FL348" s="2"/>
      <c r="FM348" s="2"/>
      <c r="FN348" s="2"/>
      <c r="FO348" s="2"/>
      <c r="FP348" s="2"/>
      <c r="FQ348" s="2"/>
      <c r="FR348" s="2"/>
      <c r="FS348" s="2"/>
      <c r="FT348" s="2"/>
      <c r="FU348" s="2"/>
      <c r="FV348" s="2"/>
      <c r="FW348" s="2"/>
      <c r="FX348" s="2"/>
      <c r="FY348" s="2"/>
      <c r="FZ348" s="2"/>
      <c r="GA348" s="2"/>
      <c r="GB348" s="2"/>
      <c r="GC348" s="2"/>
      <c r="GD348" s="2"/>
      <c r="GE348" s="2"/>
      <c r="GF348" s="2"/>
      <c r="GG348" s="2"/>
      <c r="GH348" s="2"/>
      <c r="GI348" s="2"/>
      <c r="GJ348" s="2"/>
      <c r="GK348" s="2"/>
      <c r="GL348" s="2"/>
      <c r="GM348" s="2"/>
      <c r="GN348" s="2"/>
      <c r="GO348" s="2"/>
      <c r="GP348" s="2"/>
    </row>
    <row r="349" spans="6:198" s="1" customFormat="1" ht="12.75" customHeight="1">
      <c r="F349" s="97"/>
      <c r="G349" s="610"/>
      <c r="H349" s="610"/>
      <c r="I349" s="610"/>
      <c r="J349" s="210"/>
      <c r="K349" s="211"/>
      <c r="L349" s="211"/>
      <c r="M349" s="211"/>
      <c r="N349" s="211"/>
      <c r="O349" s="641"/>
      <c r="P349" s="641"/>
      <c r="Q349" s="641"/>
      <c r="R349" s="641"/>
      <c r="S349" s="641"/>
      <c r="T349" s="641"/>
      <c r="U349" s="212"/>
      <c r="V349" s="212"/>
      <c r="W349" s="212"/>
      <c r="X349" s="168"/>
      <c r="Y349" s="187"/>
      <c r="Z349" s="187"/>
      <c r="AA349" s="187"/>
      <c r="AB349" s="187"/>
      <c r="AC349" s="187"/>
      <c r="AD349" s="641"/>
      <c r="AE349" s="641"/>
      <c r="AF349" s="641"/>
      <c r="AG349" s="641"/>
      <c r="AH349" s="641"/>
      <c r="AI349" s="641"/>
      <c r="AJ349" s="186"/>
      <c r="AK349" s="186"/>
      <c r="AL349" s="186"/>
      <c r="AM349" s="186"/>
      <c r="AN349" s="215"/>
      <c r="AO349" s="215"/>
      <c r="AP349" s="215"/>
      <c r="AQ349" s="641"/>
      <c r="AR349" s="641"/>
      <c r="AS349" s="641"/>
      <c r="AT349" s="641"/>
      <c r="AU349" s="641"/>
      <c r="AV349" s="641"/>
      <c r="AW349" s="216"/>
      <c r="AX349" s="216"/>
      <c r="AY349" s="216"/>
      <c r="AZ349" s="212"/>
      <c r="BA349" s="675"/>
      <c r="BB349" s="675"/>
      <c r="BC349" s="675"/>
      <c r="BD349" s="675"/>
      <c r="BE349" s="217"/>
      <c r="BF349" s="678"/>
      <c r="BG349" s="678"/>
      <c r="BH349" s="678"/>
      <c r="BI349" s="678"/>
      <c r="BJ349" s="678"/>
      <c r="BK349" s="97"/>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c r="CT349" s="2"/>
      <c r="CU349" s="2"/>
      <c r="CV349" s="2"/>
      <c r="CW349" s="2"/>
      <c r="CX349" s="2"/>
      <c r="CY349" s="2"/>
      <c r="CZ349" s="2"/>
      <c r="DA349" s="2"/>
      <c r="DB349" s="2"/>
      <c r="DC349" s="2"/>
      <c r="DD349" s="2"/>
      <c r="DE349" s="2"/>
      <c r="DF349" s="2"/>
      <c r="DG349" s="2"/>
      <c r="DH349" s="2"/>
      <c r="DI349" s="2"/>
      <c r="DJ349" s="2"/>
      <c r="DK349" s="2"/>
      <c r="DL349" s="2"/>
      <c r="DM349" s="2"/>
      <c r="DN349" s="2"/>
      <c r="DO349" s="2"/>
      <c r="DP349" s="2"/>
      <c r="DQ349" s="2"/>
      <c r="DR349" s="2"/>
      <c r="DS349" s="2"/>
      <c r="DT349" s="2"/>
      <c r="DU349" s="2"/>
      <c r="DV349" s="2"/>
      <c r="DW349" s="2"/>
      <c r="DX349" s="2"/>
      <c r="DY349" s="2"/>
      <c r="DZ349" s="2"/>
      <c r="EA349" s="2"/>
      <c r="EB349" s="2"/>
      <c r="EC349" s="2"/>
      <c r="ED349" s="2"/>
      <c r="EE349" s="2"/>
      <c r="EF349" s="2"/>
      <c r="EG349" s="2"/>
      <c r="EH349" s="2"/>
      <c r="EI349" s="2"/>
      <c r="EJ349" s="2"/>
      <c r="EK349" s="2"/>
      <c r="EL349" s="2"/>
      <c r="EM349" s="2"/>
      <c r="EN349" s="2"/>
      <c r="EO349" s="2"/>
      <c r="EP349" s="2"/>
      <c r="EQ349" s="2"/>
      <c r="ER349" s="2"/>
      <c r="ES349" s="2"/>
      <c r="ET349" s="2"/>
      <c r="EU349" s="2"/>
      <c r="EV349" s="2"/>
      <c r="EW349" s="2"/>
      <c r="EX349" s="2"/>
      <c r="EY349" s="2"/>
      <c r="EZ349" s="2"/>
      <c r="FA349" s="2"/>
      <c r="FB349" s="2"/>
      <c r="FC349" s="2"/>
      <c r="FD349" s="2"/>
      <c r="FE349" s="2"/>
      <c r="FF349" s="2"/>
      <c r="FG349" s="2"/>
      <c r="FH349" s="2"/>
      <c r="FI349" s="2"/>
      <c r="FJ349" s="2"/>
      <c r="FK349" s="2"/>
      <c r="FL349" s="2"/>
      <c r="FM349" s="2"/>
      <c r="FN349" s="2"/>
      <c r="FO349" s="2"/>
      <c r="FP349" s="2"/>
      <c r="FQ349" s="2"/>
      <c r="FR349" s="2"/>
      <c r="FS349" s="2"/>
      <c r="FT349" s="2"/>
      <c r="FU349" s="2"/>
      <c r="FV349" s="2"/>
      <c r="FW349" s="2"/>
      <c r="FX349" s="2"/>
      <c r="FY349" s="2"/>
      <c r="FZ349" s="2"/>
      <c r="GA349" s="2"/>
      <c r="GB349" s="2"/>
      <c r="GC349" s="2"/>
      <c r="GD349" s="2"/>
      <c r="GE349" s="2"/>
      <c r="GF349" s="2"/>
      <c r="GG349" s="2"/>
      <c r="GH349" s="2"/>
      <c r="GI349" s="2"/>
      <c r="GJ349" s="2"/>
      <c r="GK349" s="2"/>
      <c r="GL349" s="2"/>
      <c r="GM349" s="2"/>
      <c r="GN349" s="2"/>
      <c r="GO349" s="2"/>
      <c r="GP349" s="2"/>
    </row>
    <row r="350" spans="6:198" s="1" customFormat="1" ht="12.75" customHeight="1">
      <c r="F350" s="97"/>
      <c r="G350" s="609" t="s">
        <v>150</v>
      </c>
      <c r="H350" s="609"/>
      <c r="I350" s="609"/>
      <c r="J350" s="201"/>
      <c r="K350" s="202"/>
      <c r="L350" s="203"/>
      <c r="M350" s="203"/>
      <c r="N350" s="203"/>
      <c r="O350" s="636">
        <f>AE270</f>
        <v>11230000</v>
      </c>
      <c r="P350" s="640"/>
      <c r="Q350" s="640"/>
      <c r="R350" s="640"/>
      <c r="S350" s="640"/>
      <c r="T350" s="640"/>
      <c r="U350" s="165"/>
      <c r="V350" s="165"/>
      <c r="W350" s="165"/>
      <c r="X350" s="164"/>
      <c r="Y350" s="185"/>
      <c r="Z350" s="185"/>
      <c r="AA350" s="185"/>
      <c r="AB350" s="185"/>
      <c r="AC350" s="185"/>
      <c r="AD350" s="636">
        <f>AM228</f>
        <v>0</v>
      </c>
      <c r="AE350" s="640"/>
      <c r="AF350" s="640"/>
      <c r="AG350" s="640"/>
      <c r="AH350" s="640"/>
      <c r="AI350" s="640"/>
      <c r="AJ350" s="180"/>
      <c r="AK350" s="180"/>
      <c r="AL350" s="180"/>
      <c r="AM350" s="180"/>
      <c r="AN350" s="207"/>
      <c r="AO350" s="207"/>
      <c r="AP350" s="207"/>
      <c r="AQ350" s="636">
        <f t="shared" ref="AQ350" si="7">O350-AD350</f>
        <v>11230000</v>
      </c>
      <c r="AR350" s="640"/>
      <c r="AS350" s="640"/>
      <c r="AT350" s="640"/>
      <c r="AU350" s="640"/>
      <c r="AV350" s="640"/>
      <c r="AW350" s="208"/>
      <c r="AX350" s="208"/>
      <c r="AY350" s="208"/>
      <c r="AZ350" s="164"/>
      <c r="BA350" s="673">
        <f>U58</f>
        <v>6.7650549563960993E-2</v>
      </c>
      <c r="BB350" s="674"/>
      <c r="BC350" s="674"/>
      <c r="BD350" s="674"/>
      <c r="BE350" s="209"/>
      <c r="BF350" s="676">
        <f>AQ58</f>
        <v>6.7650549563960993E-2</v>
      </c>
      <c r="BG350" s="677"/>
      <c r="BH350" s="677"/>
      <c r="BI350" s="677"/>
      <c r="BJ350" s="677"/>
      <c r="BK350" s="97"/>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Q350" s="2"/>
      <c r="CR350" s="2"/>
      <c r="CS350" s="2"/>
      <c r="CT350" s="2"/>
      <c r="CU350" s="2"/>
      <c r="CV350" s="2"/>
      <c r="CW350" s="2"/>
      <c r="CX350" s="2"/>
      <c r="CY350" s="2"/>
      <c r="CZ350" s="2"/>
      <c r="DA350" s="2"/>
      <c r="DB350" s="2"/>
      <c r="DC350" s="2"/>
      <c r="DD350" s="2"/>
      <c r="DE350" s="2"/>
      <c r="DF350" s="2"/>
      <c r="DG350" s="2"/>
      <c r="DH350" s="2"/>
      <c r="DI350" s="2"/>
      <c r="DJ350" s="2"/>
      <c r="DK350" s="2"/>
      <c r="DL350" s="2"/>
      <c r="DM350" s="2"/>
      <c r="DN350" s="2"/>
      <c r="DO350" s="2"/>
      <c r="DP350" s="2"/>
      <c r="DQ350" s="2"/>
      <c r="DR350" s="2"/>
      <c r="DS350" s="2"/>
      <c r="DT350" s="2"/>
      <c r="DU350" s="2"/>
      <c r="DV350" s="2"/>
      <c r="DW350" s="2"/>
      <c r="DX350" s="2"/>
      <c r="DY350" s="2"/>
      <c r="DZ350" s="2"/>
      <c r="EA350" s="2"/>
      <c r="EB350" s="2"/>
      <c r="EC350" s="2"/>
      <c r="ED350" s="2"/>
      <c r="EE350" s="2"/>
      <c r="EF350" s="2"/>
      <c r="EG350" s="2"/>
      <c r="EH350" s="2"/>
      <c r="EI350" s="2"/>
      <c r="EJ350" s="2"/>
      <c r="EK350" s="2"/>
      <c r="EL350" s="2"/>
      <c r="EM350" s="2"/>
      <c r="EN350" s="2"/>
      <c r="EO350" s="2"/>
      <c r="EP350" s="2"/>
      <c r="EQ350" s="2"/>
      <c r="ER350" s="2"/>
      <c r="ES350" s="2"/>
      <c r="ET350" s="2"/>
      <c r="EU350" s="2"/>
      <c r="EV350" s="2"/>
      <c r="EW350" s="2"/>
      <c r="EX350" s="2"/>
      <c r="EY350" s="2"/>
      <c r="EZ350" s="2"/>
      <c r="FA350" s="2"/>
      <c r="FB350" s="2"/>
      <c r="FC350" s="2"/>
      <c r="FD350" s="2"/>
      <c r="FE350" s="2"/>
      <c r="FF350" s="2"/>
      <c r="FG350" s="2"/>
      <c r="FH350" s="2"/>
      <c r="FI350" s="2"/>
      <c r="FJ350" s="2"/>
      <c r="FK350" s="2"/>
      <c r="FL350" s="2"/>
      <c r="FM350" s="2"/>
      <c r="FN350" s="2"/>
      <c r="FO350" s="2"/>
      <c r="FP350" s="2"/>
      <c r="FQ350" s="2"/>
      <c r="FR350" s="2"/>
      <c r="FS350" s="2"/>
      <c r="FT350" s="2"/>
      <c r="FU350" s="2"/>
      <c r="FV350" s="2"/>
      <c r="FW350" s="2"/>
      <c r="FX350" s="2"/>
      <c r="FY350" s="2"/>
      <c r="FZ350" s="2"/>
      <c r="GA350" s="2"/>
      <c r="GB350" s="2"/>
      <c r="GC350" s="2"/>
      <c r="GD350" s="2"/>
      <c r="GE350" s="2"/>
      <c r="GF350" s="2"/>
      <c r="GG350" s="2"/>
      <c r="GH350" s="2"/>
      <c r="GI350" s="2"/>
      <c r="GJ350" s="2"/>
      <c r="GK350" s="2"/>
      <c r="GL350" s="2"/>
      <c r="GM350" s="2"/>
      <c r="GN350" s="2"/>
      <c r="GO350" s="2"/>
      <c r="GP350" s="2"/>
    </row>
    <row r="351" spans="6:198" s="1" customFormat="1" ht="12.75" customHeight="1">
      <c r="F351" s="97"/>
      <c r="G351" s="610"/>
      <c r="H351" s="610"/>
      <c r="I351" s="610"/>
      <c r="J351" s="210"/>
      <c r="K351" s="211"/>
      <c r="L351" s="211"/>
      <c r="M351" s="211"/>
      <c r="N351" s="211"/>
      <c r="O351" s="641"/>
      <c r="P351" s="641"/>
      <c r="Q351" s="641"/>
      <c r="R351" s="641"/>
      <c r="S351" s="641"/>
      <c r="T351" s="641"/>
      <c r="U351" s="212"/>
      <c r="V351" s="212"/>
      <c r="W351" s="212"/>
      <c r="X351" s="168"/>
      <c r="Y351" s="187"/>
      <c r="Z351" s="187"/>
      <c r="AA351" s="187"/>
      <c r="AB351" s="187"/>
      <c r="AC351" s="187"/>
      <c r="AD351" s="641"/>
      <c r="AE351" s="641"/>
      <c r="AF351" s="641"/>
      <c r="AG351" s="641"/>
      <c r="AH351" s="641"/>
      <c r="AI351" s="641"/>
      <c r="AJ351" s="186"/>
      <c r="AK351" s="186"/>
      <c r="AL351" s="186"/>
      <c r="AM351" s="186"/>
      <c r="AN351" s="215"/>
      <c r="AO351" s="215"/>
      <c r="AP351" s="215"/>
      <c r="AQ351" s="641"/>
      <c r="AR351" s="641"/>
      <c r="AS351" s="641"/>
      <c r="AT351" s="641"/>
      <c r="AU351" s="641"/>
      <c r="AV351" s="641"/>
      <c r="AW351" s="216"/>
      <c r="AX351" s="216"/>
      <c r="AY351" s="216"/>
      <c r="AZ351" s="212"/>
      <c r="BA351" s="675"/>
      <c r="BB351" s="675"/>
      <c r="BC351" s="675"/>
      <c r="BD351" s="675"/>
      <c r="BE351" s="217"/>
      <c r="BF351" s="678"/>
      <c r="BG351" s="678"/>
      <c r="BH351" s="678"/>
      <c r="BI351" s="678"/>
      <c r="BJ351" s="678"/>
      <c r="BK351" s="97"/>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c r="CV351" s="2"/>
      <c r="CW351" s="2"/>
      <c r="CX351" s="2"/>
      <c r="CY351" s="2"/>
      <c r="CZ351" s="2"/>
      <c r="DA351" s="2"/>
      <c r="DB351" s="2"/>
      <c r="DC351" s="2"/>
      <c r="DD351" s="2"/>
      <c r="DE351" s="2"/>
      <c r="DF351" s="2"/>
      <c r="DG351" s="2"/>
      <c r="DH351" s="2"/>
      <c r="DI351" s="2"/>
      <c r="DJ351" s="2"/>
      <c r="DK351" s="2"/>
      <c r="DL351" s="2"/>
      <c r="DM351" s="2"/>
      <c r="DN351" s="2"/>
      <c r="DO351" s="2"/>
      <c r="DP351" s="2"/>
      <c r="DQ351" s="2"/>
      <c r="DR351" s="2"/>
      <c r="DS351" s="2"/>
      <c r="DT351" s="2"/>
      <c r="DU351" s="2"/>
      <c r="DV351" s="2"/>
      <c r="DW351" s="2"/>
      <c r="DX351" s="2"/>
      <c r="DY351" s="2"/>
      <c r="DZ351" s="2"/>
      <c r="EA351" s="2"/>
      <c r="EB351" s="2"/>
      <c r="EC351" s="2"/>
      <c r="ED351" s="2"/>
      <c r="EE351" s="2"/>
      <c r="EF351" s="2"/>
      <c r="EG351" s="2"/>
      <c r="EH351" s="2"/>
      <c r="EI351" s="2"/>
      <c r="EJ351" s="2"/>
      <c r="EK351" s="2"/>
      <c r="EL351" s="2"/>
      <c r="EM351" s="2"/>
      <c r="EN351" s="2"/>
      <c r="EO351" s="2"/>
      <c r="EP351" s="2"/>
      <c r="EQ351" s="2"/>
      <c r="ER351" s="2"/>
      <c r="ES351" s="2"/>
      <c r="ET351" s="2"/>
      <c r="EU351" s="2"/>
      <c r="EV351" s="2"/>
      <c r="EW351" s="2"/>
      <c r="EX351" s="2"/>
      <c r="EY351" s="2"/>
      <c r="EZ351" s="2"/>
      <c r="FA351" s="2"/>
      <c r="FB351" s="2"/>
      <c r="FC351" s="2"/>
      <c r="FD351" s="2"/>
      <c r="FE351" s="2"/>
      <c r="FF351" s="2"/>
      <c r="FG351" s="2"/>
      <c r="FH351" s="2"/>
      <c r="FI351" s="2"/>
      <c r="FJ351" s="2"/>
      <c r="FK351" s="2"/>
      <c r="FL351" s="2"/>
      <c r="FM351" s="2"/>
      <c r="FN351" s="2"/>
      <c r="FO351" s="2"/>
      <c r="FP351" s="2"/>
      <c r="FQ351" s="2"/>
      <c r="FR351" s="2"/>
      <c r="FS351" s="2"/>
      <c r="FT351" s="2"/>
      <c r="FU351" s="2"/>
      <c r="FV351" s="2"/>
      <c r="FW351" s="2"/>
      <c r="FX351" s="2"/>
      <c r="FY351" s="2"/>
      <c r="FZ351" s="2"/>
      <c r="GA351" s="2"/>
      <c r="GB351" s="2"/>
      <c r="GC351" s="2"/>
      <c r="GD351" s="2"/>
      <c r="GE351" s="2"/>
      <c r="GF351" s="2"/>
      <c r="GG351" s="2"/>
      <c r="GH351" s="2"/>
      <c r="GI351" s="2"/>
      <c r="GJ351" s="2"/>
      <c r="GK351" s="2"/>
      <c r="GL351" s="2"/>
      <c r="GM351" s="2"/>
      <c r="GN351" s="2"/>
      <c r="GO351" s="2"/>
      <c r="GP351" s="2"/>
    </row>
    <row r="352" spans="6:198" s="1" customFormat="1" ht="12.75" customHeight="1">
      <c r="F352" s="97"/>
      <c r="G352" s="609" t="s">
        <v>151</v>
      </c>
      <c r="H352" s="609"/>
      <c r="I352" s="609"/>
      <c r="J352" s="201"/>
      <c r="K352" s="202"/>
      <c r="L352" s="203"/>
      <c r="M352" s="203"/>
      <c r="N352" s="203"/>
      <c r="O352" s="636">
        <f>AE272</f>
        <v>7490000</v>
      </c>
      <c r="P352" s="640"/>
      <c r="Q352" s="640"/>
      <c r="R352" s="640"/>
      <c r="S352" s="640"/>
      <c r="T352" s="640"/>
      <c r="U352" s="165"/>
      <c r="V352" s="165"/>
      <c r="W352" s="165"/>
      <c r="X352" s="164"/>
      <c r="Y352" s="185"/>
      <c r="Z352" s="185"/>
      <c r="AA352" s="185"/>
      <c r="AB352" s="185"/>
      <c r="AC352" s="185"/>
      <c r="AD352" s="636">
        <f>AM230</f>
        <v>0</v>
      </c>
      <c r="AE352" s="640"/>
      <c r="AF352" s="640"/>
      <c r="AG352" s="640"/>
      <c r="AH352" s="640"/>
      <c r="AI352" s="640"/>
      <c r="AJ352" s="180"/>
      <c r="AK352" s="180"/>
      <c r="AL352" s="180"/>
      <c r="AM352" s="180"/>
      <c r="AN352" s="207"/>
      <c r="AO352" s="207"/>
      <c r="AP352" s="207"/>
      <c r="AQ352" s="636">
        <f t="shared" ref="AQ352" si="8">O352-AD352</f>
        <v>7490000</v>
      </c>
      <c r="AR352" s="640"/>
      <c r="AS352" s="640"/>
      <c r="AT352" s="640"/>
      <c r="AU352" s="640"/>
      <c r="AV352" s="640"/>
      <c r="AW352" s="208"/>
      <c r="AX352" s="208"/>
      <c r="AY352" s="208"/>
      <c r="AZ352" s="164"/>
      <c r="BA352" s="673">
        <f>U59</f>
        <v>4.8325506992104854E-2</v>
      </c>
      <c r="BB352" s="674"/>
      <c r="BC352" s="674"/>
      <c r="BD352" s="674"/>
      <c r="BE352" s="209"/>
      <c r="BF352" s="676">
        <f>AQ59</f>
        <v>4.8325506992104854E-2</v>
      </c>
      <c r="BG352" s="677"/>
      <c r="BH352" s="677"/>
      <c r="BI352" s="677"/>
      <c r="BJ352" s="677"/>
      <c r="BK352" s="97"/>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c r="CV352" s="2"/>
      <c r="CW352" s="2"/>
      <c r="CX352" s="2"/>
      <c r="CY352" s="2"/>
      <c r="CZ352" s="2"/>
      <c r="DA352" s="2"/>
      <c r="DB352" s="2"/>
      <c r="DC352" s="2"/>
      <c r="DD352" s="2"/>
      <c r="DE352" s="2"/>
      <c r="DF352" s="2"/>
      <c r="DG352" s="2"/>
      <c r="DH352" s="2"/>
      <c r="DI352" s="2"/>
      <c r="DJ352" s="2"/>
      <c r="DK352" s="2"/>
      <c r="DL352" s="2"/>
      <c r="DM352" s="2"/>
      <c r="DN352" s="2"/>
      <c r="DO352" s="2"/>
      <c r="DP352" s="2"/>
      <c r="DQ352" s="2"/>
      <c r="DR352" s="2"/>
      <c r="DS352" s="2"/>
      <c r="DT352" s="2"/>
      <c r="DU352" s="2"/>
      <c r="DV352" s="2"/>
      <c r="DW352" s="2"/>
      <c r="DX352" s="2"/>
      <c r="DY352" s="2"/>
      <c r="DZ352" s="2"/>
      <c r="EA352" s="2"/>
      <c r="EB352" s="2"/>
      <c r="EC352" s="2"/>
      <c r="ED352" s="2"/>
      <c r="EE352" s="2"/>
      <c r="EF352" s="2"/>
      <c r="EG352" s="2"/>
      <c r="EH352" s="2"/>
      <c r="EI352" s="2"/>
      <c r="EJ352" s="2"/>
      <c r="EK352" s="2"/>
      <c r="EL352" s="2"/>
      <c r="EM352" s="2"/>
      <c r="EN352" s="2"/>
      <c r="EO352" s="2"/>
      <c r="EP352" s="2"/>
      <c r="EQ352" s="2"/>
      <c r="ER352" s="2"/>
      <c r="ES352" s="2"/>
      <c r="ET352" s="2"/>
      <c r="EU352" s="2"/>
      <c r="EV352" s="2"/>
      <c r="EW352" s="2"/>
      <c r="EX352" s="2"/>
      <c r="EY352" s="2"/>
      <c r="EZ352" s="2"/>
      <c r="FA352" s="2"/>
      <c r="FB352" s="2"/>
      <c r="FC352" s="2"/>
      <c r="FD352" s="2"/>
      <c r="FE352" s="2"/>
      <c r="FF352" s="2"/>
      <c r="FG352" s="2"/>
      <c r="FH352" s="2"/>
      <c r="FI352" s="2"/>
      <c r="FJ352" s="2"/>
      <c r="FK352" s="2"/>
      <c r="FL352" s="2"/>
      <c r="FM352" s="2"/>
      <c r="FN352" s="2"/>
      <c r="FO352" s="2"/>
      <c r="FP352" s="2"/>
      <c r="FQ352" s="2"/>
      <c r="FR352" s="2"/>
      <c r="FS352" s="2"/>
      <c r="FT352" s="2"/>
      <c r="FU352" s="2"/>
      <c r="FV352" s="2"/>
      <c r="FW352" s="2"/>
      <c r="FX352" s="2"/>
      <c r="FY352" s="2"/>
      <c r="FZ352" s="2"/>
      <c r="GA352" s="2"/>
      <c r="GB352" s="2"/>
      <c r="GC352" s="2"/>
      <c r="GD352" s="2"/>
      <c r="GE352" s="2"/>
      <c r="GF352" s="2"/>
      <c r="GG352" s="2"/>
      <c r="GH352" s="2"/>
      <c r="GI352" s="2"/>
      <c r="GJ352" s="2"/>
      <c r="GK352" s="2"/>
      <c r="GL352" s="2"/>
      <c r="GM352" s="2"/>
      <c r="GN352" s="2"/>
      <c r="GO352" s="2"/>
      <c r="GP352" s="2"/>
    </row>
    <row r="353" spans="6:198" s="1" customFormat="1" ht="12.75" customHeight="1">
      <c r="F353" s="97"/>
      <c r="G353" s="610"/>
      <c r="H353" s="610"/>
      <c r="I353" s="610"/>
      <c r="J353" s="210"/>
      <c r="K353" s="211"/>
      <c r="L353" s="211"/>
      <c r="M353" s="211"/>
      <c r="N353" s="211"/>
      <c r="O353" s="641"/>
      <c r="P353" s="641"/>
      <c r="Q353" s="641"/>
      <c r="R353" s="641"/>
      <c r="S353" s="641"/>
      <c r="T353" s="641"/>
      <c r="U353" s="212"/>
      <c r="V353" s="212"/>
      <c r="W353" s="212"/>
      <c r="X353" s="168"/>
      <c r="Y353" s="187"/>
      <c r="Z353" s="187"/>
      <c r="AA353" s="187"/>
      <c r="AB353" s="187"/>
      <c r="AC353" s="187"/>
      <c r="AD353" s="641"/>
      <c r="AE353" s="641"/>
      <c r="AF353" s="641"/>
      <c r="AG353" s="641"/>
      <c r="AH353" s="641"/>
      <c r="AI353" s="641"/>
      <c r="AJ353" s="186"/>
      <c r="AK353" s="186"/>
      <c r="AL353" s="186"/>
      <c r="AM353" s="186"/>
      <c r="AN353" s="215"/>
      <c r="AO353" s="215"/>
      <c r="AP353" s="215"/>
      <c r="AQ353" s="641"/>
      <c r="AR353" s="641"/>
      <c r="AS353" s="641"/>
      <c r="AT353" s="641"/>
      <c r="AU353" s="641"/>
      <c r="AV353" s="641"/>
      <c r="AW353" s="216"/>
      <c r="AX353" s="216"/>
      <c r="AY353" s="216"/>
      <c r="AZ353" s="212"/>
      <c r="BA353" s="675"/>
      <c r="BB353" s="675"/>
      <c r="BC353" s="675"/>
      <c r="BD353" s="675"/>
      <c r="BE353" s="217"/>
      <c r="BF353" s="678"/>
      <c r="BG353" s="678"/>
      <c r="BH353" s="678"/>
      <c r="BI353" s="678"/>
      <c r="BJ353" s="678"/>
      <c r="BK353" s="97"/>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c r="CZ353" s="2"/>
      <c r="DA353" s="2"/>
      <c r="DB353" s="2"/>
      <c r="DC353" s="2"/>
      <c r="DD353" s="2"/>
      <c r="DE353" s="2"/>
      <c r="DF353" s="2"/>
      <c r="DG353" s="2"/>
      <c r="DH353" s="2"/>
      <c r="DI353" s="2"/>
      <c r="DJ353" s="2"/>
      <c r="DK353" s="2"/>
      <c r="DL353" s="2"/>
      <c r="DM353" s="2"/>
      <c r="DN353" s="2"/>
      <c r="DO353" s="2"/>
      <c r="DP353" s="2"/>
      <c r="DQ353" s="2"/>
      <c r="DR353" s="2"/>
      <c r="DS353" s="2"/>
      <c r="DT353" s="2"/>
      <c r="DU353" s="2"/>
      <c r="DV353" s="2"/>
      <c r="DW353" s="2"/>
      <c r="DX353" s="2"/>
      <c r="DY353" s="2"/>
      <c r="DZ353" s="2"/>
      <c r="EA353" s="2"/>
      <c r="EB353" s="2"/>
      <c r="EC353" s="2"/>
      <c r="ED353" s="2"/>
      <c r="EE353" s="2"/>
      <c r="EF353" s="2"/>
      <c r="EG353" s="2"/>
      <c r="EH353" s="2"/>
      <c r="EI353" s="2"/>
      <c r="EJ353" s="2"/>
      <c r="EK353" s="2"/>
      <c r="EL353" s="2"/>
      <c r="EM353" s="2"/>
      <c r="EN353" s="2"/>
      <c r="EO353" s="2"/>
      <c r="EP353" s="2"/>
      <c r="EQ353" s="2"/>
      <c r="ER353" s="2"/>
      <c r="ES353" s="2"/>
      <c r="ET353" s="2"/>
      <c r="EU353" s="2"/>
      <c r="EV353" s="2"/>
      <c r="EW353" s="2"/>
      <c r="EX353" s="2"/>
      <c r="EY353" s="2"/>
      <c r="EZ353" s="2"/>
      <c r="FA353" s="2"/>
      <c r="FB353" s="2"/>
      <c r="FC353" s="2"/>
      <c r="FD353" s="2"/>
      <c r="FE353" s="2"/>
      <c r="FF353" s="2"/>
      <c r="FG353" s="2"/>
      <c r="FH353" s="2"/>
      <c r="FI353" s="2"/>
      <c r="FJ353" s="2"/>
      <c r="FK353" s="2"/>
      <c r="FL353" s="2"/>
      <c r="FM353" s="2"/>
      <c r="FN353" s="2"/>
      <c r="FO353" s="2"/>
      <c r="FP353" s="2"/>
      <c r="FQ353" s="2"/>
      <c r="FR353" s="2"/>
      <c r="FS353" s="2"/>
      <c r="FT353" s="2"/>
      <c r="FU353" s="2"/>
      <c r="FV353" s="2"/>
      <c r="FW353" s="2"/>
      <c r="FX353" s="2"/>
      <c r="FY353" s="2"/>
      <c r="FZ353" s="2"/>
      <c r="GA353" s="2"/>
      <c r="GB353" s="2"/>
      <c r="GC353" s="2"/>
      <c r="GD353" s="2"/>
      <c r="GE353" s="2"/>
      <c r="GF353" s="2"/>
      <c r="GG353" s="2"/>
      <c r="GH353" s="2"/>
      <c r="GI353" s="2"/>
      <c r="GJ353" s="2"/>
      <c r="GK353" s="2"/>
      <c r="GL353" s="2"/>
      <c r="GM353" s="2"/>
      <c r="GN353" s="2"/>
      <c r="GO353" s="2"/>
      <c r="GP353" s="2"/>
    </row>
    <row r="354" spans="6:198" s="1" customFormat="1" ht="12.75" customHeight="1">
      <c r="F354" s="97"/>
      <c r="G354" s="609" t="s">
        <v>152</v>
      </c>
      <c r="H354" s="609"/>
      <c r="I354" s="609"/>
      <c r="J354" s="201"/>
      <c r="K354" s="202"/>
      <c r="L354" s="203"/>
      <c r="M354" s="203"/>
      <c r="N354" s="203"/>
      <c r="O354" s="636">
        <f>AE274</f>
        <v>5620000</v>
      </c>
      <c r="P354" s="640"/>
      <c r="Q354" s="640"/>
      <c r="R354" s="640"/>
      <c r="S354" s="640"/>
      <c r="T354" s="640"/>
      <c r="U354" s="165"/>
      <c r="V354" s="165"/>
      <c r="W354" s="165"/>
      <c r="X354" s="164"/>
      <c r="Y354" s="185"/>
      <c r="Z354" s="185"/>
      <c r="AA354" s="185"/>
      <c r="AB354" s="185"/>
      <c r="AC354" s="185"/>
      <c r="AD354" s="636">
        <f>AM232</f>
        <v>0</v>
      </c>
      <c r="AE354" s="640"/>
      <c r="AF354" s="640"/>
      <c r="AG354" s="640"/>
      <c r="AH354" s="640"/>
      <c r="AI354" s="640"/>
      <c r="AJ354" s="180"/>
      <c r="AK354" s="180"/>
      <c r="AL354" s="180"/>
      <c r="AM354" s="180"/>
      <c r="AN354" s="207"/>
      <c r="AO354" s="207"/>
      <c r="AP354" s="207"/>
      <c r="AQ354" s="636">
        <f t="shared" ref="AQ354" si="9">O354-AD354</f>
        <v>5620000</v>
      </c>
      <c r="AR354" s="640"/>
      <c r="AS354" s="640"/>
      <c r="AT354" s="640"/>
      <c r="AU354" s="640"/>
      <c r="AV354" s="640"/>
      <c r="AW354" s="208"/>
      <c r="AX354" s="208"/>
      <c r="AY354" s="208"/>
      <c r="AZ354" s="164"/>
      <c r="BA354" s="673">
        <f>U60</f>
        <v>3.3825274781980497E-2</v>
      </c>
      <c r="BB354" s="674"/>
      <c r="BC354" s="674"/>
      <c r="BD354" s="674"/>
      <c r="BE354" s="209"/>
      <c r="BF354" s="676">
        <f>AQ60</f>
        <v>3.3825274781980497E-2</v>
      </c>
      <c r="BG354" s="677"/>
      <c r="BH354" s="677"/>
      <c r="BI354" s="677"/>
      <c r="BJ354" s="677"/>
      <c r="BK354" s="97"/>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2"/>
      <c r="DE354" s="2"/>
      <c r="DF354" s="2"/>
      <c r="DG354" s="2"/>
      <c r="DH354" s="2"/>
      <c r="DI354" s="2"/>
      <c r="DJ354" s="2"/>
      <c r="DK354" s="2"/>
      <c r="DL354" s="2"/>
      <c r="DM354" s="2"/>
      <c r="DN354" s="2"/>
      <c r="DO354" s="2"/>
      <c r="DP354" s="2"/>
      <c r="DQ354" s="2"/>
      <c r="DR354" s="2"/>
      <c r="DS354" s="2"/>
      <c r="DT354" s="2"/>
      <c r="DU354" s="2"/>
      <c r="DV354" s="2"/>
      <c r="DW354" s="2"/>
      <c r="DX354" s="2"/>
      <c r="DY354" s="2"/>
      <c r="DZ354" s="2"/>
      <c r="EA354" s="2"/>
      <c r="EB354" s="2"/>
      <c r="EC354" s="2"/>
      <c r="ED354" s="2"/>
      <c r="EE354" s="2"/>
      <c r="EF354" s="2"/>
      <c r="EG354" s="2"/>
      <c r="EH354" s="2"/>
      <c r="EI354" s="2"/>
      <c r="EJ354" s="2"/>
      <c r="EK354" s="2"/>
      <c r="EL354" s="2"/>
      <c r="EM354" s="2"/>
      <c r="EN354" s="2"/>
      <c r="EO354" s="2"/>
      <c r="EP354" s="2"/>
      <c r="EQ354" s="2"/>
      <c r="ER354" s="2"/>
      <c r="ES354" s="2"/>
      <c r="ET354" s="2"/>
      <c r="EU354" s="2"/>
      <c r="EV354" s="2"/>
      <c r="EW354" s="2"/>
      <c r="EX354" s="2"/>
      <c r="EY354" s="2"/>
      <c r="EZ354" s="2"/>
      <c r="FA354" s="2"/>
      <c r="FB354" s="2"/>
      <c r="FC354" s="2"/>
      <c r="FD354" s="2"/>
      <c r="FE354" s="2"/>
      <c r="FF354" s="2"/>
      <c r="FG354" s="2"/>
      <c r="FH354" s="2"/>
      <c r="FI354" s="2"/>
      <c r="FJ354" s="2"/>
      <c r="FK354" s="2"/>
      <c r="FL354" s="2"/>
      <c r="FM354" s="2"/>
      <c r="FN354" s="2"/>
      <c r="FO354" s="2"/>
      <c r="FP354" s="2"/>
      <c r="FQ354" s="2"/>
      <c r="FR354" s="2"/>
      <c r="FS354" s="2"/>
      <c r="FT354" s="2"/>
      <c r="FU354" s="2"/>
      <c r="FV354" s="2"/>
      <c r="FW354" s="2"/>
      <c r="FX354" s="2"/>
      <c r="FY354" s="2"/>
      <c r="FZ354" s="2"/>
      <c r="GA354" s="2"/>
      <c r="GB354" s="2"/>
      <c r="GC354" s="2"/>
      <c r="GD354" s="2"/>
      <c r="GE354" s="2"/>
      <c r="GF354" s="2"/>
      <c r="GG354" s="2"/>
      <c r="GH354" s="2"/>
      <c r="GI354" s="2"/>
      <c r="GJ354" s="2"/>
      <c r="GK354" s="2"/>
      <c r="GL354" s="2"/>
      <c r="GM354" s="2"/>
      <c r="GN354" s="2"/>
      <c r="GO354" s="2"/>
      <c r="GP354" s="2"/>
    </row>
    <row r="355" spans="6:198" s="1" customFormat="1" ht="12.75" customHeight="1">
      <c r="F355" s="97"/>
      <c r="G355" s="610"/>
      <c r="H355" s="610"/>
      <c r="I355" s="610"/>
      <c r="J355" s="210"/>
      <c r="K355" s="211"/>
      <c r="L355" s="211"/>
      <c r="M355" s="211"/>
      <c r="N355" s="211"/>
      <c r="O355" s="641"/>
      <c r="P355" s="641"/>
      <c r="Q355" s="641"/>
      <c r="R355" s="641"/>
      <c r="S355" s="641"/>
      <c r="T355" s="641"/>
      <c r="U355" s="212"/>
      <c r="V355" s="212"/>
      <c r="W355" s="212"/>
      <c r="X355" s="168"/>
      <c r="Y355" s="187"/>
      <c r="Z355" s="187"/>
      <c r="AA355" s="187"/>
      <c r="AB355" s="187"/>
      <c r="AC355" s="187"/>
      <c r="AD355" s="641"/>
      <c r="AE355" s="641"/>
      <c r="AF355" s="641"/>
      <c r="AG355" s="641"/>
      <c r="AH355" s="641"/>
      <c r="AI355" s="641"/>
      <c r="AJ355" s="186"/>
      <c r="AK355" s="186"/>
      <c r="AL355" s="186"/>
      <c r="AM355" s="186"/>
      <c r="AN355" s="215"/>
      <c r="AO355" s="215"/>
      <c r="AP355" s="215"/>
      <c r="AQ355" s="641"/>
      <c r="AR355" s="641"/>
      <c r="AS355" s="641"/>
      <c r="AT355" s="641"/>
      <c r="AU355" s="641"/>
      <c r="AV355" s="641"/>
      <c r="AW355" s="216"/>
      <c r="AX355" s="216"/>
      <c r="AY355" s="216"/>
      <c r="AZ355" s="212"/>
      <c r="BA355" s="675"/>
      <c r="BB355" s="675"/>
      <c r="BC355" s="675"/>
      <c r="BD355" s="675"/>
      <c r="BE355" s="217"/>
      <c r="BF355" s="678"/>
      <c r="BG355" s="678"/>
      <c r="BH355" s="678"/>
      <c r="BI355" s="678"/>
      <c r="BJ355" s="678"/>
      <c r="BK355" s="97"/>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c r="DC355" s="2"/>
      <c r="DD355" s="2"/>
      <c r="DE355" s="2"/>
      <c r="DF355" s="2"/>
      <c r="DG355" s="2"/>
      <c r="DH355" s="2"/>
      <c r="DI355" s="2"/>
      <c r="DJ355" s="2"/>
      <c r="DK355" s="2"/>
      <c r="DL355" s="2"/>
      <c r="DM355" s="2"/>
      <c r="DN355" s="2"/>
      <c r="DO355" s="2"/>
      <c r="DP355" s="2"/>
      <c r="DQ355" s="2"/>
      <c r="DR355" s="2"/>
      <c r="DS355" s="2"/>
      <c r="DT355" s="2"/>
      <c r="DU355" s="2"/>
      <c r="DV355" s="2"/>
      <c r="DW355" s="2"/>
      <c r="DX355" s="2"/>
      <c r="DY355" s="2"/>
      <c r="DZ355" s="2"/>
      <c r="EA355" s="2"/>
      <c r="EB355" s="2"/>
      <c r="EC355" s="2"/>
      <c r="ED355" s="2"/>
      <c r="EE355" s="2"/>
      <c r="EF355" s="2"/>
      <c r="EG355" s="2"/>
      <c r="EH355" s="2"/>
      <c r="EI355" s="2"/>
      <c r="EJ355" s="2"/>
      <c r="EK355" s="2"/>
      <c r="EL355" s="2"/>
      <c r="EM355" s="2"/>
      <c r="EN355" s="2"/>
      <c r="EO355" s="2"/>
      <c r="EP355" s="2"/>
      <c r="EQ355" s="2"/>
      <c r="ER355" s="2"/>
      <c r="ES355" s="2"/>
      <c r="ET355" s="2"/>
      <c r="EU355" s="2"/>
      <c r="EV355" s="2"/>
      <c r="EW355" s="2"/>
      <c r="EX355" s="2"/>
      <c r="EY355" s="2"/>
      <c r="EZ355" s="2"/>
      <c r="FA355" s="2"/>
      <c r="FB355" s="2"/>
      <c r="FC355" s="2"/>
      <c r="FD355" s="2"/>
      <c r="FE355" s="2"/>
      <c r="FF355" s="2"/>
      <c r="FG355" s="2"/>
      <c r="FH355" s="2"/>
      <c r="FI355" s="2"/>
      <c r="FJ355" s="2"/>
      <c r="FK355" s="2"/>
      <c r="FL355" s="2"/>
      <c r="FM355" s="2"/>
      <c r="FN355" s="2"/>
      <c r="FO355" s="2"/>
      <c r="FP355" s="2"/>
      <c r="FQ355" s="2"/>
      <c r="FR355" s="2"/>
      <c r="FS355" s="2"/>
      <c r="FT355" s="2"/>
      <c r="FU355" s="2"/>
      <c r="FV355" s="2"/>
      <c r="FW355" s="2"/>
      <c r="FX355" s="2"/>
      <c r="FY355" s="2"/>
      <c r="FZ355" s="2"/>
      <c r="GA355" s="2"/>
      <c r="GB355" s="2"/>
      <c r="GC355" s="2"/>
      <c r="GD355" s="2"/>
      <c r="GE355" s="2"/>
      <c r="GF355" s="2"/>
      <c r="GG355" s="2"/>
      <c r="GH355" s="2"/>
      <c r="GI355" s="2"/>
      <c r="GJ355" s="2"/>
      <c r="GK355" s="2"/>
      <c r="GL355" s="2"/>
      <c r="GM355" s="2"/>
      <c r="GN355" s="2"/>
      <c r="GO355" s="2"/>
      <c r="GP355" s="2"/>
    </row>
    <row r="356" spans="6:198" s="1" customFormat="1" ht="12.75" customHeight="1">
      <c r="F356" s="97"/>
      <c r="G356" s="609" t="s">
        <v>153</v>
      </c>
      <c r="H356" s="609"/>
      <c r="I356" s="609"/>
      <c r="J356" s="201"/>
      <c r="K356" s="202"/>
      <c r="L356" s="203"/>
      <c r="M356" s="203"/>
      <c r="N356" s="203"/>
      <c r="O356" s="636">
        <f>AE276</f>
        <v>13110000</v>
      </c>
      <c r="P356" s="640"/>
      <c r="Q356" s="640"/>
      <c r="R356" s="640"/>
      <c r="S356" s="640"/>
      <c r="T356" s="640"/>
      <c r="U356" s="165"/>
      <c r="V356" s="165"/>
      <c r="W356" s="165"/>
      <c r="X356" s="164"/>
      <c r="Y356" s="185"/>
      <c r="Z356" s="185"/>
      <c r="AA356" s="185"/>
      <c r="AB356" s="185"/>
      <c r="AC356" s="185"/>
      <c r="AD356" s="636">
        <f>AM234</f>
        <v>0</v>
      </c>
      <c r="AE356" s="640"/>
      <c r="AF356" s="640"/>
      <c r="AG356" s="640"/>
      <c r="AH356" s="640"/>
      <c r="AI356" s="640"/>
      <c r="AJ356" s="180"/>
      <c r="AK356" s="180"/>
      <c r="AL356" s="180"/>
      <c r="AM356" s="180"/>
      <c r="AN356" s="207"/>
      <c r="AO356" s="207"/>
      <c r="AP356" s="207"/>
      <c r="AQ356" s="636">
        <f t="shared" ref="AQ356" si="10">O356-AD356</f>
        <v>13110000</v>
      </c>
      <c r="AR356" s="640"/>
      <c r="AS356" s="640"/>
      <c r="AT356" s="640"/>
      <c r="AU356" s="640"/>
      <c r="AV356" s="640"/>
      <c r="AW356" s="208"/>
      <c r="AX356" s="208"/>
      <c r="AY356" s="208"/>
      <c r="AZ356" s="164"/>
      <c r="BA356" s="673">
        <f>U61</f>
        <v>0</v>
      </c>
      <c r="BB356" s="674"/>
      <c r="BC356" s="674"/>
      <c r="BD356" s="674"/>
      <c r="BE356" s="209"/>
      <c r="BF356" s="676">
        <v>0</v>
      </c>
      <c r="BG356" s="677"/>
      <c r="BH356" s="677"/>
      <c r="BI356" s="677"/>
      <c r="BJ356" s="677"/>
      <c r="BK356" s="97"/>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c r="DC356" s="2"/>
      <c r="DD356" s="2"/>
      <c r="DE356" s="2"/>
      <c r="DF356" s="2"/>
      <c r="DG356" s="2"/>
      <c r="DH356" s="2"/>
      <c r="DI356" s="2"/>
      <c r="DJ356" s="2"/>
      <c r="DK356" s="2"/>
      <c r="DL356" s="2"/>
      <c r="DM356" s="2"/>
      <c r="DN356" s="2"/>
      <c r="DO356" s="2"/>
      <c r="DP356" s="2"/>
      <c r="DQ356" s="2"/>
      <c r="DR356" s="2"/>
      <c r="DS356" s="2"/>
      <c r="DT356" s="2"/>
      <c r="DU356" s="2"/>
      <c r="DV356" s="2"/>
      <c r="DW356" s="2"/>
      <c r="DX356" s="2"/>
      <c r="DY356" s="2"/>
      <c r="DZ356" s="2"/>
      <c r="EA356" s="2"/>
      <c r="EB356" s="2"/>
      <c r="EC356" s="2"/>
      <c r="ED356" s="2"/>
      <c r="EE356" s="2"/>
      <c r="EF356" s="2"/>
      <c r="EG356" s="2"/>
      <c r="EH356" s="2"/>
      <c r="EI356" s="2"/>
      <c r="EJ356" s="2"/>
      <c r="EK356" s="2"/>
      <c r="EL356" s="2"/>
      <c r="EM356" s="2"/>
      <c r="EN356" s="2"/>
      <c r="EO356" s="2"/>
      <c r="EP356" s="2"/>
      <c r="EQ356" s="2"/>
      <c r="ER356" s="2"/>
      <c r="ES356" s="2"/>
      <c r="ET356" s="2"/>
      <c r="EU356" s="2"/>
      <c r="EV356" s="2"/>
      <c r="EW356" s="2"/>
      <c r="EX356" s="2"/>
      <c r="EY356" s="2"/>
      <c r="EZ356" s="2"/>
      <c r="FA356" s="2"/>
      <c r="FB356" s="2"/>
      <c r="FC356" s="2"/>
      <c r="FD356" s="2"/>
      <c r="FE356" s="2"/>
      <c r="FF356" s="2"/>
      <c r="FG356" s="2"/>
      <c r="FH356" s="2"/>
      <c r="FI356" s="2"/>
      <c r="FJ356" s="2"/>
      <c r="FK356" s="2"/>
      <c r="FL356" s="2"/>
      <c r="FM356" s="2"/>
      <c r="FN356" s="2"/>
      <c r="FO356" s="2"/>
      <c r="FP356" s="2"/>
      <c r="FQ356" s="2"/>
      <c r="FR356" s="2"/>
      <c r="FS356" s="2"/>
      <c r="FT356" s="2"/>
      <c r="FU356" s="2"/>
      <c r="FV356" s="2"/>
      <c r="FW356" s="2"/>
      <c r="FX356" s="2"/>
      <c r="FY356" s="2"/>
      <c r="FZ356" s="2"/>
      <c r="GA356" s="2"/>
      <c r="GB356" s="2"/>
      <c r="GC356" s="2"/>
      <c r="GD356" s="2"/>
      <c r="GE356" s="2"/>
      <c r="GF356" s="2"/>
      <c r="GG356" s="2"/>
      <c r="GH356" s="2"/>
      <c r="GI356" s="2"/>
      <c r="GJ356" s="2"/>
      <c r="GK356" s="2"/>
      <c r="GL356" s="2"/>
      <c r="GM356" s="2"/>
      <c r="GN356" s="2"/>
      <c r="GO356" s="2"/>
      <c r="GP356" s="2"/>
    </row>
    <row r="357" spans="6:198" s="1" customFormat="1" ht="12.75" customHeight="1">
      <c r="F357" s="97"/>
      <c r="G357" s="610"/>
      <c r="H357" s="610"/>
      <c r="I357" s="610"/>
      <c r="J357" s="210"/>
      <c r="K357" s="211"/>
      <c r="L357" s="211"/>
      <c r="M357" s="211"/>
      <c r="N357" s="211"/>
      <c r="O357" s="641"/>
      <c r="P357" s="641"/>
      <c r="Q357" s="641"/>
      <c r="R357" s="641"/>
      <c r="S357" s="641"/>
      <c r="T357" s="641"/>
      <c r="U357" s="212"/>
      <c r="V357" s="212"/>
      <c r="W357" s="212"/>
      <c r="X357" s="168"/>
      <c r="Y357" s="187"/>
      <c r="Z357" s="187"/>
      <c r="AA357" s="187"/>
      <c r="AB357" s="187"/>
      <c r="AC357" s="187"/>
      <c r="AD357" s="641"/>
      <c r="AE357" s="641"/>
      <c r="AF357" s="641"/>
      <c r="AG357" s="641"/>
      <c r="AH357" s="641"/>
      <c r="AI357" s="641"/>
      <c r="AJ357" s="186"/>
      <c r="AK357" s="186"/>
      <c r="AL357" s="186"/>
      <c r="AM357" s="186"/>
      <c r="AN357" s="215"/>
      <c r="AO357" s="215"/>
      <c r="AP357" s="215"/>
      <c r="AQ357" s="641"/>
      <c r="AR357" s="641"/>
      <c r="AS357" s="641"/>
      <c r="AT357" s="641"/>
      <c r="AU357" s="641"/>
      <c r="AV357" s="641"/>
      <c r="AW357" s="216"/>
      <c r="AX357" s="216"/>
      <c r="AY357" s="216"/>
      <c r="AZ357" s="212"/>
      <c r="BA357" s="675"/>
      <c r="BB357" s="675"/>
      <c r="BC357" s="675"/>
      <c r="BD357" s="675"/>
      <c r="BE357" s="217"/>
      <c r="BF357" s="678"/>
      <c r="BG357" s="678"/>
      <c r="BH357" s="678"/>
      <c r="BI357" s="678"/>
      <c r="BJ357" s="678"/>
      <c r="BK357" s="97"/>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c r="CZ357" s="2"/>
      <c r="DA357" s="2"/>
      <c r="DB357" s="2"/>
      <c r="DC357" s="2"/>
      <c r="DD357" s="2"/>
      <c r="DE357" s="2"/>
      <c r="DF357" s="2"/>
      <c r="DG357" s="2"/>
      <c r="DH357" s="2"/>
      <c r="DI357" s="2"/>
      <c r="DJ357" s="2"/>
      <c r="DK357" s="2"/>
      <c r="DL357" s="2"/>
      <c r="DM357" s="2"/>
      <c r="DN357" s="2"/>
      <c r="DO357" s="2"/>
      <c r="DP357" s="2"/>
      <c r="DQ357" s="2"/>
      <c r="DR357" s="2"/>
      <c r="DS357" s="2"/>
      <c r="DT357" s="2"/>
      <c r="DU357" s="2"/>
      <c r="DV357" s="2"/>
      <c r="DW357" s="2"/>
      <c r="DX357" s="2"/>
      <c r="DY357" s="2"/>
      <c r="DZ357" s="2"/>
      <c r="EA357" s="2"/>
      <c r="EB357" s="2"/>
      <c r="EC357" s="2"/>
      <c r="ED357" s="2"/>
      <c r="EE357" s="2"/>
      <c r="EF357" s="2"/>
      <c r="EG357" s="2"/>
      <c r="EH357" s="2"/>
      <c r="EI357" s="2"/>
      <c r="EJ357" s="2"/>
      <c r="EK357" s="2"/>
      <c r="EL357" s="2"/>
      <c r="EM357" s="2"/>
      <c r="EN357" s="2"/>
      <c r="EO357" s="2"/>
      <c r="EP357" s="2"/>
      <c r="EQ357" s="2"/>
      <c r="ER357" s="2"/>
      <c r="ES357" s="2"/>
      <c r="ET357" s="2"/>
      <c r="EU357" s="2"/>
      <c r="EV357" s="2"/>
      <c r="EW357" s="2"/>
      <c r="EX357" s="2"/>
      <c r="EY357" s="2"/>
      <c r="EZ357" s="2"/>
      <c r="FA357" s="2"/>
      <c r="FB357" s="2"/>
      <c r="FC357" s="2"/>
      <c r="FD357" s="2"/>
      <c r="FE357" s="2"/>
      <c r="FF357" s="2"/>
      <c r="FG357" s="2"/>
      <c r="FH357" s="2"/>
      <c r="FI357" s="2"/>
      <c r="FJ357" s="2"/>
      <c r="FK357" s="2"/>
      <c r="FL357" s="2"/>
      <c r="FM357" s="2"/>
      <c r="FN357" s="2"/>
      <c r="FO357" s="2"/>
      <c r="FP357" s="2"/>
      <c r="FQ357" s="2"/>
      <c r="FR357" s="2"/>
      <c r="FS357" s="2"/>
      <c r="FT357" s="2"/>
      <c r="FU357" s="2"/>
      <c r="FV357" s="2"/>
      <c r="FW357" s="2"/>
      <c r="FX357" s="2"/>
      <c r="FY357" s="2"/>
      <c r="FZ357" s="2"/>
      <c r="GA357" s="2"/>
      <c r="GB357" s="2"/>
      <c r="GC357" s="2"/>
      <c r="GD357" s="2"/>
      <c r="GE357" s="2"/>
      <c r="GF357" s="2"/>
      <c r="GG357" s="2"/>
      <c r="GH357" s="2"/>
      <c r="GI357" s="2"/>
      <c r="GJ357" s="2"/>
      <c r="GK357" s="2"/>
      <c r="GL357" s="2"/>
      <c r="GM357" s="2"/>
      <c r="GN357" s="2"/>
      <c r="GO357" s="2"/>
      <c r="GP357" s="2"/>
    </row>
    <row r="358" spans="6:198" s="1" customFormat="1" ht="12.75" customHeight="1">
      <c r="F358" s="97"/>
      <c r="G358" s="115"/>
      <c r="H358" s="115"/>
      <c r="I358" s="115"/>
      <c r="J358" s="97"/>
      <c r="K358" s="159"/>
      <c r="L358" s="18"/>
      <c r="M358" s="18"/>
      <c r="N358" s="18"/>
      <c r="O358" s="175"/>
      <c r="P358" s="176"/>
      <c r="Q358" s="176"/>
      <c r="R358" s="176"/>
      <c r="S358" s="176"/>
      <c r="T358" s="176"/>
      <c r="U358" s="18"/>
      <c r="V358" s="18"/>
      <c r="W358" s="18"/>
      <c r="X358" s="97"/>
      <c r="Y358" s="175"/>
      <c r="Z358" s="176"/>
      <c r="AA358" s="176"/>
      <c r="AB358" s="176"/>
      <c r="AC358" s="176"/>
      <c r="AD358" s="175"/>
      <c r="AE358" s="176"/>
      <c r="AF358" s="176"/>
      <c r="AG358" s="176"/>
      <c r="AH358" s="176"/>
      <c r="AI358" s="176"/>
      <c r="AJ358" s="176"/>
      <c r="AK358" s="176"/>
      <c r="AL358" s="176"/>
      <c r="AM358" s="176"/>
      <c r="AN358" s="179"/>
      <c r="AO358" s="179"/>
      <c r="AP358" s="179"/>
      <c r="AQ358" s="175"/>
      <c r="AR358" s="176"/>
      <c r="AS358" s="176"/>
      <c r="AT358" s="176"/>
      <c r="AU358" s="176"/>
      <c r="AV358" s="176"/>
      <c r="AW358" s="218"/>
      <c r="AX358" s="218"/>
      <c r="AY358" s="218"/>
      <c r="AZ358" s="97"/>
      <c r="BA358" s="219"/>
      <c r="BB358" s="220"/>
      <c r="BC358" s="220"/>
      <c r="BD358" s="220"/>
      <c r="BE358" s="221"/>
      <c r="BF358" s="219"/>
      <c r="BG358" s="220"/>
      <c r="BH358" s="220"/>
      <c r="BI358" s="220"/>
      <c r="BJ358" s="220"/>
      <c r="BK358" s="97"/>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c r="DI358" s="2"/>
      <c r="DJ358" s="2"/>
      <c r="DK358" s="2"/>
      <c r="DL358" s="2"/>
      <c r="DM358" s="2"/>
      <c r="DN358" s="2"/>
      <c r="DO358" s="2"/>
      <c r="DP358" s="2"/>
      <c r="DQ358" s="2"/>
      <c r="DR358" s="2"/>
      <c r="DS358" s="2"/>
      <c r="DT358" s="2"/>
      <c r="DU358" s="2"/>
      <c r="DV358" s="2"/>
      <c r="DW358" s="2"/>
      <c r="DX358" s="2"/>
      <c r="DY358" s="2"/>
      <c r="DZ358" s="2"/>
      <c r="EA358" s="2"/>
      <c r="EB358" s="2"/>
      <c r="EC358" s="2"/>
      <c r="ED358" s="2"/>
      <c r="EE358" s="2"/>
      <c r="EF358" s="2"/>
      <c r="EG358" s="2"/>
      <c r="EH358" s="2"/>
      <c r="EI358" s="2"/>
      <c r="EJ358" s="2"/>
      <c r="EK358" s="2"/>
      <c r="EL358" s="2"/>
      <c r="EM358" s="2"/>
      <c r="EN358" s="2"/>
      <c r="EO358" s="2"/>
      <c r="EP358" s="2"/>
      <c r="EQ358" s="2"/>
      <c r="ER358" s="2"/>
      <c r="ES358" s="2"/>
      <c r="ET358" s="2"/>
      <c r="EU358" s="2"/>
      <c r="EV358" s="2"/>
      <c r="EW358" s="2"/>
      <c r="EX358" s="2"/>
      <c r="EY358" s="2"/>
      <c r="EZ358" s="2"/>
      <c r="FA358" s="2"/>
      <c r="FB358" s="2"/>
      <c r="FC358" s="2"/>
      <c r="FD358" s="2"/>
      <c r="FE358" s="2"/>
      <c r="FF358" s="2"/>
      <c r="FG358" s="2"/>
      <c r="FH358" s="2"/>
      <c r="FI358" s="2"/>
      <c r="FJ358" s="2"/>
      <c r="FK358" s="2"/>
      <c r="FL358" s="2"/>
      <c r="FM358" s="2"/>
      <c r="FN358" s="2"/>
      <c r="FO358" s="2"/>
      <c r="FP358" s="2"/>
      <c r="FQ358" s="2"/>
      <c r="FR358" s="2"/>
      <c r="FS358" s="2"/>
      <c r="FT358" s="2"/>
      <c r="FU358" s="2"/>
      <c r="FV358" s="2"/>
      <c r="FW358" s="2"/>
      <c r="FX358" s="2"/>
      <c r="FY358" s="2"/>
      <c r="FZ358" s="2"/>
      <c r="GA358" s="2"/>
      <c r="GB358" s="2"/>
      <c r="GC358" s="2"/>
      <c r="GD358" s="2"/>
      <c r="GE358" s="2"/>
      <c r="GF358" s="2"/>
      <c r="GG358" s="2"/>
      <c r="GH358" s="2"/>
      <c r="GI358" s="2"/>
      <c r="GJ358" s="2"/>
      <c r="GK358" s="2"/>
      <c r="GL358" s="2"/>
      <c r="GM358" s="2"/>
      <c r="GN358" s="2"/>
      <c r="GO358" s="2"/>
      <c r="GP358" s="2"/>
    </row>
    <row r="359" spans="6:198" s="1" customFormat="1" ht="12.75" customHeight="1">
      <c r="F359" s="97"/>
      <c r="G359" s="115"/>
      <c r="H359" s="115"/>
      <c r="I359" s="115"/>
      <c r="J359" s="97"/>
      <c r="K359" s="159"/>
      <c r="L359" s="18"/>
      <c r="M359" s="18"/>
      <c r="N359" s="18"/>
      <c r="O359" s="175"/>
      <c r="P359" s="176"/>
      <c r="Q359" s="176"/>
      <c r="R359" s="176"/>
      <c r="S359" s="176"/>
      <c r="T359" s="176"/>
      <c r="U359" s="18"/>
      <c r="V359" s="18"/>
      <c r="W359" s="18"/>
      <c r="X359" s="97"/>
      <c r="Y359" s="175"/>
      <c r="Z359" s="176"/>
      <c r="AA359" s="176"/>
      <c r="AB359" s="176"/>
      <c r="AC359" s="176"/>
      <c r="AD359" s="175"/>
      <c r="AE359" s="176"/>
      <c r="AF359" s="176"/>
      <c r="AG359" s="176"/>
      <c r="AH359" s="176"/>
      <c r="AI359" s="176"/>
      <c r="AJ359" s="176"/>
      <c r="AK359" s="176"/>
      <c r="AL359" s="176"/>
      <c r="AM359" s="176"/>
      <c r="AN359" s="179"/>
      <c r="AO359" s="179"/>
      <c r="AP359" s="179"/>
      <c r="AQ359" s="175"/>
      <c r="AR359" s="176"/>
      <c r="AS359" s="176"/>
      <c r="AT359" s="176"/>
      <c r="AU359" s="176"/>
      <c r="AV359" s="176"/>
      <c r="AW359" s="218"/>
      <c r="AX359" s="218"/>
      <c r="AY359" s="218"/>
      <c r="AZ359" s="97"/>
      <c r="BA359" s="219"/>
      <c r="BB359" s="220"/>
      <c r="BC359" s="220"/>
      <c r="BD359" s="220"/>
      <c r="BE359" s="221"/>
      <c r="BF359" s="219"/>
      <c r="BG359" s="220"/>
      <c r="BH359" s="220"/>
      <c r="BI359" s="220"/>
      <c r="BJ359" s="220"/>
      <c r="BK359" s="97"/>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c r="DF359" s="2"/>
      <c r="DG359" s="2"/>
      <c r="DH359" s="2"/>
      <c r="DI359" s="2"/>
      <c r="DJ359" s="2"/>
      <c r="DK359" s="2"/>
      <c r="DL359" s="2"/>
      <c r="DM359" s="2"/>
      <c r="DN359" s="2"/>
      <c r="DO359" s="2"/>
      <c r="DP359" s="2"/>
      <c r="DQ359" s="2"/>
      <c r="DR359" s="2"/>
      <c r="DS359" s="2"/>
      <c r="DT359" s="2"/>
      <c r="DU359" s="2"/>
      <c r="DV359" s="2"/>
      <c r="DW359" s="2"/>
      <c r="DX359" s="2"/>
      <c r="DY359" s="2"/>
      <c r="DZ359" s="2"/>
      <c r="EA359" s="2"/>
      <c r="EB359" s="2"/>
      <c r="EC359" s="2"/>
      <c r="ED359" s="2"/>
      <c r="EE359" s="2"/>
      <c r="EF359" s="2"/>
      <c r="EG359" s="2"/>
      <c r="EH359" s="2"/>
      <c r="EI359" s="2"/>
      <c r="EJ359" s="2"/>
      <c r="EK359" s="2"/>
      <c r="EL359" s="2"/>
      <c r="EM359" s="2"/>
      <c r="EN359" s="2"/>
      <c r="EO359" s="2"/>
      <c r="EP359" s="2"/>
      <c r="EQ359" s="2"/>
      <c r="ER359" s="2"/>
      <c r="ES359" s="2"/>
      <c r="ET359" s="2"/>
      <c r="EU359" s="2"/>
      <c r="EV359" s="2"/>
      <c r="EW359" s="2"/>
      <c r="EX359" s="2"/>
      <c r="EY359" s="2"/>
      <c r="EZ359" s="2"/>
      <c r="FA359" s="2"/>
      <c r="FB359" s="2"/>
      <c r="FC359" s="2"/>
      <c r="FD359" s="2"/>
      <c r="FE359" s="2"/>
      <c r="FF359" s="2"/>
      <c r="FG359" s="2"/>
      <c r="FH359" s="2"/>
      <c r="FI359" s="2"/>
      <c r="FJ359" s="2"/>
      <c r="FK359" s="2"/>
      <c r="FL359" s="2"/>
      <c r="FM359" s="2"/>
      <c r="FN359" s="2"/>
      <c r="FO359" s="2"/>
      <c r="FP359" s="2"/>
      <c r="FQ359" s="2"/>
      <c r="FR359" s="2"/>
      <c r="FS359" s="2"/>
      <c r="FT359" s="2"/>
      <c r="FU359" s="2"/>
      <c r="FV359" s="2"/>
      <c r="FW359" s="2"/>
      <c r="FX359" s="2"/>
      <c r="FY359" s="2"/>
      <c r="FZ359" s="2"/>
      <c r="GA359" s="2"/>
      <c r="GB359" s="2"/>
      <c r="GC359" s="2"/>
      <c r="GD359" s="2"/>
      <c r="GE359" s="2"/>
      <c r="GF359" s="2"/>
      <c r="GG359" s="2"/>
      <c r="GH359" s="2"/>
      <c r="GI359" s="2"/>
      <c r="GJ359" s="2"/>
      <c r="GK359" s="2"/>
      <c r="GL359" s="2"/>
      <c r="GM359" s="2"/>
      <c r="GN359" s="2"/>
      <c r="GO359" s="2"/>
      <c r="GP359" s="2"/>
    </row>
    <row r="360" spans="6:198" s="1" customFormat="1" ht="12.75" customHeight="1">
      <c r="F360" s="97"/>
      <c r="G360" s="115"/>
      <c r="H360" s="115"/>
      <c r="I360" s="115"/>
      <c r="J360" s="97"/>
      <c r="K360" s="159"/>
      <c r="L360" s="18"/>
      <c r="M360" s="18"/>
      <c r="N360" s="18"/>
      <c r="O360" s="175"/>
      <c r="P360" s="176"/>
      <c r="Q360" s="176"/>
      <c r="R360" s="176"/>
      <c r="S360" s="176"/>
      <c r="T360" s="176"/>
      <c r="U360" s="18"/>
      <c r="V360" s="18"/>
      <c r="W360" s="18"/>
      <c r="X360" s="97"/>
      <c r="Y360" s="175"/>
      <c r="Z360" s="176"/>
      <c r="AA360" s="176"/>
      <c r="AB360" s="176"/>
      <c r="AC360" s="176"/>
      <c r="AD360" s="175"/>
      <c r="AE360" s="176"/>
      <c r="AF360" s="176"/>
      <c r="AG360" s="176"/>
      <c r="AH360" s="176"/>
      <c r="AI360" s="176"/>
      <c r="AJ360" s="176"/>
      <c r="AK360" s="176"/>
      <c r="AL360" s="176"/>
      <c r="AM360" s="176"/>
      <c r="AN360" s="179"/>
      <c r="AO360" s="179"/>
      <c r="AP360" s="179"/>
      <c r="AQ360" s="175"/>
      <c r="AR360" s="176"/>
      <c r="AS360" s="176"/>
      <c r="AT360" s="176"/>
      <c r="AU360" s="176"/>
      <c r="AV360" s="176"/>
      <c r="AW360" s="218"/>
      <c r="AX360" s="218"/>
      <c r="AY360" s="218"/>
      <c r="AZ360" s="97"/>
      <c r="BA360" s="219"/>
      <c r="BB360" s="220"/>
      <c r="BC360" s="220"/>
      <c r="BD360" s="220"/>
      <c r="BE360" s="221"/>
      <c r="BF360" s="219"/>
      <c r="BG360" s="220"/>
      <c r="BH360" s="220"/>
      <c r="BI360" s="220"/>
      <c r="BJ360" s="220"/>
      <c r="BK360" s="97"/>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c r="DF360" s="2"/>
      <c r="DG360" s="2"/>
      <c r="DH360" s="2"/>
      <c r="DI360" s="2"/>
      <c r="DJ360" s="2"/>
      <c r="DK360" s="2"/>
      <c r="DL360" s="2"/>
      <c r="DM360" s="2"/>
      <c r="DN360" s="2"/>
      <c r="DO360" s="2"/>
      <c r="DP360" s="2"/>
      <c r="DQ360" s="2"/>
      <c r="DR360" s="2"/>
      <c r="DS360" s="2"/>
      <c r="DT360" s="2"/>
      <c r="DU360" s="2"/>
      <c r="DV360" s="2"/>
      <c r="DW360" s="2"/>
      <c r="DX360" s="2"/>
      <c r="DY360" s="2"/>
      <c r="DZ360" s="2"/>
      <c r="EA360" s="2"/>
      <c r="EB360" s="2"/>
      <c r="EC360" s="2"/>
      <c r="ED360" s="2"/>
      <c r="EE360" s="2"/>
      <c r="EF360" s="2"/>
      <c r="EG360" s="2"/>
      <c r="EH360" s="2"/>
      <c r="EI360" s="2"/>
      <c r="EJ360" s="2"/>
      <c r="EK360" s="2"/>
      <c r="EL360" s="2"/>
      <c r="EM360" s="2"/>
      <c r="EN360" s="2"/>
      <c r="EO360" s="2"/>
      <c r="EP360" s="2"/>
      <c r="EQ360" s="2"/>
      <c r="ER360" s="2"/>
      <c r="ES360" s="2"/>
      <c r="ET360" s="2"/>
      <c r="EU360" s="2"/>
      <c r="EV360" s="2"/>
      <c r="EW360" s="2"/>
      <c r="EX360" s="2"/>
      <c r="EY360" s="2"/>
      <c r="EZ360" s="2"/>
      <c r="FA360" s="2"/>
      <c r="FB360" s="2"/>
      <c r="FC360" s="2"/>
      <c r="FD360" s="2"/>
      <c r="FE360" s="2"/>
      <c r="FF360" s="2"/>
      <c r="FG360" s="2"/>
      <c r="FH360" s="2"/>
      <c r="FI360" s="2"/>
      <c r="FJ360" s="2"/>
      <c r="FK360" s="2"/>
      <c r="FL360" s="2"/>
      <c r="FM360" s="2"/>
      <c r="FN360" s="2"/>
      <c r="FO360" s="2"/>
      <c r="FP360" s="2"/>
      <c r="FQ360" s="2"/>
      <c r="FR360" s="2"/>
      <c r="FS360" s="2"/>
      <c r="FT360" s="2"/>
      <c r="FU360" s="2"/>
      <c r="FV360" s="2"/>
      <c r="FW360" s="2"/>
      <c r="FX360" s="2"/>
      <c r="FY360" s="2"/>
      <c r="FZ360" s="2"/>
      <c r="GA360" s="2"/>
      <c r="GB360" s="2"/>
      <c r="GC360" s="2"/>
      <c r="GD360" s="2"/>
      <c r="GE360" s="2"/>
      <c r="GF360" s="2"/>
      <c r="GG360" s="2"/>
      <c r="GH360" s="2"/>
      <c r="GI360" s="2"/>
      <c r="GJ360" s="2"/>
      <c r="GK360" s="2"/>
      <c r="GL360" s="2"/>
      <c r="GM360" s="2"/>
      <c r="GN360" s="2"/>
      <c r="GO360" s="2"/>
      <c r="GP360" s="2"/>
    </row>
    <row r="361" spans="6:198" s="1" customFormat="1" ht="12.75" customHeight="1">
      <c r="F361" s="97"/>
      <c r="G361" s="115"/>
      <c r="H361" s="115"/>
      <c r="I361" s="115"/>
      <c r="J361" s="97"/>
      <c r="K361" s="18"/>
      <c r="L361" s="18"/>
      <c r="M361" s="18"/>
      <c r="N361" s="18"/>
      <c r="O361" s="176"/>
      <c r="P361" s="176"/>
      <c r="Q361" s="176"/>
      <c r="R361" s="176"/>
      <c r="S361" s="176"/>
      <c r="T361" s="176"/>
      <c r="U361" s="18"/>
      <c r="V361" s="18"/>
      <c r="W361" s="18"/>
      <c r="X361" s="97"/>
      <c r="Y361" s="176"/>
      <c r="Z361" s="176"/>
      <c r="AA361" s="176"/>
      <c r="AB361" s="176"/>
      <c r="AC361" s="176"/>
      <c r="AD361" s="176"/>
      <c r="AE361" s="176"/>
      <c r="AF361" s="176"/>
      <c r="AG361" s="176"/>
      <c r="AH361" s="176"/>
      <c r="AI361" s="176"/>
      <c r="AJ361" s="176"/>
      <c r="AK361" s="176"/>
      <c r="AL361" s="176"/>
      <c r="AM361" s="176"/>
      <c r="AN361" s="179"/>
      <c r="AO361" s="179"/>
      <c r="AP361" s="179"/>
      <c r="AQ361" s="176"/>
      <c r="AR361" s="176"/>
      <c r="AS361" s="176"/>
      <c r="AT361" s="176"/>
      <c r="AU361" s="176"/>
      <c r="AV361" s="176"/>
      <c r="AW361" s="218"/>
      <c r="AX361" s="218"/>
      <c r="AY361" s="218"/>
      <c r="AZ361" s="4"/>
      <c r="BA361" s="220"/>
      <c r="BB361" s="220"/>
      <c r="BC361" s="220"/>
      <c r="BD361" s="220"/>
      <c r="BE361" s="222"/>
      <c r="BF361" s="220"/>
      <c r="BG361" s="220"/>
      <c r="BH361" s="220"/>
      <c r="BI361" s="220"/>
      <c r="BJ361" s="220"/>
      <c r="BK361" s="97"/>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c r="CZ361" s="2"/>
      <c r="DA361" s="2"/>
      <c r="DB361" s="2"/>
      <c r="DC361" s="2"/>
      <c r="DD361" s="2"/>
      <c r="DE361" s="2"/>
      <c r="DF361" s="2"/>
      <c r="DG361" s="2"/>
      <c r="DH361" s="2"/>
      <c r="DI361" s="2"/>
      <c r="DJ361" s="2"/>
      <c r="DK361" s="2"/>
      <c r="DL361" s="2"/>
      <c r="DM361" s="2"/>
      <c r="DN361" s="2"/>
      <c r="DO361" s="2"/>
      <c r="DP361" s="2"/>
      <c r="DQ361" s="2"/>
      <c r="DR361" s="2"/>
      <c r="DS361" s="2"/>
      <c r="DT361" s="2"/>
      <c r="DU361" s="2"/>
      <c r="DV361" s="2"/>
      <c r="DW361" s="2"/>
      <c r="DX361" s="2"/>
      <c r="DY361" s="2"/>
      <c r="DZ361" s="2"/>
      <c r="EA361" s="2"/>
      <c r="EB361" s="2"/>
      <c r="EC361" s="2"/>
      <c r="ED361" s="2"/>
      <c r="EE361" s="2"/>
      <c r="EF361" s="2"/>
      <c r="EG361" s="2"/>
      <c r="EH361" s="2"/>
      <c r="EI361" s="2"/>
      <c r="EJ361" s="2"/>
      <c r="EK361" s="2"/>
      <c r="EL361" s="2"/>
      <c r="EM361" s="2"/>
      <c r="EN361" s="2"/>
      <c r="EO361" s="2"/>
      <c r="EP361" s="2"/>
      <c r="EQ361" s="2"/>
      <c r="ER361" s="2"/>
      <c r="ES361" s="2"/>
      <c r="ET361" s="2"/>
      <c r="EU361" s="2"/>
      <c r="EV361" s="2"/>
      <c r="EW361" s="2"/>
      <c r="EX361" s="2"/>
      <c r="EY361" s="2"/>
      <c r="EZ361" s="2"/>
      <c r="FA361" s="2"/>
      <c r="FB361" s="2"/>
      <c r="FC361" s="2"/>
      <c r="FD361" s="2"/>
      <c r="FE361" s="2"/>
      <c r="FF361" s="2"/>
      <c r="FG361" s="2"/>
      <c r="FH361" s="2"/>
      <c r="FI361" s="2"/>
      <c r="FJ361" s="2"/>
      <c r="FK361" s="2"/>
      <c r="FL361" s="2"/>
      <c r="FM361" s="2"/>
      <c r="FN361" s="2"/>
      <c r="FO361" s="2"/>
      <c r="FP361" s="2"/>
      <c r="FQ361" s="2"/>
      <c r="FR361" s="2"/>
      <c r="FS361" s="2"/>
      <c r="FT361" s="2"/>
      <c r="FU361" s="2"/>
      <c r="FV361" s="2"/>
      <c r="FW361" s="2"/>
      <c r="FX361" s="2"/>
      <c r="FY361" s="2"/>
      <c r="FZ361" s="2"/>
      <c r="GA361" s="2"/>
      <c r="GB361" s="2"/>
      <c r="GC361" s="2"/>
      <c r="GD361" s="2"/>
      <c r="GE361" s="2"/>
      <c r="GF361" s="2"/>
      <c r="GG361" s="2"/>
      <c r="GH361" s="2"/>
      <c r="GI361" s="2"/>
      <c r="GJ361" s="2"/>
      <c r="GK361" s="2"/>
      <c r="GL361" s="2"/>
      <c r="GM361" s="2"/>
      <c r="GN361" s="2"/>
      <c r="GO361" s="2"/>
      <c r="GP361" s="2"/>
    </row>
    <row r="362" spans="6:198" s="1" customFormat="1" ht="12.75" customHeight="1">
      <c r="F362" s="97"/>
      <c r="G362" s="655"/>
      <c r="H362" s="655"/>
      <c r="I362" s="655"/>
      <c r="J362" s="97"/>
      <c r="K362" s="159"/>
      <c r="L362" s="18"/>
      <c r="M362" s="18"/>
      <c r="N362" s="18"/>
      <c r="O362" s="665"/>
      <c r="P362" s="665"/>
      <c r="Q362" s="665"/>
      <c r="R362" s="665"/>
      <c r="S362" s="665"/>
      <c r="T362" s="665"/>
      <c r="U362" s="18"/>
      <c r="V362" s="18"/>
      <c r="W362" s="18"/>
      <c r="X362" s="97"/>
      <c r="Y362" s="191"/>
      <c r="Z362" s="191"/>
      <c r="AA362" s="191"/>
      <c r="AB362" s="191"/>
      <c r="AC362" s="191"/>
      <c r="AD362" s="665"/>
      <c r="AE362" s="679"/>
      <c r="AF362" s="679"/>
      <c r="AG362" s="679"/>
      <c r="AH362" s="679"/>
      <c r="AI362" s="679"/>
      <c r="AJ362" s="191"/>
      <c r="AK362" s="191"/>
      <c r="AL362" s="191"/>
      <c r="AM362" s="191"/>
      <c r="AN362" s="179"/>
      <c r="AO362" s="179"/>
      <c r="AP362" s="179"/>
      <c r="AQ362" s="665"/>
      <c r="AR362" s="665"/>
      <c r="AS362" s="665"/>
      <c r="AT362" s="665"/>
      <c r="AU362" s="665"/>
      <c r="AV362" s="665"/>
      <c r="AW362" s="218"/>
      <c r="AX362" s="218"/>
      <c r="AY362" s="218"/>
      <c r="AZ362" s="97"/>
      <c r="BA362" s="680"/>
      <c r="BB362" s="681"/>
      <c r="BC362" s="681"/>
      <c r="BD362" s="681"/>
      <c r="BE362" s="221"/>
      <c r="BF362" s="682"/>
      <c r="BG362" s="683"/>
      <c r="BH362" s="683"/>
      <c r="BI362" s="683"/>
      <c r="BJ362" s="683"/>
      <c r="BK362" s="97"/>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c r="CV362" s="2"/>
      <c r="CW362" s="2"/>
      <c r="CX362" s="2"/>
      <c r="CY362" s="2"/>
      <c r="CZ362" s="2"/>
      <c r="DA362" s="2"/>
      <c r="DB362" s="2"/>
      <c r="DC362" s="2"/>
      <c r="DD362" s="2"/>
      <c r="DE362" s="2"/>
      <c r="DF362" s="2"/>
      <c r="DG362" s="2"/>
      <c r="DH362" s="2"/>
      <c r="DI362" s="2"/>
      <c r="DJ362" s="2"/>
      <c r="DK362" s="2"/>
      <c r="DL362" s="2"/>
      <c r="DM362" s="2"/>
      <c r="DN362" s="2"/>
      <c r="DO362" s="2"/>
      <c r="DP362" s="2"/>
      <c r="DQ362" s="2"/>
      <c r="DR362" s="2"/>
      <c r="DS362" s="2"/>
      <c r="DT362" s="2"/>
      <c r="DU362" s="2"/>
      <c r="DV362" s="2"/>
      <c r="DW362" s="2"/>
      <c r="DX362" s="2"/>
      <c r="DY362" s="2"/>
      <c r="DZ362" s="2"/>
      <c r="EA362" s="2"/>
      <c r="EB362" s="2"/>
      <c r="EC362" s="2"/>
      <c r="ED362" s="2"/>
      <c r="EE362" s="2"/>
      <c r="EF362" s="2"/>
      <c r="EG362" s="2"/>
      <c r="EH362" s="2"/>
      <c r="EI362" s="2"/>
      <c r="EJ362" s="2"/>
      <c r="EK362" s="2"/>
      <c r="EL362" s="2"/>
      <c r="EM362" s="2"/>
      <c r="EN362" s="2"/>
      <c r="EO362" s="2"/>
      <c r="EP362" s="2"/>
      <c r="EQ362" s="2"/>
      <c r="ER362" s="2"/>
      <c r="ES362" s="2"/>
      <c r="ET362" s="2"/>
      <c r="EU362" s="2"/>
      <c r="EV362" s="2"/>
      <c r="EW362" s="2"/>
      <c r="EX362" s="2"/>
      <c r="EY362" s="2"/>
      <c r="EZ362" s="2"/>
      <c r="FA362" s="2"/>
      <c r="FB362" s="2"/>
      <c r="FC362" s="2"/>
      <c r="FD362" s="2"/>
      <c r="FE362" s="2"/>
      <c r="FF362" s="2"/>
      <c r="FG362" s="2"/>
      <c r="FH362" s="2"/>
      <c r="FI362" s="2"/>
      <c r="FJ362" s="2"/>
      <c r="FK362" s="2"/>
      <c r="FL362" s="2"/>
      <c r="FM362" s="2"/>
      <c r="FN362" s="2"/>
      <c r="FO362" s="2"/>
      <c r="FP362" s="2"/>
      <c r="FQ362" s="2"/>
      <c r="FR362" s="2"/>
      <c r="FS362" s="2"/>
      <c r="FT362" s="2"/>
      <c r="FU362" s="2"/>
      <c r="FV362" s="2"/>
      <c r="FW362" s="2"/>
      <c r="FX362" s="2"/>
      <c r="FY362" s="2"/>
      <c r="FZ362" s="2"/>
      <c r="GA362" s="2"/>
      <c r="GB362" s="2"/>
      <c r="GC362" s="2"/>
      <c r="GD362" s="2"/>
      <c r="GE362" s="2"/>
      <c r="GF362" s="2"/>
      <c r="GG362" s="2"/>
      <c r="GH362" s="2"/>
      <c r="GI362" s="2"/>
      <c r="GJ362" s="2"/>
      <c r="GK362" s="2"/>
      <c r="GL362" s="2"/>
      <c r="GM362" s="2"/>
      <c r="GN362" s="2"/>
      <c r="GO362" s="2"/>
      <c r="GP362" s="2"/>
    </row>
    <row r="363" spans="6:198" s="1" customFormat="1" ht="12.75" customHeight="1">
      <c r="F363" s="97"/>
      <c r="G363" s="655"/>
      <c r="H363" s="655"/>
      <c r="I363" s="655"/>
      <c r="J363" s="97"/>
      <c r="K363" s="18"/>
      <c r="L363" s="18"/>
      <c r="M363" s="18"/>
      <c r="N363" s="18"/>
      <c r="O363" s="665"/>
      <c r="P363" s="665"/>
      <c r="Q363" s="665"/>
      <c r="R363" s="665"/>
      <c r="S363" s="665"/>
      <c r="T363" s="665"/>
      <c r="U363" s="18"/>
      <c r="V363" s="18"/>
      <c r="W363" s="18"/>
      <c r="X363" s="97"/>
      <c r="Y363" s="191"/>
      <c r="Z363" s="191"/>
      <c r="AA363" s="191"/>
      <c r="AB363" s="191"/>
      <c r="AC363" s="191"/>
      <c r="AD363" s="679"/>
      <c r="AE363" s="679"/>
      <c r="AF363" s="679"/>
      <c r="AG363" s="679"/>
      <c r="AH363" s="679"/>
      <c r="AI363" s="679"/>
      <c r="AJ363" s="191"/>
      <c r="AK363" s="191"/>
      <c r="AL363" s="191"/>
      <c r="AM363" s="191"/>
      <c r="AN363" s="179"/>
      <c r="AO363" s="179"/>
      <c r="AP363" s="179"/>
      <c r="AQ363" s="665"/>
      <c r="AR363" s="665"/>
      <c r="AS363" s="665"/>
      <c r="AT363" s="665"/>
      <c r="AU363" s="665"/>
      <c r="AV363" s="665"/>
      <c r="AW363" s="218"/>
      <c r="AX363" s="218"/>
      <c r="AY363" s="218"/>
      <c r="AZ363" s="4"/>
      <c r="BA363" s="681"/>
      <c r="BB363" s="681"/>
      <c r="BC363" s="681"/>
      <c r="BD363" s="681"/>
      <c r="BE363" s="222"/>
      <c r="BF363" s="683"/>
      <c r="BG363" s="683"/>
      <c r="BH363" s="683"/>
      <c r="BI363" s="683"/>
      <c r="BJ363" s="683"/>
      <c r="BK363" s="97"/>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Q363" s="2"/>
      <c r="CR363" s="2"/>
      <c r="CS363" s="2"/>
      <c r="CT363" s="2"/>
      <c r="CU363" s="2"/>
      <c r="CV363" s="2"/>
      <c r="CW363" s="2"/>
      <c r="CX363" s="2"/>
      <c r="CY363" s="2"/>
      <c r="CZ363" s="2"/>
      <c r="DA363" s="2"/>
      <c r="DB363" s="2"/>
      <c r="DC363" s="2"/>
      <c r="DD363" s="2"/>
      <c r="DE363" s="2"/>
      <c r="DF363" s="2"/>
      <c r="DG363" s="2"/>
      <c r="DH363" s="2"/>
      <c r="DI363" s="2"/>
      <c r="DJ363" s="2"/>
      <c r="DK363" s="2"/>
      <c r="DL363" s="2"/>
      <c r="DM363" s="2"/>
      <c r="DN363" s="2"/>
      <c r="DO363" s="2"/>
      <c r="DP363" s="2"/>
      <c r="DQ363" s="2"/>
      <c r="DR363" s="2"/>
      <c r="DS363" s="2"/>
      <c r="DT363" s="2"/>
      <c r="DU363" s="2"/>
      <c r="DV363" s="2"/>
      <c r="DW363" s="2"/>
      <c r="DX363" s="2"/>
      <c r="DY363" s="2"/>
      <c r="DZ363" s="2"/>
      <c r="EA363" s="2"/>
      <c r="EB363" s="2"/>
      <c r="EC363" s="2"/>
      <c r="ED363" s="2"/>
      <c r="EE363" s="2"/>
      <c r="EF363" s="2"/>
      <c r="EG363" s="2"/>
      <c r="EH363" s="2"/>
      <c r="EI363" s="2"/>
      <c r="EJ363" s="2"/>
      <c r="EK363" s="2"/>
      <c r="EL363" s="2"/>
      <c r="EM363" s="2"/>
      <c r="EN363" s="2"/>
      <c r="EO363" s="2"/>
      <c r="EP363" s="2"/>
      <c r="EQ363" s="2"/>
      <c r="ER363" s="2"/>
      <c r="ES363" s="2"/>
      <c r="ET363" s="2"/>
      <c r="EU363" s="2"/>
      <c r="EV363" s="2"/>
      <c r="EW363" s="2"/>
      <c r="EX363" s="2"/>
      <c r="EY363" s="2"/>
      <c r="EZ363" s="2"/>
      <c r="FA363" s="2"/>
      <c r="FB363" s="2"/>
      <c r="FC363" s="2"/>
      <c r="FD363" s="2"/>
      <c r="FE363" s="2"/>
      <c r="FF363" s="2"/>
      <c r="FG363" s="2"/>
      <c r="FH363" s="2"/>
      <c r="FI363" s="2"/>
      <c r="FJ363" s="2"/>
      <c r="FK363" s="2"/>
      <c r="FL363" s="2"/>
      <c r="FM363" s="2"/>
      <c r="FN363" s="2"/>
      <c r="FO363" s="2"/>
      <c r="FP363" s="2"/>
      <c r="FQ363" s="2"/>
      <c r="FR363" s="2"/>
      <c r="FS363" s="2"/>
      <c r="FT363" s="2"/>
      <c r="FU363" s="2"/>
      <c r="FV363" s="2"/>
      <c r="FW363" s="2"/>
      <c r="FX363" s="2"/>
      <c r="FY363" s="2"/>
      <c r="FZ363" s="2"/>
      <c r="GA363" s="2"/>
      <c r="GB363" s="2"/>
      <c r="GC363" s="2"/>
      <c r="GD363" s="2"/>
      <c r="GE363" s="2"/>
      <c r="GF363" s="2"/>
      <c r="GG363" s="2"/>
      <c r="GH363" s="2"/>
      <c r="GI363" s="2"/>
      <c r="GJ363" s="2"/>
      <c r="GK363" s="2"/>
      <c r="GL363" s="2"/>
      <c r="GM363" s="2"/>
      <c r="GN363" s="2"/>
      <c r="GO363" s="2"/>
      <c r="GP363" s="2"/>
    </row>
    <row r="364" spans="6:198" s="1" customFormat="1" ht="12.75" customHeight="1">
      <c r="F364" s="97"/>
      <c r="G364" s="655"/>
      <c r="H364" s="655"/>
      <c r="I364" s="655"/>
      <c r="J364" s="97"/>
      <c r="K364" s="223"/>
      <c r="L364" s="223"/>
      <c r="M364" s="18"/>
      <c r="N364" s="18"/>
      <c r="O364" s="224"/>
      <c r="P364" s="225"/>
      <c r="Q364" s="225"/>
      <c r="R364" s="225"/>
      <c r="S364" s="225"/>
      <c r="T364" s="225"/>
      <c r="U364" s="226"/>
      <c r="V364" s="226"/>
      <c r="W364" s="226"/>
      <c r="X364" s="149"/>
      <c r="Y364" s="227"/>
      <c r="Z364" s="228"/>
      <c r="AA364" s="228"/>
      <c r="AB364" s="228"/>
      <c r="AC364" s="228"/>
      <c r="AD364" s="595">
        <f>SUM(AD346:AI357)</f>
        <v>0</v>
      </c>
      <c r="AE364" s="684"/>
      <c r="AF364" s="684"/>
      <c r="AG364" s="684"/>
      <c r="AH364" s="684"/>
      <c r="AI364" s="684"/>
      <c r="AJ364" s="229"/>
      <c r="AK364" s="229"/>
      <c r="AL364" s="229"/>
      <c r="AM364" s="229"/>
      <c r="AN364" s="230"/>
      <c r="AO364" s="230"/>
      <c r="AP364" s="230"/>
      <c r="AQ364" s="595">
        <f>SUM(AQ346:AV357)</f>
        <v>387580000</v>
      </c>
      <c r="AR364" s="684"/>
      <c r="AS364" s="684"/>
      <c r="AT364" s="684"/>
      <c r="AU364" s="684"/>
      <c r="AV364" s="684"/>
      <c r="AW364" s="218"/>
      <c r="AX364" s="218"/>
      <c r="AY364" s="218"/>
      <c r="AZ364" s="97"/>
      <c r="BA364" s="680"/>
      <c r="BB364" s="681"/>
      <c r="BC364" s="681"/>
      <c r="BD364" s="681"/>
      <c r="BE364" s="221"/>
      <c r="BF364" s="682"/>
      <c r="BG364" s="683"/>
      <c r="BH364" s="683"/>
      <c r="BI364" s="683"/>
      <c r="BJ364" s="683"/>
      <c r="BK364" s="97"/>
      <c r="BR364" s="2"/>
      <c r="BS364" s="2"/>
      <c r="BT364" s="2"/>
      <c r="BU364" s="2"/>
      <c r="BV364" s="2"/>
      <c r="BW364" s="2"/>
      <c r="BX364" s="2"/>
      <c r="BY364" s="2"/>
      <c r="BZ364" s="2"/>
      <c r="CA364" s="2"/>
      <c r="CB364" s="2"/>
      <c r="CC364" s="2"/>
      <c r="CD364" s="2"/>
      <c r="CE364" s="2"/>
      <c r="CF364" s="2"/>
      <c r="CG364" s="2"/>
      <c r="CH364" s="2"/>
      <c r="CI364" s="2"/>
      <c r="CJ364" s="2"/>
      <c r="CK364" s="2"/>
      <c r="CL364" s="2"/>
      <c r="CM364" s="2"/>
      <c r="CN364" s="2"/>
      <c r="CO364" s="2"/>
      <c r="CP364" s="2"/>
      <c r="CQ364" s="2"/>
      <c r="CR364" s="2"/>
      <c r="CS364" s="2"/>
      <c r="CT364" s="2"/>
      <c r="CU364" s="2"/>
      <c r="CV364" s="2"/>
      <c r="CW364" s="2"/>
      <c r="CX364" s="2"/>
      <c r="CY364" s="2"/>
      <c r="CZ364" s="2"/>
      <c r="DA364" s="2"/>
      <c r="DB364" s="2"/>
      <c r="DC364" s="2"/>
      <c r="DD364" s="2"/>
      <c r="DE364" s="2"/>
      <c r="DF364" s="2"/>
      <c r="DG364" s="2"/>
      <c r="DH364" s="2"/>
      <c r="DI364" s="2"/>
      <c r="DJ364" s="2"/>
      <c r="DK364" s="2"/>
      <c r="DL364" s="2"/>
      <c r="DM364" s="2"/>
      <c r="DN364" s="2"/>
      <c r="DO364" s="2"/>
      <c r="DP364" s="2"/>
      <c r="DQ364" s="2"/>
      <c r="DR364" s="2"/>
      <c r="DS364" s="2"/>
      <c r="DT364" s="2"/>
      <c r="DU364" s="2"/>
      <c r="DV364" s="2"/>
      <c r="DW364" s="2"/>
      <c r="DX364" s="2"/>
      <c r="DY364" s="2"/>
      <c r="DZ364" s="2"/>
      <c r="EA364" s="2"/>
      <c r="EB364" s="2"/>
      <c r="EC364" s="2"/>
      <c r="ED364" s="2"/>
      <c r="EE364" s="2"/>
      <c r="EF364" s="2"/>
      <c r="EG364" s="2"/>
      <c r="EH364" s="2"/>
      <c r="EI364" s="2"/>
      <c r="EJ364" s="2"/>
      <c r="EK364" s="2"/>
      <c r="EL364" s="2"/>
      <c r="EM364" s="2"/>
      <c r="EN364" s="2"/>
      <c r="EO364" s="2"/>
      <c r="EP364" s="2"/>
      <c r="EQ364" s="2"/>
      <c r="ER364" s="2"/>
      <c r="ES364" s="2"/>
      <c r="ET364" s="2"/>
      <c r="EU364" s="2"/>
      <c r="EV364" s="2"/>
      <c r="EW364" s="2"/>
      <c r="EX364" s="2"/>
      <c r="EY364" s="2"/>
      <c r="EZ364" s="2"/>
      <c r="FA364" s="2"/>
      <c r="FB364" s="2"/>
      <c r="FC364" s="2"/>
      <c r="FD364" s="2"/>
      <c r="FE364" s="2"/>
      <c r="FF364" s="2"/>
      <c r="FG364" s="2"/>
      <c r="FH364" s="2"/>
      <c r="FI364" s="2"/>
      <c r="FJ364" s="2"/>
      <c r="FK364" s="2"/>
      <c r="FL364" s="2"/>
      <c r="FM364" s="2"/>
      <c r="FN364" s="2"/>
      <c r="FO364" s="2"/>
      <c r="FP364" s="2"/>
      <c r="FQ364" s="2"/>
      <c r="FR364" s="2"/>
      <c r="FS364" s="2"/>
      <c r="FT364" s="2"/>
      <c r="FU364" s="2"/>
      <c r="FV364" s="2"/>
      <c r="FW364" s="2"/>
      <c r="FX364" s="2"/>
      <c r="FY364" s="2"/>
      <c r="FZ364" s="2"/>
      <c r="GA364" s="2"/>
      <c r="GB364" s="2"/>
      <c r="GC364" s="2"/>
      <c r="GD364" s="2"/>
      <c r="GE364" s="2"/>
      <c r="GF364" s="2"/>
      <c r="GG364" s="2"/>
      <c r="GH364" s="2"/>
      <c r="GI364" s="2"/>
      <c r="GJ364" s="2"/>
      <c r="GK364" s="2"/>
      <c r="GL364" s="2"/>
      <c r="GM364" s="2"/>
      <c r="GN364" s="2"/>
      <c r="GO364" s="2"/>
      <c r="GP364" s="2"/>
    </row>
    <row r="365" spans="6:198" s="1" customFormat="1" ht="12.75" customHeight="1">
      <c r="F365" s="97"/>
      <c r="G365" s="655"/>
      <c r="H365" s="655"/>
      <c r="I365" s="655"/>
      <c r="J365" s="97"/>
      <c r="K365" s="223" t="s">
        <v>154</v>
      </c>
      <c r="L365" s="18"/>
      <c r="M365" s="18"/>
      <c r="N365" s="18"/>
      <c r="O365" s="595">
        <f>SUM(O346:T357)</f>
        <v>387580000</v>
      </c>
      <c r="P365" s="595"/>
      <c r="Q365" s="595"/>
      <c r="R365" s="595"/>
      <c r="S365" s="595"/>
      <c r="T365" s="595"/>
      <c r="U365" s="226"/>
      <c r="V365" s="226"/>
      <c r="W365" s="226"/>
      <c r="X365" s="149"/>
      <c r="Y365" s="228"/>
      <c r="Z365" s="228"/>
      <c r="AA365" s="228"/>
      <c r="AB365" s="228"/>
      <c r="AC365" s="228"/>
      <c r="AD365" s="684"/>
      <c r="AE365" s="684"/>
      <c r="AF365" s="684"/>
      <c r="AG365" s="684"/>
      <c r="AH365" s="684"/>
      <c r="AI365" s="684"/>
      <c r="AJ365" s="229"/>
      <c r="AK365" s="229"/>
      <c r="AL365" s="229"/>
      <c r="AM365" s="229"/>
      <c r="AN365" s="230"/>
      <c r="AO365" s="230"/>
      <c r="AP365" s="230"/>
      <c r="AQ365" s="684"/>
      <c r="AR365" s="684"/>
      <c r="AS365" s="684"/>
      <c r="AT365" s="684"/>
      <c r="AU365" s="684"/>
      <c r="AV365" s="684"/>
      <c r="AW365" s="218"/>
      <c r="AX365" s="218"/>
      <c r="AY365" s="218"/>
      <c r="AZ365" s="4"/>
      <c r="BA365" s="681"/>
      <c r="BB365" s="681"/>
      <c r="BC365" s="681"/>
      <c r="BD365" s="681"/>
      <c r="BE365" s="222"/>
      <c r="BF365" s="683"/>
      <c r="BG365" s="683"/>
      <c r="BH365" s="683"/>
      <c r="BI365" s="683"/>
      <c r="BJ365" s="683"/>
      <c r="BK365" s="97"/>
      <c r="BR365" s="2"/>
      <c r="BS365" s="2"/>
      <c r="BT365" s="2"/>
      <c r="BU365" s="2"/>
      <c r="BV365" s="2"/>
      <c r="BW365" s="2"/>
      <c r="BX365" s="2"/>
      <c r="BY365" s="2"/>
      <c r="BZ365" s="2"/>
      <c r="CA365" s="2"/>
      <c r="CB365" s="2"/>
      <c r="CC365" s="2"/>
      <c r="CD365" s="2"/>
      <c r="CE365" s="2"/>
      <c r="CF365" s="2"/>
      <c r="CG365" s="2"/>
      <c r="CH365" s="2"/>
      <c r="CI365" s="2"/>
      <c r="CJ365" s="2"/>
      <c r="CK365" s="2"/>
      <c r="CL365" s="2"/>
      <c r="CM365" s="2"/>
      <c r="CN365" s="2"/>
      <c r="CO365" s="2"/>
      <c r="CP365" s="2"/>
      <c r="CQ365" s="2"/>
      <c r="CR365" s="2"/>
      <c r="CS365" s="2"/>
      <c r="CT365" s="2"/>
      <c r="CU365" s="2"/>
      <c r="CV365" s="2"/>
      <c r="CW365" s="2"/>
      <c r="CX365" s="2"/>
      <c r="CY365" s="2"/>
      <c r="CZ365" s="2"/>
      <c r="DA365" s="2"/>
      <c r="DB365" s="2"/>
      <c r="DC365" s="2"/>
      <c r="DD365" s="2"/>
      <c r="DE365" s="2"/>
      <c r="DF365" s="2"/>
      <c r="DG365" s="2"/>
      <c r="DH365" s="2"/>
      <c r="DI365" s="2"/>
      <c r="DJ365" s="2"/>
      <c r="DK365" s="2"/>
      <c r="DL365" s="2"/>
      <c r="DM365" s="2"/>
      <c r="DN365" s="2"/>
      <c r="DO365" s="2"/>
      <c r="DP365" s="2"/>
      <c r="DQ365" s="2"/>
      <c r="DR365" s="2"/>
      <c r="DS365" s="2"/>
      <c r="DT365" s="2"/>
      <c r="DU365" s="2"/>
      <c r="DV365" s="2"/>
      <c r="DW365" s="2"/>
      <c r="DX365" s="2"/>
      <c r="DY365" s="2"/>
      <c r="DZ365" s="2"/>
      <c r="EA365" s="2"/>
      <c r="EB365" s="2"/>
      <c r="EC365" s="2"/>
      <c r="ED365" s="2"/>
      <c r="EE365" s="2"/>
      <c r="EF365" s="2"/>
      <c r="EG365" s="2"/>
      <c r="EH365" s="2"/>
      <c r="EI365" s="2"/>
      <c r="EJ365" s="2"/>
      <c r="EK365" s="2"/>
      <c r="EL365" s="2"/>
      <c r="EM365" s="2"/>
      <c r="EN365" s="2"/>
      <c r="EO365" s="2"/>
      <c r="EP365" s="2"/>
      <c r="EQ365" s="2"/>
      <c r="ER365" s="2"/>
      <c r="ES365" s="2"/>
      <c r="ET365" s="2"/>
      <c r="EU365" s="2"/>
      <c r="EV365" s="2"/>
      <c r="EW365" s="2"/>
      <c r="EX365" s="2"/>
      <c r="EY365" s="2"/>
      <c r="EZ365" s="2"/>
      <c r="FA365" s="2"/>
      <c r="FB365" s="2"/>
      <c r="FC365" s="2"/>
      <c r="FD365" s="2"/>
      <c r="FE365" s="2"/>
      <c r="FF365" s="2"/>
      <c r="FG365" s="2"/>
      <c r="FH365" s="2"/>
      <c r="FI365" s="2"/>
      <c r="FJ365" s="2"/>
      <c r="FK365" s="2"/>
      <c r="FL365" s="2"/>
      <c r="FM365" s="2"/>
      <c r="FN365" s="2"/>
      <c r="FO365" s="2"/>
      <c r="FP365" s="2"/>
      <c r="FQ365" s="2"/>
      <c r="FR365" s="2"/>
      <c r="FS365" s="2"/>
      <c r="FT365" s="2"/>
      <c r="FU365" s="2"/>
      <c r="FV365" s="2"/>
      <c r="FW365" s="2"/>
      <c r="FX365" s="2"/>
      <c r="FY365" s="2"/>
      <c r="FZ365" s="2"/>
      <c r="GA365" s="2"/>
      <c r="GB365" s="2"/>
      <c r="GC365" s="2"/>
      <c r="GD365" s="2"/>
      <c r="GE365" s="2"/>
      <c r="GF365" s="2"/>
      <c r="GG365" s="2"/>
      <c r="GH365" s="2"/>
      <c r="GI365" s="2"/>
      <c r="GJ365" s="2"/>
      <c r="GK365" s="2"/>
      <c r="GL365" s="2"/>
      <c r="GM365" s="2"/>
      <c r="GN365" s="2"/>
      <c r="GO365" s="2"/>
      <c r="GP365" s="2"/>
    </row>
    <row r="366" spans="6:198" s="1" customFormat="1" ht="12.75" customHeight="1">
      <c r="F366" s="97"/>
      <c r="G366" s="655"/>
      <c r="H366" s="655"/>
      <c r="I366" s="655"/>
      <c r="J366" s="97"/>
      <c r="K366" s="159"/>
      <c r="L366" s="18"/>
      <c r="M366" s="18"/>
      <c r="N366" s="18"/>
      <c r="O366" s="665"/>
      <c r="P366" s="665"/>
      <c r="Q366" s="665"/>
      <c r="R366" s="665"/>
      <c r="S366" s="665"/>
      <c r="T366" s="665"/>
      <c r="U366" s="18"/>
      <c r="V366" s="18"/>
      <c r="W366" s="18"/>
      <c r="X366" s="97"/>
      <c r="Y366" s="191"/>
      <c r="Z366" s="191"/>
      <c r="AA366" s="191"/>
      <c r="AB366" s="191"/>
      <c r="AC366" s="191"/>
      <c r="AD366" s="665"/>
      <c r="AE366" s="679"/>
      <c r="AF366" s="679"/>
      <c r="AG366" s="679"/>
      <c r="AH366" s="679"/>
      <c r="AI366" s="679"/>
      <c r="AJ366" s="191"/>
      <c r="AK366" s="191"/>
      <c r="AL366" s="191"/>
      <c r="AM366" s="191"/>
      <c r="AN366" s="179"/>
      <c r="AO366" s="179"/>
      <c r="AP366" s="179"/>
      <c r="AQ366" s="665"/>
      <c r="AR366" s="665"/>
      <c r="AS366" s="665"/>
      <c r="AT366" s="665"/>
      <c r="AU366" s="665"/>
      <c r="AV366" s="665"/>
      <c r="AW366" s="218"/>
      <c r="AX366" s="218"/>
      <c r="AY366" s="218"/>
      <c r="AZ366" s="97"/>
      <c r="BA366" s="680"/>
      <c r="BB366" s="681"/>
      <c r="BC366" s="681"/>
      <c r="BD366" s="681"/>
      <c r="BE366" s="221"/>
      <c r="BF366" s="682"/>
      <c r="BG366" s="683"/>
      <c r="BH366" s="683"/>
      <c r="BI366" s="683"/>
      <c r="BJ366" s="683"/>
      <c r="BK366" s="97"/>
      <c r="BR366" s="2"/>
      <c r="BS366" s="2"/>
      <c r="BT366" s="2"/>
      <c r="BU366" s="2"/>
      <c r="BV366" s="2"/>
      <c r="BW366" s="2"/>
      <c r="BX366" s="2"/>
      <c r="BY366" s="2"/>
      <c r="BZ366" s="2"/>
      <c r="CA366" s="2"/>
      <c r="CB366" s="2"/>
      <c r="CC366" s="2"/>
      <c r="CD366" s="2"/>
      <c r="CE366" s="2"/>
      <c r="CF366" s="2"/>
      <c r="CG366" s="2"/>
      <c r="CH366" s="2"/>
      <c r="CI366" s="2"/>
      <c r="CJ366" s="2"/>
      <c r="CK366" s="2"/>
      <c r="CL366" s="2"/>
      <c r="CM366" s="2"/>
      <c r="CN366" s="2"/>
      <c r="CO366" s="2"/>
      <c r="CP366" s="2"/>
      <c r="CQ366" s="2"/>
      <c r="CR366" s="2"/>
      <c r="CS366" s="2"/>
      <c r="CT366" s="2"/>
      <c r="CU366" s="2"/>
      <c r="CV366" s="2"/>
      <c r="CW366" s="2"/>
      <c r="CX366" s="2"/>
      <c r="CY366" s="2"/>
      <c r="CZ366" s="2"/>
      <c r="DA366" s="2"/>
      <c r="DB366" s="2"/>
      <c r="DC366" s="2"/>
      <c r="DD366" s="2"/>
      <c r="DE366" s="2"/>
      <c r="DF366" s="2"/>
      <c r="DG366" s="2"/>
      <c r="DH366" s="2"/>
      <c r="DI366" s="2"/>
      <c r="DJ366" s="2"/>
      <c r="DK366" s="2"/>
      <c r="DL366" s="2"/>
      <c r="DM366" s="2"/>
      <c r="DN366" s="2"/>
      <c r="DO366" s="2"/>
      <c r="DP366" s="2"/>
      <c r="DQ366" s="2"/>
      <c r="DR366" s="2"/>
      <c r="DS366" s="2"/>
      <c r="DT366" s="2"/>
      <c r="DU366" s="2"/>
      <c r="DV366" s="2"/>
      <c r="DW366" s="2"/>
      <c r="DX366" s="2"/>
      <c r="DY366" s="2"/>
      <c r="DZ366" s="2"/>
      <c r="EA366" s="2"/>
      <c r="EB366" s="2"/>
      <c r="EC366" s="2"/>
      <c r="ED366" s="2"/>
      <c r="EE366" s="2"/>
      <c r="EF366" s="2"/>
      <c r="EG366" s="2"/>
      <c r="EH366" s="2"/>
      <c r="EI366" s="2"/>
      <c r="EJ366" s="2"/>
      <c r="EK366" s="2"/>
      <c r="EL366" s="2"/>
      <c r="EM366" s="2"/>
      <c r="EN366" s="2"/>
      <c r="EO366" s="2"/>
      <c r="EP366" s="2"/>
      <c r="EQ366" s="2"/>
      <c r="ER366" s="2"/>
      <c r="ES366" s="2"/>
      <c r="ET366" s="2"/>
      <c r="EU366" s="2"/>
      <c r="EV366" s="2"/>
      <c r="EW366" s="2"/>
      <c r="EX366" s="2"/>
      <c r="EY366" s="2"/>
      <c r="EZ366" s="2"/>
      <c r="FA366" s="2"/>
      <c r="FB366" s="2"/>
      <c r="FC366" s="2"/>
      <c r="FD366" s="2"/>
      <c r="FE366" s="2"/>
      <c r="FF366" s="2"/>
      <c r="FG366" s="2"/>
      <c r="FH366" s="2"/>
      <c r="FI366" s="2"/>
      <c r="FJ366" s="2"/>
      <c r="FK366" s="2"/>
      <c r="FL366" s="2"/>
      <c r="FM366" s="2"/>
      <c r="FN366" s="2"/>
      <c r="FO366" s="2"/>
      <c r="FP366" s="2"/>
      <c r="FQ366" s="2"/>
      <c r="FR366" s="2"/>
      <c r="FS366" s="2"/>
      <c r="FT366" s="2"/>
      <c r="FU366" s="2"/>
      <c r="FV366" s="2"/>
      <c r="FW366" s="2"/>
      <c r="FX366" s="2"/>
      <c r="FY366" s="2"/>
      <c r="FZ366" s="2"/>
      <c r="GA366" s="2"/>
      <c r="GB366" s="2"/>
      <c r="GC366" s="2"/>
      <c r="GD366" s="2"/>
      <c r="GE366" s="2"/>
      <c r="GF366" s="2"/>
      <c r="GG366" s="2"/>
      <c r="GH366" s="2"/>
      <c r="GI366" s="2"/>
      <c r="GJ366" s="2"/>
      <c r="GK366" s="2"/>
      <c r="GL366" s="2"/>
      <c r="GM366" s="2"/>
      <c r="GN366" s="2"/>
      <c r="GO366" s="2"/>
      <c r="GP366" s="2"/>
    </row>
    <row r="367" spans="6:198" s="1" customFormat="1" ht="12.75" customHeight="1">
      <c r="F367" s="97"/>
      <c r="G367" s="655"/>
      <c r="H367" s="655"/>
      <c r="I367" s="655"/>
      <c r="J367" s="97"/>
      <c r="K367" s="18"/>
      <c r="L367" s="18"/>
      <c r="M367" s="18"/>
      <c r="N367" s="18"/>
      <c r="O367" s="665"/>
      <c r="P367" s="665"/>
      <c r="Q367" s="665"/>
      <c r="R367" s="665"/>
      <c r="S367" s="665"/>
      <c r="T367" s="665"/>
      <c r="U367" s="18"/>
      <c r="V367" s="18"/>
      <c r="W367" s="18"/>
      <c r="X367" s="97"/>
      <c r="Y367" s="191"/>
      <c r="Z367" s="191"/>
      <c r="AA367" s="191"/>
      <c r="AB367" s="191"/>
      <c r="AC367" s="191"/>
      <c r="AD367" s="679"/>
      <c r="AE367" s="679"/>
      <c r="AF367" s="679"/>
      <c r="AG367" s="679"/>
      <c r="AH367" s="679"/>
      <c r="AI367" s="679"/>
      <c r="AJ367" s="191"/>
      <c r="AK367" s="191"/>
      <c r="AL367" s="191"/>
      <c r="AM367" s="191"/>
      <c r="AN367" s="179"/>
      <c r="AO367" s="179"/>
      <c r="AP367" s="179"/>
      <c r="AQ367" s="665"/>
      <c r="AR367" s="665"/>
      <c r="AS367" s="665"/>
      <c r="AT367" s="665"/>
      <c r="AU367" s="665"/>
      <c r="AV367" s="665"/>
      <c r="AW367" s="218"/>
      <c r="AX367" s="218"/>
      <c r="AY367" s="218"/>
      <c r="AZ367" s="4"/>
      <c r="BA367" s="681"/>
      <c r="BB367" s="681"/>
      <c r="BC367" s="681"/>
      <c r="BD367" s="681"/>
      <c r="BE367" s="222"/>
      <c r="BF367" s="683"/>
      <c r="BG367" s="683"/>
      <c r="BH367" s="683"/>
      <c r="BI367" s="683"/>
      <c r="BJ367" s="683"/>
      <c r="BK367" s="97"/>
      <c r="BR367" s="2"/>
      <c r="BS367" s="2"/>
      <c r="BT367" s="2"/>
      <c r="BU367" s="2"/>
      <c r="BV367" s="2"/>
      <c r="BW367" s="2"/>
      <c r="BX367" s="2"/>
      <c r="BY367" s="2"/>
      <c r="BZ367" s="2"/>
      <c r="CA367" s="2"/>
      <c r="CB367" s="2"/>
      <c r="CC367" s="2"/>
      <c r="CD367" s="2"/>
      <c r="CE367" s="2"/>
      <c r="CF367" s="2"/>
      <c r="CG367" s="2"/>
      <c r="CH367" s="2"/>
      <c r="CI367" s="2"/>
      <c r="CJ367" s="2"/>
      <c r="CK367" s="2"/>
      <c r="CL367" s="2"/>
      <c r="CM367" s="2"/>
      <c r="CN367" s="2"/>
      <c r="CO367" s="2"/>
      <c r="CP367" s="2"/>
      <c r="CQ367" s="2"/>
      <c r="CR367" s="2"/>
      <c r="CS367" s="2"/>
      <c r="CT367" s="2"/>
      <c r="CU367" s="2"/>
      <c r="CV367" s="2"/>
      <c r="CW367" s="2"/>
      <c r="CX367" s="2"/>
      <c r="CY367" s="2"/>
      <c r="CZ367" s="2"/>
      <c r="DA367" s="2"/>
      <c r="DB367" s="2"/>
      <c r="DC367" s="2"/>
      <c r="DD367" s="2"/>
      <c r="DE367" s="2"/>
      <c r="DF367" s="2"/>
      <c r="DG367" s="2"/>
      <c r="DH367" s="2"/>
      <c r="DI367" s="2"/>
      <c r="DJ367" s="2"/>
      <c r="DK367" s="2"/>
      <c r="DL367" s="2"/>
      <c r="DM367" s="2"/>
      <c r="DN367" s="2"/>
      <c r="DO367" s="2"/>
      <c r="DP367" s="2"/>
      <c r="DQ367" s="2"/>
      <c r="DR367" s="2"/>
      <c r="DS367" s="2"/>
      <c r="DT367" s="2"/>
      <c r="DU367" s="2"/>
      <c r="DV367" s="2"/>
      <c r="DW367" s="2"/>
      <c r="DX367" s="2"/>
      <c r="DY367" s="2"/>
      <c r="DZ367" s="2"/>
      <c r="EA367" s="2"/>
      <c r="EB367" s="2"/>
      <c r="EC367" s="2"/>
      <c r="ED367" s="2"/>
      <c r="EE367" s="2"/>
      <c r="EF367" s="2"/>
      <c r="EG367" s="2"/>
      <c r="EH367" s="2"/>
      <c r="EI367" s="2"/>
      <c r="EJ367" s="2"/>
      <c r="EK367" s="2"/>
      <c r="EL367" s="2"/>
      <c r="EM367" s="2"/>
      <c r="EN367" s="2"/>
      <c r="EO367" s="2"/>
      <c r="EP367" s="2"/>
      <c r="EQ367" s="2"/>
      <c r="ER367" s="2"/>
      <c r="ES367" s="2"/>
      <c r="ET367" s="2"/>
      <c r="EU367" s="2"/>
      <c r="EV367" s="2"/>
      <c r="EW367" s="2"/>
      <c r="EX367" s="2"/>
      <c r="EY367" s="2"/>
      <c r="EZ367" s="2"/>
      <c r="FA367" s="2"/>
      <c r="FB367" s="2"/>
      <c r="FC367" s="2"/>
      <c r="FD367" s="2"/>
      <c r="FE367" s="2"/>
      <c r="FF367" s="2"/>
      <c r="FG367" s="2"/>
      <c r="FH367" s="2"/>
      <c r="FI367" s="2"/>
      <c r="FJ367" s="2"/>
      <c r="FK367" s="2"/>
      <c r="FL367" s="2"/>
      <c r="FM367" s="2"/>
      <c r="FN367" s="2"/>
      <c r="FO367" s="2"/>
      <c r="FP367" s="2"/>
      <c r="FQ367" s="2"/>
      <c r="FR367" s="2"/>
      <c r="FS367" s="2"/>
      <c r="FT367" s="2"/>
      <c r="FU367" s="2"/>
      <c r="FV367" s="2"/>
      <c r="FW367" s="2"/>
      <c r="FX367" s="2"/>
      <c r="FY367" s="2"/>
      <c r="FZ367" s="2"/>
      <c r="GA367" s="2"/>
      <c r="GB367" s="2"/>
      <c r="GC367" s="2"/>
      <c r="GD367" s="2"/>
      <c r="GE367" s="2"/>
      <c r="GF367" s="2"/>
      <c r="GG367" s="2"/>
      <c r="GH367" s="2"/>
      <c r="GI367" s="2"/>
      <c r="GJ367" s="2"/>
      <c r="GK367" s="2"/>
      <c r="GL367" s="2"/>
      <c r="GM367" s="2"/>
      <c r="GN367" s="2"/>
      <c r="GO367" s="2"/>
      <c r="GP367" s="2"/>
    </row>
    <row r="368" spans="6:198" s="1" customFormat="1" ht="12.75" customHeight="1">
      <c r="F368" s="97"/>
      <c r="G368" s="655"/>
      <c r="H368" s="655"/>
      <c r="I368" s="655"/>
      <c r="J368" s="97"/>
      <c r="K368" s="159"/>
      <c r="L368" s="18"/>
      <c r="M368" s="18"/>
      <c r="N368" s="18"/>
      <c r="O368" s="659"/>
      <c r="P368" s="660"/>
      <c r="Q368" s="660"/>
      <c r="R368" s="660"/>
      <c r="S368" s="660"/>
      <c r="T368" s="660"/>
      <c r="U368" s="18"/>
      <c r="V368" s="18"/>
      <c r="W368" s="18"/>
      <c r="X368" s="97"/>
      <c r="Y368" s="175"/>
      <c r="Z368" s="176"/>
      <c r="AA368" s="176"/>
      <c r="AB368" s="176"/>
      <c r="AC368" s="176"/>
      <c r="AD368" s="659"/>
      <c r="AE368" s="660"/>
      <c r="AF368" s="660"/>
      <c r="AG368" s="660"/>
      <c r="AH368" s="660"/>
      <c r="AI368" s="660"/>
      <c r="AJ368" s="176"/>
      <c r="AK368" s="176"/>
      <c r="AL368" s="176"/>
      <c r="AM368" s="176"/>
      <c r="AN368" s="179"/>
      <c r="AO368" s="179"/>
      <c r="AP368" s="179"/>
      <c r="AQ368" s="659"/>
      <c r="AR368" s="660"/>
      <c r="AS368" s="660"/>
      <c r="AT368" s="660"/>
      <c r="AU368" s="660"/>
      <c r="AV368" s="660"/>
      <c r="AW368" s="218"/>
      <c r="AX368" s="218"/>
      <c r="AY368" s="218"/>
      <c r="AZ368" s="97"/>
      <c r="BA368" s="680"/>
      <c r="BB368" s="681"/>
      <c r="BC368" s="681"/>
      <c r="BD368" s="681"/>
      <c r="BE368" s="221"/>
      <c r="BF368" s="682"/>
      <c r="BG368" s="683"/>
      <c r="BH368" s="683"/>
      <c r="BI368" s="683"/>
      <c r="BJ368" s="683"/>
      <c r="BK368" s="97"/>
      <c r="BR368" s="2"/>
      <c r="BS368" s="2"/>
      <c r="BT368" s="2"/>
      <c r="BU368" s="2"/>
      <c r="BV368" s="2"/>
      <c r="BW368" s="2"/>
      <c r="BX368" s="2"/>
      <c r="BY368" s="2"/>
      <c r="BZ368" s="2"/>
      <c r="CA368" s="2"/>
      <c r="CB368" s="2"/>
      <c r="CC368" s="2"/>
      <c r="CD368" s="2"/>
      <c r="CE368" s="2"/>
      <c r="CF368" s="2"/>
      <c r="CG368" s="2"/>
      <c r="CH368" s="2"/>
      <c r="CI368" s="2"/>
      <c r="CJ368" s="2"/>
      <c r="CK368" s="2"/>
      <c r="CL368" s="2"/>
      <c r="CM368" s="2"/>
      <c r="CN368" s="2"/>
      <c r="CO368" s="2"/>
      <c r="CP368" s="2"/>
      <c r="CQ368" s="2"/>
      <c r="CR368" s="2"/>
      <c r="CS368" s="2"/>
      <c r="CT368" s="2"/>
      <c r="CU368" s="2"/>
      <c r="CV368" s="2"/>
      <c r="CW368" s="2"/>
      <c r="CX368" s="2"/>
      <c r="CY368" s="2"/>
      <c r="CZ368" s="2"/>
      <c r="DA368" s="2"/>
      <c r="DB368" s="2"/>
      <c r="DC368" s="2"/>
      <c r="DD368" s="2"/>
      <c r="DE368" s="2"/>
      <c r="DF368" s="2"/>
      <c r="DG368" s="2"/>
      <c r="DH368" s="2"/>
      <c r="DI368" s="2"/>
      <c r="DJ368" s="2"/>
      <c r="DK368" s="2"/>
      <c r="DL368" s="2"/>
      <c r="DM368" s="2"/>
      <c r="DN368" s="2"/>
      <c r="DO368" s="2"/>
      <c r="DP368" s="2"/>
      <c r="DQ368" s="2"/>
      <c r="DR368" s="2"/>
      <c r="DS368" s="2"/>
      <c r="DT368" s="2"/>
      <c r="DU368" s="2"/>
      <c r="DV368" s="2"/>
      <c r="DW368" s="2"/>
      <c r="DX368" s="2"/>
      <c r="DY368" s="2"/>
      <c r="DZ368" s="2"/>
      <c r="EA368" s="2"/>
      <c r="EB368" s="2"/>
      <c r="EC368" s="2"/>
      <c r="ED368" s="2"/>
      <c r="EE368" s="2"/>
      <c r="EF368" s="2"/>
      <c r="EG368" s="2"/>
      <c r="EH368" s="2"/>
      <c r="EI368" s="2"/>
      <c r="EJ368" s="2"/>
      <c r="EK368" s="2"/>
      <c r="EL368" s="2"/>
      <c r="EM368" s="2"/>
      <c r="EN368" s="2"/>
      <c r="EO368" s="2"/>
      <c r="EP368" s="2"/>
      <c r="EQ368" s="2"/>
      <c r="ER368" s="2"/>
      <c r="ES368" s="2"/>
      <c r="ET368" s="2"/>
      <c r="EU368" s="2"/>
      <c r="EV368" s="2"/>
      <c r="EW368" s="2"/>
      <c r="EX368" s="2"/>
      <c r="EY368" s="2"/>
      <c r="EZ368" s="2"/>
      <c r="FA368" s="2"/>
      <c r="FB368" s="2"/>
      <c r="FC368" s="2"/>
      <c r="FD368" s="2"/>
      <c r="FE368" s="2"/>
      <c r="FF368" s="2"/>
      <c r="FG368" s="2"/>
      <c r="FH368" s="2"/>
      <c r="FI368" s="2"/>
      <c r="FJ368" s="2"/>
      <c r="FK368" s="2"/>
      <c r="FL368" s="2"/>
      <c r="FM368" s="2"/>
      <c r="FN368" s="2"/>
      <c r="FO368" s="2"/>
      <c r="FP368" s="2"/>
      <c r="FQ368" s="2"/>
      <c r="FR368" s="2"/>
      <c r="FS368" s="2"/>
      <c r="FT368" s="2"/>
      <c r="FU368" s="2"/>
      <c r="FV368" s="2"/>
      <c r="FW368" s="2"/>
      <c r="FX368" s="2"/>
      <c r="FY368" s="2"/>
      <c r="FZ368" s="2"/>
      <c r="GA368" s="2"/>
      <c r="GB368" s="2"/>
      <c r="GC368" s="2"/>
      <c r="GD368" s="2"/>
      <c r="GE368" s="2"/>
      <c r="GF368" s="2"/>
      <c r="GG368" s="2"/>
      <c r="GH368" s="2"/>
      <c r="GI368" s="2"/>
      <c r="GJ368" s="2"/>
      <c r="GK368" s="2"/>
      <c r="GL368" s="2"/>
      <c r="GM368" s="2"/>
      <c r="GN368" s="2"/>
      <c r="GO368" s="2"/>
      <c r="GP368" s="2"/>
    </row>
    <row r="369" spans="6:198" s="1" customFormat="1" ht="12.75" customHeight="1">
      <c r="F369" s="97"/>
      <c r="G369" s="655"/>
      <c r="H369" s="655"/>
      <c r="I369" s="655"/>
      <c r="J369" s="97"/>
      <c r="K369" s="18"/>
      <c r="L369" s="18"/>
      <c r="M369" s="18"/>
      <c r="N369" s="18"/>
      <c r="O369" s="660"/>
      <c r="P369" s="660"/>
      <c r="Q369" s="660"/>
      <c r="R369" s="660"/>
      <c r="S369" s="660"/>
      <c r="T369" s="660"/>
      <c r="U369" s="18"/>
      <c r="V369" s="18"/>
      <c r="W369" s="18"/>
      <c r="X369" s="97"/>
      <c r="Y369" s="176"/>
      <c r="Z369" s="176"/>
      <c r="AA369" s="176"/>
      <c r="AB369" s="176"/>
      <c r="AC369" s="176"/>
      <c r="AD369" s="660"/>
      <c r="AE369" s="660"/>
      <c r="AF369" s="660"/>
      <c r="AG369" s="660"/>
      <c r="AH369" s="660"/>
      <c r="AI369" s="660"/>
      <c r="AJ369" s="176"/>
      <c r="AK369" s="176"/>
      <c r="AL369" s="176"/>
      <c r="AM369" s="176"/>
      <c r="AN369" s="179"/>
      <c r="AO369" s="179"/>
      <c r="AP369" s="179"/>
      <c r="AQ369" s="660"/>
      <c r="AR369" s="660"/>
      <c r="AS369" s="660"/>
      <c r="AT369" s="660"/>
      <c r="AU369" s="660"/>
      <c r="AV369" s="660"/>
      <c r="AW369" s="218"/>
      <c r="AX369" s="218"/>
      <c r="AY369" s="218"/>
      <c r="AZ369" s="4"/>
      <c r="BA369" s="681"/>
      <c r="BB369" s="681"/>
      <c r="BC369" s="681"/>
      <c r="BD369" s="681"/>
      <c r="BE369" s="222"/>
      <c r="BF369" s="683"/>
      <c r="BG369" s="683"/>
      <c r="BH369" s="683"/>
      <c r="BI369" s="683"/>
      <c r="BJ369" s="683"/>
      <c r="BK369" s="97"/>
      <c r="BR369" s="2"/>
      <c r="BS369" s="2"/>
      <c r="BT369" s="2"/>
      <c r="BU369" s="2"/>
      <c r="BV369" s="2"/>
      <c r="BW369" s="2"/>
      <c r="BX369" s="2"/>
      <c r="BY369" s="2"/>
      <c r="BZ369" s="2"/>
      <c r="CA369" s="2"/>
      <c r="CB369" s="2"/>
      <c r="CC369" s="2"/>
      <c r="CD369" s="2"/>
      <c r="CE369" s="2"/>
      <c r="CF369" s="2"/>
      <c r="CG369" s="2"/>
      <c r="CH369" s="2"/>
      <c r="CI369" s="2"/>
      <c r="CJ369" s="2"/>
      <c r="CK369" s="2"/>
      <c r="CL369" s="2"/>
      <c r="CM369" s="2"/>
      <c r="CN369" s="2"/>
      <c r="CO369" s="2"/>
      <c r="CP369" s="2"/>
      <c r="CQ369" s="2"/>
      <c r="CR369" s="2"/>
      <c r="CS369" s="2"/>
      <c r="CT369" s="2"/>
      <c r="CU369" s="2"/>
      <c r="CV369" s="2"/>
      <c r="CW369" s="2"/>
      <c r="CX369" s="2"/>
      <c r="CY369" s="2"/>
      <c r="CZ369" s="2"/>
      <c r="DA369" s="2"/>
      <c r="DB369" s="2"/>
      <c r="DC369" s="2"/>
      <c r="DD369" s="2"/>
      <c r="DE369" s="2"/>
      <c r="DF369" s="2"/>
      <c r="DG369" s="2"/>
      <c r="DH369" s="2"/>
      <c r="DI369" s="2"/>
      <c r="DJ369" s="2"/>
      <c r="DK369" s="2"/>
      <c r="DL369" s="2"/>
      <c r="DM369" s="2"/>
      <c r="DN369" s="2"/>
      <c r="DO369" s="2"/>
      <c r="DP369" s="2"/>
      <c r="DQ369" s="2"/>
      <c r="DR369" s="2"/>
      <c r="DS369" s="2"/>
      <c r="DT369" s="2"/>
      <c r="DU369" s="2"/>
      <c r="DV369" s="2"/>
      <c r="DW369" s="2"/>
      <c r="DX369" s="2"/>
      <c r="DY369" s="2"/>
      <c r="DZ369" s="2"/>
      <c r="EA369" s="2"/>
      <c r="EB369" s="2"/>
      <c r="EC369" s="2"/>
      <c r="ED369" s="2"/>
      <c r="EE369" s="2"/>
      <c r="EF369" s="2"/>
      <c r="EG369" s="2"/>
      <c r="EH369" s="2"/>
      <c r="EI369" s="2"/>
      <c r="EJ369" s="2"/>
      <c r="EK369" s="2"/>
      <c r="EL369" s="2"/>
      <c r="EM369" s="2"/>
      <c r="EN369" s="2"/>
      <c r="EO369" s="2"/>
      <c r="EP369" s="2"/>
      <c r="EQ369" s="2"/>
      <c r="ER369" s="2"/>
      <c r="ES369" s="2"/>
      <c r="ET369" s="2"/>
      <c r="EU369" s="2"/>
      <c r="EV369" s="2"/>
      <c r="EW369" s="2"/>
      <c r="EX369" s="2"/>
      <c r="EY369" s="2"/>
      <c r="EZ369" s="2"/>
      <c r="FA369" s="2"/>
      <c r="FB369" s="2"/>
      <c r="FC369" s="2"/>
      <c r="FD369" s="2"/>
      <c r="FE369" s="2"/>
      <c r="FF369" s="2"/>
      <c r="FG369" s="2"/>
      <c r="FH369" s="2"/>
      <c r="FI369" s="2"/>
      <c r="FJ369" s="2"/>
      <c r="FK369" s="2"/>
      <c r="FL369" s="2"/>
      <c r="FM369" s="2"/>
      <c r="FN369" s="2"/>
      <c r="FO369" s="2"/>
      <c r="FP369" s="2"/>
      <c r="FQ369" s="2"/>
      <c r="FR369" s="2"/>
      <c r="FS369" s="2"/>
      <c r="FT369" s="2"/>
      <c r="FU369" s="2"/>
      <c r="FV369" s="2"/>
      <c r="FW369" s="2"/>
      <c r="FX369" s="2"/>
      <c r="FY369" s="2"/>
      <c r="FZ369" s="2"/>
      <c r="GA369" s="2"/>
      <c r="GB369" s="2"/>
      <c r="GC369" s="2"/>
      <c r="GD369" s="2"/>
      <c r="GE369" s="2"/>
      <c r="GF369" s="2"/>
      <c r="GG369" s="2"/>
      <c r="GH369" s="2"/>
      <c r="GI369" s="2"/>
      <c r="GJ369" s="2"/>
      <c r="GK369" s="2"/>
      <c r="GL369" s="2"/>
      <c r="GM369" s="2"/>
      <c r="GN369" s="2"/>
      <c r="GO369" s="2"/>
      <c r="GP369" s="2"/>
    </row>
    <row r="370" spans="6:198" s="1" customFormat="1" ht="12.75" customHeight="1">
      <c r="F370" s="97"/>
      <c r="G370" s="655"/>
      <c r="H370" s="655"/>
      <c r="I370" s="655"/>
      <c r="J370" s="97"/>
      <c r="K370" s="159"/>
      <c r="L370" s="18"/>
      <c r="M370" s="18"/>
      <c r="N370" s="18"/>
      <c r="O370" s="659"/>
      <c r="P370" s="660"/>
      <c r="Q370" s="660"/>
      <c r="R370" s="660"/>
      <c r="S370" s="660"/>
      <c r="T370" s="660"/>
      <c r="U370" s="18"/>
      <c r="V370" s="18"/>
      <c r="W370" s="18"/>
      <c r="X370" s="97"/>
      <c r="Y370" s="175"/>
      <c r="Z370" s="176"/>
      <c r="AA370" s="176"/>
      <c r="AB370" s="176"/>
      <c r="AC370" s="176"/>
      <c r="AD370" s="659"/>
      <c r="AE370" s="660"/>
      <c r="AF370" s="660"/>
      <c r="AG370" s="660"/>
      <c r="AH370" s="660"/>
      <c r="AI370" s="660"/>
      <c r="AJ370" s="176"/>
      <c r="AK370" s="176"/>
      <c r="AL370" s="176"/>
      <c r="AM370" s="176"/>
      <c r="AN370" s="179"/>
      <c r="AO370" s="179"/>
      <c r="AP370" s="179"/>
      <c r="AQ370" s="659"/>
      <c r="AR370" s="660"/>
      <c r="AS370" s="660"/>
      <c r="AT370" s="660"/>
      <c r="AU370" s="660"/>
      <c r="AV370" s="660"/>
      <c r="AW370" s="218"/>
      <c r="AX370" s="218"/>
      <c r="AY370" s="218"/>
      <c r="AZ370" s="97"/>
      <c r="BA370" s="680"/>
      <c r="BB370" s="681"/>
      <c r="BC370" s="681"/>
      <c r="BD370" s="681"/>
      <c r="BE370" s="221"/>
      <c r="BF370" s="682"/>
      <c r="BG370" s="683"/>
      <c r="BH370" s="683"/>
      <c r="BI370" s="683"/>
      <c r="BJ370" s="683"/>
      <c r="BK370" s="97"/>
      <c r="BR370" s="2"/>
      <c r="BS370" s="2"/>
      <c r="BT370" s="2"/>
      <c r="BU370" s="2"/>
      <c r="BV370" s="2"/>
      <c r="BW370" s="2"/>
      <c r="BX370" s="2"/>
      <c r="BY370" s="2"/>
      <c r="BZ370" s="2"/>
      <c r="CA370" s="2"/>
      <c r="CB370" s="2"/>
      <c r="CC370" s="2"/>
      <c r="CD370" s="2"/>
      <c r="CE370" s="2"/>
      <c r="CF370" s="2"/>
      <c r="CG370" s="2"/>
      <c r="CH370" s="2"/>
      <c r="CI370" s="2"/>
      <c r="CJ370" s="2"/>
      <c r="CK370" s="2"/>
      <c r="CL370" s="2"/>
      <c r="CM370" s="2"/>
      <c r="CN370" s="2"/>
      <c r="CO370" s="2"/>
      <c r="CP370" s="2"/>
      <c r="CQ370" s="2"/>
      <c r="CR370" s="2"/>
      <c r="CS370" s="2"/>
      <c r="CT370" s="2"/>
      <c r="CU370" s="2"/>
      <c r="CV370" s="2"/>
      <c r="CW370" s="2"/>
      <c r="CX370" s="2"/>
      <c r="CY370" s="2"/>
      <c r="CZ370" s="2"/>
      <c r="DA370" s="2"/>
      <c r="DB370" s="2"/>
      <c r="DC370" s="2"/>
      <c r="DD370" s="2"/>
      <c r="DE370" s="2"/>
      <c r="DF370" s="2"/>
      <c r="DG370" s="2"/>
      <c r="DH370" s="2"/>
      <c r="DI370" s="2"/>
      <c r="DJ370" s="2"/>
      <c r="DK370" s="2"/>
      <c r="DL370" s="2"/>
      <c r="DM370" s="2"/>
      <c r="DN370" s="2"/>
      <c r="DO370" s="2"/>
      <c r="DP370" s="2"/>
      <c r="DQ370" s="2"/>
      <c r="DR370" s="2"/>
      <c r="DS370" s="2"/>
      <c r="DT370" s="2"/>
      <c r="DU370" s="2"/>
      <c r="DV370" s="2"/>
      <c r="DW370" s="2"/>
      <c r="DX370" s="2"/>
      <c r="DY370" s="2"/>
      <c r="DZ370" s="2"/>
      <c r="EA370" s="2"/>
      <c r="EB370" s="2"/>
      <c r="EC370" s="2"/>
      <c r="ED370" s="2"/>
      <c r="EE370" s="2"/>
      <c r="EF370" s="2"/>
      <c r="EG370" s="2"/>
      <c r="EH370" s="2"/>
      <c r="EI370" s="2"/>
      <c r="EJ370" s="2"/>
      <c r="EK370" s="2"/>
      <c r="EL370" s="2"/>
      <c r="EM370" s="2"/>
      <c r="EN370" s="2"/>
      <c r="EO370" s="2"/>
      <c r="EP370" s="2"/>
      <c r="EQ370" s="2"/>
      <c r="ER370" s="2"/>
      <c r="ES370" s="2"/>
      <c r="ET370" s="2"/>
      <c r="EU370" s="2"/>
      <c r="EV370" s="2"/>
      <c r="EW370" s="2"/>
      <c r="EX370" s="2"/>
      <c r="EY370" s="2"/>
      <c r="EZ370" s="2"/>
      <c r="FA370" s="2"/>
      <c r="FB370" s="2"/>
      <c r="FC370" s="2"/>
      <c r="FD370" s="2"/>
      <c r="FE370" s="2"/>
      <c r="FF370" s="2"/>
      <c r="FG370" s="2"/>
      <c r="FH370" s="2"/>
      <c r="FI370" s="2"/>
      <c r="FJ370" s="2"/>
      <c r="FK370" s="2"/>
      <c r="FL370" s="2"/>
      <c r="FM370" s="2"/>
      <c r="FN370" s="2"/>
      <c r="FO370" s="2"/>
      <c r="FP370" s="2"/>
      <c r="FQ370" s="2"/>
      <c r="FR370" s="2"/>
      <c r="FS370" s="2"/>
      <c r="FT370" s="2"/>
      <c r="FU370" s="2"/>
      <c r="FV370" s="2"/>
      <c r="FW370" s="2"/>
      <c r="FX370" s="2"/>
      <c r="FY370" s="2"/>
      <c r="FZ370" s="2"/>
      <c r="GA370" s="2"/>
      <c r="GB370" s="2"/>
      <c r="GC370" s="2"/>
      <c r="GD370" s="2"/>
      <c r="GE370" s="2"/>
      <c r="GF370" s="2"/>
      <c r="GG370" s="2"/>
      <c r="GH370" s="2"/>
      <c r="GI370" s="2"/>
      <c r="GJ370" s="2"/>
      <c r="GK370" s="2"/>
      <c r="GL370" s="2"/>
      <c r="GM370" s="2"/>
      <c r="GN370" s="2"/>
      <c r="GO370" s="2"/>
      <c r="GP370" s="2"/>
    </row>
    <row r="371" spans="6:198" s="1" customFormat="1" ht="12.75" customHeight="1">
      <c r="F371" s="97"/>
      <c r="G371" s="655"/>
      <c r="H371" s="655"/>
      <c r="I371" s="655"/>
      <c r="J371" s="97"/>
      <c r="K371" s="18"/>
      <c r="L371" s="18"/>
      <c r="M371" s="18"/>
      <c r="N371" s="18"/>
      <c r="O371" s="660"/>
      <c r="P371" s="660"/>
      <c r="Q371" s="660"/>
      <c r="R371" s="660"/>
      <c r="S371" s="660"/>
      <c r="T371" s="660"/>
      <c r="U371" s="18"/>
      <c r="V371" s="18"/>
      <c r="W371" s="18"/>
      <c r="X371" s="97"/>
      <c r="Y371" s="176"/>
      <c r="Z371" s="176"/>
      <c r="AA371" s="176"/>
      <c r="AB371" s="176"/>
      <c r="AC371" s="176"/>
      <c r="AD371" s="660"/>
      <c r="AE371" s="660"/>
      <c r="AF371" s="660"/>
      <c r="AG371" s="660"/>
      <c r="AH371" s="660"/>
      <c r="AI371" s="660"/>
      <c r="AJ371" s="176"/>
      <c r="AK371" s="176"/>
      <c r="AL371" s="176"/>
      <c r="AM371" s="176"/>
      <c r="AN371" s="179"/>
      <c r="AO371" s="179"/>
      <c r="AP371" s="179"/>
      <c r="AQ371" s="660"/>
      <c r="AR371" s="660"/>
      <c r="AS371" s="660"/>
      <c r="AT371" s="660"/>
      <c r="AU371" s="660"/>
      <c r="AV371" s="660"/>
      <c r="AW371" s="218"/>
      <c r="AX371" s="218"/>
      <c r="AY371" s="218"/>
      <c r="AZ371" s="4"/>
      <c r="BA371" s="681"/>
      <c r="BB371" s="681"/>
      <c r="BC371" s="681"/>
      <c r="BD371" s="681"/>
      <c r="BE371" s="222"/>
      <c r="BF371" s="683"/>
      <c r="BG371" s="683"/>
      <c r="BH371" s="683"/>
      <c r="BI371" s="683"/>
      <c r="BJ371" s="683"/>
      <c r="BK371" s="97"/>
      <c r="BR371" s="2"/>
      <c r="BS371" s="2"/>
      <c r="BT371" s="2"/>
      <c r="BU371" s="2"/>
      <c r="BV371" s="2"/>
      <c r="BW371" s="2"/>
      <c r="BX371" s="2"/>
      <c r="BY371" s="2"/>
      <c r="BZ371" s="2"/>
      <c r="CA371" s="2"/>
      <c r="CB371" s="2"/>
      <c r="CC371" s="2"/>
      <c r="CD371" s="2"/>
      <c r="CE371" s="2"/>
      <c r="CF371" s="2"/>
      <c r="CG371" s="2"/>
      <c r="CH371" s="2"/>
      <c r="CI371" s="2"/>
      <c r="CJ371" s="2"/>
      <c r="CK371" s="2"/>
      <c r="CL371" s="2"/>
      <c r="CM371" s="2"/>
      <c r="CN371" s="2"/>
      <c r="CO371" s="2"/>
      <c r="CP371" s="2"/>
      <c r="CQ371" s="2"/>
      <c r="CR371" s="2"/>
      <c r="CS371" s="2"/>
      <c r="CT371" s="2"/>
      <c r="CU371" s="2"/>
      <c r="CV371" s="2"/>
      <c r="CW371" s="2"/>
      <c r="CX371" s="2"/>
      <c r="CY371" s="2"/>
      <c r="CZ371" s="2"/>
      <c r="DA371" s="2"/>
      <c r="DB371" s="2"/>
      <c r="DC371" s="2"/>
      <c r="DD371" s="2"/>
      <c r="DE371" s="2"/>
      <c r="DF371" s="2"/>
      <c r="DG371" s="2"/>
      <c r="DH371" s="2"/>
      <c r="DI371" s="2"/>
      <c r="DJ371" s="2"/>
      <c r="DK371" s="2"/>
      <c r="DL371" s="2"/>
      <c r="DM371" s="2"/>
      <c r="DN371" s="2"/>
      <c r="DO371" s="2"/>
      <c r="DP371" s="2"/>
      <c r="DQ371" s="2"/>
      <c r="DR371" s="2"/>
      <c r="DS371" s="2"/>
      <c r="DT371" s="2"/>
      <c r="DU371" s="2"/>
      <c r="DV371" s="2"/>
      <c r="DW371" s="2"/>
      <c r="DX371" s="2"/>
      <c r="DY371" s="2"/>
      <c r="DZ371" s="2"/>
      <c r="EA371" s="2"/>
      <c r="EB371" s="2"/>
      <c r="EC371" s="2"/>
      <c r="ED371" s="2"/>
      <c r="EE371" s="2"/>
      <c r="EF371" s="2"/>
      <c r="EG371" s="2"/>
      <c r="EH371" s="2"/>
      <c r="EI371" s="2"/>
      <c r="EJ371" s="2"/>
      <c r="EK371" s="2"/>
      <c r="EL371" s="2"/>
      <c r="EM371" s="2"/>
      <c r="EN371" s="2"/>
      <c r="EO371" s="2"/>
      <c r="EP371" s="2"/>
      <c r="EQ371" s="2"/>
      <c r="ER371" s="2"/>
      <c r="ES371" s="2"/>
      <c r="ET371" s="2"/>
      <c r="EU371" s="2"/>
      <c r="EV371" s="2"/>
      <c r="EW371" s="2"/>
      <c r="EX371" s="2"/>
      <c r="EY371" s="2"/>
      <c r="EZ371" s="2"/>
      <c r="FA371" s="2"/>
      <c r="FB371" s="2"/>
      <c r="FC371" s="2"/>
      <c r="FD371" s="2"/>
      <c r="FE371" s="2"/>
      <c r="FF371" s="2"/>
      <c r="FG371" s="2"/>
      <c r="FH371" s="2"/>
      <c r="FI371" s="2"/>
      <c r="FJ371" s="2"/>
      <c r="FK371" s="2"/>
      <c r="FL371" s="2"/>
      <c r="FM371" s="2"/>
      <c r="FN371" s="2"/>
      <c r="FO371" s="2"/>
      <c r="FP371" s="2"/>
      <c r="FQ371" s="2"/>
      <c r="FR371" s="2"/>
      <c r="FS371" s="2"/>
      <c r="FT371" s="2"/>
      <c r="FU371" s="2"/>
      <c r="FV371" s="2"/>
      <c r="FW371" s="2"/>
      <c r="FX371" s="2"/>
      <c r="FY371" s="2"/>
      <c r="FZ371" s="2"/>
      <c r="GA371" s="2"/>
      <c r="GB371" s="2"/>
      <c r="GC371" s="2"/>
      <c r="GD371" s="2"/>
      <c r="GE371" s="2"/>
      <c r="GF371" s="2"/>
      <c r="GG371" s="2"/>
      <c r="GH371" s="2"/>
      <c r="GI371" s="2"/>
      <c r="GJ371" s="2"/>
      <c r="GK371" s="2"/>
      <c r="GL371" s="2"/>
      <c r="GM371" s="2"/>
      <c r="GN371" s="2"/>
      <c r="GO371" s="2"/>
      <c r="GP371" s="2"/>
    </row>
    <row r="372" spans="6:198" s="1" customFormat="1" ht="12.75" customHeight="1">
      <c r="F372" s="97"/>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c r="AH372" s="12"/>
      <c r="AI372" s="12"/>
      <c r="AJ372" s="12"/>
      <c r="AK372" s="12"/>
      <c r="AL372" s="12"/>
      <c r="AM372" s="12"/>
      <c r="AN372" s="12"/>
      <c r="AO372" s="12"/>
      <c r="AP372" s="12"/>
      <c r="AQ372" s="12"/>
      <c r="AR372" s="12"/>
      <c r="AS372" s="12"/>
      <c r="AT372" s="12"/>
      <c r="AU372" s="12"/>
      <c r="AV372" s="12"/>
      <c r="AW372" s="12"/>
      <c r="AX372" s="12"/>
      <c r="AY372" s="12"/>
      <c r="AZ372" s="12"/>
      <c r="BA372" s="12"/>
      <c r="BB372" s="12"/>
      <c r="BC372" s="12"/>
      <c r="BD372" s="12"/>
      <c r="BE372" s="12"/>
      <c r="BF372" s="12"/>
      <c r="BG372" s="12"/>
      <c r="BH372" s="12"/>
      <c r="BI372" s="12"/>
      <c r="BJ372" s="12"/>
      <c r="BK372" s="97"/>
      <c r="BR372" s="2"/>
      <c r="BS372" s="2"/>
      <c r="BT372" s="2"/>
      <c r="BU372" s="2"/>
      <c r="BV372" s="2"/>
      <c r="BW372" s="2"/>
      <c r="BX372" s="2"/>
      <c r="BY372" s="2"/>
      <c r="BZ372" s="2"/>
      <c r="CA372" s="2"/>
      <c r="CB372" s="2"/>
      <c r="CC372" s="2"/>
      <c r="CD372" s="2"/>
      <c r="CE372" s="2"/>
      <c r="CF372" s="2"/>
      <c r="CG372" s="2"/>
      <c r="CH372" s="2"/>
      <c r="CI372" s="2"/>
      <c r="CJ372" s="2"/>
      <c r="CK372" s="2"/>
      <c r="CL372" s="2"/>
      <c r="CM372" s="2"/>
      <c r="CN372" s="2"/>
      <c r="CO372" s="2"/>
      <c r="CP372" s="2"/>
      <c r="CQ372" s="2"/>
      <c r="CR372" s="2"/>
      <c r="CS372" s="2"/>
      <c r="CT372" s="2"/>
      <c r="CU372" s="2"/>
      <c r="CV372" s="2"/>
      <c r="CW372" s="2"/>
      <c r="CX372" s="2"/>
      <c r="CY372" s="2"/>
      <c r="CZ372" s="2"/>
      <c r="DA372" s="2"/>
      <c r="DB372" s="2"/>
      <c r="DC372" s="2"/>
      <c r="DD372" s="2"/>
      <c r="DE372" s="2"/>
      <c r="DF372" s="2"/>
      <c r="DG372" s="2"/>
      <c r="DH372" s="2"/>
      <c r="DI372" s="2"/>
      <c r="DJ372" s="2"/>
      <c r="DK372" s="2"/>
      <c r="DL372" s="2"/>
      <c r="DM372" s="2"/>
      <c r="DN372" s="2"/>
      <c r="DO372" s="2"/>
      <c r="DP372" s="2"/>
      <c r="DQ372" s="2"/>
      <c r="DR372" s="2"/>
      <c r="DS372" s="2"/>
      <c r="DT372" s="2"/>
      <c r="DU372" s="2"/>
      <c r="DV372" s="2"/>
      <c r="DW372" s="2"/>
      <c r="DX372" s="2"/>
      <c r="DY372" s="2"/>
      <c r="DZ372" s="2"/>
      <c r="EA372" s="2"/>
      <c r="EB372" s="2"/>
      <c r="EC372" s="2"/>
      <c r="ED372" s="2"/>
      <c r="EE372" s="2"/>
      <c r="EF372" s="2"/>
      <c r="EG372" s="2"/>
      <c r="EH372" s="2"/>
      <c r="EI372" s="2"/>
      <c r="EJ372" s="2"/>
      <c r="EK372" s="2"/>
      <c r="EL372" s="2"/>
      <c r="EM372" s="2"/>
      <c r="EN372" s="2"/>
      <c r="EO372" s="2"/>
      <c r="EP372" s="2"/>
      <c r="EQ372" s="2"/>
      <c r="ER372" s="2"/>
      <c r="ES372" s="2"/>
      <c r="ET372" s="2"/>
      <c r="EU372" s="2"/>
      <c r="EV372" s="2"/>
      <c r="EW372" s="2"/>
      <c r="EX372" s="2"/>
      <c r="EY372" s="2"/>
      <c r="EZ372" s="2"/>
      <c r="FA372" s="2"/>
      <c r="FB372" s="2"/>
      <c r="FC372" s="2"/>
      <c r="FD372" s="2"/>
      <c r="FE372" s="2"/>
      <c r="FF372" s="2"/>
      <c r="FG372" s="2"/>
      <c r="FH372" s="2"/>
      <c r="FI372" s="2"/>
      <c r="FJ372" s="2"/>
      <c r="FK372" s="2"/>
      <c r="FL372" s="2"/>
      <c r="FM372" s="2"/>
      <c r="FN372" s="2"/>
      <c r="FO372" s="2"/>
      <c r="FP372" s="2"/>
      <c r="FQ372" s="2"/>
      <c r="FR372" s="2"/>
      <c r="FS372" s="2"/>
      <c r="FT372" s="2"/>
      <c r="FU372" s="2"/>
      <c r="FV372" s="2"/>
      <c r="FW372" s="2"/>
      <c r="FX372" s="2"/>
      <c r="FY372" s="2"/>
      <c r="FZ372" s="2"/>
      <c r="GA372" s="2"/>
      <c r="GB372" s="2"/>
      <c r="GC372" s="2"/>
      <c r="GD372" s="2"/>
      <c r="GE372" s="2"/>
      <c r="GF372" s="2"/>
      <c r="GG372" s="2"/>
      <c r="GH372" s="2"/>
      <c r="GI372" s="2"/>
      <c r="GJ372" s="2"/>
      <c r="GK372" s="2"/>
      <c r="GL372" s="2"/>
      <c r="GM372" s="2"/>
      <c r="GN372" s="2"/>
      <c r="GO372" s="2"/>
      <c r="GP372" s="2"/>
    </row>
    <row r="373" spans="6:198" s="1" customFormat="1" ht="12.75" customHeight="1">
      <c r="F373" s="97"/>
      <c r="G373" s="685" t="s">
        <v>174</v>
      </c>
      <c r="H373" s="686"/>
      <c r="I373" s="686"/>
      <c r="J373" s="686"/>
      <c r="K373" s="686"/>
      <c r="L373" s="686"/>
      <c r="M373" s="686"/>
      <c r="N373" s="686"/>
      <c r="O373" s="686"/>
      <c r="P373" s="686"/>
      <c r="Q373" s="686"/>
      <c r="R373" s="686"/>
      <c r="S373" s="686"/>
      <c r="T373" s="686"/>
      <c r="U373" s="686"/>
      <c r="V373" s="686"/>
      <c r="W373" s="686"/>
      <c r="X373" s="686"/>
      <c r="Y373" s="686"/>
      <c r="Z373" s="686"/>
      <c r="AA373" s="686"/>
      <c r="AB373" s="686"/>
      <c r="AC373" s="686"/>
      <c r="AD373" s="686"/>
      <c r="AE373" s="686"/>
      <c r="AF373" s="686"/>
      <c r="AG373" s="686"/>
      <c r="AH373" s="686"/>
      <c r="AI373" s="686"/>
      <c r="AJ373" s="686"/>
      <c r="AK373" s="686"/>
      <c r="AL373" s="686"/>
      <c r="AM373" s="686"/>
      <c r="AN373" s="686"/>
      <c r="AO373" s="686"/>
      <c r="AP373" s="686"/>
      <c r="AQ373" s="686"/>
      <c r="AR373" s="686"/>
      <c r="AS373" s="686"/>
      <c r="AT373" s="686"/>
      <c r="AU373" s="686"/>
      <c r="AV373" s="686"/>
      <c r="AW373" s="686"/>
      <c r="AX373" s="686"/>
      <c r="AY373" s="686"/>
      <c r="AZ373" s="686"/>
      <c r="BA373" s="686"/>
      <c r="BB373" s="686"/>
      <c r="BC373" s="686"/>
      <c r="BD373" s="686"/>
      <c r="BE373" s="686"/>
      <c r="BF373" s="686"/>
      <c r="BG373" s="686"/>
      <c r="BH373" s="686"/>
      <c r="BI373" s="686"/>
      <c r="BJ373" s="686"/>
      <c r="BK373" s="97"/>
      <c r="BR373" s="2"/>
      <c r="BS373" s="2"/>
      <c r="BT373" s="2"/>
      <c r="BU373" s="2"/>
      <c r="BV373" s="2"/>
      <c r="BW373" s="2"/>
      <c r="BX373" s="2"/>
      <c r="BY373" s="2"/>
      <c r="BZ373" s="2"/>
      <c r="CA373" s="2"/>
      <c r="CB373" s="2"/>
      <c r="CC373" s="2"/>
      <c r="CD373" s="2"/>
      <c r="CE373" s="2"/>
      <c r="CF373" s="2"/>
      <c r="CG373" s="2"/>
      <c r="CH373" s="2"/>
      <c r="CI373" s="2"/>
      <c r="CJ373" s="2"/>
      <c r="CK373" s="2"/>
      <c r="CL373" s="2"/>
      <c r="CM373" s="2"/>
      <c r="CN373" s="2"/>
      <c r="CO373" s="2"/>
      <c r="CP373" s="2"/>
      <c r="CQ373" s="2"/>
      <c r="CR373" s="2"/>
      <c r="CS373" s="2"/>
      <c r="CT373" s="2"/>
      <c r="CU373" s="2"/>
      <c r="CV373" s="2"/>
      <c r="CW373" s="2"/>
      <c r="CX373" s="2"/>
      <c r="CY373" s="2"/>
      <c r="CZ373" s="2"/>
      <c r="DA373" s="2"/>
      <c r="DB373" s="2"/>
      <c r="DC373" s="2"/>
      <c r="DD373" s="2"/>
      <c r="DE373" s="2"/>
      <c r="DF373" s="2"/>
      <c r="DG373" s="2"/>
      <c r="DH373" s="2"/>
      <c r="DI373" s="2"/>
      <c r="DJ373" s="2"/>
      <c r="DK373" s="2"/>
      <c r="DL373" s="2"/>
      <c r="DM373" s="2"/>
      <c r="DN373" s="2"/>
      <c r="DO373" s="2"/>
      <c r="DP373" s="2"/>
      <c r="DQ373" s="2"/>
      <c r="DR373" s="2"/>
      <c r="DS373" s="2"/>
      <c r="DT373" s="2"/>
      <c r="DU373" s="2"/>
      <c r="DV373" s="2"/>
      <c r="DW373" s="2"/>
      <c r="DX373" s="2"/>
      <c r="DY373" s="2"/>
      <c r="DZ373" s="2"/>
      <c r="EA373" s="2"/>
      <c r="EB373" s="2"/>
      <c r="EC373" s="2"/>
      <c r="ED373" s="2"/>
      <c r="EE373" s="2"/>
      <c r="EF373" s="2"/>
      <c r="EG373" s="2"/>
      <c r="EH373" s="2"/>
      <c r="EI373" s="2"/>
      <c r="EJ373" s="2"/>
      <c r="EK373" s="2"/>
      <c r="EL373" s="2"/>
      <c r="EM373" s="2"/>
      <c r="EN373" s="2"/>
      <c r="EO373" s="2"/>
      <c r="EP373" s="2"/>
      <c r="EQ373" s="2"/>
      <c r="ER373" s="2"/>
      <c r="ES373" s="2"/>
      <c r="ET373" s="2"/>
      <c r="EU373" s="2"/>
      <c r="EV373" s="2"/>
      <c r="EW373" s="2"/>
      <c r="EX373" s="2"/>
      <c r="EY373" s="2"/>
      <c r="EZ373" s="2"/>
      <c r="FA373" s="2"/>
      <c r="FB373" s="2"/>
      <c r="FC373" s="2"/>
      <c r="FD373" s="2"/>
      <c r="FE373" s="2"/>
      <c r="FF373" s="2"/>
      <c r="FG373" s="2"/>
      <c r="FH373" s="2"/>
      <c r="FI373" s="2"/>
      <c r="FJ373" s="2"/>
      <c r="FK373" s="2"/>
      <c r="FL373" s="2"/>
      <c r="FM373" s="2"/>
      <c r="FN373" s="2"/>
      <c r="FO373" s="2"/>
      <c r="FP373" s="2"/>
      <c r="FQ373" s="2"/>
      <c r="FR373" s="2"/>
      <c r="FS373" s="2"/>
      <c r="FT373" s="2"/>
      <c r="FU373" s="2"/>
      <c r="FV373" s="2"/>
      <c r="FW373" s="2"/>
      <c r="FX373" s="2"/>
      <c r="FY373" s="2"/>
      <c r="FZ373" s="2"/>
      <c r="GA373" s="2"/>
      <c r="GB373" s="2"/>
      <c r="GC373" s="2"/>
      <c r="GD373" s="2"/>
      <c r="GE373" s="2"/>
      <c r="GF373" s="2"/>
      <c r="GG373" s="2"/>
      <c r="GH373" s="2"/>
      <c r="GI373" s="2"/>
      <c r="GJ373" s="2"/>
      <c r="GK373" s="2"/>
      <c r="GL373" s="2"/>
      <c r="GM373" s="2"/>
      <c r="GN373" s="2"/>
      <c r="GO373" s="2"/>
      <c r="GP373" s="2"/>
    </row>
    <row r="374" spans="6:198" s="1" customFormat="1" ht="12.75" customHeight="1" thickBot="1">
      <c r="F374" s="97"/>
      <c r="G374" s="686"/>
      <c r="H374" s="686"/>
      <c r="I374" s="686"/>
      <c r="J374" s="686"/>
      <c r="K374" s="686"/>
      <c r="L374" s="686"/>
      <c r="M374" s="686"/>
      <c r="N374" s="686"/>
      <c r="O374" s="686"/>
      <c r="P374" s="686"/>
      <c r="Q374" s="686"/>
      <c r="R374" s="686"/>
      <c r="S374" s="686"/>
      <c r="T374" s="686"/>
      <c r="U374" s="686"/>
      <c r="V374" s="686"/>
      <c r="W374" s="686"/>
      <c r="X374" s="686"/>
      <c r="Y374" s="686"/>
      <c r="Z374" s="686"/>
      <c r="AA374" s="686"/>
      <c r="AB374" s="686"/>
      <c r="AC374" s="686"/>
      <c r="AD374" s="686"/>
      <c r="AE374" s="686"/>
      <c r="AF374" s="686"/>
      <c r="AG374" s="686"/>
      <c r="AH374" s="686"/>
      <c r="AI374" s="686"/>
      <c r="AJ374" s="686"/>
      <c r="AK374" s="686"/>
      <c r="AL374" s="686"/>
      <c r="AM374" s="686"/>
      <c r="AN374" s="686"/>
      <c r="AO374" s="686"/>
      <c r="AP374" s="686"/>
      <c r="AQ374" s="686"/>
      <c r="AR374" s="686"/>
      <c r="AS374" s="686"/>
      <c r="AT374" s="686"/>
      <c r="AU374" s="686"/>
      <c r="AV374" s="686"/>
      <c r="AW374" s="686"/>
      <c r="AX374" s="686"/>
      <c r="AY374" s="686"/>
      <c r="AZ374" s="686"/>
      <c r="BA374" s="686"/>
      <c r="BB374" s="686"/>
      <c r="BC374" s="686"/>
      <c r="BD374" s="686"/>
      <c r="BE374" s="686"/>
      <c r="BF374" s="686"/>
      <c r="BG374" s="686"/>
      <c r="BH374" s="686"/>
      <c r="BI374" s="686"/>
      <c r="BJ374" s="686"/>
      <c r="BK374" s="192"/>
      <c r="BR374" s="2"/>
      <c r="BS374" s="2"/>
      <c r="BT374" s="2"/>
      <c r="BU374" s="2"/>
      <c r="BV374" s="2"/>
      <c r="BW374" s="2"/>
      <c r="BX374" s="2"/>
      <c r="BY374" s="2"/>
      <c r="BZ374" s="2"/>
      <c r="CA374" s="2"/>
      <c r="CB374" s="2"/>
      <c r="CC374" s="2"/>
      <c r="CD374" s="2"/>
      <c r="CE374" s="2"/>
      <c r="CF374" s="2"/>
      <c r="CG374" s="2"/>
      <c r="CH374" s="2"/>
      <c r="CI374" s="2"/>
      <c r="CJ374" s="2"/>
      <c r="CK374" s="2"/>
      <c r="CL374" s="2"/>
      <c r="CM374" s="2"/>
      <c r="CN374" s="2"/>
      <c r="CO374" s="2"/>
      <c r="CP374" s="2"/>
      <c r="CQ374" s="2"/>
      <c r="CR374" s="2"/>
      <c r="CS374" s="2"/>
      <c r="CT374" s="2"/>
      <c r="CU374" s="2"/>
      <c r="CV374" s="2"/>
      <c r="CW374" s="2"/>
      <c r="CX374" s="2"/>
      <c r="CY374" s="2"/>
      <c r="CZ374" s="2"/>
      <c r="DA374" s="2"/>
      <c r="DB374" s="2"/>
      <c r="DC374" s="2"/>
      <c r="DD374" s="2"/>
      <c r="DE374" s="2"/>
      <c r="DF374" s="2"/>
      <c r="DG374" s="2"/>
      <c r="DH374" s="2"/>
      <c r="DI374" s="2"/>
      <c r="DJ374" s="2"/>
      <c r="DK374" s="2"/>
      <c r="DL374" s="2"/>
      <c r="DM374" s="2"/>
      <c r="DN374" s="2"/>
      <c r="DO374" s="2"/>
      <c r="DP374" s="2"/>
      <c r="DQ374" s="2"/>
      <c r="DR374" s="2"/>
      <c r="DS374" s="2"/>
      <c r="DT374" s="2"/>
      <c r="DU374" s="2"/>
      <c r="DV374" s="2"/>
      <c r="DW374" s="2"/>
      <c r="DX374" s="2"/>
      <c r="DY374" s="2"/>
      <c r="DZ374" s="2"/>
      <c r="EA374" s="2"/>
      <c r="EB374" s="2"/>
      <c r="EC374" s="2"/>
      <c r="ED374" s="2"/>
      <c r="EE374" s="2"/>
      <c r="EF374" s="2"/>
      <c r="EG374" s="2"/>
      <c r="EH374" s="2"/>
      <c r="EI374" s="2"/>
      <c r="EJ374" s="2"/>
      <c r="EK374" s="2"/>
      <c r="EL374" s="2"/>
      <c r="EM374" s="2"/>
      <c r="EN374" s="2"/>
      <c r="EO374" s="2"/>
      <c r="EP374" s="2"/>
      <c r="EQ374" s="2"/>
      <c r="ER374" s="2"/>
      <c r="ES374" s="2"/>
      <c r="ET374" s="2"/>
      <c r="EU374" s="2"/>
      <c r="EV374" s="2"/>
      <c r="EW374" s="2"/>
      <c r="EX374" s="2"/>
      <c r="EY374" s="2"/>
      <c r="EZ374" s="2"/>
      <c r="FA374" s="2"/>
      <c r="FB374" s="2"/>
      <c r="FC374" s="2"/>
      <c r="FD374" s="2"/>
      <c r="FE374" s="2"/>
      <c r="FF374" s="2"/>
      <c r="FG374" s="2"/>
      <c r="FH374" s="2"/>
      <c r="FI374" s="2"/>
      <c r="FJ374" s="2"/>
      <c r="FK374" s="2"/>
      <c r="FL374" s="2"/>
      <c r="FM374" s="2"/>
      <c r="FN374" s="2"/>
      <c r="FO374" s="2"/>
      <c r="FP374" s="2"/>
      <c r="FQ374" s="2"/>
      <c r="FR374" s="2"/>
      <c r="FS374" s="2"/>
      <c r="FT374" s="2"/>
      <c r="FU374" s="2"/>
      <c r="FV374" s="2"/>
      <c r="FW374" s="2"/>
      <c r="FX374" s="2"/>
      <c r="FY374" s="2"/>
      <c r="FZ374" s="2"/>
      <c r="GA374" s="2"/>
      <c r="GB374" s="2"/>
      <c r="GC374" s="2"/>
      <c r="GD374" s="2"/>
      <c r="GE374" s="2"/>
      <c r="GF374" s="2"/>
      <c r="GG374" s="2"/>
      <c r="GH374" s="2"/>
      <c r="GI374" s="2"/>
      <c r="GJ374" s="2"/>
      <c r="GK374" s="2"/>
      <c r="GL374" s="2"/>
      <c r="GM374" s="2"/>
      <c r="GN374" s="2"/>
      <c r="GO374" s="2"/>
      <c r="GP374" s="2"/>
    </row>
    <row r="375" spans="6:198" s="1" customFormat="1" ht="12.75" customHeight="1">
      <c r="F375" s="97"/>
      <c r="G375" s="162"/>
      <c r="H375" s="179"/>
      <c r="I375" s="179"/>
      <c r="J375" s="179"/>
      <c r="K375" s="179"/>
      <c r="L375" s="179"/>
      <c r="M375" s="179"/>
      <c r="N375" s="179"/>
      <c r="O375" s="179"/>
      <c r="P375" s="179"/>
      <c r="Q375" s="179"/>
      <c r="R375" s="179"/>
      <c r="S375" s="179"/>
      <c r="T375" s="179"/>
      <c r="U375" s="179"/>
      <c r="V375" s="179"/>
      <c r="W375" s="179"/>
      <c r="X375" s="179"/>
      <c r="Y375" s="179"/>
      <c r="Z375" s="179"/>
      <c r="AA375" s="179"/>
      <c r="AB375" s="179"/>
      <c r="AC375" s="179"/>
      <c r="AD375" s="179"/>
      <c r="AE375" s="179"/>
      <c r="AF375" s="179"/>
      <c r="AG375" s="179"/>
      <c r="AH375" s="179"/>
      <c r="AI375" s="179"/>
      <c r="AJ375" s="179"/>
      <c r="AK375" s="179"/>
      <c r="AL375" s="179"/>
      <c r="AM375" s="179"/>
      <c r="AN375" s="179"/>
      <c r="AO375" s="179"/>
      <c r="AP375" s="179"/>
      <c r="AQ375" s="179"/>
      <c r="AR375" s="179"/>
      <c r="AS375" s="179"/>
      <c r="AT375" s="179"/>
      <c r="AU375" s="179"/>
      <c r="AV375" s="179"/>
      <c r="AW375" s="179"/>
      <c r="AX375" s="179"/>
      <c r="AY375" s="179"/>
      <c r="AZ375" s="179"/>
      <c r="BA375" s="179"/>
      <c r="BB375" s="179"/>
      <c r="BC375" s="179"/>
      <c r="BD375" s="179"/>
      <c r="BE375" s="179"/>
      <c r="BF375" s="179"/>
      <c r="BG375" s="179"/>
      <c r="BH375" s="179"/>
      <c r="BI375" s="179"/>
      <c r="BJ375" s="179"/>
      <c r="BK375" s="97"/>
      <c r="BR375" s="2"/>
      <c r="BS375" s="2"/>
      <c r="BT375" s="2"/>
      <c r="BU375" s="2"/>
      <c r="BV375" s="2"/>
      <c r="BW375" s="2"/>
      <c r="BX375" s="2"/>
      <c r="BY375" s="2"/>
      <c r="BZ375" s="2"/>
      <c r="CA375" s="2"/>
      <c r="CB375" s="2"/>
      <c r="CC375" s="2"/>
      <c r="CD375" s="2"/>
      <c r="CE375" s="2"/>
      <c r="CF375" s="2"/>
      <c r="CG375" s="2"/>
      <c r="CH375" s="2"/>
      <c r="CI375" s="2"/>
      <c r="CJ375" s="2"/>
      <c r="CK375" s="2"/>
      <c r="CL375" s="2"/>
      <c r="CM375" s="2"/>
      <c r="CN375" s="2"/>
      <c r="CO375" s="2"/>
      <c r="CP375" s="2"/>
      <c r="CQ375" s="2"/>
      <c r="CR375" s="2"/>
      <c r="CS375" s="2"/>
      <c r="CT375" s="2"/>
      <c r="CU375" s="2"/>
      <c r="CV375" s="2"/>
      <c r="CW375" s="2"/>
      <c r="CX375" s="2"/>
      <c r="CY375" s="2"/>
      <c r="CZ375" s="2"/>
      <c r="DA375" s="2"/>
      <c r="DB375" s="2"/>
      <c r="DC375" s="2"/>
      <c r="DD375" s="2"/>
      <c r="DE375" s="2"/>
      <c r="DF375" s="2"/>
      <c r="DG375" s="2"/>
      <c r="DH375" s="2"/>
      <c r="DI375" s="2"/>
      <c r="DJ375" s="2"/>
      <c r="DK375" s="2"/>
      <c r="DL375" s="2"/>
      <c r="DM375" s="2"/>
      <c r="DN375" s="2"/>
      <c r="DO375" s="2"/>
      <c r="DP375" s="2"/>
      <c r="DQ375" s="2"/>
      <c r="DR375" s="2"/>
      <c r="DS375" s="2"/>
      <c r="DT375" s="2"/>
      <c r="DU375" s="2"/>
      <c r="DV375" s="2"/>
      <c r="DW375" s="2"/>
      <c r="DX375" s="2"/>
      <c r="DY375" s="2"/>
      <c r="DZ375" s="2"/>
      <c r="EA375" s="2"/>
      <c r="EB375" s="2"/>
      <c r="EC375" s="2"/>
      <c r="ED375" s="2"/>
      <c r="EE375" s="2"/>
      <c r="EF375" s="2"/>
      <c r="EG375" s="2"/>
      <c r="EH375" s="2"/>
      <c r="EI375" s="2"/>
      <c r="EJ375" s="2"/>
      <c r="EK375" s="2"/>
      <c r="EL375" s="2"/>
      <c r="EM375" s="2"/>
      <c r="EN375" s="2"/>
      <c r="EO375" s="2"/>
      <c r="EP375" s="2"/>
      <c r="EQ375" s="2"/>
      <c r="ER375" s="2"/>
      <c r="ES375" s="2"/>
      <c r="ET375" s="2"/>
      <c r="EU375" s="2"/>
      <c r="EV375" s="2"/>
      <c r="EW375" s="2"/>
      <c r="EX375" s="2"/>
      <c r="EY375" s="2"/>
      <c r="EZ375" s="2"/>
      <c r="FA375" s="2"/>
      <c r="FB375" s="2"/>
      <c r="FC375" s="2"/>
      <c r="FD375" s="2"/>
      <c r="FE375" s="2"/>
      <c r="FF375" s="2"/>
      <c r="FG375" s="2"/>
      <c r="FH375" s="2"/>
      <c r="FI375" s="2"/>
      <c r="FJ375" s="2"/>
      <c r="FK375" s="2"/>
      <c r="FL375" s="2"/>
      <c r="FM375" s="2"/>
      <c r="FN375" s="2"/>
      <c r="FO375" s="2"/>
      <c r="FP375" s="2"/>
      <c r="FQ375" s="2"/>
      <c r="FR375" s="2"/>
      <c r="FS375" s="2"/>
      <c r="FT375" s="2"/>
      <c r="FU375" s="2"/>
      <c r="FV375" s="2"/>
      <c r="FW375" s="2"/>
      <c r="FX375" s="2"/>
      <c r="FY375" s="2"/>
      <c r="FZ375" s="2"/>
      <c r="GA375" s="2"/>
      <c r="GB375" s="2"/>
      <c r="GC375" s="2"/>
      <c r="GD375" s="2"/>
      <c r="GE375" s="2"/>
      <c r="GF375" s="2"/>
      <c r="GG375" s="2"/>
      <c r="GH375" s="2"/>
      <c r="GI375" s="2"/>
      <c r="GJ375" s="2"/>
      <c r="GK375" s="2"/>
      <c r="GL375" s="2"/>
      <c r="GM375" s="2"/>
      <c r="GN375" s="2"/>
      <c r="GO375" s="2"/>
      <c r="GP375" s="2"/>
    </row>
    <row r="376" spans="6:198" s="1" customFormat="1" ht="13.5" customHeight="1" thickBot="1">
      <c r="F376" s="192"/>
      <c r="G376" s="193"/>
      <c r="H376" s="193"/>
      <c r="I376" s="193"/>
      <c r="J376" s="193"/>
      <c r="K376" s="193"/>
      <c r="L376" s="193"/>
      <c r="M376" s="193"/>
      <c r="N376" s="193"/>
      <c r="O376" s="193"/>
      <c r="P376" s="193"/>
      <c r="Q376" s="193"/>
      <c r="R376" s="193"/>
      <c r="S376" s="193"/>
      <c r="T376" s="193"/>
      <c r="U376" s="193"/>
      <c r="V376" s="193"/>
      <c r="W376" s="193"/>
      <c r="X376" s="193"/>
      <c r="Y376" s="193"/>
      <c r="Z376" s="193"/>
      <c r="AA376" s="193"/>
      <c r="AB376" s="193"/>
      <c r="AC376" s="193"/>
      <c r="AD376" s="193"/>
      <c r="AE376" s="193"/>
      <c r="AF376" s="193"/>
      <c r="AG376" s="193"/>
      <c r="AH376" s="193"/>
      <c r="AI376" s="193"/>
      <c r="AJ376" s="193"/>
      <c r="AK376" s="193"/>
      <c r="AL376" s="193"/>
      <c r="AM376" s="193"/>
      <c r="AN376" s="193"/>
      <c r="AO376" s="193"/>
      <c r="AP376" s="193"/>
      <c r="AQ376" s="193"/>
      <c r="AR376" s="193"/>
      <c r="AS376" s="193"/>
      <c r="AT376" s="193"/>
      <c r="AU376" s="193"/>
      <c r="AV376" s="193"/>
      <c r="AW376" s="193"/>
      <c r="AX376" s="193"/>
      <c r="AY376" s="193"/>
      <c r="AZ376" s="193"/>
      <c r="BA376" s="193"/>
      <c r="BB376" s="193"/>
      <c r="BC376" s="193"/>
      <c r="BD376" s="193"/>
      <c r="BE376" s="193"/>
      <c r="BF376" s="193"/>
      <c r="BG376" s="193"/>
      <c r="BH376" s="193"/>
      <c r="BI376" s="193"/>
      <c r="BJ376" s="193"/>
      <c r="BK376" s="192"/>
      <c r="BR376" s="2"/>
      <c r="BS376" s="2"/>
      <c r="BT376" s="2"/>
      <c r="BU376" s="2"/>
      <c r="BV376" s="2"/>
      <c r="BW376" s="2"/>
      <c r="BX376" s="2"/>
      <c r="BY376" s="2"/>
      <c r="BZ376" s="2"/>
      <c r="CA376" s="2"/>
      <c r="CB376" s="2"/>
      <c r="CC376" s="2"/>
      <c r="CD376" s="2"/>
      <c r="CE376" s="2"/>
      <c r="CF376" s="2"/>
      <c r="CG376" s="2"/>
      <c r="CH376" s="2"/>
      <c r="CI376" s="2"/>
      <c r="CJ376" s="2"/>
      <c r="CK376" s="2"/>
      <c r="CL376" s="2"/>
      <c r="CM376" s="2"/>
      <c r="CN376" s="2"/>
      <c r="CO376" s="2"/>
      <c r="CP376" s="2"/>
      <c r="CQ376" s="2"/>
      <c r="CR376" s="2"/>
      <c r="CS376" s="2"/>
      <c r="CT376" s="2"/>
      <c r="CU376" s="2"/>
      <c r="CV376" s="2"/>
      <c r="CW376" s="2"/>
      <c r="CX376" s="2"/>
      <c r="CY376" s="2"/>
      <c r="CZ376" s="2"/>
      <c r="DA376" s="2"/>
      <c r="DB376" s="2"/>
      <c r="DC376" s="2"/>
      <c r="DD376" s="2"/>
      <c r="DE376" s="2"/>
      <c r="DF376" s="2"/>
      <c r="DG376" s="2"/>
      <c r="DH376" s="2"/>
      <c r="DI376" s="2"/>
      <c r="DJ376" s="2"/>
      <c r="DK376" s="2"/>
      <c r="DL376" s="2"/>
      <c r="DM376" s="2"/>
      <c r="DN376" s="2"/>
      <c r="DO376" s="2"/>
      <c r="DP376" s="2"/>
      <c r="DQ376" s="2"/>
      <c r="DR376" s="2"/>
      <c r="DS376" s="2"/>
      <c r="DT376" s="2"/>
      <c r="DU376" s="2"/>
      <c r="DV376" s="2"/>
      <c r="DW376" s="2"/>
      <c r="DX376" s="2"/>
      <c r="DY376" s="2"/>
      <c r="DZ376" s="2"/>
      <c r="EA376" s="2"/>
      <c r="EB376" s="2"/>
      <c r="EC376" s="2"/>
      <c r="ED376" s="2"/>
      <c r="EE376" s="2"/>
      <c r="EF376" s="2"/>
      <c r="EG376" s="2"/>
      <c r="EH376" s="2"/>
      <c r="EI376" s="2"/>
      <c r="EJ376" s="2"/>
      <c r="EK376" s="2"/>
      <c r="EL376" s="2"/>
      <c r="EM376" s="2"/>
      <c r="EN376" s="2"/>
      <c r="EO376" s="2"/>
      <c r="EP376" s="2"/>
      <c r="EQ376" s="2"/>
      <c r="ER376" s="2"/>
      <c r="ES376" s="2"/>
      <c r="ET376" s="2"/>
      <c r="EU376" s="2"/>
      <c r="EV376" s="2"/>
      <c r="EW376" s="2"/>
      <c r="EX376" s="2"/>
      <c r="EY376" s="2"/>
      <c r="EZ376" s="2"/>
      <c r="FA376" s="2"/>
      <c r="FB376" s="2"/>
      <c r="FC376" s="2"/>
      <c r="FD376" s="2"/>
      <c r="FE376" s="2"/>
      <c r="FF376" s="2"/>
      <c r="FG376" s="2"/>
      <c r="FH376" s="2"/>
      <c r="FI376" s="2"/>
      <c r="FJ376" s="2"/>
      <c r="FK376" s="2"/>
      <c r="FL376" s="2"/>
      <c r="FM376" s="2"/>
      <c r="FN376" s="2"/>
      <c r="FO376" s="2"/>
      <c r="FP376" s="2"/>
      <c r="FQ376" s="2"/>
      <c r="FR376" s="2"/>
      <c r="FS376" s="2"/>
      <c r="FT376" s="2"/>
      <c r="FU376" s="2"/>
      <c r="FV376" s="2"/>
      <c r="FW376" s="2"/>
      <c r="FX376" s="2"/>
      <c r="FY376" s="2"/>
      <c r="FZ376" s="2"/>
      <c r="GA376" s="2"/>
      <c r="GB376" s="2"/>
      <c r="GC376" s="2"/>
      <c r="GD376" s="2"/>
      <c r="GE376" s="2"/>
      <c r="GF376" s="2"/>
      <c r="GG376" s="2"/>
      <c r="GH376" s="2"/>
      <c r="GI376" s="2"/>
      <c r="GJ376" s="2"/>
      <c r="GK376" s="2"/>
      <c r="GL376" s="2"/>
      <c r="GM376" s="2"/>
      <c r="GN376" s="2"/>
      <c r="GO376" s="2"/>
      <c r="GP376" s="2"/>
    </row>
    <row r="377" spans="6:198" s="1" customFormat="1" ht="18" customHeight="1">
      <c r="F377" s="550" t="str">
        <f>[2]Setup!$B$5</f>
        <v>Precise Mortgage Funding 2018-2B plc</v>
      </c>
      <c r="G377" s="550"/>
      <c r="H377" s="550"/>
      <c r="I377" s="550"/>
      <c r="J377" s="550"/>
      <c r="K377" s="550"/>
      <c r="L377" s="550"/>
      <c r="M377" s="550"/>
      <c r="N377" s="550"/>
      <c r="O377" s="550"/>
      <c r="P377" s="550"/>
      <c r="Q377" s="550"/>
      <c r="R377" s="550"/>
      <c r="S377" s="550"/>
      <c r="T377" s="550"/>
      <c r="U377" s="550"/>
      <c r="V377" s="550"/>
      <c r="W377" s="550"/>
      <c r="X377" s="550"/>
      <c r="Y377" s="550"/>
      <c r="Z377" s="550"/>
      <c r="AA377" s="550"/>
      <c r="AB377" s="550"/>
      <c r="AC377" s="550"/>
      <c r="AD377" s="550"/>
      <c r="AE377" s="550"/>
      <c r="AF377" s="550"/>
      <c r="AG377" s="550"/>
      <c r="AH377" s="550"/>
      <c r="AI377" s="550"/>
      <c r="AJ377" s="550"/>
      <c r="AK377" s="550"/>
      <c r="AL377" s="550"/>
      <c r="AM377" s="550"/>
      <c r="AN377" s="550"/>
      <c r="AO377" s="550"/>
      <c r="AP377" s="550"/>
      <c r="AQ377" s="550"/>
      <c r="AR377" s="550"/>
      <c r="AS377" s="550"/>
      <c r="AT377" s="550"/>
      <c r="AU377" s="550"/>
      <c r="AV377" s="550"/>
      <c r="AW377" s="550"/>
      <c r="AX377" s="550"/>
      <c r="AY377" s="550"/>
      <c r="AZ377" s="550"/>
      <c r="BA377" s="550"/>
      <c r="BB377" s="550"/>
      <c r="BC377" s="550"/>
      <c r="BD377" s="550"/>
      <c r="BE377" s="550"/>
      <c r="BF377" s="550"/>
      <c r="BG377" s="550"/>
      <c r="BH377" s="550"/>
      <c r="BI377" s="550"/>
      <c r="BJ377" s="550"/>
      <c r="BK377" s="550"/>
      <c r="BR377" s="2"/>
      <c r="BS377" s="2"/>
      <c r="BT377" s="2"/>
      <c r="BU377" s="2"/>
      <c r="BV377" s="2"/>
      <c r="BW377" s="2"/>
      <c r="BX377" s="2"/>
      <c r="BY377" s="2"/>
      <c r="BZ377" s="2"/>
      <c r="CA377" s="2"/>
      <c r="CB377" s="2"/>
      <c r="CC377" s="2"/>
      <c r="CD377" s="2"/>
      <c r="CE377" s="2"/>
      <c r="CF377" s="2"/>
      <c r="CG377" s="2"/>
      <c r="CH377" s="2"/>
      <c r="CI377" s="2"/>
      <c r="CJ377" s="2"/>
      <c r="CK377" s="2"/>
      <c r="CL377" s="2"/>
      <c r="CM377" s="2"/>
      <c r="CN377" s="2"/>
      <c r="CO377" s="2"/>
      <c r="CP377" s="2"/>
      <c r="CQ377" s="2"/>
      <c r="CR377" s="2"/>
      <c r="CS377" s="2"/>
      <c r="CT377" s="2"/>
      <c r="CU377" s="2"/>
      <c r="CV377" s="2"/>
      <c r="CW377" s="2"/>
      <c r="CX377" s="2"/>
      <c r="CY377" s="2"/>
      <c r="CZ377" s="2"/>
      <c r="DA377" s="2"/>
      <c r="DB377" s="2"/>
      <c r="DC377" s="2"/>
      <c r="DD377" s="2"/>
      <c r="DE377" s="2"/>
      <c r="DF377" s="2"/>
      <c r="DG377" s="2"/>
      <c r="DH377" s="2"/>
      <c r="DI377" s="2"/>
      <c r="DJ377" s="2"/>
      <c r="DK377" s="2"/>
      <c r="DL377" s="2"/>
      <c r="DM377" s="2"/>
      <c r="DN377" s="2"/>
      <c r="DO377" s="2"/>
      <c r="DP377" s="2"/>
      <c r="DQ377" s="2"/>
      <c r="DR377" s="2"/>
      <c r="DS377" s="2"/>
      <c r="DT377" s="2"/>
      <c r="DU377" s="2"/>
      <c r="DV377" s="2"/>
      <c r="DW377" s="2"/>
      <c r="DX377" s="2"/>
      <c r="DY377" s="2"/>
      <c r="DZ377" s="2"/>
      <c r="EA377" s="2"/>
      <c r="EB377" s="2"/>
      <c r="EC377" s="2"/>
      <c r="ED377" s="2"/>
      <c r="EE377" s="2"/>
      <c r="EF377" s="2"/>
      <c r="EG377" s="2"/>
      <c r="EH377" s="2"/>
      <c r="EI377" s="2"/>
      <c r="EJ377" s="2"/>
      <c r="EK377" s="2"/>
      <c r="EL377" s="2"/>
      <c r="EM377" s="2"/>
      <c r="EN377" s="2"/>
      <c r="EO377" s="2"/>
      <c r="EP377" s="2"/>
      <c r="EQ377" s="2"/>
      <c r="ER377" s="2"/>
      <c r="ES377" s="2"/>
      <c r="ET377" s="2"/>
      <c r="EU377" s="2"/>
      <c r="EV377" s="2"/>
      <c r="EW377" s="2"/>
      <c r="EX377" s="2"/>
      <c r="EY377" s="2"/>
      <c r="EZ377" s="2"/>
      <c r="FA377" s="2"/>
      <c r="FB377" s="2"/>
      <c r="FC377" s="2"/>
      <c r="FD377" s="2"/>
      <c r="FE377" s="2"/>
      <c r="FF377" s="2"/>
      <c r="FG377" s="2"/>
      <c r="FH377" s="2"/>
      <c r="FI377" s="2"/>
      <c r="FJ377" s="2"/>
      <c r="FK377" s="2"/>
      <c r="FL377" s="2"/>
      <c r="FM377" s="2"/>
      <c r="FN377" s="2"/>
      <c r="FO377" s="2"/>
      <c r="FP377" s="2"/>
      <c r="FQ377" s="2"/>
      <c r="FR377" s="2"/>
      <c r="FS377" s="2"/>
      <c r="FT377" s="2"/>
      <c r="FU377" s="2"/>
      <c r="FV377" s="2"/>
      <c r="FW377" s="2"/>
      <c r="FX377" s="2"/>
      <c r="FY377" s="2"/>
      <c r="FZ377" s="2"/>
      <c r="GA377" s="2"/>
      <c r="GB377" s="2"/>
      <c r="GC377" s="2"/>
      <c r="GD377" s="2"/>
      <c r="GE377" s="2"/>
      <c r="GF377" s="2"/>
      <c r="GG377" s="2"/>
      <c r="GH377" s="2"/>
      <c r="GI377" s="2"/>
      <c r="GJ377" s="2"/>
      <c r="GK377" s="2"/>
      <c r="GL377" s="2"/>
      <c r="GM377" s="2"/>
      <c r="GN377" s="2"/>
      <c r="GO377" s="2"/>
      <c r="GP377" s="2"/>
    </row>
    <row r="378" spans="6:198" s="1" customFormat="1" ht="15" customHeight="1">
      <c r="F378" s="551" t="s">
        <v>1</v>
      </c>
      <c r="G378" s="551"/>
      <c r="H378" s="551"/>
      <c r="I378" s="551"/>
      <c r="J378" s="551"/>
      <c r="K378" s="551"/>
      <c r="L378" s="551"/>
      <c r="M378" s="551"/>
      <c r="N378" s="551"/>
      <c r="O378" s="551"/>
      <c r="P378" s="551"/>
      <c r="Q378" s="551"/>
      <c r="R378" s="551"/>
      <c r="S378" s="551"/>
      <c r="T378" s="551"/>
      <c r="U378" s="551"/>
      <c r="V378" s="551"/>
      <c r="W378" s="551"/>
      <c r="X378" s="551"/>
      <c r="Y378" s="551"/>
      <c r="Z378" s="551"/>
      <c r="AA378" s="551"/>
      <c r="AB378" s="551"/>
      <c r="AC378" s="551"/>
      <c r="AD378" s="551"/>
      <c r="AE378" s="551"/>
      <c r="AF378" s="551"/>
      <c r="AG378" s="551"/>
      <c r="AH378" s="551"/>
      <c r="AI378" s="551"/>
      <c r="AJ378" s="551"/>
      <c r="AK378" s="551"/>
      <c r="AL378" s="551"/>
      <c r="AM378" s="551"/>
      <c r="AN378" s="551"/>
      <c r="AO378" s="551"/>
      <c r="AP378" s="551"/>
      <c r="AQ378" s="551"/>
      <c r="AR378" s="551"/>
      <c r="AS378" s="551"/>
      <c r="AT378" s="551"/>
      <c r="AU378" s="551"/>
      <c r="AV378" s="551"/>
      <c r="AW378" s="551"/>
      <c r="AX378" s="551"/>
      <c r="AY378" s="551"/>
      <c r="AZ378" s="551"/>
      <c r="BA378" s="551"/>
      <c r="BB378" s="551"/>
      <c r="BC378" s="551"/>
      <c r="BD378" s="551"/>
      <c r="BE378" s="551"/>
      <c r="BF378" s="551"/>
      <c r="BG378" s="551"/>
      <c r="BH378" s="551"/>
      <c r="BI378" s="551"/>
      <c r="BJ378" s="551"/>
      <c r="BK378" s="551"/>
      <c r="BR378" s="2"/>
      <c r="BS378" s="2"/>
      <c r="BT378" s="2"/>
      <c r="BU378" s="2"/>
      <c r="BV378" s="2"/>
      <c r="BW378" s="2"/>
      <c r="BX378" s="2"/>
      <c r="BY378" s="2"/>
      <c r="BZ378" s="2"/>
      <c r="CA378" s="2"/>
      <c r="CB378" s="2"/>
      <c r="CC378" s="2"/>
      <c r="CD378" s="2"/>
      <c r="CE378" s="2"/>
      <c r="CF378" s="2"/>
      <c r="CG378" s="2"/>
      <c r="CH378" s="2"/>
      <c r="CI378" s="2"/>
      <c r="CJ378" s="2"/>
      <c r="CK378" s="2"/>
      <c r="CL378" s="2"/>
      <c r="CM378" s="2"/>
      <c r="CN378" s="2"/>
      <c r="CO378" s="2"/>
      <c r="CP378" s="2"/>
      <c r="CQ378" s="2"/>
      <c r="CR378" s="2"/>
      <c r="CS378" s="2"/>
      <c r="CT378" s="2"/>
      <c r="CU378" s="2"/>
      <c r="CV378" s="2"/>
      <c r="CW378" s="2"/>
      <c r="CX378" s="2"/>
      <c r="CY378" s="2"/>
      <c r="CZ378" s="2"/>
      <c r="DA378" s="2"/>
      <c r="DB378" s="2"/>
      <c r="DC378" s="2"/>
      <c r="DD378" s="2"/>
      <c r="DE378" s="2"/>
      <c r="DF378" s="2"/>
      <c r="DG378" s="2"/>
      <c r="DH378" s="2"/>
      <c r="DI378" s="2"/>
      <c r="DJ378" s="2"/>
      <c r="DK378" s="2"/>
      <c r="DL378" s="2"/>
      <c r="DM378" s="2"/>
      <c r="DN378" s="2"/>
      <c r="DO378" s="2"/>
      <c r="DP378" s="2"/>
      <c r="DQ378" s="2"/>
      <c r="DR378" s="2"/>
      <c r="DS378" s="2"/>
      <c r="DT378" s="2"/>
      <c r="DU378" s="2"/>
      <c r="DV378" s="2"/>
      <c r="DW378" s="2"/>
      <c r="DX378" s="2"/>
      <c r="DY378" s="2"/>
      <c r="DZ378" s="2"/>
      <c r="EA378" s="2"/>
      <c r="EB378" s="2"/>
      <c r="EC378" s="2"/>
      <c r="ED378" s="2"/>
      <c r="EE378" s="2"/>
      <c r="EF378" s="2"/>
      <c r="EG378" s="2"/>
      <c r="EH378" s="2"/>
      <c r="EI378" s="2"/>
      <c r="EJ378" s="2"/>
      <c r="EK378" s="2"/>
      <c r="EL378" s="2"/>
      <c r="EM378" s="2"/>
      <c r="EN378" s="2"/>
      <c r="EO378" s="2"/>
      <c r="EP378" s="2"/>
      <c r="EQ378" s="2"/>
      <c r="ER378" s="2"/>
      <c r="ES378" s="2"/>
      <c r="ET378" s="2"/>
      <c r="EU378" s="2"/>
      <c r="EV378" s="2"/>
      <c r="EW378" s="2"/>
      <c r="EX378" s="2"/>
      <c r="EY378" s="2"/>
      <c r="EZ378" s="2"/>
      <c r="FA378" s="2"/>
      <c r="FB378" s="2"/>
      <c r="FC378" s="2"/>
      <c r="FD378" s="2"/>
      <c r="FE378" s="2"/>
      <c r="FF378" s="2"/>
      <c r="FG378" s="2"/>
      <c r="FH378" s="2"/>
      <c r="FI378" s="2"/>
      <c r="FJ378" s="2"/>
      <c r="FK378" s="2"/>
      <c r="FL378" s="2"/>
      <c r="FM378" s="2"/>
      <c r="FN378" s="2"/>
      <c r="FO378" s="2"/>
      <c r="FP378" s="2"/>
      <c r="FQ378" s="2"/>
      <c r="FR378" s="2"/>
      <c r="FS378" s="2"/>
      <c r="FT378" s="2"/>
      <c r="FU378" s="2"/>
      <c r="FV378" s="2"/>
      <c r="FW378" s="2"/>
      <c r="FX378" s="2"/>
      <c r="FY378" s="2"/>
      <c r="FZ378" s="2"/>
      <c r="GA378" s="2"/>
      <c r="GB378" s="2"/>
      <c r="GC378" s="2"/>
      <c r="GD378" s="2"/>
      <c r="GE378" s="2"/>
      <c r="GF378" s="2"/>
      <c r="GG378" s="2"/>
      <c r="GH378" s="2"/>
      <c r="GI378" s="2"/>
      <c r="GJ378" s="2"/>
      <c r="GK378" s="2"/>
      <c r="GL378" s="2"/>
      <c r="GM378" s="2"/>
      <c r="GN378" s="2"/>
      <c r="GO378" s="2"/>
      <c r="GP378" s="2"/>
    </row>
    <row r="379" spans="6:198" s="1" customFormat="1" ht="15" customHeight="1">
      <c r="F379" s="551" t="s">
        <v>2</v>
      </c>
      <c r="G379" s="551"/>
      <c r="H379" s="551"/>
      <c r="I379" s="551"/>
      <c r="J379" s="551"/>
      <c r="K379" s="551"/>
      <c r="L379" s="551"/>
      <c r="M379" s="551"/>
      <c r="N379" s="551"/>
      <c r="O379" s="551"/>
      <c r="P379" s="551"/>
      <c r="Q379" s="551"/>
      <c r="R379" s="551"/>
      <c r="S379" s="551"/>
      <c r="T379" s="551"/>
      <c r="U379" s="551"/>
      <c r="V379" s="551"/>
      <c r="W379" s="551"/>
      <c r="X379" s="551"/>
      <c r="Y379" s="551"/>
      <c r="Z379" s="551"/>
      <c r="AA379" s="551"/>
      <c r="AB379" s="551"/>
      <c r="AC379" s="551"/>
      <c r="AD379" s="551"/>
      <c r="AE379" s="551"/>
      <c r="AF379" s="551"/>
      <c r="AG379" s="551"/>
      <c r="AH379" s="551"/>
      <c r="AI379" s="551"/>
      <c r="AJ379" s="551"/>
      <c r="AK379" s="551"/>
      <c r="AL379" s="551"/>
      <c r="AM379" s="551"/>
      <c r="AN379" s="551"/>
      <c r="AO379" s="551"/>
      <c r="AP379" s="551"/>
      <c r="AQ379" s="551"/>
      <c r="AR379" s="551"/>
      <c r="AS379" s="551"/>
      <c r="AT379" s="551"/>
      <c r="AU379" s="551"/>
      <c r="AV379" s="551"/>
      <c r="AW379" s="551"/>
      <c r="AX379" s="551"/>
      <c r="AY379" s="551"/>
      <c r="AZ379" s="551"/>
      <c r="BA379" s="551"/>
      <c r="BB379" s="551"/>
      <c r="BC379" s="551"/>
      <c r="BD379" s="551"/>
      <c r="BE379" s="551"/>
      <c r="BF379" s="551"/>
      <c r="BG379" s="551"/>
      <c r="BH379" s="551"/>
      <c r="BI379" s="551"/>
      <c r="BJ379" s="551"/>
      <c r="BK379" s="551"/>
      <c r="BR379" s="2"/>
      <c r="BS379" s="2"/>
      <c r="BT379" s="2"/>
      <c r="BU379" s="2"/>
      <c r="BV379" s="2"/>
      <c r="BW379" s="2"/>
      <c r="BX379" s="2"/>
      <c r="BY379" s="2"/>
      <c r="BZ379" s="2"/>
      <c r="CA379" s="2"/>
      <c r="CB379" s="2"/>
      <c r="CC379" s="2"/>
      <c r="CD379" s="2"/>
      <c r="CE379" s="2"/>
      <c r="CF379" s="2"/>
      <c r="CG379" s="2"/>
      <c r="CH379" s="2"/>
      <c r="CI379" s="2"/>
      <c r="CJ379" s="2"/>
      <c r="CK379" s="2"/>
      <c r="CL379" s="2"/>
      <c r="CM379" s="2"/>
      <c r="CN379" s="2"/>
      <c r="CO379" s="2"/>
      <c r="CP379" s="2"/>
      <c r="CQ379" s="2"/>
      <c r="CR379" s="2"/>
      <c r="CS379" s="2"/>
      <c r="CT379" s="2"/>
      <c r="CU379" s="2"/>
      <c r="CV379" s="2"/>
      <c r="CW379" s="2"/>
      <c r="CX379" s="2"/>
      <c r="CY379" s="2"/>
      <c r="CZ379" s="2"/>
      <c r="DA379" s="2"/>
      <c r="DB379" s="2"/>
      <c r="DC379" s="2"/>
      <c r="DD379" s="2"/>
      <c r="DE379" s="2"/>
      <c r="DF379" s="2"/>
      <c r="DG379" s="2"/>
      <c r="DH379" s="2"/>
      <c r="DI379" s="2"/>
      <c r="DJ379" s="2"/>
      <c r="DK379" s="2"/>
      <c r="DL379" s="2"/>
      <c r="DM379" s="2"/>
      <c r="DN379" s="2"/>
      <c r="DO379" s="2"/>
      <c r="DP379" s="2"/>
      <c r="DQ379" s="2"/>
      <c r="DR379" s="2"/>
      <c r="DS379" s="2"/>
      <c r="DT379" s="2"/>
      <c r="DU379" s="2"/>
      <c r="DV379" s="2"/>
      <c r="DW379" s="2"/>
      <c r="DX379" s="2"/>
      <c r="DY379" s="2"/>
      <c r="DZ379" s="2"/>
      <c r="EA379" s="2"/>
      <c r="EB379" s="2"/>
      <c r="EC379" s="2"/>
      <c r="ED379" s="2"/>
      <c r="EE379" s="2"/>
      <c r="EF379" s="2"/>
      <c r="EG379" s="2"/>
      <c r="EH379" s="2"/>
      <c r="EI379" s="2"/>
      <c r="EJ379" s="2"/>
      <c r="EK379" s="2"/>
      <c r="EL379" s="2"/>
      <c r="EM379" s="2"/>
      <c r="EN379" s="2"/>
      <c r="EO379" s="2"/>
      <c r="EP379" s="2"/>
      <c r="EQ379" s="2"/>
      <c r="ER379" s="2"/>
      <c r="ES379" s="2"/>
      <c r="ET379" s="2"/>
      <c r="EU379" s="2"/>
      <c r="EV379" s="2"/>
      <c r="EW379" s="2"/>
      <c r="EX379" s="2"/>
      <c r="EY379" s="2"/>
      <c r="EZ379" s="2"/>
      <c r="FA379" s="2"/>
      <c r="FB379" s="2"/>
      <c r="FC379" s="2"/>
      <c r="FD379" s="2"/>
      <c r="FE379" s="2"/>
      <c r="FF379" s="2"/>
      <c r="FG379" s="2"/>
      <c r="FH379" s="2"/>
      <c r="FI379" s="2"/>
      <c r="FJ379" s="2"/>
      <c r="FK379" s="2"/>
      <c r="FL379" s="2"/>
      <c r="FM379" s="2"/>
      <c r="FN379" s="2"/>
      <c r="FO379" s="2"/>
      <c r="FP379" s="2"/>
      <c r="FQ379" s="2"/>
      <c r="FR379" s="2"/>
      <c r="FS379" s="2"/>
      <c r="FT379" s="2"/>
      <c r="FU379" s="2"/>
      <c r="FV379" s="2"/>
      <c r="FW379" s="2"/>
      <c r="FX379" s="2"/>
      <c r="FY379" s="2"/>
      <c r="FZ379" s="2"/>
      <c r="GA379" s="2"/>
      <c r="GB379" s="2"/>
      <c r="GC379" s="2"/>
      <c r="GD379" s="2"/>
      <c r="GE379" s="2"/>
      <c r="GF379" s="2"/>
      <c r="GG379" s="2"/>
      <c r="GH379" s="2"/>
      <c r="GI379" s="2"/>
      <c r="GJ379" s="2"/>
      <c r="GK379" s="2"/>
      <c r="GL379" s="2"/>
      <c r="GM379" s="2"/>
      <c r="GN379" s="2"/>
      <c r="GO379" s="2"/>
      <c r="GP379" s="2"/>
    </row>
    <row r="380" spans="6:198" s="1" customFormat="1" ht="13.5" customHeight="1" thickBot="1">
      <c r="F380" s="552">
        <f>[1]Input!$C$112</f>
        <v>43211</v>
      </c>
      <c r="G380" s="552"/>
      <c r="H380" s="552"/>
      <c r="I380" s="552"/>
      <c r="J380" s="552"/>
      <c r="K380" s="552"/>
      <c r="L380" s="552"/>
      <c r="M380" s="552"/>
      <c r="N380" s="552"/>
      <c r="O380" s="552"/>
      <c r="P380" s="552"/>
      <c r="Q380" s="552"/>
      <c r="R380" s="552"/>
      <c r="S380" s="552"/>
      <c r="T380" s="552"/>
      <c r="U380" s="552"/>
      <c r="V380" s="552"/>
      <c r="W380" s="552"/>
      <c r="X380" s="552"/>
      <c r="Y380" s="552"/>
      <c r="Z380" s="552"/>
      <c r="AA380" s="552"/>
      <c r="AB380" s="552"/>
      <c r="AC380" s="552"/>
      <c r="AD380" s="552"/>
      <c r="AE380" s="552"/>
      <c r="AF380" s="552"/>
      <c r="AG380" s="552"/>
      <c r="AH380" s="552"/>
      <c r="AI380" s="552"/>
      <c r="AJ380" s="552"/>
      <c r="AK380" s="552"/>
      <c r="AL380" s="552"/>
      <c r="AM380" s="552"/>
      <c r="AN380" s="552"/>
      <c r="AO380" s="552"/>
      <c r="AP380" s="552"/>
      <c r="AQ380" s="552"/>
      <c r="AR380" s="552"/>
      <c r="AS380" s="552"/>
      <c r="AT380" s="552"/>
      <c r="AU380" s="552"/>
      <c r="AV380" s="552"/>
      <c r="AW380" s="552"/>
      <c r="AX380" s="552"/>
      <c r="AY380" s="552"/>
      <c r="AZ380" s="552"/>
      <c r="BA380" s="552"/>
      <c r="BB380" s="552"/>
      <c r="BC380" s="552"/>
      <c r="BD380" s="552"/>
      <c r="BE380" s="552"/>
      <c r="BF380" s="552"/>
      <c r="BG380" s="552"/>
      <c r="BH380" s="552"/>
      <c r="BI380" s="552"/>
      <c r="BJ380" s="552"/>
      <c r="BK380" s="552"/>
      <c r="BR380" s="2"/>
      <c r="BS380" s="2"/>
      <c r="BT380" s="2"/>
      <c r="BU380" s="2"/>
      <c r="BV380" s="2"/>
      <c r="BW380" s="2"/>
      <c r="BX380" s="2"/>
      <c r="BY380" s="2"/>
      <c r="BZ380" s="2"/>
      <c r="CA380" s="2"/>
      <c r="CB380" s="2"/>
      <c r="CC380" s="2"/>
      <c r="CD380" s="2"/>
      <c r="CE380" s="2"/>
      <c r="CF380" s="2"/>
      <c r="CG380" s="2"/>
      <c r="CH380" s="2"/>
      <c r="CI380" s="2"/>
      <c r="CJ380" s="2"/>
      <c r="CK380" s="2"/>
      <c r="CL380" s="2"/>
      <c r="CM380" s="2"/>
      <c r="CN380" s="2"/>
      <c r="CO380" s="2"/>
      <c r="CP380" s="2"/>
      <c r="CQ380" s="2"/>
      <c r="CR380" s="2"/>
      <c r="CS380" s="2"/>
      <c r="CT380" s="2"/>
      <c r="CU380" s="2"/>
      <c r="CV380" s="2"/>
      <c r="CW380" s="2"/>
      <c r="CX380" s="2"/>
      <c r="CY380" s="2"/>
      <c r="CZ380" s="2"/>
      <c r="DA380" s="2"/>
      <c r="DB380" s="2"/>
      <c r="DC380" s="2"/>
      <c r="DD380" s="2"/>
      <c r="DE380" s="2"/>
      <c r="DF380" s="2"/>
      <c r="DG380" s="2"/>
      <c r="DH380" s="2"/>
      <c r="DI380" s="2"/>
      <c r="DJ380" s="2"/>
      <c r="DK380" s="2"/>
      <c r="DL380" s="2"/>
      <c r="DM380" s="2"/>
      <c r="DN380" s="2"/>
      <c r="DO380" s="2"/>
      <c r="DP380" s="2"/>
      <c r="DQ380" s="2"/>
      <c r="DR380" s="2"/>
      <c r="DS380" s="2"/>
      <c r="DT380" s="2"/>
      <c r="DU380" s="2"/>
      <c r="DV380" s="2"/>
      <c r="DW380" s="2"/>
      <c r="DX380" s="2"/>
      <c r="DY380" s="2"/>
      <c r="DZ380" s="2"/>
      <c r="EA380" s="2"/>
      <c r="EB380" s="2"/>
      <c r="EC380" s="2"/>
      <c r="ED380" s="2"/>
      <c r="EE380" s="2"/>
      <c r="EF380" s="2"/>
      <c r="EG380" s="2"/>
      <c r="EH380" s="2"/>
      <c r="EI380" s="2"/>
      <c r="EJ380" s="2"/>
      <c r="EK380" s="2"/>
      <c r="EL380" s="2"/>
      <c r="EM380" s="2"/>
      <c r="EN380" s="2"/>
      <c r="EO380" s="2"/>
      <c r="EP380" s="2"/>
      <c r="EQ380" s="2"/>
      <c r="ER380" s="2"/>
      <c r="ES380" s="2"/>
      <c r="ET380" s="2"/>
      <c r="EU380" s="2"/>
      <c r="EV380" s="2"/>
      <c r="EW380" s="2"/>
      <c r="EX380" s="2"/>
      <c r="EY380" s="2"/>
      <c r="EZ380" s="2"/>
      <c r="FA380" s="2"/>
      <c r="FB380" s="2"/>
      <c r="FC380" s="2"/>
      <c r="FD380" s="2"/>
      <c r="FE380" s="2"/>
      <c r="FF380" s="2"/>
      <c r="FG380" s="2"/>
      <c r="FH380" s="2"/>
      <c r="FI380" s="2"/>
      <c r="FJ380" s="2"/>
      <c r="FK380" s="2"/>
      <c r="FL380" s="2"/>
      <c r="FM380" s="2"/>
      <c r="FN380" s="2"/>
      <c r="FO380" s="2"/>
      <c r="FP380" s="2"/>
      <c r="FQ380" s="2"/>
      <c r="FR380" s="2"/>
      <c r="FS380" s="2"/>
      <c r="FT380" s="2"/>
      <c r="FU380" s="2"/>
      <c r="FV380" s="2"/>
      <c r="FW380" s="2"/>
      <c r="FX380" s="2"/>
      <c r="FY380" s="2"/>
      <c r="FZ380" s="2"/>
      <c r="GA380" s="2"/>
      <c r="GB380" s="2"/>
      <c r="GC380" s="2"/>
      <c r="GD380" s="2"/>
      <c r="GE380" s="2"/>
      <c r="GF380" s="2"/>
      <c r="GG380" s="2"/>
      <c r="GH380" s="2"/>
      <c r="GI380" s="2"/>
      <c r="GJ380" s="2"/>
      <c r="GK380" s="2"/>
      <c r="GL380" s="2"/>
      <c r="GM380" s="2"/>
      <c r="GN380" s="2"/>
      <c r="GO380" s="2"/>
      <c r="GP380" s="2"/>
    </row>
    <row r="381" spans="6:198" s="1" customFormat="1" ht="12.75" customHeight="1">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4"/>
      <c r="BH381" s="4"/>
      <c r="BI381" s="4"/>
      <c r="BJ381" s="4"/>
      <c r="BK381" s="4"/>
      <c r="BR381" s="2"/>
      <c r="BS381" s="2"/>
      <c r="BT381" s="2"/>
      <c r="BU381" s="2"/>
      <c r="BV381" s="2"/>
      <c r="BW381" s="2"/>
      <c r="BX381" s="2"/>
      <c r="BY381" s="2"/>
      <c r="BZ381" s="2"/>
      <c r="CA381" s="2"/>
      <c r="CB381" s="2"/>
      <c r="CC381" s="2"/>
      <c r="CD381" s="2"/>
      <c r="CE381" s="2"/>
      <c r="CF381" s="2"/>
      <c r="CG381" s="2"/>
      <c r="CH381" s="2"/>
      <c r="CI381" s="2"/>
      <c r="CJ381" s="2"/>
      <c r="CK381" s="2"/>
      <c r="CL381" s="2"/>
      <c r="CM381" s="2"/>
      <c r="CN381" s="2"/>
      <c r="CO381" s="2"/>
      <c r="CP381" s="2"/>
      <c r="CQ381" s="2"/>
      <c r="CR381" s="2"/>
      <c r="CS381" s="2"/>
      <c r="CT381" s="2"/>
      <c r="CU381" s="2"/>
      <c r="CV381" s="2"/>
      <c r="CW381" s="2"/>
      <c r="CX381" s="2"/>
      <c r="CY381" s="2"/>
      <c r="CZ381" s="2"/>
      <c r="DA381" s="2"/>
      <c r="DB381" s="2"/>
      <c r="DC381" s="2"/>
      <c r="DD381" s="2"/>
      <c r="DE381" s="2"/>
      <c r="DF381" s="2"/>
      <c r="DG381" s="2"/>
      <c r="DH381" s="2"/>
      <c r="DI381" s="2"/>
      <c r="DJ381" s="2"/>
      <c r="DK381" s="2"/>
      <c r="DL381" s="2"/>
      <c r="DM381" s="2"/>
      <c r="DN381" s="2"/>
      <c r="DO381" s="2"/>
      <c r="DP381" s="2"/>
      <c r="DQ381" s="2"/>
      <c r="DR381" s="2"/>
      <c r="DS381" s="2"/>
      <c r="DT381" s="2"/>
      <c r="DU381" s="2"/>
      <c r="DV381" s="2"/>
      <c r="DW381" s="2"/>
      <c r="DX381" s="2"/>
      <c r="DY381" s="2"/>
      <c r="DZ381" s="2"/>
      <c r="EA381" s="2"/>
      <c r="EB381" s="2"/>
      <c r="EC381" s="2"/>
      <c r="ED381" s="2"/>
      <c r="EE381" s="2"/>
      <c r="EF381" s="2"/>
      <c r="EG381" s="2"/>
      <c r="EH381" s="2"/>
      <c r="EI381" s="2"/>
      <c r="EJ381" s="2"/>
      <c r="EK381" s="2"/>
      <c r="EL381" s="2"/>
      <c r="EM381" s="2"/>
      <c r="EN381" s="2"/>
      <c r="EO381" s="2"/>
      <c r="EP381" s="2"/>
      <c r="EQ381" s="2"/>
      <c r="ER381" s="2"/>
      <c r="ES381" s="2"/>
      <c r="ET381" s="2"/>
      <c r="EU381" s="2"/>
      <c r="EV381" s="2"/>
      <c r="EW381" s="2"/>
      <c r="EX381" s="2"/>
      <c r="EY381" s="2"/>
      <c r="EZ381" s="2"/>
      <c r="FA381" s="2"/>
      <c r="FB381" s="2"/>
      <c r="FC381" s="2"/>
      <c r="FD381" s="2"/>
      <c r="FE381" s="2"/>
      <c r="FF381" s="2"/>
      <c r="FG381" s="2"/>
      <c r="FH381" s="2"/>
      <c r="FI381" s="2"/>
      <c r="FJ381" s="2"/>
      <c r="FK381" s="2"/>
      <c r="FL381" s="2"/>
      <c r="FM381" s="2"/>
      <c r="FN381" s="2"/>
      <c r="FO381" s="2"/>
      <c r="FP381" s="2"/>
      <c r="FQ381" s="2"/>
      <c r="FR381" s="2"/>
      <c r="FS381" s="2"/>
      <c r="FT381" s="2"/>
      <c r="FU381" s="2"/>
      <c r="FV381" s="2"/>
      <c r="FW381" s="2"/>
      <c r="FX381" s="2"/>
      <c r="FY381" s="2"/>
      <c r="FZ381" s="2"/>
      <c r="GA381" s="2"/>
      <c r="GB381" s="2"/>
      <c r="GC381" s="2"/>
      <c r="GD381" s="2"/>
      <c r="GE381" s="2"/>
      <c r="GF381" s="2"/>
      <c r="GG381" s="2"/>
      <c r="GH381" s="2"/>
      <c r="GI381" s="2"/>
      <c r="GJ381" s="2"/>
      <c r="GK381" s="2"/>
      <c r="GL381" s="2"/>
      <c r="GM381" s="2"/>
      <c r="GN381" s="2"/>
      <c r="GO381" s="2"/>
      <c r="GP381" s="2"/>
    </row>
    <row r="382" spans="6:198" s="1" customFormat="1" ht="12.75" customHeight="1">
      <c r="F382" s="579" t="s">
        <v>26</v>
      </c>
      <c r="G382" s="579"/>
      <c r="H382" s="579"/>
      <c r="I382" s="579"/>
      <c r="J382" s="579"/>
      <c r="K382" s="579"/>
      <c r="L382" s="579"/>
      <c r="M382" s="579"/>
      <c r="N382" s="579"/>
      <c r="O382" s="579"/>
      <c r="P382" s="579"/>
      <c r="Q382" s="579"/>
      <c r="R382" s="579"/>
      <c r="S382" s="579"/>
      <c r="T382" s="579"/>
      <c r="U382" s="579"/>
      <c r="V382" s="579"/>
      <c r="W382" s="579"/>
      <c r="X382" s="579"/>
      <c r="Y382" s="579"/>
      <c r="Z382" s="579"/>
      <c r="AA382" s="579"/>
      <c r="AB382" s="579"/>
      <c r="AC382" s="579"/>
      <c r="AD382" s="579"/>
      <c r="AE382" s="579"/>
      <c r="AF382" s="579"/>
      <c r="AG382" s="579"/>
      <c r="AH382" s="579"/>
      <c r="AI382" s="579"/>
      <c r="AJ382" s="579"/>
      <c r="AK382" s="579"/>
      <c r="AL382" s="579"/>
      <c r="AM382" s="579"/>
      <c r="AN382" s="579"/>
      <c r="AO382" s="579"/>
      <c r="AP382" s="579"/>
      <c r="AQ382" s="579"/>
      <c r="AR382" s="579"/>
      <c r="AS382" s="579"/>
      <c r="AT382" s="579"/>
      <c r="AU382" s="579"/>
      <c r="AV382" s="579"/>
      <c r="AW382" s="579"/>
      <c r="AX382" s="579"/>
      <c r="AY382" s="579"/>
      <c r="AZ382" s="579"/>
      <c r="BA382" s="579"/>
      <c r="BB382" s="579"/>
      <c r="BC382" s="579"/>
      <c r="BD382" s="579"/>
      <c r="BE382" s="579"/>
      <c r="BF382" s="579"/>
      <c r="BG382" s="579"/>
      <c r="BH382" s="579"/>
      <c r="BI382" s="579"/>
      <c r="BJ382" s="579"/>
      <c r="BK382" s="579"/>
      <c r="BR382" s="2"/>
      <c r="BS382" s="2"/>
      <c r="BT382" s="2"/>
      <c r="BU382" s="2"/>
      <c r="BV382" s="2"/>
      <c r="BW382" s="2"/>
      <c r="BX382" s="2"/>
      <c r="BY382" s="2"/>
      <c r="BZ382" s="2"/>
      <c r="CA382" s="2"/>
      <c r="CB382" s="2"/>
      <c r="CC382" s="2"/>
      <c r="CD382" s="2"/>
      <c r="CE382" s="2"/>
      <c r="CF382" s="2"/>
      <c r="CG382" s="2"/>
      <c r="CH382" s="2"/>
      <c r="CI382" s="2"/>
      <c r="CJ382" s="2"/>
      <c r="CK382" s="2"/>
      <c r="CL382" s="2"/>
      <c r="CM382" s="2"/>
      <c r="CN382" s="2"/>
      <c r="CO382" s="2"/>
      <c r="CP382" s="2"/>
      <c r="CQ382" s="2"/>
      <c r="CR382" s="2"/>
      <c r="CS382" s="2"/>
      <c r="CT382" s="2"/>
      <c r="CU382" s="2"/>
      <c r="CV382" s="2"/>
      <c r="CW382" s="2"/>
      <c r="CX382" s="2"/>
      <c r="CY382" s="2"/>
      <c r="CZ382" s="2"/>
      <c r="DA382" s="2"/>
      <c r="DB382" s="2"/>
      <c r="DC382" s="2"/>
      <c r="DD382" s="2"/>
      <c r="DE382" s="2"/>
      <c r="DF382" s="2"/>
      <c r="DG382" s="2"/>
      <c r="DH382" s="2"/>
      <c r="DI382" s="2"/>
      <c r="DJ382" s="2"/>
      <c r="DK382" s="2"/>
      <c r="DL382" s="2"/>
      <c r="DM382" s="2"/>
      <c r="DN382" s="2"/>
      <c r="DO382" s="2"/>
      <c r="DP382" s="2"/>
      <c r="DQ382" s="2"/>
      <c r="DR382" s="2"/>
      <c r="DS382" s="2"/>
      <c r="DT382" s="2"/>
      <c r="DU382" s="2"/>
      <c r="DV382" s="2"/>
      <c r="DW382" s="2"/>
      <c r="DX382" s="2"/>
      <c r="DY382" s="2"/>
      <c r="DZ382" s="2"/>
      <c r="EA382" s="2"/>
      <c r="EB382" s="2"/>
      <c r="EC382" s="2"/>
      <c r="ED382" s="2"/>
      <c r="EE382" s="2"/>
      <c r="EF382" s="2"/>
      <c r="EG382" s="2"/>
      <c r="EH382" s="2"/>
      <c r="EI382" s="2"/>
      <c r="EJ382" s="2"/>
      <c r="EK382" s="2"/>
      <c r="EL382" s="2"/>
      <c r="EM382" s="2"/>
      <c r="EN382" s="2"/>
      <c r="EO382" s="2"/>
      <c r="EP382" s="2"/>
      <c r="EQ382" s="2"/>
      <c r="ER382" s="2"/>
      <c r="ES382" s="2"/>
      <c r="ET382" s="2"/>
      <c r="EU382" s="2"/>
      <c r="EV382" s="2"/>
      <c r="EW382" s="2"/>
      <c r="EX382" s="2"/>
      <c r="EY382" s="2"/>
      <c r="EZ382" s="2"/>
      <c r="FA382" s="2"/>
      <c r="FB382" s="2"/>
      <c r="FC382" s="2"/>
      <c r="FD382" s="2"/>
      <c r="FE382" s="2"/>
      <c r="FF382" s="2"/>
      <c r="FG382" s="2"/>
      <c r="FH382" s="2"/>
      <c r="FI382" s="2"/>
      <c r="FJ382" s="2"/>
      <c r="FK382" s="2"/>
      <c r="FL382" s="2"/>
      <c r="FM382" s="2"/>
      <c r="FN382" s="2"/>
      <c r="FO382" s="2"/>
      <c r="FP382" s="2"/>
      <c r="FQ382" s="2"/>
      <c r="FR382" s="2"/>
      <c r="FS382" s="2"/>
      <c r="FT382" s="2"/>
      <c r="FU382" s="2"/>
      <c r="FV382" s="2"/>
      <c r="FW382" s="2"/>
      <c r="FX382" s="2"/>
      <c r="FY382" s="2"/>
      <c r="FZ382" s="2"/>
      <c r="GA382" s="2"/>
      <c r="GB382" s="2"/>
      <c r="GC382" s="2"/>
      <c r="GD382" s="2"/>
      <c r="GE382" s="2"/>
      <c r="GF382" s="2"/>
      <c r="GG382" s="2"/>
      <c r="GH382" s="2"/>
      <c r="GI382" s="2"/>
      <c r="GJ382" s="2"/>
      <c r="GK382" s="2"/>
      <c r="GL382" s="2"/>
      <c r="GM382" s="2"/>
      <c r="GN382" s="2"/>
      <c r="GO382" s="2"/>
      <c r="GP382" s="2"/>
    </row>
    <row r="383" spans="6:198" s="1" customFormat="1" ht="12.75" customHeight="1">
      <c r="F383" s="97" t="str">
        <f>F342</f>
        <v xml:space="preserve">As at: </v>
      </c>
      <c r="G383" s="97"/>
      <c r="H383" s="618">
        <f>H342</f>
        <v>43179</v>
      </c>
      <c r="I383" s="618"/>
      <c r="J383" s="618"/>
      <c r="K383" s="97"/>
      <c r="L383" s="97"/>
      <c r="M383" s="97"/>
      <c r="N383" s="97"/>
      <c r="O383" s="97"/>
      <c r="P383" s="97"/>
      <c r="Q383" s="97"/>
      <c r="R383" s="97"/>
      <c r="S383" s="97"/>
      <c r="T383" s="97"/>
      <c r="U383" s="97"/>
      <c r="V383" s="97"/>
      <c r="W383" s="97"/>
      <c r="X383" s="97"/>
      <c r="Y383" s="97"/>
      <c r="Z383" s="97"/>
      <c r="AA383" s="97"/>
      <c r="AB383" s="97"/>
      <c r="AC383" s="97"/>
      <c r="AD383" s="97"/>
      <c r="AE383" s="97"/>
      <c r="AF383" s="97"/>
      <c r="AG383" s="97"/>
      <c r="AH383" s="97"/>
      <c r="AI383" s="97"/>
      <c r="AJ383" s="97"/>
      <c r="AK383" s="97"/>
      <c r="AL383" s="97"/>
      <c r="AM383" s="97"/>
      <c r="AN383" s="97"/>
      <c r="AO383" s="97"/>
      <c r="AP383" s="97"/>
      <c r="AQ383" s="97"/>
      <c r="AR383" s="97"/>
      <c r="AS383" s="97"/>
      <c r="AT383" s="97"/>
      <c r="AU383" s="97"/>
      <c r="AV383" s="97"/>
      <c r="AW383" s="97"/>
      <c r="AX383" s="97"/>
      <c r="AY383" s="97"/>
      <c r="AZ383" s="97"/>
      <c r="BA383" s="97"/>
      <c r="BB383" s="97"/>
      <c r="BC383" s="97"/>
      <c r="BD383" s="97"/>
      <c r="BE383" s="97"/>
      <c r="BF383" s="97"/>
      <c r="BG383" s="97"/>
      <c r="BH383" s="97"/>
      <c r="BI383" s="97"/>
      <c r="BJ383" s="97"/>
      <c r="BK383" s="97"/>
      <c r="BR383" s="2"/>
      <c r="BS383" s="2"/>
      <c r="BT383" s="2"/>
      <c r="BU383" s="2"/>
      <c r="BV383" s="2"/>
      <c r="BW383" s="2"/>
      <c r="BX383" s="2"/>
      <c r="BY383" s="2"/>
      <c r="BZ383" s="2"/>
      <c r="CA383" s="2"/>
      <c r="CB383" s="2"/>
      <c r="CC383" s="2"/>
      <c r="CD383" s="2"/>
      <c r="CE383" s="2"/>
      <c r="CF383" s="2"/>
      <c r="CG383" s="2"/>
      <c r="CH383" s="2"/>
      <c r="CI383" s="2"/>
      <c r="CJ383" s="2"/>
      <c r="CK383" s="2"/>
      <c r="CL383" s="2"/>
      <c r="CM383" s="2"/>
      <c r="CN383" s="2"/>
      <c r="CO383" s="2"/>
      <c r="CP383" s="2"/>
      <c r="CQ383" s="2"/>
      <c r="CR383" s="2"/>
      <c r="CS383" s="2"/>
      <c r="CT383" s="2"/>
      <c r="CU383" s="2"/>
      <c r="CV383" s="2"/>
      <c r="CW383" s="2"/>
      <c r="CX383" s="2"/>
      <c r="CY383" s="2"/>
      <c r="CZ383" s="2"/>
      <c r="DA383" s="2"/>
      <c r="DB383" s="2"/>
      <c r="DC383" s="2"/>
      <c r="DD383" s="2"/>
      <c r="DE383" s="2"/>
      <c r="DF383" s="2"/>
      <c r="DG383" s="2"/>
      <c r="DH383" s="2"/>
      <c r="DI383" s="2"/>
      <c r="DJ383" s="2"/>
      <c r="DK383" s="2"/>
      <c r="DL383" s="2"/>
      <c r="DM383" s="2"/>
      <c r="DN383" s="2"/>
      <c r="DO383" s="2"/>
      <c r="DP383" s="2"/>
      <c r="DQ383" s="2"/>
      <c r="DR383" s="2"/>
      <c r="DS383" s="2"/>
      <c r="DT383" s="2"/>
      <c r="DU383" s="2"/>
      <c r="DV383" s="2"/>
      <c r="DW383" s="2"/>
      <c r="DX383" s="2"/>
      <c r="DY383" s="2"/>
      <c r="DZ383" s="2"/>
      <c r="EA383" s="2"/>
      <c r="EB383" s="2"/>
      <c r="EC383" s="2"/>
      <c r="ED383" s="2"/>
      <c r="EE383" s="2"/>
      <c r="EF383" s="2"/>
      <c r="EG383" s="2"/>
      <c r="EH383" s="2"/>
      <c r="EI383" s="2"/>
      <c r="EJ383" s="2"/>
      <c r="EK383" s="2"/>
      <c r="EL383" s="2"/>
      <c r="EM383" s="2"/>
      <c r="EN383" s="2"/>
      <c r="EO383" s="2"/>
      <c r="EP383" s="2"/>
      <c r="EQ383" s="2"/>
      <c r="ER383" s="2"/>
      <c r="ES383" s="2"/>
      <c r="ET383" s="2"/>
      <c r="EU383" s="2"/>
      <c r="EV383" s="2"/>
      <c r="EW383" s="2"/>
      <c r="EX383" s="2"/>
      <c r="EY383" s="2"/>
      <c r="EZ383" s="2"/>
      <c r="FA383" s="2"/>
      <c r="FB383" s="2"/>
      <c r="FC383" s="2"/>
      <c r="FD383" s="2"/>
      <c r="FE383" s="2"/>
      <c r="FF383" s="2"/>
      <c r="FG383" s="2"/>
      <c r="FH383" s="2"/>
      <c r="FI383" s="2"/>
      <c r="FJ383" s="2"/>
      <c r="FK383" s="2"/>
      <c r="FL383" s="2"/>
      <c r="FM383" s="2"/>
      <c r="FN383" s="2"/>
      <c r="FO383" s="2"/>
      <c r="FP383" s="2"/>
      <c r="FQ383" s="2"/>
      <c r="FR383" s="2"/>
      <c r="FS383" s="2"/>
      <c r="FT383" s="2"/>
      <c r="FU383" s="2"/>
      <c r="FV383" s="2"/>
      <c r="FW383" s="2"/>
      <c r="FX383" s="2"/>
      <c r="FY383" s="2"/>
      <c r="FZ383" s="2"/>
      <c r="GA383" s="2"/>
      <c r="GB383" s="2"/>
      <c r="GC383" s="2"/>
      <c r="GD383" s="2"/>
      <c r="GE383" s="2"/>
      <c r="GF383" s="2"/>
      <c r="GG383" s="2"/>
      <c r="GH383" s="2"/>
      <c r="GI383" s="2"/>
      <c r="GJ383" s="2"/>
      <c r="GK383" s="2"/>
      <c r="GL383" s="2"/>
      <c r="GM383" s="2"/>
      <c r="GN383" s="2"/>
      <c r="GO383" s="2"/>
      <c r="GP383" s="2"/>
    </row>
    <row r="384" spans="6:198" s="1" customFormat="1" ht="12.75" customHeight="1">
      <c r="F384" s="97"/>
      <c r="G384" s="97"/>
      <c r="H384" s="97"/>
      <c r="I384" s="97"/>
      <c r="J384" s="97"/>
      <c r="K384" s="97"/>
      <c r="L384" s="97"/>
      <c r="M384" s="97"/>
      <c r="N384" s="97"/>
      <c r="O384" s="97"/>
      <c r="P384" s="97"/>
      <c r="Q384" s="97"/>
      <c r="R384" s="97"/>
      <c r="S384" s="97"/>
      <c r="T384" s="97"/>
      <c r="U384" s="97"/>
      <c r="V384" s="97"/>
      <c r="W384" s="97"/>
      <c r="X384" s="97"/>
      <c r="Y384" s="692" t="s">
        <v>175</v>
      </c>
      <c r="Z384" s="651"/>
      <c r="AA384" s="651"/>
      <c r="AB384" s="651"/>
      <c r="AC384" s="651"/>
      <c r="AD384" s="651"/>
      <c r="AE384" s="651"/>
      <c r="AF384" s="651"/>
      <c r="AG384" s="651"/>
      <c r="AH384" s="651"/>
      <c r="AI384" s="651"/>
      <c r="AJ384" s="97"/>
      <c r="AK384" s="9"/>
      <c r="AL384" s="9"/>
      <c r="AM384" s="231"/>
      <c r="AN384" s="231"/>
      <c r="AO384" s="231"/>
      <c r="AP384" s="231"/>
      <c r="AQ384" s="231"/>
      <c r="AR384" s="693" t="s">
        <v>176</v>
      </c>
      <c r="AS384" s="693"/>
      <c r="AT384" s="693"/>
      <c r="AU384" s="693"/>
      <c r="AV384" s="693"/>
      <c r="AW384" s="693"/>
      <c r="AX384" s="693"/>
      <c r="AY384" s="693"/>
      <c r="AZ384" s="693"/>
      <c r="BA384" s="693"/>
      <c r="BB384" s="693"/>
      <c r="BC384" s="693"/>
      <c r="BD384" s="693"/>
      <c r="BE384" s="693"/>
      <c r="BF384" s="693"/>
      <c r="BG384" s="693"/>
      <c r="BH384" s="693"/>
      <c r="BI384" s="693"/>
      <c r="BJ384" s="231"/>
      <c r="BK384" s="231"/>
      <c r="BR384" s="2"/>
      <c r="BS384" s="2"/>
      <c r="BT384" s="2"/>
      <c r="BU384" s="2"/>
      <c r="BV384" s="2"/>
      <c r="BW384" s="2"/>
      <c r="BX384" s="2"/>
      <c r="BY384" s="2"/>
      <c r="BZ384" s="2"/>
      <c r="CA384" s="2"/>
      <c r="CB384" s="2"/>
      <c r="CC384" s="2"/>
      <c r="CD384" s="2"/>
      <c r="CE384" s="2"/>
      <c r="CF384" s="2"/>
      <c r="CG384" s="2"/>
      <c r="CH384" s="2"/>
      <c r="CI384" s="2"/>
      <c r="CJ384" s="2"/>
      <c r="CK384" s="2"/>
      <c r="CL384" s="2"/>
      <c r="CM384" s="2"/>
      <c r="CN384" s="2"/>
      <c r="CO384" s="2"/>
      <c r="CP384" s="2"/>
      <c r="CQ384" s="2"/>
      <c r="CR384" s="2"/>
      <c r="CS384" s="2"/>
      <c r="CT384" s="2"/>
      <c r="CU384" s="2"/>
      <c r="CV384" s="2"/>
      <c r="CW384" s="2"/>
      <c r="CX384" s="2"/>
      <c r="CY384" s="2"/>
      <c r="CZ384" s="2"/>
      <c r="DA384" s="2"/>
      <c r="DB384" s="2"/>
      <c r="DC384" s="2"/>
      <c r="DD384" s="2"/>
      <c r="DE384" s="2"/>
      <c r="DF384" s="2"/>
      <c r="DG384" s="2"/>
      <c r="DH384" s="2"/>
      <c r="DI384" s="2"/>
      <c r="DJ384" s="2"/>
      <c r="DK384" s="2"/>
      <c r="DL384" s="2"/>
      <c r="DM384" s="2"/>
      <c r="DN384" s="2"/>
      <c r="DO384" s="2"/>
      <c r="DP384" s="2"/>
      <c r="DQ384" s="2"/>
      <c r="DR384" s="2"/>
      <c r="DS384" s="2"/>
      <c r="DT384" s="2"/>
      <c r="DU384" s="2"/>
      <c r="DV384" s="2"/>
      <c r="DW384" s="2"/>
      <c r="DX384" s="2"/>
      <c r="DY384" s="2"/>
      <c r="DZ384" s="2"/>
      <c r="EA384" s="2"/>
      <c r="EB384" s="2"/>
      <c r="EC384" s="2"/>
      <c r="ED384" s="2"/>
      <c r="EE384" s="2"/>
      <c r="EF384" s="2"/>
      <c r="EG384" s="2"/>
      <c r="EH384" s="2"/>
      <c r="EI384" s="2"/>
      <c r="EJ384" s="2"/>
      <c r="EK384" s="2"/>
      <c r="EL384" s="2"/>
      <c r="EM384" s="2"/>
      <c r="EN384" s="2"/>
      <c r="EO384" s="2"/>
      <c r="EP384" s="2"/>
      <c r="EQ384" s="2"/>
      <c r="ER384" s="2"/>
      <c r="ES384" s="2"/>
      <c r="ET384" s="2"/>
      <c r="EU384" s="2"/>
      <c r="EV384" s="2"/>
      <c r="EW384" s="2"/>
      <c r="EX384" s="2"/>
      <c r="EY384" s="2"/>
      <c r="EZ384" s="2"/>
      <c r="FA384" s="2"/>
      <c r="FB384" s="2"/>
      <c r="FC384" s="2"/>
      <c r="FD384" s="2"/>
      <c r="FE384" s="2"/>
      <c r="FF384" s="2"/>
      <c r="FG384" s="2"/>
      <c r="FH384" s="2"/>
      <c r="FI384" s="2"/>
      <c r="FJ384" s="2"/>
      <c r="FK384" s="2"/>
      <c r="FL384" s="2"/>
      <c r="FM384" s="2"/>
      <c r="FN384" s="2"/>
      <c r="FO384" s="2"/>
      <c r="FP384" s="2"/>
      <c r="FQ384" s="2"/>
      <c r="FR384" s="2"/>
      <c r="FS384" s="2"/>
      <c r="FT384" s="2"/>
      <c r="FU384" s="2"/>
      <c r="FV384" s="2"/>
      <c r="FW384" s="2"/>
      <c r="FX384" s="2"/>
      <c r="FY384" s="2"/>
      <c r="FZ384" s="2"/>
      <c r="GA384" s="2"/>
      <c r="GB384" s="2"/>
      <c r="GC384" s="2"/>
      <c r="GD384" s="2"/>
      <c r="GE384" s="2"/>
      <c r="GF384" s="2"/>
      <c r="GG384" s="2"/>
      <c r="GH384" s="2"/>
      <c r="GI384" s="2"/>
      <c r="GJ384" s="2"/>
      <c r="GK384" s="2"/>
      <c r="GL384" s="2"/>
      <c r="GM384" s="2"/>
      <c r="GN384" s="2"/>
      <c r="GO384" s="2"/>
      <c r="GP384" s="2"/>
    </row>
    <row r="385" spans="6:198" s="1" customFormat="1" ht="19.5" customHeight="1">
      <c r="F385" s="9"/>
      <c r="G385" s="621" t="s">
        <v>61</v>
      </c>
      <c r="H385" s="621"/>
      <c r="I385" s="621"/>
      <c r="J385" s="621" t="s">
        <v>177</v>
      </c>
      <c r="K385" s="621"/>
      <c r="L385" s="621"/>
      <c r="M385" s="621"/>
      <c r="N385" s="621"/>
      <c r="O385" s="621"/>
      <c r="P385" s="621"/>
      <c r="Q385" s="621"/>
      <c r="R385" s="621"/>
      <c r="S385" s="97"/>
      <c r="T385" s="653"/>
      <c r="U385" s="653"/>
      <c r="V385" s="653"/>
      <c r="W385" s="653"/>
      <c r="X385" s="97"/>
      <c r="Y385" s="651" t="s">
        <v>96</v>
      </c>
      <c r="Z385" s="651"/>
      <c r="AA385" s="651"/>
      <c r="AB385" s="97"/>
      <c r="AC385" s="651"/>
      <c r="AD385" s="651"/>
      <c r="AE385" s="651"/>
      <c r="AF385" s="97"/>
      <c r="AG385" s="651" t="s">
        <v>97</v>
      </c>
      <c r="AH385" s="651"/>
      <c r="AI385" s="651"/>
      <c r="AJ385" s="97"/>
      <c r="AK385" s="231"/>
      <c r="AL385" s="231"/>
      <c r="AM385" s="231"/>
      <c r="AN385" s="231"/>
      <c r="AO385" s="231"/>
      <c r="AP385" s="231"/>
      <c r="AQ385" s="231"/>
      <c r="AR385" s="687" t="s">
        <v>96</v>
      </c>
      <c r="AS385" s="687"/>
      <c r="AT385" s="687"/>
      <c r="AU385" s="687"/>
      <c r="AV385" s="687"/>
      <c r="AW385" s="687"/>
      <c r="AX385" s="687"/>
      <c r="AY385" s="687"/>
      <c r="AZ385" s="9"/>
      <c r="BA385" s="9"/>
      <c r="BB385" s="687" t="s">
        <v>97</v>
      </c>
      <c r="BC385" s="687"/>
      <c r="BD385" s="687"/>
      <c r="BE385" s="687"/>
      <c r="BF385" s="687"/>
      <c r="BG385" s="687"/>
      <c r="BH385" s="687"/>
      <c r="BI385" s="687"/>
      <c r="BJ385" s="231"/>
      <c r="BK385" s="232"/>
      <c r="BR385" s="2"/>
      <c r="BS385" s="2"/>
      <c r="BT385" s="2"/>
      <c r="BU385" s="2"/>
      <c r="BV385" s="2"/>
      <c r="BW385" s="2"/>
      <c r="BX385" s="2"/>
      <c r="BY385" s="2"/>
      <c r="BZ385" s="2"/>
      <c r="CA385" s="2"/>
      <c r="CB385" s="2"/>
      <c r="CC385" s="2"/>
      <c r="CD385" s="2"/>
      <c r="CE385" s="2"/>
      <c r="CF385" s="2"/>
      <c r="CG385" s="2"/>
      <c r="CH385" s="2"/>
      <c r="CI385" s="2"/>
      <c r="CJ385" s="2"/>
      <c r="CK385" s="2"/>
      <c r="CL385" s="2"/>
      <c r="CM385" s="2"/>
      <c r="CN385" s="2"/>
      <c r="CO385" s="2"/>
      <c r="CP385" s="2"/>
      <c r="CQ385" s="2"/>
      <c r="CR385" s="2"/>
      <c r="CS385" s="2"/>
      <c r="CT385" s="2"/>
      <c r="CU385" s="2"/>
      <c r="CV385" s="2"/>
      <c r="CW385" s="2"/>
      <c r="CX385" s="2"/>
      <c r="CY385" s="2"/>
      <c r="CZ385" s="2"/>
      <c r="DA385" s="2"/>
      <c r="DB385" s="2"/>
      <c r="DC385" s="2"/>
      <c r="DD385" s="2"/>
      <c r="DE385" s="2"/>
      <c r="DF385" s="2"/>
      <c r="DG385" s="2"/>
      <c r="DH385" s="2"/>
      <c r="DI385" s="2"/>
      <c r="DJ385" s="2"/>
      <c r="DK385" s="2"/>
      <c r="DL385" s="2"/>
      <c r="DM385" s="2"/>
      <c r="DN385" s="2"/>
      <c r="DO385" s="2"/>
      <c r="DP385" s="2"/>
      <c r="DQ385" s="2"/>
      <c r="DR385" s="2"/>
      <c r="DS385" s="2"/>
      <c r="DT385" s="2"/>
      <c r="DU385" s="2"/>
      <c r="DV385" s="2"/>
      <c r="DW385" s="2"/>
      <c r="DX385" s="2"/>
      <c r="DY385" s="2"/>
      <c r="DZ385" s="2"/>
      <c r="EA385" s="2"/>
      <c r="EB385" s="2"/>
      <c r="EC385" s="2"/>
      <c r="ED385" s="2"/>
      <c r="EE385" s="2"/>
      <c r="EF385" s="2"/>
      <c r="EG385" s="2"/>
      <c r="EH385" s="2"/>
      <c r="EI385" s="2"/>
      <c r="EJ385" s="2"/>
      <c r="EK385" s="2"/>
      <c r="EL385" s="2"/>
      <c r="EM385" s="2"/>
      <c r="EN385" s="2"/>
      <c r="EO385" s="2"/>
      <c r="EP385" s="2"/>
      <c r="EQ385" s="2"/>
      <c r="ER385" s="2"/>
      <c r="ES385" s="2"/>
      <c r="ET385" s="2"/>
      <c r="EU385" s="2"/>
      <c r="EV385" s="2"/>
      <c r="EW385" s="2"/>
      <c r="EX385" s="2"/>
      <c r="EY385" s="2"/>
      <c r="EZ385" s="2"/>
      <c r="FA385" s="2"/>
      <c r="FB385" s="2"/>
      <c r="FC385" s="2"/>
      <c r="FD385" s="2"/>
      <c r="FE385" s="2"/>
      <c r="FF385" s="2"/>
      <c r="FG385" s="2"/>
      <c r="FH385" s="2"/>
      <c r="FI385" s="2"/>
      <c r="FJ385" s="2"/>
      <c r="FK385" s="2"/>
      <c r="FL385" s="2"/>
      <c r="FM385" s="2"/>
      <c r="FN385" s="2"/>
      <c r="FO385" s="2"/>
      <c r="FP385" s="2"/>
      <c r="FQ385" s="2"/>
      <c r="FR385" s="2"/>
      <c r="FS385" s="2"/>
      <c r="FT385" s="2"/>
      <c r="FU385" s="2"/>
      <c r="FV385" s="2"/>
      <c r="FW385" s="2"/>
      <c r="FX385" s="2"/>
      <c r="FY385" s="2"/>
      <c r="FZ385" s="2"/>
      <c r="GA385" s="2"/>
      <c r="GB385" s="2"/>
      <c r="GC385" s="2"/>
      <c r="GD385" s="2"/>
      <c r="GE385" s="2"/>
      <c r="GF385" s="2"/>
      <c r="GG385" s="2"/>
      <c r="GH385" s="2"/>
      <c r="GI385" s="2"/>
      <c r="GJ385" s="2"/>
      <c r="GK385" s="2"/>
      <c r="GL385" s="2"/>
      <c r="GM385" s="2"/>
      <c r="GN385" s="2"/>
      <c r="GO385" s="2"/>
      <c r="GP385" s="2"/>
    </row>
    <row r="386" spans="6:198" s="1" customFormat="1" ht="16.5" customHeight="1">
      <c r="F386" s="9"/>
      <c r="G386" s="620"/>
      <c r="H386" s="620"/>
      <c r="I386" s="620"/>
      <c r="J386" s="620"/>
      <c r="K386" s="620"/>
      <c r="L386" s="620"/>
      <c r="M386" s="620"/>
      <c r="N386" s="620"/>
      <c r="O386" s="620"/>
      <c r="P386" s="620"/>
      <c r="Q386" s="620"/>
      <c r="R386" s="620"/>
      <c r="S386" s="97"/>
      <c r="T386" s="653"/>
      <c r="U386" s="653"/>
      <c r="V386" s="653"/>
      <c r="W386" s="653"/>
      <c r="X386" s="97"/>
      <c r="Y386" s="651"/>
      <c r="Z386" s="651"/>
      <c r="AA386" s="651"/>
      <c r="AB386" s="97"/>
      <c r="AC386" s="651"/>
      <c r="AD386" s="651"/>
      <c r="AE386" s="651"/>
      <c r="AF386" s="97"/>
      <c r="AG386" s="651"/>
      <c r="AH386" s="651"/>
      <c r="AI386" s="651"/>
      <c r="AJ386" s="97"/>
      <c r="AK386" s="232"/>
      <c r="AL386" s="232"/>
      <c r="AM386" s="232"/>
      <c r="AN386" s="233"/>
      <c r="AO386" s="232"/>
      <c r="AP386" s="232"/>
      <c r="AQ386" s="232"/>
      <c r="AR386" s="234"/>
      <c r="AS386" s="234"/>
      <c r="AT386" s="234"/>
      <c r="AU386" s="233"/>
      <c r="AV386" s="234"/>
      <c r="AW386" s="234"/>
      <c r="AX386" s="234"/>
      <c r="AY386" s="234"/>
      <c r="AZ386" s="51"/>
      <c r="BA386" s="51"/>
      <c r="BB386" s="232"/>
      <c r="BC386" s="232"/>
      <c r="BD386" s="232"/>
      <c r="BE386" s="233"/>
      <c r="BF386" s="235"/>
      <c r="BG386" s="232"/>
      <c r="BH386" s="232"/>
      <c r="BI386" s="232"/>
      <c r="BJ386" s="231"/>
      <c r="BK386" s="234"/>
      <c r="BR386" s="2"/>
      <c r="BS386" s="2"/>
      <c r="BT386" s="2"/>
      <c r="BU386" s="2"/>
      <c r="BV386" s="2"/>
      <c r="BW386" s="2"/>
      <c r="BX386" s="2"/>
      <c r="BY386" s="2"/>
      <c r="BZ386" s="2"/>
      <c r="CA386" s="2"/>
      <c r="CB386" s="2"/>
      <c r="CC386" s="2"/>
      <c r="CD386" s="2"/>
      <c r="CE386" s="2"/>
      <c r="CF386" s="2"/>
      <c r="CG386" s="2"/>
      <c r="CH386" s="2"/>
      <c r="CI386" s="2"/>
      <c r="CJ386" s="2"/>
      <c r="CK386" s="2"/>
      <c r="CL386" s="2"/>
      <c r="CM386" s="2"/>
      <c r="CN386" s="2"/>
      <c r="CO386" s="2"/>
      <c r="CP386" s="2"/>
      <c r="CQ386" s="2"/>
      <c r="CR386" s="2"/>
      <c r="CS386" s="2"/>
      <c r="CT386" s="2"/>
      <c r="CU386" s="2"/>
      <c r="CV386" s="2"/>
      <c r="CW386" s="2"/>
      <c r="CX386" s="2"/>
      <c r="CY386" s="2"/>
      <c r="CZ386" s="2"/>
      <c r="DA386" s="2"/>
      <c r="DB386" s="2"/>
      <c r="DC386" s="2"/>
      <c r="DD386" s="2"/>
      <c r="DE386" s="2"/>
      <c r="DF386" s="2"/>
      <c r="DG386" s="2"/>
      <c r="DH386" s="2"/>
      <c r="DI386" s="2"/>
      <c r="DJ386" s="2"/>
      <c r="DK386" s="2"/>
      <c r="DL386" s="2"/>
      <c r="DM386" s="2"/>
      <c r="DN386" s="2"/>
      <c r="DO386" s="2"/>
      <c r="DP386" s="2"/>
      <c r="DQ386" s="2"/>
      <c r="DR386" s="2"/>
      <c r="DS386" s="2"/>
      <c r="DT386" s="2"/>
      <c r="DU386" s="2"/>
      <c r="DV386" s="2"/>
      <c r="DW386" s="2"/>
      <c r="DX386" s="2"/>
      <c r="DY386" s="2"/>
      <c r="DZ386" s="2"/>
      <c r="EA386" s="2"/>
      <c r="EB386" s="2"/>
      <c r="EC386" s="2"/>
      <c r="ED386" s="2"/>
      <c r="EE386" s="2"/>
      <c r="EF386" s="2"/>
      <c r="EG386" s="2"/>
      <c r="EH386" s="2"/>
      <c r="EI386" s="2"/>
      <c r="EJ386" s="2"/>
      <c r="EK386" s="2"/>
      <c r="EL386" s="2"/>
      <c r="EM386" s="2"/>
      <c r="EN386" s="2"/>
      <c r="EO386" s="2"/>
      <c r="EP386" s="2"/>
      <c r="EQ386" s="2"/>
      <c r="ER386" s="2"/>
      <c r="ES386" s="2"/>
      <c r="ET386" s="2"/>
      <c r="EU386" s="2"/>
      <c r="EV386" s="2"/>
      <c r="EW386" s="2"/>
      <c r="EX386" s="2"/>
      <c r="EY386" s="2"/>
      <c r="EZ386" s="2"/>
      <c r="FA386" s="2"/>
      <c r="FB386" s="2"/>
      <c r="FC386" s="2"/>
      <c r="FD386" s="2"/>
      <c r="FE386" s="2"/>
      <c r="FF386" s="2"/>
      <c r="FG386" s="2"/>
      <c r="FH386" s="2"/>
      <c r="FI386" s="2"/>
      <c r="FJ386" s="2"/>
      <c r="FK386" s="2"/>
      <c r="FL386" s="2"/>
      <c r="FM386" s="2"/>
      <c r="FN386" s="2"/>
      <c r="FO386" s="2"/>
      <c r="FP386" s="2"/>
      <c r="FQ386" s="2"/>
      <c r="FR386" s="2"/>
      <c r="FS386" s="2"/>
      <c r="FT386" s="2"/>
      <c r="FU386" s="2"/>
      <c r="FV386" s="2"/>
      <c r="FW386" s="2"/>
      <c r="FX386" s="2"/>
      <c r="FY386" s="2"/>
      <c r="FZ386" s="2"/>
      <c r="GA386" s="2"/>
      <c r="GB386" s="2"/>
      <c r="GC386" s="2"/>
      <c r="GD386" s="2"/>
      <c r="GE386" s="2"/>
      <c r="GF386" s="2"/>
      <c r="GG386" s="2"/>
      <c r="GH386" s="2"/>
      <c r="GI386" s="2"/>
      <c r="GJ386" s="2"/>
      <c r="GK386" s="2"/>
      <c r="GL386" s="2"/>
      <c r="GM386" s="2"/>
      <c r="GN386" s="2"/>
      <c r="GO386" s="2"/>
      <c r="GP386" s="2"/>
    </row>
    <row r="387" spans="6:198" s="1" customFormat="1" ht="12.75" customHeight="1">
      <c r="F387" s="7"/>
      <c r="G387" s="609" t="s">
        <v>112</v>
      </c>
      <c r="H387" s="609"/>
      <c r="I387" s="609"/>
      <c r="J387" s="642" t="str">
        <f>LEFT([2]_8!L35,12)</f>
        <v>XS1783215871</v>
      </c>
      <c r="K387" s="642"/>
      <c r="L387" s="642"/>
      <c r="M387" s="642"/>
      <c r="N387" s="642"/>
      <c r="O387" s="642"/>
      <c r="P387" s="642"/>
      <c r="Q387" s="642"/>
      <c r="R387" s="642"/>
      <c r="S387" s="201"/>
      <c r="T387" s="688"/>
      <c r="U387" s="688"/>
      <c r="V387" s="688"/>
      <c r="W387" s="688"/>
      <c r="X387" s="201"/>
      <c r="Y387" s="638" t="s">
        <v>178</v>
      </c>
      <c r="Z387" s="638"/>
      <c r="AA387" s="638"/>
      <c r="AB387" s="236"/>
      <c r="AC387" s="690"/>
      <c r="AD387" s="690"/>
      <c r="AE387" s="690"/>
      <c r="AF387" s="236"/>
      <c r="AG387" s="638" t="s">
        <v>179</v>
      </c>
      <c r="AH387" s="638"/>
      <c r="AI387" s="638"/>
      <c r="AJ387" s="237"/>
      <c r="AK387" s="238"/>
      <c r="AL387" s="238"/>
      <c r="AM387" s="238"/>
      <c r="AN387" s="239"/>
      <c r="AO387" s="240"/>
      <c r="AP387" s="240"/>
      <c r="AQ387" s="240"/>
      <c r="AR387" s="694" t="str">
        <f>'[2]Note Calcs'!M64</f>
        <v/>
      </c>
      <c r="AS387" s="694"/>
      <c r="AT387" s="694"/>
      <c r="AU387" s="694"/>
      <c r="AV387" s="694" t="str">
        <f>'[2]Note Calcs'!N64</f>
        <v/>
      </c>
      <c r="AW387" s="694"/>
      <c r="AX387" s="694"/>
      <c r="AY387" s="694"/>
      <c r="AZ387" s="241"/>
      <c r="BA387" s="241"/>
      <c r="BB387" s="694" t="str">
        <f>'[2]Note Calcs'!M70</f>
        <v/>
      </c>
      <c r="BC387" s="694"/>
      <c r="BD387" s="694"/>
      <c r="BE387" s="694"/>
      <c r="BF387" s="694" t="str">
        <f>'[2]Note Calcs'!N70</f>
        <v/>
      </c>
      <c r="BG387" s="694"/>
      <c r="BH387" s="694"/>
      <c r="BI387" s="694"/>
      <c r="BJ387" s="242"/>
      <c r="BK387" s="240"/>
      <c r="BR387" s="2"/>
      <c r="BS387" s="2"/>
      <c r="BT387" s="2"/>
      <c r="BU387" s="2"/>
      <c r="BV387" s="2"/>
      <c r="BW387" s="2"/>
      <c r="BX387" s="2"/>
      <c r="BY387" s="2"/>
      <c r="BZ387" s="2"/>
      <c r="CA387" s="2"/>
      <c r="CB387" s="2"/>
      <c r="CC387" s="2"/>
      <c r="CD387" s="2"/>
      <c r="CE387" s="2"/>
      <c r="CF387" s="2"/>
      <c r="CG387" s="2"/>
      <c r="CH387" s="2"/>
      <c r="CI387" s="2"/>
      <c r="CJ387" s="2"/>
      <c r="CK387" s="2"/>
      <c r="CL387" s="2"/>
      <c r="CM387" s="2"/>
      <c r="CN387" s="2"/>
      <c r="CO387" s="2"/>
      <c r="CP387" s="2"/>
      <c r="CQ387" s="2"/>
      <c r="CR387" s="2"/>
      <c r="CS387" s="2"/>
      <c r="CT387" s="2"/>
      <c r="CU387" s="2"/>
      <c r="CV387" s="2"/>
      <c r="CW387" s="2"/>
      <c r="CX387" s="2"/>
      <c r="CY387" s="2"/>
      <c r="CZ387" s="2"/>
      <c r="DA387" s="2"/>
      <c r="DB387" s="2"/>
      <c r="DC387" s="2"/>
      <c r="DD387" s="2"/>
      <c r="DE387" s="2"/>
      <c r="DF387" s="2"/>
      <c r="DG387" s="2"/>
      <c r="DH387" s="2"/>
      <c r="DI387" s="2"/>
      <c r="DJ387" s="2"/>
      <c r="DK387" s="2"/>
      <c r="DL387" s="2"/>
      <c r="DM387" s="2"/>
      <c r="DN387" s="2"/>
      <c r="DO387" s="2"/>
      <c r="DP387" s="2"/>
      <c r="DQ387" s="2"/>
      <c r="DR387" s="2"/>
      <c r="DS387" s="2"/>
      <c r="DT387" s="2"/>
      <c r="DU387" s="2"/>
      <c r="DV387" s="2"/>
      <c r="DW387" s="2"/>
      <c r="DX387" s="2"/>
      <c r="DY387" s="2"/>
      <c r="DZ387" s="2"/>
      <c r="EA387" s="2"/>
      <c r="EB387" s="2"/>
      <c r="EC387" s="2"/>
      <c r="ED387" s="2"/>
      <c r="EE387" s="2"/>
      <c r="EF387" s="2"/>
      <c r="EG387" s="2"/>
      <c r="EH387" s="2"/>
      <c r="EI387" s="2"/>
      <c r="EJ387" s="2"/>
      <c r="EK387" s="2"/>
      <c r="EL387" s="2"/>
      <c r="EM387" s="2"/>
      <c r="EN387" s="2"/>
      <c r="EO387" s="2"/>
      <c r="EP387" s="2"/>
      <c r="EQ387" s="2"/>
      <c r="ER387" s="2"/>
      <c r="ES387" s="2"/>
      <c r="ET387" s="2"/>
      <c r="EU387" s="2"/>
      <c r="EV387" s="2"/>
      <c r="EW387" s="2"/>
      <c r="EX387" s="2"/>
      <c r="EY387" s="2"/>
      <c r="EZ387" s="2"/>
      <c r="FA387" s="2"/>
      <c r="FB387" s="2"/>
      <c r="FC387" s="2"/>
      <c r="FD387" s="2"/>
      <c r="FE387" s="2"/>
      <c r="FF387" s="2"/>
      <c r="FG387" s="2"/>
      <c r="FH387" s="2"/>
      <c r="FI387" s="2"/>
      <c r="FJ387" s="2"/>
      <c r="FK387" s="2"/>
      <c r="FL387" s="2"/>
      <c r="FM387" s="2"/>
      <c r="FN387" s="2"/>
      <c r="FO387" s="2"/>
      <c r="FP387" s="2"/>
      <c r="FQ387" s="2"/>
      <c r="FR387" s="2"/>
      <c r="FS387" s="2"/>
      <c r="FT387" s="2"/>
      <c r="FU387" s="2"/>
      <c r="FV387" s="2"/>
      <c r="FW387" s="2"/>
      <c r="FX387" s="2"/>
      <c r="FY387" s="2"/>
      <c r="FZ387" s="2"/>
      <c r="GA387" s="2"/>
      <c r="GB387" s="2"/>
      <c r="GC387" s="2"/>
      <c r="GD387" s="2"/>
      <c r="GE387" s="2"/>
      <c r="GF387" s="2"/>
      <c r="GG387" s="2"/>
      <c r="GH387" s="2"/>
      <c r="GI387" s="2"/>
      <c r="GJ387" s="2"/>
      <c r="GK387" s="2"/>
      <c r="GL387" s="2"/>
      <c r="GM387" s="2"/>
      <c r="GN387" s="2"/>
      <c r="GO387" s="2"/>
      <c r="GP387" s="2"/>
    </row>
    <row r="388" spans="6:198" s="1" customFormat="1" ht="12.75" customHeight="1">
      <c r="F388" s="7"/>
      <c r="G388" s="610"/>
      <c r="H388" s="610"/>
      <c r="I388" s="610"/>
      <c r="J388" s="643"/>
      <c r="K388" s="643"/>
      <c r="L388" s="643"/>
      <c r="M388" s="643"/>
      <c r="N388" s="643"/>
      <c r="O388" s="643"/>
      <c r="P388" s="643"/>
      <c r="Q388" s="643"/>
      <c r="R388" s="643"/>
      <c r="S388" s="210"/>
      <c r="T388" s="689"/>
      <c r="U388" s="689"/>
      <c r="V388" s="689"/>
      <c r="W388" s="689"/>
      <c r="X388" s="210"/>
      <c r="Y388" s="639"/>
      <c r="Z388" s="639"/>
      <c r="AA388" s="639"/>
      <c r="AB388" s="243"/>
      <c r="AC388" s="691"/>
      <c r="AD388" s="691"/>
      <c r="AE388" s="691"/>
      <c r="AF388" s="243"/>
      <c r="AG388" s="639"/>
      <c r="AH388" s="639"/>
      <c r="AI388" s="639"/>
      <c r="AJ388" s="244"/>
      <c r="AK388" s="232"/>
      <c r="AL388" s="232"/>
      <c r="AM388" s="232"/>
      <c r="AN388" s="245"/>
      <c r="AO388" s="246"/>
      <c r="AP388" s="246"/>
      <c r="AQ388" s="246"/>
      <c r="AR388" s="695"/>
      <c r="AS388" s="695"/>
      <c r="AT388" s="695"/>
      <c r="AU388" s="695"/>
      <c r="AV388" s="695"/>
      <c r="AW388" s="695"/>
      <c r="AX388" s="695"/>
      <c r="AY388" s="695"/>
      <c r="AZ388" s="212"/>
      <c r="BA388" s="212"/>
      <c r="BB388" s="695"/>
      <c r="BC388" s="695"/>
      <c r="BD388" s="695"/>
      <c r="BE388" s="695"/>
      <c r="BF388" s="695"/>
      <c r="BG388" s="695"/>
      <c r="BH388" s="695"/>
      <c r="BI388" s="695"/>
      <c r="BJ388" s="242"/>
      <c r="BK388" s="246"/>
      <c r="BR388" s="2"/>
      <c r="BS388" s="2"/>
      <c r="BT388" s="2"/>
      <c r="BU388" s="2"/>
      <c r="BV388" s="2"/>
      <c r="BW388" s="2"/>
      <c r="BX388" s="2"/>
      <c r="BY388" s="2"/>
      <c r="BZ388" s="2"/>
      <c r="CA388" s="2"/>
      <c r="CB388" s="2"/>
      <c r="CC388" s="2"/>
      <c r="CD388" s="2"/>
      <c r="CE388" s="2"/>
      <c r="CF388" s="2"/>
      <c r="CG388" s="2"/>
      <c r="CH388" s="2"/>
      <c r="CI388" s="2"/>
      <c r="CJ388" s="2"/>
      <c r="CK388" s="2"/>
      <c r="CL388" s="2"/>
      <c r="CM388" s="2"/>
      <c r="CN388" s="2"/>
      <c r="CO388" s="2"/>
      <c r="CP388" s="2"/>
      <c r="CQ388" s="2"/>
      <c r="CR388" s="2"/>
      <c r="CS388" s="2"/>
      <c r="CT388" s="2"/>
      <c r="CU388" s="2"/>
      <c r="CV388" s="2"/>
      <c r="CW388" s="2"/>
      <c r="CX388" s="2"/>
      <c r="CY388" s="2"/>
      <c r="CZ388" s="2"/>
      <c r="DA388" s="2"/>
      <c r="DB388" s="2"/>
      <c r="DC388" s="2"/>
      <c r="DD388" s="2"/>
      <c r="DE388" s="2"/>
      <c r="DF388" s="2"/>
      <c r="DG388" s="2"/>
      <c r="DH388" s="2"/>
      <c r="DI388" s="2"/>
      <c r="DJ388" s="2"/>
      <c r="DK388" s="2"/>
      <c r="DL388" s="2"/>
      <c r="DM388" s="2"/>
      <c r="DN388" s="2"/>
      <c r="DO388" s="2"/>
      <c r="DP388" s="2"/>
      <c r="DQ388" s="2"/>
      <c r="DR388" s="2"/>
      <c r="DS388" s="2"/>
      <c r="DT388" s="2"/>
      <c r="DU388" s="2"/>
      <c r="DV388" s="2"/>
      <c r="DW388" s="2"/>
      <c r="DX388" s="2"/>
      <c r="DY388" s="2"/>
      <c r="DZ388" s="2"/>
      <c r="EA388" s="2"/>
      <c r="EB388" s="2"/>
      <c r="EC388" s="2"/>
      <c r="ED388" s="2"/>
      <c r="EE388" s="2"/>
      <c r="EF388" s="2"/>
      <c r="EG388" s="2"/>
      <c r="EH388" s="2"/>
      <c r="EI388" s="2"/>
      <c r="EJ388" s="2"/>
      <c r="EK388" s="2"/>
      <c r="EL388" s="2"/>
      <c r="EM388" s="2"/>
      <c r="EN388" s="2"/>
      <c r="EO388" s="2"/>
      <c r="EP388" s="2"/>
      <c r="EQ388" s="2"/>
      <c r="ER388" s="2"/>
      <c r="ES388" s="2"/>
      <c r="ET388" s="2"/>
      <c r="EU388" s="2"/>
      <c r="EV388" s="2"/>
      <c r="EW388" s="2"/>
      <c r="EX388" s="2"/>
      <c r="EY388" s="2"/>
      <c r="EZ388" s="2"/>
      <c r="FA388" s="2"/>
      <c r="FB388" s="2"/>
      <c r="FC388" s="2"/>
      <c r="FD388" s="2"/>
      <c r="FE388" s="2"/>
      <c r="FF388" s="2"/>
      <c r="FG388" s="2"/>
      <c r="FH388" s="2"/>
      <c r="FI388" s="2"/>
      <c r="FJ388" s="2"/>
      <c r="FK388" s="2"/>
      <c r="FL388" s="2"/>
      <c r="FM388" s="2"/>
      <c r="FN388" s="2"/>
      <c r="FO388" s="2"/>
      <c r="FP388" s="2"/>
      <c r="FQ388" s="2"/>
      <c r="FR388" s="2"/>
      <c r="FS388" s="2"/>
      <c r="FT388" s="2"/>
      <c r="FU388" s="2"/>
      <c r="FV388" s="2"/>
      <c r="FW388" s="2"/>
      <c r="FX388" s="2"/>
      <c r="FY388" s="2"/>
      <c r="FZ388" s="2"/>
      <c r="GA388" s="2"/>
      <c r="GB388" s="2"/>
      <c r="GC388" s="2"/>
      <c r="GD388" s="2"/>
      <c r="GE388" s="2"/>
      <c r="GF388" s="2"/>
      <c r="GG388" s="2"/>
      <c r="GH388" s="2"/>
      <c r="GI388" s="2"/>
      <c r="GJ388" s="2"/>
      <c r="GK388" s="2"/>
      <c r="GL388" s="2"/>
      <c r="GM388" s="2"/>
      <c r="GN388" s="2"/>
      <c r="GO388" s="2"/>
      <c r="GP388" s="2"/>
    </row>
    <row r="389" spans="6:198" s="1" customFormat="1" ht="12.75" customHeight="1">
      <c r="F389" s="7"/>
      <c r="G389" s="609" t="s">
        <v>149</v>
      </c>
      <c r="H389" s="609"/>
      <c r="I389" s="609"/>
      <c r="J389" s="642" t="str">
        <f>LEFT([2]_8!L37,12)</f>
        <v>XS1783216093</v>
      </c>
      <c r="K389" s="642"/>
      <c r="L389" s="642"/>
      <c r="M389" s="642"/>
      <c r="N389" s="642"/>
      <c r="O389" s="642"/>
      <c r="P389" s="642"/>
      <c r="Q389" s="642"/>
      <c r="R389" s="642"/>
      <c r="S389" s="201"/>
      <c r="T389" s="688"/>
      <c r="U389" s="688"/>
      <c r="V389" s="688"/>
      <c r="W389" s="688"/>
      <c r="X389" s="201"/>
      <c r="Y389" s="638" t="s">
        <v>180</v>
      </c>
      <c r="Z389" s="638"/>
      <c r="AA389" s="638"/>
      <c r="AB389" s="236"/>
      <c r="AC389" s="690"/>
      <c r="AD389" s="690"/>
      <c r="AE389" s="690"/>
      <c r="AF389" s="236"/>
      <c r="AG389" s="638" t="s">
        <v>181</v>
      </c>
      <c r="AH389" s="638"/>
      <c r="AI389" s="638"/>
      <c r="AJ389" s="237"/>
      <c r="AK389" s="238"/>
      <c r="AL389" s="238"/>
      <c r="AM389" s="238"/>
      <c r="AN389" s="239"/>
      <c r="AO389" s="240"/>
      <c r="AP389" s="240"/>
      <c r="AQ389" s="240"/>
      <c r="AR389" s="694" t="str">
        <f>'[2]Note Calcs'!M65</f>
        <v/>
      </c>
      <c r="AS389" s="694"/>
      <c r="AT389" s="694"/>
      <c r="AU389" s="694"/>
      <c r="AV389" s="694" t="str">
        <f>'[2]Note Calcs'!N65</f>
        <v/>
      </c>
      <c r="AW389" s="694"/>
      <c r="AX389" s="694"/>
      <c r="AY389" s="694"/>
      <c r="AZ389" s="241"/>
      <c r="BA389" s="241"/>
      <c r="BB389" s="694" t="str">
        <f>'[2]Note Calcs'!M71</f>
        <v/>
      </c>
      <c r="BC389" s="694"/>
      <c r="BD389" s="694"/>
      <c r="BE389" s="694"/>
      <c r="BF389" s="694" t="str">
        <f>'[2]Note Calcs'!N71</f>
        <v/>
      </c>
      <c r="BG389" s="694"/>
      <c r="BH389" s="694"/>
      <c r="BI389" s="694"/>
      <c r="BJ389" s="242"/>
      <c r="BK389" s="240"/>
      <c r="BR389" s="2"/>
      <c r="BS389" s="2"/>
      <c r="BT389" s="2"/>
      <c r="BU389" s="2"/>
      <c r="BV389" s="2"/>
      <c r="BW389" s="2"/>
      <c r="BX389" s="2"/>
      <c r="BY389" s="2"/>
      <c r="BZ389" s="2"/>
      <c r="CA389" s="2"/>
      <c r="CB389" s="2"/>
      <c r="CC389" s="2"/>
      <c r="CD389" s="2"/>
      <c r="CE389" s="2"/>
      <c r="CF389" s="2"/>
      <c r="CG389" s="2"/>
      <c r="CH389" s="2"/>
      <c r="CI389" s="2"/>
      <c r="CJ389" s="2"/>
      <c r="CK389" s="2"/>
      <c r="CL389" s="2"/>
      <c r="CM389" s="2"/>
      <c r="CN389" s="2"/>
      <c r="CO389" s="2"/>
      <c r="CP389" s="2"/>
      <c r="CQ389" s="2"/>
      <c r="CR389" s="2"/>
      <c r="CS389" s="2"/>
      <c r="CT389" s="2"/>
      <c r="CU389" s="2"/>
      <c r="CV389" s="2"/>
      <c r="CW389" s="2"/>
      <c r="CX389" s="2"/>
      <c r="CY389" s="2"/>
      <c r="CZ389" s="2"/>
      <c r="DA389" s="2"/>
      <c r="DB389" s="2"/>
      <c r="DC389" s="2"/>
      <c r="DD389" s="2"/>
      <c r="DE389" s="2"/>
      <c r="DF389" s="2"/>
      <c r="DG389" s="2"/>
      <c r="DH389" s="2"/>
      <c r="DI389" s="2"/>
      <c r="DJ389" s="2"/>
      <c r="DK389" s="2"/>
      <c r="DL389" s="2"/>
      <c r="DM389" s="2"/>
      <c r="DN389" s="2"/>
      <c r="DO389" s="2"/>
      <c r="DP389" s="2"/>
      <c r="DQ389" s="2"/>
      <c r="DR389" s="2"/>
      <c r="DS389" s="2"/>
      <c r="DT389" s="2"/>
      <c r="DU389" s="2"/>
      <c r="DV389" s="2"/>
      <c r="DW389" s="2"/>
      <c r="DX389" s="2"/>
      <c r="DY389" s="2"/>
      <c r="DZ389" s="2"/>
      <c r="EA389" s="2"/>
      <c r="EB389" s="2"/>
      <c r="EC389" s="2"/>
      <c r="ED389" s="2"/>
      <c r="EE389" s="2"/>
      <c r="EF389" s="2"/>
      <c r="EG389" s="2"/>
      <c r="EH389" s="2"/>
      <c r="EI389" s="2"/>
      <c r="EJ389" s="2"/>
      <c r="EK389" s="2"/>
      <c r="EL389" s="2"/>
      <c r="EM389" s="2"/>
      <c r="EN389" s="2"/>
      <c r="EO389" s="2"/>
      <c r="EP389" s="2"/>
      <c r="EQ389" s="2"/>
      <c r="ER389" s="2"/>
      <c r="ES389" s="2"/>
      <c r="ET389" s="2"/>
      <c r="EU389" s="2"/>
      <c r="EV389" s="2"/>
      <c r="EW389" s="2"/>
      <c r="EX389" s="2"/>
      <c r="EY389" s="2"/>
      <c r="EZ389" s="2"/>
      <c r="FA389" s="2"/>
      <c r="FB389" s="2"/>
      <c r="FC389" s="2"/>
      <c r="FD389" s="2"/>
      <c r="FE389" s="2"/>
      <c r="FF389" s="2"/>
      <c r="FG389" s="2"/>
      <c r="FH389" s="2"/>
      <c r="FI389" s="2"/>
      <c r="FJ389" s="2"/>
      <c r="FK389" s="2"/>
      <c r="FL389" s="2"/>
      <c r="FM389" s="2"/>
      <c r="FN389" s="2"/>
      <c r="FO389" s="2"/>
      <c r="FP389" s="2"/>
      <c r="FQ389" s="2"/>
      <c r="FR389" s="2"/>
      <c r="FS389" s="2"/>
      <c r="FT389" s="2"/>
      <c r="FU389" s="2"/>
      <c r="FV389" s="2"/>
      <c r="FW389" s="2"/>
      <c r="FX389" s="2"/>
      <c r="FY389" s="2"/>
      <c r="FZ389" s="2"/>
      <c r="GA389" s="2"/>
      <c r="GB389" s="2"/>
      <c r="GC389" s="2"/>
      <c r="GD389" s="2"/>
      <c r="GE389" s="2"/>
      <c r="GF389" s="2"/>
      <c r="GG389" s="2"/>
      <c r="GH389" s="2"/>
      <c r="GI389" s="2"/>
      <c r="GJ389" s="2"/>
      <c r="GK389" s="2"/>
      <c r="GL389" s="2"/>
      <c r="GM389" s="2"/>
      <c r="GN389" s="2"/>
      <c r="GO389" s="2"/>
      <c r="GP389" s="2"/>
    </row>
    <row r="390" spans="6:198" s="1" customFormat="1" ht="12.75" customHeight="1">
      <c r="F390" s="7"/>
      <c r="G390" s="610"/>
      <c r="H390" s="610"/>
      <c r="I390" s="610"/>
      <c r="J390" s="643"/>
      <c r="K390" s="643"/>
      <c r="L390" s="643"/>
      <c r="M390" s="643"/>
      <c r="N390" s="643"/>
      <c r="O390" s="643"/>
      <c r="P390" s="643"/>
      <c r="Q390" s="643"/>
      <c r="R390" s="643"/>
      <c r="S390" s="210"/>
      <c r="T390" s="689"/>
      <c r="U390" s="689"/>
      <c r="V390" s="689"/>
      <c r="W390" s="689"/>
      <c r="X390" s="210"/>
      <c r="Y390" s="639"/>
      <c r="Z390" s="639"/>
      <c r="AA390" s="639"/>
      <c r="AB390" s="243"/>
      <c r="AC390" s="691"/>
      <c r="AD390" s="691"/>
      <c r="AE390" s="691"/>
      <c r="AF390" s="243"/>
      <c r="AG390" s="639"/>
      <c r="AH390" s="639"/>
      <c r="AI390" s="639"/>
      <c r="AJ390" s="244"/>
      <c r="AK390" s="232"/>
      <c r="AL390" s="232"/>
      <c r="AM390" s="232"/>
      <c r="AN390" s="245"/>
      <c r="AO390" s="246"/>
      <c r="AP390" s="246"/>
      <c r="AQ390" s="246"/>
      <c r="AR390" s="695"/>
      <c r="AS390" s="695"/>
      <c r="AT390" s="695"/>
      <c r="AU390" s="695"/>
      <c r="AV390" s="695"/>
      <c r="AW390" s="695"/>
      <c r="AX390" s="695"/>
      <c r="AY390" s="695"/>
      <c r="AZ390" s="212"/>
      <c r="BA390" s="212"/>
      <c r="BB390" s="695"/>
      <c r="BC390" s="695"/>
      <c r="BD390" s="695"/>
      <c r="BE390" s="695"/>
      <c r="BF390" s="695"/>
      <c r="BG390" s="695"/>
      <c r="BH390" s="695"/>
      <c r="BI390" s="695"/>
      <c r="BJ390" s="242"/>
      <c r="BK390" s="246"/>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Q390" s="2"/>
      <c r="CR390" s="2"/>
      <c r="CS390" s="2"/>
      <c r="CT390" s="2"/>
      <c r="CU390" s="2"/>
      <c r="CV390" s="2"/>
      <c r="CW390" s="2"/>
      <c r="CX390" s="2"/>
      <c r="CY390" s="2"/>
      <c r="CZ390" s="2"/>
      <c r="DA390" s="2"/>
      <c r="DB390" s="2"/>
      <c r="DC390" s="2"/>
      <c r="DD390" s="2"/>
      <c r="DE390" s="2"/>
      <c r="DF390" s="2"/>
      <c r="DG390" s="2"/>
      <c r="DH390" s="2"/>
      <c r="DI390" s="2"/>
      <c r="DJ390" s="2"/>
      <c r="DK390" s="2"/>
      <c r="DL390" s="2"/>
      <c r="DM390" s="2"/>
      <c r="DN390" s="2"/>
      <c r="DO390" s="2"/>
      <c r="DP390" s="2"/>
      <c r="DQ390" s="2"/>
      <c r="DR390" s="2"/>
      <c r="DS390" s="2"/>
      <c r="DT390" s="2"/>
      <c r="DU390" s="2"/>
      <c r="DV390" s="2"/>
      <c r="DW390" s="2"/>
      <c r="DX390" s="2"/>
      <c r="DY390" s="2"/>
      <c r="DZ390" s="2"/>
      <c r="EA390" s="2"/>
      <c r="EB390" s="2"/>
      <c r="EC390" s="2"/>
      <c r="ED390" s="2"/>
      <c r="EE390" s="2"/>
      <c r="EF390" s="2"/>
      <c r="EG390" s="2"/>
      <c r="EH390" s="2"/>
      <c r="EI390" s="2"/>
      <c r="EJ390" s="2"/>
      <c r="EK390" s="2"/>
      <c r="EL390" s="2"/>
      <c r="EM390" s="2"/>
      <c r="EN390" s="2"/>
      <c r="EO390" s="2"/>
      <c r="EP390" s="2"/>
      <c r="EQ390" s="2"/>
      <c r="ER390" s="2"/>
      <c r="ES390" s="2"/>
      <c r="ET390" s="2"/>
      <c r="EU390" s="2"/>
      <c r="EV390" s="2"/>
      <c r="EW390" s="2"/>
      <c r="EX390" s="2"/>
      <c r="EY390" s="2"/>
      <c r="EZ390" s="2"/>
      <c r="FA390" s="2"/>
      <c r="FB390" s="2"/>
      <c r="FC390" s="2"/>
      <c r="FD390" s="2"/>
      <c r="FE390" s="2"/>
      <c r="FF390" s="2"/>
      <c r="FG390" s="2"/>
      <c r="FH390" s="2"/>
      <c r="FI390" s="2"/>
      <c r="FJ390" s="2"/>
      <c r="FK390" s="2"/>
      <c r="FL390" s="2"/>
      <c r="FM390" s="2"/>
      <c r="FN390" s="2"/>
      <c r="FO390" s="2"/>
      <c r="FP390" s="2"/>
      <c r="FQ390" s="2"/>
      <c r="FR390" s="2"/>
      <c r="FS390" s="2"/>
      <c r="FT390" s="2"/>
      <c r="FU390" s="2"/>
      <c r="FV390" s="2"/>
      <c r="FW390" s="2"/>
      <c r="FX390" s="2"/>
      <c r="FY390" s="2"/>
      <c r="FZ390" s="2"/>
      <c r="GA390" s="2"/>
      <c r="GB390" s="2"/>
      <c r="GC390" s="2"/>
      <c r="GD390" s="2"/>
      <c r="GE390" s="2"/>
      <c r="GF390" s="2"/>
      <c r="GG390" s="2"/>
      <c r="GH390" s="2"/>
      <c r="GI390" s="2"/>
      <c r="GJ390" s="2"/>
      <c r="GK390" s="2"/>
      <c r="GL390" s="2"/>
      <c r="GM390" s="2"/>
      <c r="GN390" s="2"/>
      <c r="GO390" s="2"/>
      <c r="GP390" s="2"/>
    </row>
    <row r="391" spans="6:198" s="1" customFormat="1" ht="12.75" customHeight="1">
      <c r="F391" s="7"/>
      <c r="G391" s="609" t="s">
        <v>150</v>
      </c>
      <c r="H391" s="609"/>
      <c r="I391" s="609"/>
      <c r="J391" s="642" t="str">
        <f>LEFT([2]_8!L39,12)</f>
        <v>XS1783216176</v>
      </c>
      <c r="K391" s="642"/>
      <c r="L391" s="642"/>
      <c r="M391" s="642"/>
      <c r="N391" s="642"/>
      <c r="O391" s="642"/>
      <c r="P391" s="642"/>
      <c r="Q391" s="642"/>
      <c r="R391" s="642"/>
      <c r="S391" s="201"/>
      <c r="T391" s="688"/>
      <c r="U391" s="688"/>
      <c r="V391" s="688"/>
      <c r="W391" s="688"/>
      <c r="X391" s="201"/>
      <c r="Y391" s="638" t="s">
        <v>182</v>
      </c>
      <c r="Z391" s="638"/>
      <c r="AA391" s="638"/>
      <c r="AB391" s="236"/>
      <c r="AC391" s="690"/>
      <c r="AD391" s="690"/>
      <c r="AE391" s="690"/>
      <c r="AF391" s="236"/>
      <c r="AG391" s="638" t="s">
        <v>115</v>
      </c>
      <c r="AH391" s="638"/>
      <c r="AI391" s="638"/>
      <c r="AJ391" s="237"/>
      <c r="AK391" s="238"/>
      <c r="AL391" s="238"/>
      <c r="AM391" s="238"/>
      <c r="AN391" s="239"/>
      <c r="AO391" s="240"/>
      <c r="AP391" s="240"/>
      <c r="AQ391" s="240"/>
      <c r="AR391" s="694" t="str">
        <f>'[2]Note Calcs'!M66</f>
        <v/>
      </c>
      <c r="AS391" s="694"/>
      <c r="AT391" s="694"/>
      <c r="AU391" s="694"/>
      <c r="AV391" s="694" t="str">
        <f>'[2]Note Calcs'!N66</f>
        <v/>
      </c>
      <c r="AW391" s="694"/>
      <c r="AX391" s="694"/>
      <c r="AY391" s="694"/>
      <c r="AZ391" s="241"/>
      <c r="BA391" s="241"/>
      <c r="BB391" s="694" t="str">
        <f>'[2]Note Calcs'!M72</f>
        <v/>
      </c>
      <c r="BC391" s="694"/>
      <c r="BD391" s="694"/>
      <c r="BE391" s="694"/>
      <c r="BF391" s="694" t="str">
        <f>'[2]Note Calcs'!N72</f>
        <v/>
      </c>
      <c r="BG391" s="694"/>
      <c r="BH391" s="694"/>
      <c r="BI391" s="694"/>
      <c r="BJ391" s="242"/>
      <c r="BK391" s="240"/>
      <c r="BR391" s="2"/>
      <c r="BS391" s="2"/>
      <c r="BT391" s="2"/>
      <c r="BU391" s="2"/>
      <c r="BV391" s="2"/>
      <c r="BW391" s="2"/>
      <c r="BX391" s="2"/>
      <c r="BY391" s="2"/>
      <c r="BZ391" s="2"/>
      <c r="CA391" s="2"/>
      <c r="CB391" s="2"/>
      <c r="CC391" s="2"/>
      <c r="CD391" s="2"/>
      <c r="CE391" s="2"/>
      <c r="CF391" s="2"/>
      <c r="CG391" s="2"/>
      <c r="CH391" s="2"/>
      <c r="CI391" s="2"/>
      <c r="CJ391" s="2"/>
      <c r="CK391" s="2"/>
      <c r="CL391" s="2"/>
      <c r="CM391" s="2"/>
      <c r="CN391" s="2"/>
      <c r="CO391" s="2"/>
      <c r="CP391" s="2"/>
      <c r="CQ391" s="2"/>
      <c r="CR391" s="2"/>
      <c r="CS391" s="2"/>
      <c r="CT391" s="2"/>
      <c r="CU391" s="2"/>
      <c r="CV391" s="2"/>
      <c r="CW391" s="2"/>
      <c r="CX391" s="2"/>
      <c r="CY391" s="2"/>
      <c r="CZ391" s="2"/>
      <c r="DA391" s="2"/>
      <c r="DB391" s="2"/>
      <c r="DC391" s="2"/>
      <c r="DD391" s="2"/>
      <c r="DE391" s="2"/>
      <c r="DF391" s="2"/>
      <c r="DG391" s="2"/>
      <c r="DH391" s="2"/>
      <c r="DI391" s="2"/>
      <c r="DJ391" s="2"/>
      <c r="DK391" s="2"/>
      <c r="DL391" s="2"/>
      <c r="DM391" s="2"/>
      <c r="DN391" s="2"/>
      <c r="DO391" s="2"/>
      <c r="DP391" s="2"/>
      <c r="DQ391" s="2"/>
      <c r="DR391" s="2"/>
      <c r="DS391" s="2"/>
      <c r="DT391" s="2"/>
      <c r="DU391" s="2"/>
      <c r="DV391" s="2"/>
      <c r="DW391" s="2"/>
      <c r="DX391" s="2"/>
      <c r="DY391" s="2"/>
      <c r="DZ391" s="2"/>
      <c r="EA391" s="2"/>
      <c r="EB391" s="2"/>
      <c r="EC391" s="2"/>
      <c r="ED391" s="2"/>
      <c r="EE391" s="2"/>
      <c r="EF391" s="2"/>
      <c r="EG391" s="2"/>
      <c r="EH391" s="2"/>
      <c r="EI391" s="2"/>
      <c r="EJ391" s="2"/>
      <c r="EK391" s="2"/>
      <c r="EL391" s="2"/>
      <c r="EM391" s="2"/>
      <c r="EN391" s="2"/>
      <c r="EO391" s="2"/>
      <c r="EP391" s="2"/>
      <c r="EQ391" s="2"/>
      <c r="ER391" s="2"/>
      <c r="ES391" s="2"/>
      <c r="ET391" s="2"/>
      <c r="EU391" s="2"/>
      <c r="EV391" s="2"/>
      <c r="EW391" s="2"/>
      <c r="EX391" s="2"/>
      <c r="EY391" s="2"/>
      <c r="EZ391" s="2"/>
      <c r="FA391" s="2"/>
      <c r="FB391" s="2"/>
      <c r="FC391" s="2"/>
      <c r="FD391" s="2"/>
      <c r="FE391" s="2"/>
      <c r="FF391" s="2"/>
      <c r="FG391" s="2"/>
      <c r="FH391" s="2"/>
      <c r="FI391" s="2"/>
      <c r="FJ391" s="2"/>
      <c r="FK391" s="2"/>
      <c r="FL391" s="2"/>
      <c r="FM391" s="2"/>
      <c r="FN391" s="2"/>
      <c r="FO391" s="2"/>
      <c r="FP391" s="2"/>
      <c r="FQ391" s="2"/>
      <c r="FR391" s="2"/>
      <c r="FS391" s="2"/>
      <c r="FT391" s="2"/>
      <c r="FU391" s="2"/>
      <c r="FV391" s="2"/>
      <c r="FW391" s="2"/>
      <c r="FX391" s="2"/>
      <c r="FY391" s="2"/>
      <c r="FZ391" s="2"/>
      <c r="GA391" s="2"/>
      <c r="GB391" s="2"/>
      <c r="GC391" s="2"/>
      <c r="GD391" s="2"/>
      <c r="GE391" s="2"/>
      <c r="GF391" s="2"/>
      <c r="GG391" s="2"/>
      <c r="GH391" s="2"/>
      <c r="GI391" s="2"/>
      <c r="GJ391" s="2"/>
      <c r="GK391" s="2"/>
      <c r="GL391" s="2"/>
      <c r="GM391" s="2"/>
      <c r="GN391" s="2"/>
      <c r="GO391" s="2"/>
      <c r="GP391" s="2"/>
    </row>
    <row r="392" spans="6:198" s="1" customFormat="1" ht="12.75" customHeight="1">
      <c r="F392" s="7"/>
      <c r="G392" s="610"/>
      <c r="H392" s="610"/>
      <c r="I392" s="610"/>
      <c r="J392" s="643"/>
      <c r="K392" s="643"/>
      <c r="L392" s="643"/>
      <c r="M392" s="643"/>
      <c r="N392" s="643"/>
      <c r="O392" s="643"/>
      <c r="P392" s="643"/>
      <c r="Q392" s="643"/>
      <c r="R392" s="643"/>
      <c r="S392" s="210"/>
      <c r="T392" s="689"/>
      <c r="U392" s="689"/>
      <c r="V392" s="689"/>
      <c r="W392" s="689"/>
      <c r="X392" s="210"/>
      <c r="Y392" s="639"/>
      <c r="Z392" s="639"/>
      <c r="AA392" s="639"/>
      <c r="AB392" s="243"/>
      <c r="AC392" s="691"/>
      <c r="AD392" s="691"/>
      <c r="AE392" s="691"/>
      <c r="AF392" s="243"/>
      <c r="AG392" s="639"/>
      <c r="AH392" s="639"/>
      <c r="AI392" s="639"/>
      <c r="AJ392" s="244"/>
      <c r="AK392" s="232"/>
      <c r="AL392" s="232"/>
      <c r="AM392" s="232"/>
      <c r="AN392" s="245"/>
      <c r="AO392" s="246"/>
      <c r="AP392" s="246"/>
      <c r="AQ392" s="246"/>
      <c r="AR392" s="695"/>
      <c r="AS392" s="695"/>
      <c r="AT392" s="695"/>
      <c r="AU392" s="695"/>
      <c r="AV392" s="695"/>
      <c r="AW392" s="695"/>
      <c r="AX392" s="695"/>
      <c r="AY392" s="695"/>
      <c r="AZ392" s="212"/>
      <c r="BA392" s="212"/>
      <c r="BB392" s="695"/>
      <c r="BC392" s="695"/>
      <c r="BD392" s="695"/>
      <c r="BE392" s="695"/>
      <c r="BF392" s="695"/>
      <c r="BG392" s="695"/>
      <c r="BH392" s="695"/>
      <c r="BI392" s="695"/>
      <c r="BJ392" s="242"/>
      <c r="BK392" s="246"/>
      <c r="BR392" s="2"/>
      <c r="BS392" s="2"/>
      <c r="BT392" s="2"/>
      <c r="BU392" s="2"/>
      <c r="BV392" s="2"/>
      <c r="BW392" s="2"/>
      <c r="BX392" s="2"/>
      <c r="BY392" s="2"/>
      <c r="BZ392" s="2"/>
      <c r="CA392" s="2"/>
      <c r="CB392" s="2"/>
      <c r="CC392" s="2"/>
      <c r="CD392" s="2"/>
      <c r="CE392" s="2"/>
      <c r="CF392" s="2"/>
      <c r="CG392" s="2"/>
      <c r="CH392" s="2"/>
      <c r="CI392" s="2"/>
      <c r="CJ392" s="2"/>
      <c r="CK392" s="2"/>
      <c r="CL392" s="2"/>
      <c r="CM392" s="2"/>
      <c r="CN392" s="2"/>
      <c r="CO392" s="2"/>
      <c r="CP392" s="2"/>
      <c r="CQ392" s="2"/>
      <c r="CR392" s="2"/>
      <c r="CS392" s="2"/>
      <c r="CT392" s="2"/>
      <c r="CU392" s="2"/>
      <c r="CV392" s="2"/>
      <c r="CW392" s="2"/>
      <c r="CX392" s="2"/>
      <c r="CY392" s="2"/>
      <c r="CZ392" s="2"/>
      <c r="DA392" s="2"/>
      <c r="DB392" s="2"/>
      <c r="DC392" s="2"/>
      <c r="DD392" s="2"/>
      <c r="DE392" s="2"/>
      <c r="DF392" s="2"/>
      <c r="DG392" s="2"/>
      <c r="DH392" s="2"/>
      <c r="DI392" s="2"/>
      <c r="DJ392" s="2"/>
      <c r="DK392" s="2"/>
      <c r="DL392" s="2"/>
      <c r="DM392" s="2"/>
      <c r="DN392" s="2"/>
      <c r="DO392" s="2"/>
      <c r="DP392" s="2"/>
      <c r="DQ392" s="2"/>
      <c r="DR392" s="2"/>
      <c r="DS392" s="2"/>
      <c r="DT392" s="2"/>
      <c r="DU392" s="2"/>
      <c r="DV392" s="2"/>
      <c r="DW392" s="2"/>
      <c r="DX392" s="2"/>
      <c r="DY392" s="2"/>
      <c r="DZ392" s="2"/>
      <c r="EA392" s="2"/>
      <c r="EB392" s="2"/>
      <c r="EC392" s="2"/>
      <c r="ED392" s="2"/>
      <c r="EE392" s="2"/>
      <c r="EF392" s="2"/>
      <c r="EG392" s="2"/>
      <c r="EH392" s="2"/>
      <c r="EI392" s="2"/>
      <c r="EJ392" s="2"/>
      <c r="EK392" s="2"/>
      <c r="EL392" s="2"/>
      <c r="EM392" s="2"/>
      <c r="EN392" s="2"/>
      <c r="EO392" s="2"/>
      <c r="EP392" s="2"/>
      <c r="EQ392" s="2"/>
      <c r="ER392" s="2"/>
      <c r="ES392" s="2"/>
      <c r="ET392" s="2"/>
      <c r="EU392" s="2"/>
      <c r="EV392" s="2"/>
      <c r="EW392" s="2"/>
      <c r="EX392" s="2"/>
      <c r="EY392" s="2"/>
      <c r="EZ392" s="2"/>
      <c r="FA392" s="2"/>
      <c r="FB392" s="2"/>
      <c r="FC392" s="2"/>
      <c r="FD392" s="2"/>
      <c r="FE392" s="2"/>
      <c r="FF392" s="2"/>
      <c r="FG392" s="2"/>
      <c r="FH392" s="2"/>
      <c r="FI392" s="2"/>
      <c r="FJ392" s="2"/>
      <c r="FK392" s="2"/>
      <c r="FL392" s="2"/>
      <c r="FM392" s="2"/>
      <c r="FN392" s="2"/>
      <c r="FO392" s="2"/>
      <c r="FP392" s="2"/>
      <c r="FQ392" s="2"/>
      <c r="FR392" s="2"/>
      <c r="FS392" s="2"/>
      <c r="FT392" s="2"/>
      <c r="FU392" s="2"/>
      <c r="FV392" s="2"/>
      <c r="FW392" s="2"/>
      <c r="FX392" s="2"/>
      <c r="FY392" s="2"/>
      <c r="FZ392" s="2"/>
      <c r="GA392" s="2"/>
      <c r="GB392" s="2"/>
      <c r="GC392" s="2"/>
      <c r="GD392" s="2"/>
      <c r="GE392" s="2"/>
      <c r="GF392" s="2"/>
      <c r="GG392" s="2"/>
      <c r="GH392" s="2"/>
      <c r="GI392" s="2"/>
      <c r="GJ392" s="2"/>
      <c r="GK392" s="2"/>
      <c r="GL392" s="2"/>
      <c r="GM392" s="2"/>
      <c r="GN392" s="2"/>
      <c r="GO392" s="2"/>
      <c r="GP392" s="2"/>
    </row>
    <row r="393" spans="6:198" s="1" customFormat="1" ht="12.75" customHeight="1">
      <c r="F393" s="7"/>
      <c r="G393" s="609" t="s">
        <v>151</v>
      </c>
      <c r="H393" s="609"/>
      <c r="I393" s="609"/>
      <c r="J393" s="642" t="str">
        <f>LEFT([2]_8!L41,12)</f>
        <v>XS1783216333</v>
      </c>
      <c r="K393" s="642"/>
      <c r="L393" s="642"/>
      <c r="M393" s="642"/>
      <c r="N393" s="642"/>
      <c r="O393" s="642"/>
      <c r="P393" s="642"/>
      <c r="Q393" s="642"/>
      <c r="R393" s="642"/>
      <c r="S393" s="201"/>
      <c r="T393" s="688"/>
      <c r="U393" s="688"/>
      <c r="V393" s="688"/>
      <c r="W393" s="688"/>
      <c r="X393" s="201"/>
      <c r="Y393" s="638" t="s">
        <v>183</v>
      </c>
      <c r="Z393" s="638"/>
      <c r="AA393" s="638"/>
      <c r="AB393" s="236"/>
      <c r="AC393" s="690"/>
      <c r="AD393" s="690"/>
      <c r="AE393" s="690"/>
      <c r="AF393" s="236"/>
      <c r="AG393" s="638" t="s">
        <v>184</v>
      </c>
      <c r="AH393" s="638"/>
      <c r="AI393" s="638"/>
      <c r="AJ393" s="237"/>
      <c r="AK393" s="238"/>
      <c r="AL393" s="238"/>
      <c r="AM393" s="238"/>
      <c r="AN393" s="239"/>
      <c r="AO393" s="240"/>
      <c r="AP393" s="240"/>
      <c r="AQ393" s="240"/>
      <c r="AR393" s="694" t="str">
        <f>'[2]Note Calcs'!M67</f>
        <v/>
      </c>
      <c r="AS393" s="694"/>
      <c r="AT393" s="694"/>
      <c r="AU393" s="694"/>
      <c r="AV393" s="694" t="str">
        <f>'[2]Note Calcs'!N67</f>
        <v/>
      </c>
      <c r="AW393" s="694"/>
      <c r="AX393" s="694"/>
      <c r="AY393" s="694"/>
      <c r="AZ393" s="241"/>
      <c r="BA393" s="241"/>
      <c r="BB393" s="694" t="str">
        <f>'[2]Note Calcs'!M73</f>
        <v/>
      </c>
      <c r="BC393" s="694"/>
      <c r="BD393" s="694"/>
      <c r="BE393" s="694"/>
      <c r="BF393" s="694" t="str">
        <f>'[2]Note Calcs'!N73</f>
        <v/>
      </c>
      <c r="BG393" s="694"/>
      <c r="BH393" s="694"/>
      <c r="BI393" s="694"/>
      <c r="BJ393" s="242"/>
      <c r="BK393" s="240"/>
      <c r="BR393" s="2"/>
      <c r="BS393" s="2"/>
      <c r="BT393" s="2"/>
      <c r="BU393" s="2"/>
      <c r="BV393" s="2"/>
      <c r="BW393" s="2"/>
      <c r="BX393" s="2"/>
      <c r="BY393" s="2"/>
      <c r="BZ393" s="2"/>
      <c r="CA393" s="2"/>
      <c r="CB393" s="2"/>
      <c r="CC393" s="2"/>
      <c r="CD393" s="2"/>
      <c r="CE393" s="2"/>
      <c r="CF393" s="2"/>
      <c r="CG393" s="2"/>
      <c r="CH393" s="2"/>
      <c r="CI393" s="2"/>
      <c r="CJ393" s="2"/>
      <c r="CK393" s="2"/>
      <c r="CL393" s="2"/>
      <c r="CM393" s="2"/>
      <c r="CN393" s="2"/>
      <c r="CO393" s="2"/>
      <c r="CP393" s="2"/>
      <c r="CQ393" s="2"/>
      <c r="CR393" s="2"/>
      <c r="CS393" s="2"/>
      <c r="CT393" s="2"/>
      <c r="CU393" s="2"/>
      <c r="CV393" s="2"/>
      <c r="CW393" s="2"/>
      <c r="CX393" s="2"/>
      <c r="CY393" s="2"/>
      <c r="CZ393" s="2"/>
      <c r="DA393" s="2"/>
      <c r="DB393" s="2"/>
      <c r="DC393" s="2"/>
      <c r="DD393" s="2"/>
      <c r="DE393" s="2"/>
      <c r="DF393" s="2"/>
      <c r="DG393" s="2"/>
      <c r="DH393" s="2"/>
      <c r="DI393" s="2"/>
      <c r="DJ393" s="2"/>
      <c r="DK393" s="2"/>
      <c r="DL393" s="2"/>
      <c r="DM393" s="2"/>
      <c r="DN393" s="2"/>
      <c r="DO393" s="2"/>
      <c r="DP393" s="2"/>
      <c r="DQ393" s="2"/>
      <c r="DR393" s="2"/>
      <c r="DS393" s="2"/>
      <c r="DT393" s="2"/>
      <c r="DU393" s="2"/>
      <c r="DV393" s="2"/>
      <c r="DW393" s="2"/>
      <c r="DX393" s="2"/>
      <c r="DY393" s="2"/>
      <c r="DZ393" s="2"/>
      <c r="EA393" s="2"/>
      <c r="EB393" s="2"/>
      <c r="EC393" s="2"/>
      <c r="ED393" s="2"/>
      <c r="EE393" s="2"/>
      <c r="EF393" s="2"/>
      <c r="EG393" s="2"/>
      <c r="EH393" s="2"/>
      <c r="EI393" s="2"/>
      <c r="EJ393" s="2"/>
      <c r="EK393" s="2"/>
      <c r="EL393" s="2"/>
      <c r="EM393" s="2"/>
      <c r="EN393" s="2"/>
      <c r="EO393" s="2"/>
      <c r="EP393" s="2"/>
      <c r="EQ393" s="2"/>
      <c r="ER393" s="2"/>
      <c r="ES393" s="2"/>
      <c r="ET393" s="2"/>
      <c r="EU393" s="2"/>
      <c r="EV393" s="2"/>
      <c r="EW393" s="2"/>
      <c r="EX393" s="2"/>
      <c r="EY393" s="2"/>
      <c r="EZ393" s="2"/>
      <c r="FA393" s="2"/>
      <c r="FB393" s="2"/>
      <c r="FC393" s="2"/>
      <c r="FD393" s="2"/>
      <c r="FE393" s="2"/>
      <c r="FF393" s="2"/>
      <c r="FG393" s="2"/>
      <c r="FH393" s="2"/>
      <c r="FI393" s="2"/>
      <c r="FJ393" s="2"/>
      <c r="FK393" s="2"/>
      <c r="FL393" s="2"/>
      <c r="FM393" s="2"/>
      <c r="FN393" s="2"/>
      <c r="FO393" s="2"/>
      <c r="FP393" s="2"/>
      <c r="FQ393" s="2"/>
      <c r="FR393" s="2"/>
      <c r="FS393" s="2"/>
      <c r="FT393" s="2"/>
      <c r="FU393" s="2"/>
      <c r="FV393" s="2"/>
      <c r="FW393" s="2"/>
      <c r="FX393" s="2"/>
      <c r="FY393" s="2"/>
      <c r="FZ393" s="2"/>
      <c r="GA393" s="2"/>
      <c r="GB393" s="2"/>
      <c r="GC393" s="2"/>
      <c r="GD393" s="2"/>
      <c r="GE393" s="2"/>
      <c r="GF393" s="2"/>
      <c r="GG393" s="2"/>
      <c r="GH393" s="2"/>
      <c r="GI393" s="2"/>
      <c r="GJ393" s="2"/>
      <c r="GK393" s="2"/>
      <c r="GL393" s="2"/>
      <c r="GM393" s="2"/>
      <c r="GN393" s="2"/>
      <c r="GO393" s="2"/>
      <c r="GP393" s="2"/>
    </row>
    <row r="394" spans="6:198" s="1" customFormat="1" ht="12.75" customHeight="1">
      <c r="F394" s="7"/>
      <c r="G394" s="610"/>
      <c r="H394" s="610"/>
      <c r="I394" s="610"/>
      <c r="J394" s="643"/>
      <c r="K394" s="643"/>
      <c r="L394" s="643"/>
      <c r="M394" s="643"/>
      <c r="N394" s="643"/>
      <c r="O394" s="643"/>
      <c r="P394" s="643"/>
      <c r="Q394" s="643"/>
      <c r="R394" s="643"/>
      <c r="S394" s="210"/>
      <c r="T394" s="689"/>
      <c r="U394" s="689"/>
      <c r="V394" s="689"/>
      <c r="W394" s="689"/>
      <c r="X394" s="210"/>
      <c r="Y394" s="639"/>
      <c r="Z394" s="639"/>
      <c r="AA394" s="639"/>
      <c r="AB394" s="243"/>
      <c r="AC394" s="691"/>
      <c r="AD394" s="691"/>
      <c r="AE394" s="691"/>
      <c r="AF394" s="243"/>
      <c r="AG394" s="639"/>
      <c r="AH394" s="639"/>
      <c r="AI394" s="639"/>
      <c r="AJ394" s="244"/>
      <c r="AK394" s="232"/>
      <c r="AL394" s="232"/>
      <c r="AM394" s="232"/>
      <c r="AN394" s="245"/>
      <c r="AO394" s="246"/>
      <c r="AP394" s="246"/>
      <c r="AQ394" s="246"/>
      <c r="AR394" s="695"/>
      <c r="AS394" s="695"/>
      <c r="AT394" s="695"/>
      <c r="AU394" s="695"/>
      <c r="AV394" s="695"/>
      <c r="AW394" s="695"/>
      <c r="AX394" s="695"/>
      <c r="AY394" s="695"/>
      <c r="AZ394" s="212"/>
      <c r="BA394" s="212"/>
      <c r="BB394" s="695"/>
      <c r="BC394" s="695"/>
      <c r="BD394" s="695"/>
      <c r="BE394" s="695"/>
      <c r="BF394" s="695"/>
      <c r="BG394" s="695"/>
      <c r="BH394" s="695"/>
      <c r="BI394" s="695"/>
      <c r="BJ394" s="242"/>
      <c r="BK394" s="246"/>
      <c r="BR394" s="2"/>
      <c r="BS394" s="2"/>
      <c r="BT394" s="2"/>
      <c r="BU394" s="2"/>
      <c r="BV394" s="2"/>
      <c r="BW394" s="2"/>
      <c r="BX394" s="2"/>
      <c r="BY394" s="2"/>
      <c r="BZ394" s="2"/>
      <c r="CA394" s="2"/>
      <c r="CB394" s="2"/>
      <c r="CC394" s="2"/>
      <c r="CD394" s="2"/>
      <c r="CE394" s="2"/>
      <c r="CF394" s="2"/>
      <c r="CG394" s="2"/>
      <c r="CH394" s="2"/>
      <c r="CI394" s="2"/>
      <c r="CJ394" s="2"/>
      <c r="CK394" s="2"/>
      <c r="CL394" s="2"/>
      <c r="CM394" s="2"/>
      <c r="CN394" s="2"/>
      <c r="CO394" s="2"/>
      <c r="CP394" s="2"/>
      <c r="CQ394" s="2"/>
      <c r="CR394" s="2"/>
      <c r="CS394" s="2"/>
      <c r="CT394" s="2"/>
      <c r="CU394" s="2"/>
      <c r="CV394" s="2"/>
      <c r="CW394" s="2"/>
      <c r="CX394" s="2"/>
      <c r="CY394" s="2"/>
      <c r="CZ394" s="2"/>
      <c r="DA394" s="2"/>
      <c r="DB394" s="2"/>
      <c r="DC394" s="2"/>
      <c r="DD394" s="2"/>
      <c r="DE394" s="2"/>
      <c r="DF394" s="2"/>
      <c r="DG394" s="2"/>
      <c r="DH394" s="2"/>
      <c r="DI394" s="2"/>
      <c r="DJ394" s="2"/>
      <c r="DK394" s="2"/>
      <c r="DL394" s="2"/>
      <c r="DM394" s="2"/>
      <c r="DN394" s="2"/>
      <c r="DO394" s="2"/>
      <c r="DP394" s="2"/>
      <c r="DQ394" s="2"/>
      <c r="DR394" s="2"/>
      <c r="DS394" s="2"/>
      <c r="DT394" s="2"/>
      <c r="DU394" s="2"/>
      <c r="DV394" s="2"/>
      <c r="DW394" s="2"/>
      <c r="DX394" s="2"/>
      <c r="DY394" s="2"/>
      <c r="DZ394" s="2"/>
      <c r="EA394" s="2"/>
      <c r="EB394" s="2"/>
      <c r="EC394" s="2"/>
      <c r="ED394" s="2"/>
      <c r="EE394" s="2"/>
      <c r="EF394" s="2"/>
      <c r="EG394" s="2"/>
      <c r="EH394" s="2"/>
      <c r="EI394" s="2"/>
      <c r="EJ394" s="2"/>
      <c r="EK394" s="2"/>
      <c r="EL394" s="2"/>
      <c r="EM394" s="2"/>
      <c r="EN394" s="2"/>
      <c r="EO394" s="2"/>
      <c r="EP394" s="2"/>
      <c r="EQ394" s="2"/>
      <c r="ER394" s="2"/>
      <c r="ES394" s="2"/>
      <c r="ET394" s="2"/>
      <c r="EU394" s="2"/>
      <c r="EV394" s="2"/>
      <c r="EW394" s="2"/>
      <c r="EX394" s="2"/>
      <c r="EY394" s="2"/>
      <c r="EZ394" s="2"/>
      <c r="FA394" s="2"/>
      <c r="FB394" s="2"/>
      <c r="FC394" s="2"/>
      <c r="FD394" s="2"/>
      <c r="FE394" s="2"/>
      <c r="FF394" s="2"/>
      <c r="FG394" s="2"/>
      <c r="FH394" s="2"/>
      <c r="FI394" s="2"/>
      <c r="FJ394" s="2"/>
      <c r="FK394" s="2"/>
      <c r="FL394" s="2"/>
      <c r="FM394" s="2"/>
      <c r="FN394" s="2"/>
      <c r="FO394" s="2"/>
      <c r="FP394" s="2"/>
      <c r="FQ394" s="2"/>
      <c r="FR394" s="2"/>
      <c r="FS394" s="2"/>
      <c r="FT394" s="2"/>
      <c r="FU394" s="2"/>
      <c r="FV394" s="2"/>
      <c r="FW394" s="2"/>
      <c r="FX394" s="2"/>
      <c r="FY394" s="2"/>
      <c r="FZ394" s="2"/>
      <c r="GA394" s="2"/>
      <c r="GB394" s="2"/>
      <c r="GC394" s="2"/>
      <c r="GD394" s="2"/>
      <c r="GE394" s="2"/>
      <c r="GF394" s="2"/>
      <c r="GG394" s="2"/>
      <c r="GH394" s="2"/>
      <c r="GI394" s="2"/>
      <c r="GJ394" s="2"/>
      <c r="GK394" s="2"/>
      <c r="GL394" s="2"/>
      <c r="GM394" s="2"/>
      <c r="GN394" s="2"/>
      <c r="GO394" s="2"/>
      <c r="GP394" s="2"/>
    </row>
    <row r="395" spans="6:198" s="1" customFormat="1" ht="12.75" customHeight="1">
      <c r="F395" s="7"/>
      <c r="G395" s="609" t="s">
        <v>152</v>
      </c>
      <c r="H395" s="609"/>
      <c r="I395" s="609"/>
      <c r="J395" s="642" t="str">
        <f>LEFT([2]_8!L43,12)</f>
        <v>XS1783216507</v>
      </c>
      <c r="K395" s="642"/>
      <c r="L395" s="642"/>
      <c r="M395" s="642"/>
      <c r="N395" s="642"/>
      <c r="O395" s="642"/>
      <c r="P395" s="642"/>
      <c r="Q395" s="642"/>
      <c r="R395" s="642"/>
      <c r="S395" s="201"/>
      <c r="T395" s="688"/>
      <c r="U395" s="688"/>
      <c r="V395" s="688"/>
      <c r="W395" s="688"/>
      <c r="X395" s="201"/>
      <c r="Y395" s="638" t="s">
        <v>185</v>
      </c>
      <c r="Z395" s="638"/>
      <c r="AA395" s="638"/>
      <c r="AB395" s="236"/>
      <c r="AC395" s="690"/>
      <c r="AD395" s="690"/>
      <c r="AE395" s="690"/>
      <c r="AF395" s="236"/>
      <c r="AG395" s="638" t="s">
        <v>186</v>
      </c>
      <c r="AH395" s="638"/>
      <c r="AI395" s="638"/>
      <c r="AJ395" s="237"/>
      <c r="AK395" s="238"/>
      <c r="AL395" s="238"/>
      <c r="AM395" s="238"/>
      <c r="AN395" s="239"/>
      <c r="AO395" s="240"/>
      <c r="AP395" s="240"/>
      <c r="AQ395" s="240"/>
      <c r="AR395" s="694" t="str">
        <f>'[2]Note Calcs'!M68</f>
        <v/>
      </c>
      <c r="AS395" s="694"/>
      <c r="AT395" s="694"/>
      <c r="AU395" s="694"/>
      <c r="AV395" s="694" t="str">
        <f>'[2]Note Calcs'!N68</f>
        <v/>
      </c>
      <c r="AW395" s="694"/>
      <c r="AX395" s="694"/>
      <c r="AY395" s="694"/>
      <c r="AZ395" s="241"/>
      <c r="BA395" s="241"/>
      <c r="BB395" s="694" t="str">
        <f>'[2]Note Calcs'!M74</f>
        <v/>
      </c>
      <c r="BC395" s="694"/>
      <c r="BD395" s="694"/>
      <c r="BE395" s="694"/>
      <c r="BF395" s="694" t="str">
        <f>'[2]Note Calcs'!N74</f>
        <v/>
      </c>
      <c r="BG395" s="694"/>
      <c r="BH395" s="694"/>
      <c r="BI395" s="694"/>
      <c r="BJ395" s="242"/>
      <c r="BK395" s="242"/>
      <c r="BR395" s="2"/>
      <c r="BS395" s="2"/>
      <c r="BT395" s="2"/>
      <c r="BU395" s="2"/>
      <c r="BV395" s="2"/>
      <c r="BW395" s="2"/>
      <c r="BX395" s="2"/>
      <c r="BY395" s="2"/>
      <c r="BZ395" s="2"/>
      <c r="CA395" s="2"/>
      <c r="CB395" s="2"/>
      <c r="CC395" s="2"/>
      <c r="CD395" s="2"/>
      <c r="CE395" s="2"/>
      <c r="CF395" s="2"/>
      <c r="CG395" s="2"/>
      <c r="CH395" s="2"/>
      <c r="CI395" s="2"/>
      <c r="CJ395" s="2"/>
      <c r="CK395" s="2"/>
      <c r="CL395" s="2"/>
      <c r="CM395" s="2"/>
      <c r="CN395" s="2"/>
      <c r="CO395" s="2"/>
      <c r="CP395" s="2"/>
      <c r="CQ395" s="2"/>
      <c r="CR395" s="2"/>
      <c r="CS395" s="2"/>
      <c r="CT395" s="2"/>
      <c r="CU395" s="2"/>
      <c r="CV395" s="2"/>
      <c r="CW395" s="2"/>
      <c r="CX395" s="2"/>
      <c r="CY395" s="2"/>
      <c r="CZ395" s="2"/>
      <c r="DA395" s="2"/>
      <c r="DB395" s="2"/>
      <c r="DC395" s="2"/>
      <c r="DD395" s="2"/>
      <c r="DE395" s="2"/>
      <c r="DF395" s="2"/>
      <c r="DG395" s="2"/>
      <c r="DH395" s="2"/>
      <c r="DI395" s="2"/>
      <c r="DJ395" s="2"/>
      <c r="DK395" s="2"/>
      <c r="DL395" s="2"/>
      <c r="DM395" s="2"/>
      <c r="DN395" s="2"/>
      <c r="DO395" s="2"/>
      <c r="DP395" s="2"/>
      <c r="DQ395" s="2"/>
      <c r="DR395" s="2"/>
      <c r="DS395" s="2"/>
      <c r="DT395" s="2"/>
      <c r="DU395" s="2"/>
      <c r="DV395" s="2"/>
      <c r="DW395" s="2"/>
      <c r="DX395" s="2"/>
      <c r="DY395" s="2"/>
      <c r="DZ395" s="2"/>
      <c r="EA395" s="2"/>
      <c r="EB395" s="2"/>
      <c r="EC395" s="2"/>
      <c r="ED395" s="2"/>
      <c r="EE395" s="2"/>
      <c r="EF395" s="2"/>
      <c r="EG395" s="2"/>
      <c r="EH395" s="2"/>
      <c r="EI395" s="2"/>
      <c r="EJ395" s="2"/>
      <c r="EK395" s="2"/>
      <c r="EL395" s="2"/>
      <c r="EM395" s="2"/>
      <c r="EN395" s="2"/>
      <c r="EO395" s="2"/>
      <c r="EP395" s="2"/>
      <c r="EQ395" s="2"/>
      <c r="ER395" s="2"/>
      <c r="ES395" s="2"/>
      <c r="ET395" s="2"/>
      <c r="EU395" s="2"/>
      <c r="EV395" s="2"/>
      <c r="EW395" s="2"/>
      <c r="EX395" s="2"/>
      <c r="EY395" s="2"/>
      <c r="EZ395" s="2"/>
      <c r="FA395" s="2"/>
      <c r="FB395" s="2"/>
      <c r="FC395" s="2"/>
      <c r="FD395" s="2"/>
      <c r="FE395" s="2"/>
      <c r="FF395" s="2"/>
      <c r="FG395" s="2"/>
      <c r="FH395" s="2"/>
      <c r="FI395" s="2"/>
      <c r="FJ395" s="2"/>
      <c r="FK395" s="2"/>
      <c r="FL395" s="2"/>
      <c r="FM395" s="2"/>
      <c r="FN395" s="2"/>
      <c r="FO395" s="2"/>
      <c r="FP395" s="2"/>
      <c r="FQ395" s="2"/>
      <c r="FR395" s="2"/>
      <c r="FS395" s="2"/>
      <c r="FT395" s="2"/>
      <c r="FU395" s="2"/>
      <c r="FV395" s="2"/>
      <c r="FW395" s="2"/>
      <c r="FX395" s="2"/>
      <c r="FY395" s="2"/>
      <c r="FZ395" s="2"/>
      <c r="GA395" s="2"/>
      <c r="GB395" s="2"/>
      <c r="GC395" s="2"/>
      <c r="GD395" s="2"/>
      <c r="GE395" s="2"/>
      <c r="GF395" s="2"/>
      <c r="GG395" s="2"/>
      <c r="GH395" s="2"/>
      <c r="GI395" s="2"/>
      <c r="GJ395" s="2"/>
      <c r="GK395" s="2"/>
      <c r="GL395" s="2"/>
      <c r="GM395" s="2"/>
      <c r="GN395" s="2"/>
      <c r="GO395" s="2"/>
      <c r="GP395" s="2"/>
    </row>
    <row r="396" spans="6:198" s="1" customFormat="1" ht="12.75" customHeight="1">
      <c r="F396" s="7"/>
      <c r="G396" s="610"/>
      <c r="H396" s="610"/>
      <c r="I396" s="610"/>
      <c r="J396" s="643"/>
      <c r="K396" s="643"/>
      <c r="L396" s="643"/>
      <c r="M396" s="643"/>
      <c r="N396" s="643"/>
      <c r="O396" s="643"/>
      <c r="P396" s="643"/>
      <c r="Q396" s="643"/>
      <c r="R396" s="643"/>
      <c r="S396" s="210"/>
      <c r="T396" s="689"/>
      <c r="U396" s="689"/>
      <c r="V396" s="689"/>
      <c r="W396" s="689"/>
      <c r="X396" s="210"/>
      <c r="Y396" s="639"/>
      <c r="Z396" s="639"/>
      <c r="AA396" s="639"/>
      <c r="AB396" s="243"/>
      <c r="AC396" s="691"/>
      <c r="AD396" s="691"/>
      <c r="AE396" s="691"/>
      <c r="AF396" s="243"/>
      <c r="AG396" s="639"/>
      <c r="AH396" s="639"/>
      <c r="AI396" s="639"/>
      <c r="AJ396" s="244"/>
      <c r="AK396" s="232"/>
      <c r="AL396" s="232"/>
      <c r="AM396" s="232"/>
      <c r="AN396" s="245"/>
      <c r="AO396" s="246"/>
      <c r="AP396" s="246"/>
      <c r="AQ396" s="246"/>
      <c r="AR396" s="695"/>
      <c r="AS396" s="695"/>
      <c r="AT396" s="695"/>
      <c r="AU396" s="695"/>
      <c r="AV396" s="695"/>
      <c r="AW396" s="695"/>
      <c r="AX396" s="695"/>
      <c r="AY396" s="695"/>
      <c r="AZ396" s="212"/>
      <c r="BA396" s="212"/>
      <c r="BB396" s="695"/>
      <c r="BC396" s="695"/>
      <c r="BD396" s="695"/>
      <c r="BE396" s="695"/>
      <c r="BF396" s="695"/>
      <c r="BG396" s="695"/>
      <c r="BH396" s="695"/>
      <c r="BI396" s="695"/>
      <c r="BJ396" s="242"/>
      <c r="BK396" s="242"/>
      <c r="BR396" s="2"/>
      <c r="BS396" s="2"/>
      <c r="BT396" s="2"/>
      <c r="BU396" s="2"/>
      <c r="BV396" s="2"/>
      <c r="BW396" s="2"/>
      <c r="BX396" s="2"/>
      <c r="BY396" s="2"/>
      <c r="BZ396" s="2"/>
      <c r="CA396" s="2"/>
      <c r="CB396" s="2"/>
      <c r="CC396" s="2"/>
      <c r="CD396" s="2"/>
      <c r="CE396" s="2"/>
      <c r="CF396" s="2"/>
      <c r="CG396" s="2"/>
      <c r="CH396" s="2"/>
      <c r="CI396" s="2"/>
      <c r="CJ396" s="2"/>
      <c r="CK396" s="2"/>
      <c r="CL396" s="2"/>
      <c r="CM396" s="2"/>
      <c r="CN396" s="2"/>
      <c r="CO396" s="2"/>
      <c r="CP396" s="2"/>
      <c r="CQ396" s="2"/>
      <c r="CR396" s="2"/>
      <c r="CS396" s="2"/>
      <c r="CT396" s="2"/>
      <c r="CU396" s="2"/>
      <c r="CV396" s="2"/>
      <c r="CW396" s="2"/>
      <c r="CX396" s="2"/>
      <c r="CY396" s="2"/>
      <c r="CZ396" s="2"/>
      <c r="DA396" s="2"/>
      <c r="DB396" s="2"/>
      <c r="DC396" s="2"/>
      <c r="DD396" s="2"/>
      <c r="DE396" s="2"/>
      <c r="DF396" s="2"/>
      <c r="DG396" s="2"/>
      <c r="DH396" s="2"/>
      <c r="DI396" s="2"/>
      <c r="DJ396" s="2"/>
      <c r="DK396" s="2"/>
      <c r="DL396" s="2"/>
      <c r="DM396" s="2"/>
      <c r="DN396" s="2"/>
      <c r="DO396" s="2"/>
      <c r="DP396" s="2"/>
      <c r="DQ396" s="2"/>
      <c r="DR396" s="2"/>
      <c r="DS396" s="2"/>
      <c r="DT396" s="2"/>
      <c r="DU396" s="2"/>
      <c r="DV396" s="2"/>
      <c r="DW396" s="2"/>
      <c r="DX396" s="2"/>
      <c r="DY396" s="2"/>
      <c r="DZ396" s="2"/>
      <c r="EA396" s="2"/>
      <c r="EB396" s="2"/>
      <c r="EC396" s="2"/>
      <c r="ED396" s="2"/>
      <c r="EE396" s="2"/>
      <c r="EF396" s="2"/>
      <c r="EG396" s="2"/>
      <c r="EH396" s="2"/>
      <c r="EI396" s="2"/>
      <c r="EJ396" s="2"/>
      <c r="EK396" s="2"/>
      <c r="EL396" s="2"/>
      <c r="EM396" s="2"/>
      <c r="EN396" s="2"/>
      <c r="EO396" s="2"/>
      <c r="EP396" s="2"/>
      <c r="EQ396" s="2"/>
      <c r="ER396" s="2"/>
      <c r="ES396" s="2"/>
      <c r="ET396" s="2"/>
      <c r="EU396" s="2"/>
      <c r="EV396" s="2"/>
      <c r="EW396" s="2"/>
      <c r="EX396" s="2"/>
      <c r="EY396" s="2"/>
      <c r="EZ396" s="2"/>
      <c r="FA396" s="2"/>
      <c r="FB396" s="2"/>
      <c r="FC396" s="2"/>
      <c r="FD396" s="2"/>
      <c r="FE396" s="2"/>
      <c r="FF396" s="2"/>
      <c r="FG396" s="2"/>
      <c r="FH396" s="2"/>
      <c r="FI396" s="2"/>
      <c r="FJ396" s="2"/>
      <c r="FK396" s="2"/>
      <c r="FL396" s="2"/>
      <c r="FM396" s="2"/>
      <c r="FN396" s="2"/>
      <c r="FO396" s="2"/>
      <c r="FP396" s="2"/>
      <c r="FQ396" s="2"/>
      <c r="FR396" s="2"/>
      <c r="FS396" s="2"/>
      <c r="FT396" s="2"/>
      <c r="FU396" s="2"/>
      <c r="FV396" s="2"/>
      <c r="FW396" s="2"/>
      <c r="FX396" s="2"/>
      <c r="FY396" s="2"/>
      <c r="FZ396" s="2"/>
      <c r="GA396" s="2"/>
      <c r="GB396" s="2"/>
      <c r="GC396" s="2"/>
      <c r="GD396" s="2"/>
      <c r="GE396" s="2"/>
      <c r="GF396" s="2"/>
      <c r="GG396" s="2"/>
      <c r="GH396" s="2"/>
      <c r="GI396" s="2"/>
      <c r="GJ396" s="2"/>
      <c r="GK396" s="2"/>
      <c r="GL396" s="2"/>
      <c r="GM396" s="2"/>
      <c r="GN396" s="2"/>
      <c r="GO396" s="2"/>
      <c r="GP396" s="2"/>
    </row>
    <row r="397" spans="6:198" s="1" customFormat="1" ht="12.75" customHeight="1">
      <c r="F397" s="7"/>
      <c r="G397" s="609" t="s">
        <v>153</v>
      </c>
      <c r="H397" s="609"/>
      <c r="I397" s="609"/>
      <c r="J397" s="642" t="str">
        <f>LEFT([2]_8!L45,12)</f>
        <v>XS1783216689</v>
      </c>
      <c r="K397" s="642"/>
      <c r="L397" s="642"/>
      <c r="M397" s="642"/>
      <c r="N397" s="642"/>
      <c r="O397" s="642"/>
      <c r="P397" s="642"/>
      <c r="Q397" s="642"/>
      <c r="R397" s="642"/>
      <c r="S397" s="201"/>
      <c r="T397" s="688"/>
      <c r="U397" s="688"/>
      <c r="V397" s="688"/>
      <c r="W397" s="688"/>
      <c r="X397" s="201"/>
      <c r="Y397" s="638" t="s">
        <v>187</v>
      </c>
      <c r="Z397" s="638"/>
      <c r="AA397" s="638"/>
      <c r="AB397" s="236"/>
      <c r="AC397" s="690"/>
      <c r="AD397" s="690"/>
      <c r="AE397" s="690"/>
      <c r="AF397" s="236"/>
      <c r="AG397" s="638" t="s">
        <v>188</v>
      </c>
      <c r="AH397" s="638"/>
      <c r="AI397" s="638"/>
      <c r="AJ397" s="237"/>
      <c r="AK397" s="238"/>
      <c r="AL397" s="238"/>
      <c r="AM397" s="238"/>
      <c r="AN397" s="239"/>
      <c r="AO397" s="240"/>
      <c r="AP397" s="240"/>
      <c r="AQ397" s="240"/>
      <c r="AR397" s="694"/>
      <c r="AS397" s="694"/>
      <c r="AT397" s="694"/>
      <c r="AU397" s="694"/>
      <c r="AV397" s="694"/>
      <c r="AW397" s="694"/>
      <c r="AX397" s="694"/>
      <c r="AY397" s="694"/>
      <c r="AZ397" s="241"/>
      <c r="BA397" s="241"/>
      <c r="BB397" s="694"/>
      <c r="BC397" s="694"/>
      <c r="BD397" s="694"/>
      <c r="BE397" s="694"/>
      <c r="BF397" s="694"/>
      <c r="BG397" s="694"/>
      <c r="BH397" s="694"/>
      <c r="BI397" s="694"/>
      <c r="BJ397" s="242"/>
      <c r="BK397" s="240"/>
      <c r="BR397" s="2"/>
      <c r="BS397" s="2"/>
      <c r="BT397" s="2"/>
      <c r="BU397" s="2"/>
      <c r="BV397" s="2"/>
      <c r="BW397" s="2"/>
      <c r="BX397" s="2"/>
      <c r="BY397" s="2"/>
      <c r="BZ397" s="2"/>
      <c r="CA397" s="2"/>
      <c r="CB397" s="2"/>
      <c r="CC397" s="2"/>
      <c r="CD397" s="2"/>
      <c r="CE397" s="2"/>
      <c r="CF397" s="2"/>
      <c r="CG397" s="2"/>
      <c r="CH397" s="2"/>
      <c r="CI397" s="2"/>
      <c r="CJ397" s="2"/>
      <c r="CK397" s="2"/>
      <c r="CL397" s="2"/>
      <c r="CM397" s="2"/>
      <c r="CN397" s="2"/>
      <c r="CO397" s="2"/>
      <c r="CP397" s="2"/>
      <c r="CQ397" s="2"/>
      <c r="CR397" s="2"/>
      <c r="CS397" s="2"/>
      <c r="CT397" s="2"/>
      <c r="CU397" s="2"/>
      <c r="CV397" s="2"/>
      <c r="CW397" s="2"/>
      <c r="CX397" s="2"/>
      <c r="CY397" s="2"/>
      <c r="CZ397" s="2"/>
      <c r="DA397" s="2"/>
      <c r="DB397" s="2"/>
      <c r="DC397" s="2"/>
      <c r="DD397" s="2"/>
      <c r="DE397" s="2"/>
      <c r="DF397" s="2"/>
      <c r="DG397" s="2"/>
      <c r="DH397" s="2"/>
      <c r="DI397" s="2"/>
      <c r="DJ397" s="2"/>
      <c r="DK397" s="2"/>
      <c r="DL397" s="2"/>
      <c r="DM397" s="2"/>
      <c r="DN397" s="2"/>
      <c r="DO397" s="2"/>
      <c r="DP397" s="2"/>
      <c r="DQ397" s="2"/>
      <c r="DR397" s="2"/>
      <c r="DS397" s="2"/>
      <c r="DT397" s="2"/>
      <c r="DU397" s="2"/>
      <c r="DV397" s="2"/>
      <c r="DW397" s="2"/>
      <c r="DX397" s="2"/>
      <c r="DY397" s="2"/>
      <c r="DZ397" s="2"/>
      <c r="EA397" s="2"/>
      <c r="EB397" s="2"/>
      <c r="EC397" s="2"/>
      <c r="ED397" s="2"/>
      <c r="EE397" s="2"/>
      <c r="EF397" s="2"/>
      <c r="EG397" s="2"/>
      <c r="EH397" s="2"/>
      <c r="EI397" s="2"/>
      <c r="EJ397" s="2"/>
      <c r="EK397" s="2"/>
      <c r="EL397" s="2"/>
      <c r="EM397" s="2"/>
      <c r="EN397" s="2"/>
      <c r="EO397" s="2"/>
      <c r="EP397" s="2"/>
      <c r="EQ397" s="2"/>
      <c r="ER397" s="2"/>
      <c r="ES397" s="2"/>
      <c r="ET397" s="2"/>
      <c r="EU397" s="2"/>
      <c r="EV397" s="2"/>
      <c r="EW397" s="2"/>
      <c r="EX397" s="2"/>
      <c r="EY397" s="2"/>
      <c r="EZ397" s="2"/>
      <c r="FA397" s="2"/>
      <c r="FB397" s="2"/>
      <c r="FC397" s="2"/>
      <c r="FD397" s="2"/>
      <c r="FE397" s="2"/>
      <c r="FF397" s="2"/>
      <c r="FG397" s="2"/>
      <c r="FH397" s="2"/>
      <c r="FI397" s="2"/>
      <c r="FJ397" s="2"/>
      <c r="FK397" s="2"/>
      <c r="FL397" s="2"/>
      <c r="FM397" s="2"/>
      <c r="FN397" s="2"/>
      <c r="FO397" s="2"/>
      <c r="FP397" s="2"/>
      <c r="FQ397" s="2"/>
      <c r="FR397" s="2"/>
      <c r="FS397" s="2"/>
      <c r="FT397" s="2"/>
      <c r="FU397" s="2"/>
      <c r="FV397" s="2"/>
      <c r="FW397" s="2"/>
      <c r="FX397" s="2"/>
      <c r="FY397" s="2"/>
      <c r="FZ397" s="2"/>
      <c r="GA397" s="2"/>
      <c r="GB397" s="2"/>
      <c r="GC397" s="2"/>
      <c r="GD397" s="2"/>
      <c r="GE397" s="2"/>
      <c r="GF397" s="2"/>
      <c r="GG397" s="2"/>
      <c r="GH397" s="2"/>
      <c r="GI397" s="2"/>
      <c r="GJ397" s="2"/>
      <c r="GK397" s="2"/>
      <c r="GL397" s="2"/>
      <c r="GM397" s="2"/>
      <c r="GN397" s="2"/>
      <c r="GO397" s="2"/>
      <c r="GP397" s="2"/>
    </row>
    <row r="398" spans="6:198" s="1" customFormat="1" ht="12.75" customHeight="1">
      <c r="F398" s="7"/>
      <c r="G398" s="610"/>
      <c r="H398" s="610"/>
      <c r="I398" s="610"/>
      <c r="J398" s="643"/>
      <c r="K398" s="643"/>
      <c r="L398" s="643"/>
      <c r="M398" s="643"/>
      <c r="N398" s="643"/>
      <c r="O398" s="643"/>
      <c r="P398" s="643"/>
      <c r="Q398" s="643"/>
      <c r="R398" s="643"/>
      <c r="S398" s="210"/>
      <c r="T398" s="689"/>
      <c r="U398" s="689"/>
      <c r="V398" s="689"/>
      <c r="W398" s="689"/>
      <c r="X398" s="210"/>
      <c r="Y398" s="639"/>
      <c r="Z398" s="639"/>
      <c r="AA398" s="639"/>
      <c r="AB398" s="243"/>
      <c r="AC398" s="691"/>
      <c r="AD398" s="691"/>
      <c r="AE398" s="691"/>
      <c r="AF398" s="243"/>
      <c r="AG398" s="639"/>
      <c r="AH398" s="639"/>
      <c r="AI398" s="639"/>
      <c r="AJ398" s="244"/>
      <c r="AK398" s="232"/>
      <c r="AL398" s="232"/>
      <c r="AM398" s="232"/>
      <c r="AN398" s="245"/>
      <c r="AO398" s="246"/>
      <c r="AP398" s="246"/>
      <c r="AQ398" s="246"/>
      <c r="AR398" s="695"/>
      <c r="AS398" s="695"/>
      <c r="AT398" s="695"/>
      <c r="AU398" s="695"/>
      <c r="AV398" s="695"/>
      <c r="AW398" s="695"/>
      <c r="AX398" s="695"/>
      <c r="AY398" s="695"/>
      <c r="AZ398" s="212"/>
      <c r="BA398" s="212"/>
      <c r="BB398" s="695"/>
      <c r="BC398" s="695"/>
      <c r="BD398" s="695"/>
      <c r="BE398" s="695"/>
      <c r="BF398" s="695"/>
      <c r="BG398" s="695"/>
      <c r="BH398" s="695"/>
      <c r="BI398" s="695"/>
      <c r="BJ398" s="242"/>
      <c r="BK398" s="246"/>
      <c r="BR398" s="2"/>
      <c r="BS398" s="2"/>
      <c r="BT398" s="2"/>
      <c r="BU398" s="2"/>
      <c r="BV398" s="2"/>
      <c r="BW398" s="2"/>
      <c r="BX398" s="2"/>
      <c r="BY398" s="2"/>
      <c r="BZ398" s="2"/>
      <c r="CA398" s="2"/>
      <c r="CB398" s="2"/>
      <c r="CC398" s="2"/>
      <c r="CD398" s="2"/>
      <c r="CE398" s="2"/>
      <c r="CF398" s="2"/>
      <c r="CG398" s="2"/>
      <c r="CH398" s="2"/>
      <c r="CI398" s="2"/>
      <c r="CJ398" s="2"/>
      <c r="CK398" s="2"/>
      <c r="CL398" s="2"/>
      <c r="CM398" s="2"/>
      <c r="CN398" s="2"/>
      <c r="CO398" s="2"/>
      <c r="CP398" s="2"/>
      <c r="CQ398" s="2"/>
      <c r="CR398" s="2"/>
      <c r="CS398" s="2"/>
      <c r="CT398" s="2"/>
      <c r="CU398" s="2"/>
      <c r="CV398" s="2"/>
      <c r="CW398" s="2"/>
      <c r="CX398" s="2"/>
      <c r="CY398" s="2"/>
      <c r="CZ398" s="2"/>
      <c r="DA398" s="2"/>
      <c r="DB398" s="2"/>
      <c r="DC398" s="2"/>
      <c r="DD398" s="2"/>
      <c r="DE398" s="2"/>
      <c r="DF398" s="2"/>
      <c r="DG398" s="2"/>
      <c r="DH398" s="2"/>
      <c r="DI398" s="2"/>
      <c r="DJ398" s="2"/>
      <c r="DK398" s="2"/>
      <c r="DL398" s="2"/>
      <c r="DM398" s="2"/>
      <c r="DN398" s="2"/>
      <c r="DO398" s="2"/>
      <c r="DP398" s="2"/>
      <c r="DQ398" s="2"/>
      <c r="DR398" s="2"/>
      <c r="DS398" s="2"/>
      <c r="DT398" s="2"/>
      <c r="DU398" s="2"/>
      <c r="DV398" s="2"/>
      <c r="DW398" s="2"/>
      <c r="DX398" s="2"/>
      <c r="DY398" s="2"/>
      <c r="DZ398" s="2"/>
      <c r="EA398" s="2"/>
      <c r="EB398" s="2"/>
      <c r="EC398" s="2"/>
      <c r="ED398" s="2"/>
      <c r="EE398" s="2"/>
      <c r="EF398" s="2"/>
      <c r="EG398" s="2"/>
      <c r="EH398" s="2"/>
      <c r="EI398" s="2"/>
      <c r="EJ398" s="2"/>
      <c r="EK398" s="2"/>
      <c r="EL398" s="2"/>
      <c r="EM398" s="2"/>
      <c r="EN398" s="2"/>
      <c r="EO398" s="2"/>
      <c r="EP398" s="2"/>
      <c r="EQ398" s="2"/>
      <c r="ER398" s="2"/>
      <c r="ES398" s="2"/>
      <c r="ET398" s="2"/>
      <c r="EU398" s="2"/>
      <c r="EV398" s="2"/>
      <c r="EW398" s="2"/>
      <c r="EX398" s="2"/>
      <c r="EY398" s="2"/>
      <c r="EZ398" s="2"/>
      <c r="FA398" s="2"/>
      <c r="FB398" s="2"/>
      <c r="FC398" s="2"/>
      <c r="FD398" s="2"/>
      <c r="FE398" s="2"/>
      <c r="FF398" s="2"/>
      <c r="FG398" s="2"/>
      <c r="FH398" s="2"/>
      <c r="FI398" s="2"/>
      <c r="FJ398" s="2"/>
      <c r="FK398" s="2"/>
      <c r="FL398" s="2"/>
      <c r="FM398" s="2"/>
      <c r="FN398" s="2"/>
      <c r="FO398" s="2"/>
      <c r="FP398" s="2"/>
      <c r="FQ398" s="2"/>
      <c r="FR398" s="2"/>
      <c r="FS398" s="2"/>
      <c r="FT398" s="2"/>
      <c r="FU398" s="2"/>
      <c r="FV398" s="2"/>
      <c r="FW398" s="2"/>
      <c r="FX398" s="2"/>
      <c r="FY398" s="2"/>
      <c r="FZ398" s="2"/>
      <c r="GA398" s="2"/>
      <c r="GB398" s="2"/>
      <c r="GC398" s="2"/>
      <c r="GD398" s="2"/>
      <c r="GE398" s="2"/>
      <c r="GF398" s="2"/>
      <c r="GG398" s="2"/>
      <c r="GH398" s="2"/>
      <c r="GI398" s="2"/>
      <c r="GJ398" s="2"/>
      <c r="GK398" s="2"/>
      <c r="GL398" s="2"/>
      <c r="GM398" s="2"/>
      <c r="GN398" s="2"/>
      <c r="GO398" s="2"/>
      <c r="GP398" s="2"/>
    </row>
    <row r="399" spans="6:198" s="1" customFormat="1" ht="12.75" customHeight="1">
      <c r="F399" s="115"/>
      <c r="G399" s="115"/>
      <c r="H399" s="115"/>
      <c r="I399" s="25"/>
      <c r="J399" s="84"/>
      <c r="K399" s="84"/>
      <c r="L399" s="84"/>
      <c r="M399" s="84"/>
      <c r="N399" s="84"/>
      <c r="O399" s="84"/>
      <c r="P399" s="84"/>
      <c r="Q399" s="84"/>
      <c r="R399" s="84"/>
      <c r="S399" s="97"/>
      <c r="T399" s="247"/>
      <c r="U399" s="247"/>
      <c r="V399" s="247"/>
      <c r="W399" s="247"/>
      <c r="X399" s="97"/>
      <c r="Y399" s="159"/>
      <c r="Z399" s="159"/>
      <c r="AA399" s="159"/>
      <c r="AB399" s="97"/>
      <c r="AC399" s="159"/>
      <c r="AD399" s="159"/>
      <c r="AE399" s="159"/>
      <c r="AF399" s="97"/>
      <c r="AG399" s="159"/>
      <c r="AH399" s="159"/>
      <c r="AI399" s="159"/>
      <c r="AJ399" s="97"/>
      <c r="AK399" s="159"/>
      <c r="AL399" s="159"/>
      <c r="AM399" s="159"/>
      <c r="AN399" s="97"/>
      <c r="AO399" s="247"/>
      <c r="AP399" s="247"/>
      <c r="AQ399" s="247"/>
      <c r="AR399" s="247"/>
      <c r="AS399" s="97"/>
      <c r="AT399" s="159"/>
      <c r="AU399" s="159"/>
      <c r="AV399" s="159"/>
      <c r="AW399" s="97"/>
      <c r="AX399" s="247"/>
      <c r="AY399" s="247"/>
      <c r="AZ399" s="247"/>
      <c r="BA399" s="247"/>
      <c r="BB399" s="97"/>
      <c r="BC399" s="159"/>
      <c r="BD399" s="159"/>
      <c r="BE399" s="159"/>
      <c r="BF399" s="97"/>
      <c r="BG399" s="247"/>
      <c r="BH399" s="247"/>
      <c r="BI399" s="247"/>
      <c r="BJ399" s="247"/>
      <c r="BK399" s="247"/>
      <c r="BR399" s="2"/>
      <c r="BS399" s="2"/>
      <c r="BT399" s="2"/>
      <c r="BU399" s="2"/>
      <c r="BV399" s="2"/>
      <c r="BW399" s="2"/>
      <c r="BX399" s="2"/>
      <c r="BY399" s="2"/>
      <c r="BZ399" s="2"/>
      <c r="CA399" s="2"/>
      <c r="CB399" s="2"/>
      <c r="CC399" s="2"/>
      <c r="CD399" s="2"/>
      <c r="CE399" s="2"/>
      <c r="CF399" s="2"/>
      <c r="CG399" s="2"/>
      <c r="CH399" s="2"/>
      <c r="CI399" s="2"/>
      <c r="CJ399" s="2"/>
      <c r="CK399" s="2"/>
      <c r="CL399" s="2"/>
      <c r="CM399" s="2"/>
      <c r="CN399" s="2"/>
      <c r="CO399" s="2"/>
      <c r="CP399" s="2"/>
      <c r="CQ399" s="2"/>
      <c r="CR399" s="2"/>
      <c r="CS399" s="2"/>
      <c r="CT399" s="2"/>
      <c r="CU399" s="2"/>
      <c r="CV399" s="2"/>
      <c r="CW399" s="2"/>
      <c r="CX399" s="2"/>
      <c r="CY399" s="2"/>
      <c r="CZ399" s="2"/>
      <c r="DA399" s="2"/>
      <c r="DB399" s="2"/>
      <c r="DC399" s="2"/>
      <c r="DD399" s="2"/>
      <c r="DE399" s="2"/>
      <c r="DF399" s="2"/>
      <c r="DG399" s="2"/>
      <c r="DH399" s="2"/>
      <c r="DI399" s="2"/>
      <c r="DJ399" s="2"/>
      <c r="DK399" s="2"/>
      <c r="DL399" s="2"/>
      <c r="DM399" s="2"/>
      <c r="DN399" s="2"/>
      <c r="DO399" s="2"/>
      <c r="DP399" s="2"/>
      <c r="DQ399" s="2"/>
      <c r="DR399" s="2"/>
      <c r="DS399" s="2"/>
      <c r="DT399" s="2"/>
      <c r="DU399" s="2"/>
      <c r="DV399" s="2"/>
      <c r="DW399" s="2"/>
      <c r="DX399" s="2"/>
      <c r="DY399" s="2"/>
      <c r="DZ399" s="2"/>
      <c r="EA399" s="2"/>
      <c r="EB399" s="2"/>
      <c r="EC399" s="2"/>
      <c r="ED399" s="2"/>
      <c r="EE399" s="2"/>
      <c r="EF399" s="2"/>
      <c r="EG399" s="2"/>
      <c r="EH399" s="2"/>
      <c r="EI399" s="2"/>
      <c r="EJ399" s="2"/>
      <c r="EK399" s="2"/>
      <c r="EL399" s="2"/>
      <c r="EM399" s="2"/>
      <c r="EN399" s="2"/>
      <c r="EO399" s="2"/>
      <c r="EP399" s="2"/>
      <c r="EQ399" s="2"/>
      <c r="ER399" s="2"/>
      <c r="ES399" s="2"/>
      <c r="ET399" s="2"/>
      <c r="EU399" s="2"/>
      <c r="EV399" s="2"/>
      <c r="EW399" s="2"/>
      <c r="EX399" s="2"/>
      <c r="EY399" s="2"/>
      <c r="EZ399" s="2"/>
      <c r="FA399" s="2"/>
      <c r="FB399" s="2"/>
      <c r="FC399" s="2"/>
      <c r="FD399" s="2"/>
      <c r="FE399" s="2"/>
      <c r="FF399" s="2"/>
      <c r="FG399" s="2"/>
      <c r="FH399" s="2"/>
      <c r="FI399" s="2"/>
      <c r="FJ399" s="2"/>
      <c r="FK399" s="2"/>
      <c r="FL399" s="2"/>
      <c r="FM399" s="2"/>
      <c r="FN399" s="2"/>
      <c r="FO399" s="2"/>
      <c r="FP399" s="2"/>
      <c r="FQ399" s="2"/>
      <c r="FR399" s="2"/>
      <c r="FS399" s="2"/>
      <c r="FT399" s="2"/>
      <c r="FU399" s="2"/>
      <c r="FV399" s="2"/>
      <c r="FW399" s="2"/>
      <c r="FX399" s="2"/>
      <c r="FY399" s="2"/>
      <c r="FZ399" s="2"/>
      <c r="GA399" s="2"/>
      <c r="GB399" s="2"/>
      <c r="GC399" s="2"/>
      <c r="GD399" s="2"/>
      <c r="GE399" s="2"/>
      <c r="GF399" s="2"/>
      <c r="GG399" s="2"/>
      <c r="GH399" s="2"/>
      <c r="GI399" s="2"/>
      <c r="GJ399" s="2"/>
      <c r="GK399" s="2"/>
      <c r="GL399" s="2"/>
      <c r="GM399" s="2"/>
      <c r="GN399" s="2"/>
      <c r="GO399" s="2"/>
      <c r="GP399" s="2"/>
    </row>
    <row r="400" spans="6:198" s="1" customFormat="1" ht="12.75" customHeight="1">
      <c r="F400" s="115"/>
      <c r="G400" s="115"/>
      <c r="H400" s="115"/>
      <c r="I400" s="25"/>
      <c r="J400" s="84"/>
      <c r="K400" s="84"/>
      <c r="L400" s="84"/>
      <c r="M400" s="84"/>
      <c r="N400" s="84"/>
      <c r="O400" s="84"/>
      <c r="P400" s="84"/>
      <c r="Q400" s="84"/>
      <c r="R400" s="84"/>
      <c r="S400" s="97"/>
      <c r="T400" s="247"/>
      <c r="U400" s="247"/>
      <c r="V400" s="247"/>
      <c r="W400" s="247"/>
      <c r="X400" s="97"/>
      <c r="Y400" s="159"/>
      <c r="Z400" s="159"/>
      <c r="AA400" s="159"/>
      <c r="AB400" s="97"/>
      <c r="AC400" s="159"/>
      <c r="AD400" s="159"/>
      <c r="AE400" s="159"/>
      <c r="AF400" s="97"/>
      <c r="AG400" s="159"/>
      <c r="AH400" s="159"/>
      <c r="AI400" s="159"/>
      <c r="AJ400" s="97"/>
      <c r="AK400" s="159"/>
      <c r="AL400" s="159"/>
      <c r="AM400" s="159"/>
      <c r="AN400" s="97"/>
      <c r="AO400" s="247"/>
      <c r="AP400" s="247"/>
      <c r="AQ400" s="247"/>
      <c r="AR400" s="247"/>
      <c r="AS400" s="97"/>
      <c r="AT400" s="159"/>
      <c r="AU400" s="159"/>
      <c r="AV400" s="159"/>
      <c r="AW400" s="97"/>
      <c r="AX400" s="247"/>
      <c r="AY400" s="247"/>
      <c r="AZ400" s="247"/>
      <c r="BA400" s="247"/>
      <c r="BB400" s="97"/>
      <c r="BC400" s="159"/>
      <c r="BD400" s="159"/>
      <c r="BE400" s="159"/>
      <c r="BF400" s="97"/>
      <c r="BG400" s="247"/>
      <c r="BH400" s="247"/>
      <c r="BI400" s="247"/>
      <c r="BJ400" s="247"/>
      <c r="BK400" s="247"/>
      <c r="BR400" s="2"/>
      <c r="BS400" s="2"/>
      <c r="BT400" s="2"/>
      <c r="BU400" s="2"/>
      <c r="BV400" s="2"/>
      <c r="BW400" s="2"/>
      <c r="BX400" s="2"/>
      <c r="BY400" s="2"/>
      <c r="BZ400" s="2"/>
      <c r="CA400" s="2"/>
      <c r="CB400" s="2"/>
      <c r="CC400" s="2"/>
      <c r="CD400" s="2"/>
      <c r="CE400" s="2"/>
      <c r="CF400" s="2"/>
      <c r="CG400" s="2"/>
      <c r="CH400" s="2"/>
      <c r="CI400" s="2"/>
      <c r="CJ400" s="2"/>
      <c r="CK400" s="2"/>
      <c r="CL400" s="2"/>
      <c r="CM400" s="2"/>
      <c r="CN400" s="2"/>
      <c r="CO400" s="2"/>
      <c r="CP400" s="2"/>
      <c r="CQ400" s="2"/>
      <c r="CR400" s="2"/>
      <c r="CS400" s="2"/>
      <c r="CT400" s="2"/>
      <c r="CU400" s="2"/>
      <c r="CV400" s="2"/>
      <c r="CW400" s="2"/>
      <c r="CX400" s="2"/>
      <c r="CY400" s="2"/>
      <c r="CZ400" s="2"/>
      <c r="DA400" s="2"/>
      <c r="DB400" s="2"/>
      <c r="DC400" s="2"/>
      <c r="DD400" s="2"/>
      <c r="DE400" s="2"/>
      <c r="DF400" s="2"/>
      <c r="DG400" s="2"/>
      <c r="DH400" s="2"/>
      <c r="DI400" s="2"/>
      <c r="DJ400" s="2"/>
      <c r="DK400" s="2"/>
      <c r="DL400" s="2"/>
      <c r="DM400" s="2"/>
      <c r="DN400" s="2"/>
      <c r="DO400" s="2"/>
      <c r="DP400" s="2"/>
      <c r="DQ400" s="2"/>
      <c r="DR400" s="2"/>
      <c r="DS400" s="2"/>
      <c r="DT400" s="2"/>
      <c r="DU400" s="2"/>
      <c r="DV400" s="2"/>
      <c r="DW400" s="2"/>
      <c r="DX400" s="2"/>
      <c r="DY400" s="2"/>
      <c r="DZ400" s="2"/>
      <c r="EA400" s="2"/>
      <c r="EB400" s="2"/>
      <c r="EC400" s="2"/>
      <c r="ED400" s="2"/>
      <c r="EE400" s="2"/>
      <c r="EF400" s="2"/>
      <c r="EG400" s="2"/>
      <c r="EH400" s="2"/>
      <c r="EI400" s="2"/>
      <c r="EJ400" s="2"/>
      <c r="EK400" s="2"/>
      <c r="EL400" s="2"/>
      <c r="EM400" s="2"/>
      <c r="EN400" s="2"/>
      <c r="EO400" s="2"/>
      <c r="EP400" s="2"/>
      <c r="EQ400" s="2"/>
      <c r="ER400" s="2"/>
      <c r="ES400" s="2"/>
      <c r="ET400" s="2"/>
      <c r="EU400" s="2"/>
      <c r="EV400" s="2"/>
      <c r="EW400" s="2"/>
      <c r="EX400" s="2"/>
      <c r="EY400" s="2"/>
      <c r="EZ400" s="2"/>
      <c r="FA400" s="2"/>
      <c r="FB400" s="2"/>
      <c r="FC400" s="2"/>
      <c r="FD400" s="2"/>
      <c r="FE400" s="2"/>
      <c r="FF400" s="2"/>
      <c r="FG400" s="2"/>
      <c r="FH400" s="2"/>
      <c r="FI400" s="2"/>
      <c r="FJ400" s="2"/>
      <c r="FK400" s="2"/>
      <c r="FL400" s="2"/>
      <c r="FM400" s="2"/>
      <c r="FN400" s="2"/>
      <c r="FO400" s="2"/>
      <c r="FP400" s="2"/>
      <c r="FQ400" s="2"/>
      <c r="FR400" s="2"/>
      <c r="FS400" s="2"/>
      <c r="FT400" s="2"/>
      <c r="FU400" s="2"/>
      <c r="FV400" s="2"/>
      <c r="FW400" s="2"/>
      <c r="FX400" s="2"/>
      <c r="FY400" s="2"/>
      <c r="FZ400" s="2"/>
      <c r="GA400" s="2"/>
      <c r="GB400" s="2"/>
      <c r="GC400" s="2"/>
      <c r="GD400" s="2"/>
      <c r="GE400" s="2"/>
      <c r="GF400" s="2"/>
      <c r="GG400" s="2"/>
      <c r="GH400" s="2"/>
      <c r="GI400" s="2"/>
      <c r="GJ400" s="2"/>
      <c r="GK400" s="2"/>
      <c r="GL400" s="2"/>
      <c r="GM400" s="2"/>
      <c r="GN400" s="2"/>
      <c r="GO400" s="2"/>
      <c r="GP400" s="2"/>
    </row>
    <row r="401" spans="6:198" s="1" customFormat="1" ht="12.75" customHeight="1">
      <c r="F401" s="115"/>
      <c r="G401" s="115"/>
      <c r="H401" s="115"/>
      <c r="I401" s="25"/>
      <c r="J401" s="84"/>
      <c r="K401" s="84"/>
      <c r="L401" s="84"/>
      <c r="M401" s="84"/>
      <c r="N401" s="84"/>
      <c r="O401" s="84"/>
      <c r="P401" s="84"/>
      <c r="Q401" s="84"/>
      <c r="R401" s="84"/>
      <c r="S401" s="97"/>
      <c r="T401" s="247"/>
      <c r="U401" s="247"/>
      <c r="V401" s="247"/>
      <c r="W401" s="247"/>
      <c r="X401" s="97"/>
      <c r="Y401" s="159"/>
      <c r="Z401" s="159"/>
      <c r="AA401" s="159"/>
      <c r="AB401" s="97"/>
      <c r="AC401" s="159"/>
      <c r="AD401" s="159"/>
      <c r="AE401" s="159"/>
      <c r="AF401" s="97"/>
      <c r="AG401" s="159"/>
      <c r="AH401" s="159"/>
      <c r="AI401" s="159"/>
      <c r="AJ401" s="97"/>
      <c r="AK401" s="159"/>
      <c r="AL401" s="159"/>
      <c r="AM401" s="159"/>
      <c r="AN401" s="97"/>
      <c r="AO401" s="247"/>
      <c r="AP401" s="247"/>
      <c r="AQ401" s="247"/>
      <c r="AR401" s="247"/>
      <c r="AS401" s="97"/>
      <c r="AT401" s="159"/>
      <c r="AU401" s="159"/>
      <c r="AV401" s="159"/>
      <c r="AW401" s="97"/>
      <c r="AX401" s="247"/>
      <c r="AY401" s="247"/>
      <c r="AZ401" s="247"/>
      <c r="BA401" s="247"/>
      <c r="BB401" s="97"/>
      <c r="BC401" s="159"/>
      <c r="BD401" s="159"/>
      <c r="BE401" s="159"/>
      <c r="BF401" s="97"/>
      <c r="BG401" s="247"/>
      <c r="BH401" s="247"/>
      <c r="BI401" s="247"/>
      <c r="BJ401" s="247"/>
      <c r="BK401" s="247"/>
      <c r="BR401" s="2"/>
      <c r="BS401" s="2"/>
      <c r="BT401" s="2"/>
      <c r="BU401" s="2"/>
      <c r="BV401" s="2"/>
      <c r="BW401" s="2"/>
      <c r="BX401" s="2"/>
      <c r="BY401" s="2"/>
      <c r="BZ401" s="2"/>
      <c r="CA401" s="2"/>
      <c r="CB401" s="2"/>
      <c r="CC401" s="2"/>
      <c r="CD401" s="2"/>
      <c r="CE401" s="2"/>
      <c r="CF401" s="2"/>
      <c r="CG401" s="2"/>
      <c r="CH401" s="2"/>
      <c r="CI401" s="2"/>
      <c r="CJ401" s="2"/>
      <c r="CK401" s="2"/>
      <c r="CL401" s="2"/>
      <c r="CM401" s="2"/>
      <c r="CN401" s="2"/>
      <c r="CO401" s="2"/>
      <c r="CP401" s="2"/>
      <c r="CQ401" s="2"/>
      <c r="CR401" s="2"/>
      <c r="CS401" s="2"/>
      <c r="CT401" s="2"/>
      <c r="CU401" s="2"/>
      <c r="CV401" s="2"/>
      <c r="CW401" s="2"/>
      <c r="CX401" s="2"/>
      <c r="CY401" s="2"/>
      <c r="CZ401" s="2"/>
      <c r="DA401" s="2"/>
      <c r="DB401" s="2"/>
      <c r="DC401" s="2"/>
      <c r="DD401" s="2"/>
      <c r="DE401" s="2"/>
      <c r="DF401" s="2"/>
      <c r="DG401" s="2"/>
      <c r="DH401" s="2"/>
      <c r="DI401" s="2"/>
      <c r="DJ401" s="2"/>
      <c r="DK401" s="2"/>
      <c r="DL401" s="2"/>
      <c r="DM401" s="2"/>
      <c r="DN401" s="2"/>
      <c r="DO401" s="2"/>
      <c r="DP401" s="2"/>
      <c r="DQ401" s="2"/>
      <c r="DR401" s="2"/>
      <c r="DS401" s="2"/>
      <c r="DT401" s="2"/>
      <c r="DU401" s="2"/>
      <c r="DV401" s="2"/>
      <c r="DW401" s="2"/>
      <c r="DX401" s="2"/>
      <c r="DY401" s="2"/>
      <c r="DZ401" s="2"/>
      <c r="EA401" s="2"/>
      <c r="EB401" s="2"/>
      <c r="EC401" s="2"/>
      <c r="ED401" s="2"/>
      <c r="EE401" s="2"/>
      <c r="EF401" s="2"/>
      <c r="EG401" s="2"/>
      <c r="EH401" s="2"/>
      <c r="EI401" s="2"/>
      <c r="EJ401" s="2"/>
      <c r="EK401" s="2"/>
      <c r="EL401" s="2"/>
      <c r="EM401" s="2"/>
      <c r="EN401" s="2"/>
      <c r="EO401" s="2"/>
      <c r="EP401" s="2"/>
      <c r="EQ401" s="2"/>
      <c r="ER401" s="2"/>
      <c r="ES401" s="2"/>
      <c r="ET401" s="2"/>
      <c r="EU401" s="2"/>
      <c r="EV401" s="2"/>
      <c r="EW401" s="2"/>
      <c r="EX401" s="2"/>
      <c r="EY401" s="2"/>
      <c r="EZ401" s="2"/>
      <c r="FA401" s="2"/>
      <c r="FB401" s="2"/>
      <c r="FC401" s="2"/>
      <c r="FD401" s="2"/>
      <c r="FE401" s="2"/>
      <c r="FF401" s="2"/>
      <c r="FG401" s="2"/>
      <c r="FH401" s="2"/>
      <c r="FI401" s="2"/>
      <c r="FJ401" s="2"/>
      <c r="FK401" s="2"/>
      <c r="FL401" s="2"/>
      <c r="FM401" s="2"/>
      <c r="FN401" s="2"/>
      <c r="FO401" s="2"/>
      <c r="FP401" s="2"/>
      <c r="FQ401" s="2"/>
      <c r="FR401" s="2"/>
      <c r="FS401" s="2"/>
      <c r="FT401" s="2"/>
      <c r="FU401" s="2"/>
      <c r="FV401" s="2"/>
      <c r="FW401" s="2"/>
      <c r="FX401" s="2"/>
      <c r="FY401" s="2"/>
      <c r="FZ401" s="2"/>
      <c r="GA401" s="2"/>
      <c r="GB401" s="2"/>
      <c r="GC401" s="2"/>
      <c r="GD401" s="2"/>
      <c r="GE401" s="2"/>
      <c r="GF401" s="2"/>
      <c r="GG401" s="2"/>
      <c r="GH401" s="2"/>
      <c r="GI401" s="2"/>
      <c r="GJ401" s="2"/>
      <c r="GK401" s="2"/>
      <c r="GL401" s="2"/>
      <c r="GM401" s="2"/>
      <c r="GN401" s="2"/>
      <c r="GO401" s="2"/>
      <c r="GP401" s="2"/>
    </row>
    <row r="402" spans="6:198" s="1" customFormat="1" ht="12.75" customHeight="1">
      <c r="F402" s="115"/>
      <c r="G402" s="115"/>
      <c r="H402" s="115"/>
      <c r="I402" s="25"/>
      <c r="J402" s="84"/>
      <c r="K402" s="84"/>
      <c r="L402" s="84"/>
      <c r="M402" s="84"/>
      <c r="N402" s="84"/>
      <c r="O402" s="84"/>
      <c r="P402" s="84"/>
      <c r="Q402" s="84"/>
      <c r="R402" s="84"/>
      <c r="S402" s="97"/>
      <c r="T402" s="247"/>
      <c r="U402" s="247"/>
      <c r="V402" s="247"/>
      <c r="W402" s="247"/>
      <c r="X402" s="97"/>
      <c r="Y402" s="159"/>
      <c r="Z402" s="159"/>
      <c r="AA402" s="159"/>
      <c r="AB402" s="97"/>
      <c r="AC402" s="159"/>
      <c r="AD402" s="159"/>
      <c r="AE402" s="159"/>
      <c r="AF402" s="97"/>
      <c r="AG402" s="159"/>
      <c r="AH402" s="159"/>
      <c r="AI402" s="159"/>
      <c r="AJ402" s="97"/>
      <c r="AK402" s="159"/>
      <c r="AL402" s="159"/>
      <c r="AM402" s="159"/>
      <c r="AN402" s="97"/>
      <c r="AO402" s="247"/>
      <c r="AP402" s="247"/>
      <c r="AQ402" s="247"/>
      <c r="AR402" s="247"/>
      <c r="AS402" s="97"/>
      <c r="AT402" s="159"/>
      <c r="AU402" s="159"/>
      <c r="AV402" s="159"/>
      <c r="AW402" s="97"/>
      <c r="AX402" s="247"/>
      <c r="AY402" s="247"/>
      <c r="AZ402" s="247"/>
      <c r="BA402" s="247"/>
      <c r="BB402" s="97"/>
      <c r="BC402" s="159"/>
      <c r="BD402" s="159"/>
      <c r="BE402" s="159"/>
      <c r="BF402" s="97"/>
      <c r="BG402" s="247"/>
      <c r="BH402" s="247"/>
      <c r="BI402" s="247"/>
      <c r="BJ402" s="247"/>
      <c r="BK402" s="247"/>
      <c r="BR402" s="2"/>
      <c r="BS402" s="2"/>
      <c r="BT402" s="2"/>
      <c r="BU402" s="2"/>
      <c r="BV402" s="2"/>
      <c r="BW402" s="2"/>
      <c r="BX402" s="2"/>
      <c r="BY402" s="2"/>
      <c r="BZ402" s="2"/>
      <c r="CA402" s="2"/>
      <c r="CB402" s="2"/>
      <c r="CC402" s="2"/>
      <c r="CD402" s="2"/>
      <c r="CE402" s="2"/>
      <c r="CF402" s="2"/>
      <c r="CG402" s="2"/>
      <c r="CH402" s="2"/>
      <c r="CI402" s="2"/>
      <c r="CJ402" s="2"/>
      <c r="CK402" s="2"/>
      <c r="CL402" s="2"/>
      <c r="CM402" s="2"/>
      <c r="CN402" s="2"/>
      <c r="CO402" s="2"/>
      <c r="CP402" s="2"/>
      <c r="CQ402" s="2"/>
      <c r="CR402" s="2"/>
      <c r="CS402" s="2"/>
      <c r="CT402" s="2"/>
      <c r="CU402" s="2"/>
      <c r="CV402" s="2"/>
      <c r="CW402" s="2"/>
      <c r="CX402" s="2"/>
      <c r="CY402" s="2"/>
      <c r="CZ402" s="2"/>
      <c r="DA402" s="2"/>
      <c r="DB402" s="2"/>
      <c r="DC402" s="2"/>
      <c r="DD402" s="2"/>
      <c r="DE402" s="2"/>
      <c r="DF402" s="2"/>
      <c r="DG402" s="2"/>
      <c r="DH402" s="2"/>
      <c r="DI402" s="2"/>
      <c r="DJ402" s="2"/>
      <c r="DK402" s="2"/>
      <c r="DL402" s="2"/>
      <c r="DM402" s="2"/>
      <c r="DN402" s="2"/>
      <c r="DO402" s="2"/>
      <c r="DP402" s="2"/>
      <c r="DQ402" s="2"/>
      <c r="DR402" s="2"/>
      <c r="DS402" s="2"/>
      <c r="DT402" s="2"/>
      <c r="DU402" s="2"/>
      <c r="DV402" s="2"/>
      <c r="DW402" s="2"/>
      <c r="DX402" s="2"/>
      <c r="DY402" s="2"/>
      <c r="DZ402" s="2"/>
      <c r="EA402" s="2"/>
      <c r="EB402" s="2"/>
      <c r="EC402" s="2"/>
      <c r="ED402" s="2"/>
      <c r="EE402" s="2"/>
      <c r="EF402" s="2"/>
      <c r="EG402" s="2"/>
      <c r="EH402" s="2"/>
      <c r="EI402" s="2"/>
      <c r="EJ402" s="2"/>
      <c r="EK402" s="2"/>
      <c r="EL402" s="2"/>
      <c r="EM402" s="2"/>
      <c r="EN402" s="2"/>
      <c r="EO402" s="2"/>
      <c r="EP402" s="2"/>
      <c r="EQ402" s="2"/>
      <c r="ER402" s="2"/>
      <c r="ES402" s="2"/>
      <c r="ET402" s="2"/>
      <c r="EU402" s="2"/>
      <c r="EV402" s="2"/>
      <c r="EW402" s="2"/>
      <c r="EX402" s="2"/>
      <c r="EY402" s="2"/>
      <c r="EZ402" s="2"/>
      <c r="FA402" s="2"/>
      <c r="FB402" s="2"/>
      <c r="FC402" s="2"/>
      <c r="FD402" s="2"/>
      <c r="FE402" s="2"/>
      <c r="FF402" s="2"/>
      <c r="FG402" s="2"/>
      <c r="FH402" s="2"/>
      <c r="FI402" s="2"/>
      <c r="FJ402" s="2"/>
      <c r="FK402" s="2"/>
      <c r="FL402" s="2"/>
      <c r="FM402" s="2"/>
      <c r="FN402" s="2"/>
      <c r="FO402" s="2"/>
      <c r="FP402" s="2"/>
      <c r="FQ402" s="2"/>
      <c r="FR402" s="2"/>
      <c r="FS402" s="2"/>
      <c r="FT402" s="2"/>
      <c r="FU402" s="2"/>
      <c r="FV402" s="2"/>
      <c r="FW402" s="2"/>
      <c r="FX402" s="2"/>
      <c r="FY402" s="2"/>
      <c r="FZ402" s="2"/>
      <c r="GA402" s="2"/>
      <c r="GB402" s="2"/>
      <c r="GC402" s="2"/>
      <c r="GD402" s="2"/>
      <c r="GE402" s="2"/>
      <c r="GF402" s="2"/>
      <c r="GG402" s="2"/>
      <c r="GH402" s="2"/>
      <c r="GI402" s="2"/>
      <c r="GJ402" s="2"/>
      <c r="GK402" s="2"/>
      <c r="GL402" s="2"/>
      <c r="GM402" s="2"/>
      <c r="GN402" s="2"/>
      <c r="GO402" s="2"/>
      <c r="GP402" s="2"/>
    </row>
    <row r="403" spans="6:198" s="1" customFormat="1" ht="12.75" customHeight="1">
      <c r="F403" s="115"/>
      <c r="G403" s="115"/>
      <c r="H403" s="115"/>
      <c r="I403" s="25"/>
      <c r="J403" s="84"/>
      <c r="K403" s="84"/>
      <c r="L403" s="84"/>
      <c r="M403" s="84"/>
      <c r="N403" s="84"/>
      <c r="O403" s="84"/>
      <c r="P403" s="84"/>
      <c r="Q403" s="84"/>
      <c r="R403" s="84"/>
      <c r="S403" s="97"/>
      <c r="T403" s="247"/>
      <c r="U403" s="247"/>
      <c r="V403" s="247"/>
      <c r="W403" s="247"/>
      <c r="X403" s="97"/>
      <c r="Y403" s="159"/>
      <c r="Z403" s="159"/>
      <c r="AA403" s="159"/>
      <c r="AB403" s="97"/>
      <c r="AC403" s="159"/>
      <c r="AD403" s="159"/>
      <c r="AE403" s="159"/>
      <c r="AF403" s="97"/>
      <c r="AG403" s="159"/>
      <c r="AH403" s="159"/>
      <c r="AI403" s="159"/>
      <c r="AJ403" s="97"/>
      <c r="AK403" s="159"/>
      <c r="AL403" s="159"/>
      <c r="AM403" s="159"/>
      <c r="AN403" s="97"/>
      <c r="AO403" s="247"/>
      <c r="AP403" s="247"/>
      <c r="AQ403" s="247"/>
      <c r="AR403" s="247"/>
      <c r="AS403" s="97"/>
      <c r="AT403" s="159"/>
      <c r="AU403" s="159"/>
      <c r="AV403" s="159"/>
      <c r="AW403" s="97"/>
      <c r="AX403" s="247"/>
      <c r="AY403" s="247"/>
      <c r="AZ403" s="247"/>
      <c r="BA403" s="247"/>
      <c r="BB403" s="97"/>
      <c r="BC403" s="159"/>
      <c r="BD403" s="159"/>
      <c r="BE403" s="159"/>
      <c r="BF403" s="97"/>
      <c r="BG403" s="247"/>
      <c r="BH403" s="247"/>
      <c r="BI403" s="247"/>
      <c r="BJ403" s="247"/>
      <c r="BK403" s="247"/>
      <c r="BR403" s="2"/>
      <c r="BS403" s="2"/>
      <c r="BT403" s="2"/>
      <c r="BU403" s="2"/>
      <c r="BV403" s="2"/>
      <c r="BW403" s="2"/>
      <c r="BX403" s="2"/>
      <c r="BY403" s="2"/>
      <c r="BZ403" s="2"/>
      <c r="CA403" s="2"/>
      <c r="CB403" s="2"/>
      <c r="CC403" s="2"/>
      <c r="CD403" s="2"/>
      <c r="CE403" s="2"/>
      <c r="CF403" s="2"/>
      <c r="CG403" s="2"/>
      <c r="CH403" s="2"/>
      <c r="CI403" s="2"/>
      <c r="CJ403" s="2"/>
      <c r="CK403" s="2"/>
      <c r="CL403" s="2"/>
      <c r="CM403" s="2"/>
      <c r="CN403" s="2"/>
      <c r="CO403" s="2"/>
      <c r="CP403" s="2"/>
      <c r="CQ403" s="2"/>
      <c r="CR403" s="2"/>
      <c r="CS403" s="2"/>
      <c r="CT403" s="2"/>
      <c r="CU403" s="2"/>
      <c r="CV403" s="2"/>
      <c r="CW403" s="2"/>
      <c r="CX403" s="2"/>
      <c r="CY403" s="2"/>
      <c r="CZ403" s="2"/>
      <c r="DA403" s="2"/>
      <c r="DB403" s="2"/>
      <c r="DC403" s="2"/>
      <c r="DD403" s="2"/>
      <c r="DE403" s="2"/>
      <c r="DF403" s="2"/>
      <c r="DG403" s="2"/>
      <c r="DH403" s="2"/>
      <c r="DI403" s="2"/>
      <c r="DJ403" s="2"/>
      <c r="DK403" s="2"/>
      <c r="DL403" s="2"/>
      <c r="DM403" s="2"/>
      <c r="DN403" s="2"/>
      <c r="DO403" s="2"/>
      <c r="DP403" s="2"/>
      <c r="DQ403" s="2"/>
      <c r="DR403" s="2"/>
      <c r="DS403" s="2"/>
      <c r="DT403" s="2"/>
      <c r="DU403" s="2"/>
      <c r="DV403" s="2"/>
      <c r="DW403" s="2"/>
      <c r="DX403" s="2"/>
      <c r="DY403" s="2"/>
      <c r="DZ403" s="2"/>
      <c r="EA403" s="2"/>
      <c r="EB403" s="2"/>
      <c r="EC403" s="2"/>
      <c r="ED403" s="2"/>
      <c r="EE403" s="2"/>
      <c r="EF403" s="2"/>
      <c r="EG403" s="2"/>
      <c r="EH403" s="2"/>
      <c r="EI403" s="2"/>
      <c r="EJ403" s="2"/>
      <c r="EK403" s="2"/>
      <c r="EL403" s="2"/>
      <c r="EM403" s="2"/>
      <c r="EN403" s="2"/>
      <c r="EO403" s="2"/>
      <c r="EP403" s="2"/>
      <c r="EQ403" s="2"/>
      <c r="ER403" s="2"/>
      <c r="ES403" s="2"/>
      <c r="ET403" s="2"/>
      <c r="EU403" s="2"/>
      <c r="EV403" s="2"/>
      <c r="EW403" s="2"/>
      <c r="EX403" s="2"/>
      <c r="EY403" s="2"/>
      <c r="EZ403" s="2"/>
      <c r="FA403" s="2"/>
      <c r="FB403" s="2"/>
      <c r="FC403" s="2"/>
      <c r="FD403" s="2"/>
      <c r="FE403" s="2"/>
      <c r="FF403" s="2"/>
      <c r="FG403" s="2"/>
      <c r="FH403" s="2"/>
      <c r="FI403" s="2"/>
      <c r="FJ403" s="2"/>
      <c r="FK403" s="2"/>
      <c r="FL403" s="2"/>
      <c r="FM403" s="2"/>
      <c r="FN403" s="2"/>
      <c r="FO403" s="2"/>
      <c r="FP403" s="2"/>
      <c r="FQ403" s="2"/>
      <c r="FR403" s="2"/>
      <c r="FS403" s="2"/>
      <c r="FT403" s="2"/>
      <c r="FU403" s="2"/>
      <c r="FV403" s="2"/>
      <c r="FW403" s="2"/>
      <c r="FX403" s="2"/>
      <c r="FY403" s="2"/>
      <c r="FZ403" s="2"/>
      <c r="GA403" s="2"/>
      <c r="GB403" s="2"/>
      <c r="GC403" s="2"/>
      <c r="GD403" s="2"/>
      <c r="GE403" s="2"/>
      <c r="GF403" s="2"/>
      <c r="GG403" s="2"/>
      <c r="GH403" s="2"/>
      <c r="GI403" s="2"/>
      <c r="GJ403" s="2"/>
      <c r="GK403" s="2"/>
      <c r="GL403" s="2"/>
      <c r="GM403" s="2"/>
      <c r="GN403" s="2"/>
      <c r="GO403" s="2"/>
      <c r="GP403" s="2"/>
    </row>
    <row r="404" spans="6:198" s="1" customFormat="1" ht="12.75" customHeight="1">
      <c r="F404" s="115"/>
      <c r="G404" s="115"/>
      <c r="H404" s="115"/>
      <c r="I404" s="25"/>
      <c r="J404" s="84"/>
      <c r="K404" s="84"/>
      <c r="L404" s="84"/>
      <c r="M404" s="84"/>
      <c r="N404" s="84"/>
      <c r="O404" s="84"/>
      <c r="P404" s="84"/>
      <c r="Q404" s="84"/>
      <c r="R404" s="84"/>
      <c r="S404" s="97"/>
      <c r="T404" s="247"/>
      <c r="U404" s="247"/>
      <c r="V404" s="247"/>
      <c r="W404" s="247"/>
      <c r="X404" s="97"/>
      <c r="Y404" s="159"/>
      <c r="Z404" s="159"/>
      <c r="AA404" s="159"/>
      <c r="AB404" s="97"/>
      <c r="AC404" s="159"/>
      <c r="AD404" s="159"/>
      <c r="AE404" s="159"/>
      <c r="AF404" s="97"/>
      <c r="AG404" s="159"/>
      <c r="AH404" s="159"/>
      <c r="AI404" s="159"/>
      <c r="AJ404" s="97"/>
      <c r="AK404" s="159"/>
      <c r="AL404" s="159"/>
      <c r="AM404" s="159"/>
      <c r="AN404" s="97"/>
      <c r="AO404" s="247"/>
      <c r="AP404" s="247"/>
      <c r="AQ404" s="247"/>
      <c r="AR404" s="247"/>
      <c r="AS404" s="97"/>
      <c r="AT404" s="159"/>
      <c r="AU404" s="159"/>
      <c r="AV404" s="159"/>
      <c r="AW404" s="97"/>
      <c r="AX404" s="247"/>
      <c r="AY404" s="247"/>
      <c r="AZ404" s="247"/>
      <c r="BA404" s="247"/>
      <c r="BB404" s="97"/>
      <c r="BC404" s="159"/>
      <c r="BD404" s="159"/>
      <c r="BE404" s="159"/>
      <c r="BF404" s="97"/>
      <c r="BG404" s="247"/>
      <c r="BH404" s="247"/>
      <c r="BI404" s="247"/>
      <c r="BJ404" s="247"/>
      <c r="BK404" s="247"/>
      <c r="BR404" s="2"/>
      <c r="BS404" s="2"/>
      <c r="BT404" s="2"/>
      <c r="BU404" s="2"/>
      <c r="BV404" s="2"/>
      <c r="BW404" s="2"/>
      <c r="BX404" s="2"/>
      <c r="BY404" s="2"/>
      <c r="BZ404" s="2"/>
      <c r="CA404" s="2"/>
      <c r="CB404" s="2"/>
      <c r="CC404" s="2"/>
      <c r="CD404" s="2"/>
      <c r="CE404" s="2"/>
      <c r="CF404" s="2"/>
      <c r="CG404" s="2"/>
      <c r="CH404" s="2"/>
      <c r="CI404" s="2"/>
      <c r="CJ404" s="2"/>
      <c r="CK404" s="2"/>
      <c r="CL404" s="2"/>
      <c r="CM404" s="2"/>
      <c r="CN404" s="2"/>
      <c r="CO404" s="2"/>
      <c r="CP404" s="2"/>
      <c r="CQ404" s="2"/>
      <c r="CR404" s="2"/>
      <c r="CS404" s="2"/>
      <c r="CT404" s="2"/>
      <c r="CU404" s="2"/>
      <c r="CV404" s="2"/>
      <c r="CW404" s="2"/>
      <c r="CX404" s="2"/>
      <c r="CY404" s="2"/>
      <c r="CZ404" s="2"/>
      <c r="DA404" s="2"/>
      <c r="DB404" s="2"/>
      <c r="DC404" s="2"/>
      <c r="DD404" s="2"/>
      <c r="DE404" s="2"/>
      <c r="DF404" s="2"/>
      <c r="DG404" s="2"/>
      <c r="DH404" s="2"/>
      <c r="DI404" s="2"/>
      <c r="DJ404" s="2"/>
      <c r="DK404" s="2"/>
      <c r="DL404" s="2"/>
      <c r="DM404" s="2"/>
      <c r="DN404" s="2"/>
      <c r="DO404" s="2"/>
      <c r="DP404" s="2"/>
      <c r="DQ404" s="2"/>
      <c r="DR404" s="2"/>
      <c r="DS404" s="2"/>
      <c r="DT404" s="2"/>
      <c r="DU404" s="2"/>
      <c r="DV404" s="2"/>
      <c r="DW404" s="2"/>
      <c r="DX404" s="2"/>
      <c r="DY404" s="2"/>
      <c r="DZ404" s="2"/>
      <c r="EA404" s="2"/>
      <c r="EB404" s="2"/>
      <c r="EC404" s="2"/>
      <c r="ED404" s="2"/>
      <c r="EE404" s="2"/>
      <c r="EF404" s="2"/>
      <c r="EG404" s="2"/>
      <c r="EH404" s="2"/>
      <c r="EI404" s="2"/>
      <c r="EJ404" s="2"/>
      <c r="EK404" s="2"/>
      <c r="EL404" s="2"/>
      <c r="EM404" s="2"/>
      <c r="EN404" s="2"/>
      <c r="EO404" s="2"/>
      <c r="EP404" s="2"/>
      <c r="EQ404" s="2"/>
      <c r="ER404" s="2"/>
      <c r="ES404" s="2"/>
      <c r="ET404" s="2"/>
      <c r="EU404" s="2"/>
      <c r="EV404" s="2"/>
      <c r="EW404" s="2"/>
      <c r="EX404" s="2"/>
      <c r="EY404" s="2"/>
      <c r="EZ404" s="2"/>
      <c r="FA404" s="2"/>
      <c r="FB404" s="2"/>
      <c r="FC404" s="2"/>
      <c r="FD404" s="2"/>
      <c r="FE404" s="2"/>
      <c r="FF404" s="2"/>
      <c r="FG404" s="2"/>
      <c r="FH404" s="2"/>
      <c r="FI404" s="2"/>
      <c r="FJ404" s="2"/>
      <c r="FK404" s="2"/>
      <c r="FL404" s="2"/>
      <c r="FM404" s="2"/>
      <c r="FN404" s="2"/>
      <c r="FO404" s="2"/>
      <c r="FP404" s="2"/>
      <c r="FQ404" s="2"/>
      <c r="FR404" s="2"/>
      <c r="FS404" s="2"/>
      <c r="FT404" s="2"/>
      <c r="FU404" s="2"/>
      <c r="FV404" s="2"/>
      <c r="FW404" s="2"/>
      <c r="FX404" s="2"/>
      <c r="FY404" s="2"/>
      <c r="FZ404" s="2"/>
      <c r="GA404" s="2"/>
      <c r="GB404" s="2"/>
      <c r="GC404" s="2"/>
      <c r="GD404" s="2"/>
      <c r="GE404" s="2"/>
      <c r="GF404" s="2"/>
      <c r="GG404" s="2"/>
      <c r="GH404" s="2"/>
      <c r="GI404" s="2"/>
      <c r="GJ404" s="2"/>
      <c r="GK404" s="2"/>
      <c r="GL404" s="2"/>
      <c r="GM404" s="2"/>
      <c r="GN404" s="2"/>
      <c r="GO404" s="2"/>
      <c r="GP404" s="2"/>
    </row>
    <row r="405" spans="6:198" s="1" customFormat="1" ht="12.75" customHeight="1">
      <c r="F405" s="655"/>
      <c r="G405" s="655"/>
      <c r="H405" s="655"/>
      <c r="I405" s="25"/>
      <c r="J405" s="619"/>
      <c r="K405" s="619"/>
      <c r="L405" s="619"/>
      <c r="M405" s="619"/>
      <c r="N405" s="619"/>
      <c r="O405" s="619"/>
      <c r="P405" s="619"/>
      <c r="Q405" s="619"/>
      <c r="R405" s="619"/>
      <c r="S405" s="97"/>
      <c r="T405" s="696"/>
      <c r="U405" s="696"/>
      <c r="V405" s="696"/>
      <c r="W405" s="696"/>
      <c r="X405" s="97"/>
      <c r="Y405" s="651"/>
      <c r="Z405" s="651"/>
      <c r="AA405" s="651"/>
      <c r="AB405" s="97"/>
      <c r="AC405" s="651"/>
      <c r="AD405" s="651"/>
      <c r="AE405" s="651"/>
      <c r="AF405" s="97"/>
      <c r="AG405" s="651"/>
      <c r="AH405" s="651"/>
      <c r="AI405" s="651"/>
      <c r="AJ405" s="97"/>
      <c r="AK405" s="651"/>
      <c r="AL405" s="651"/>
      <c r="AM405" s="651"/>
      <c r="AN405" s="97"/>
      <c r="AO405" s="696"/>
      <c r="AP405" s="696"/>
      <c r="AQ405" s="696"/>
      <c r="AR405" s="696"/>
      <c r="AS405" s="97"/>
      <c r="AT405" s="651"/>
      <c r="AU405" s="651"/>
      <c r="AV405" s="651"/>
      <c r="AW405" s="97"/>
      <c r="AX405" s="696"/>
      <c r="AY405" s="696"/>
      <c r="AZ405" s="696"/>
      <c r="BA405" s="696"/>
      <c r="BB405" s="97"/>
      <c r="BC405" s="651"/>
      <c r="BD405" s="651"/>
      <c r="BE405" s="651"/>
      <c r="BF405" s="97"/>
      <c r="BG405" s="696"/>
      <c r="BH405" s="696"/>
      <c r="BI405" s="696"/>
      <c r="BJ405" s="696"/>
      <c r="BK405" s="696"/>
      <c r="BR405" s="2"/>
      <c r="BS405" s="2"/>
      <c r="BT405" s="2"/>
      <c r="BU405" s="2"/>
      <c r="BV405" s="2"/>
      <c r="BW405" s="2"/>
      <c r="BX405" s="2"/>
      <c r="BY405" s="2"/>
      <c r="BZ405" s="2"/>
      <c r="CA405" s="2"/>
      <c r="CB405" s="2"/>
      <c r="CC405" s="2"/>
      <c r="CD405" s="2"/>
      <c r="CE405" s="2"/>
      <c r="CF405" s="2"/>
      <c r="CG405" s="2"/>
      <c r="CH405" s="2"/>
      <c r="CI405" s="2"/>
      <c r="CJ405" s="2"/>
      <c r="CK405" s="2"/>
      <c r="CL405" s="2"/>
      <c r="CM405" s="2"/>
      <c r="CN405" s="2"/>
      <c r="CO405" s="2"/>
      <c r="CP405" s="2"/>
      <c r="CQ405" s="2"/>
      <c r="CR405" s="2"/>
      <c r="CS405" s="2"/>
      <c r="CT405" s="2"/>
      <c r="CU405" s="2"/>
      <c r="CV405" s="2"/>
      <c r="CW405" s="2"/>
      <c r="CX405" s="2"/>
      <c r="CY405" s="2"/>
      <c r="CZ405" s="2"/>
      <c r="DA405" s="2"/>
      <c r="DB405" s="2"/>
      <c r="DC405" s="2"/>
      <c r="DD405" s="2"/>
      <c r="DE405" s="2"/>
      <c r="DF405" s="2"/>
      <c r="DG405" s="2"/>
      <c r="DH405" s="2"/>
      <c r="DI405" s="2"/>
      <c r="DJ405" s="2"/>
      <c r="DK405" s="2"/>
      <c r="DL405" s="2"/>
      <c r="DM405" s="2"/>
      <c r="DN405" s="2"/>
      <c r="DO405" s="2"/>
      <c r="DP405" s="2"/>
      <c r="DQ405" s="2"/>
      <c r="DR405" s="2"/>
      <c r="DS405" s="2"/>
      <c r="DT405" s="2"/>
      <c r="DU405" s="2"/>
      <c r="DV405" s="2"/>
      <c r="DW405" s="2"/>
      <c r="DX405" s="2"/>
      <c r="DY405" s="2"/>
      <c r="DZ405" s="2"/>
      <c r="EA405" s="2"/>
      <c r="EB405" s="2"/>
      <c r="EC405" s="2"/>
      <c r="ED405" s="2"/>
      <c r="EE405" s="2"/>
      <c r="EF405" s="2"/>
      <c r="EG405" s="2"/>
      <c r="EH405" s="2"/>
      <c r="EI405" s="2"/>
      <c r="EJ405" s="2"/>
      <c r="EK405" s="2"/>
      <c r="EL405" s="2"/>
      <c r="EM405" s="2"/>
      <c r="EN405" s="2"/>
      <c r="EO405" s="2"/>
      <c r="EP405" s="2"/>
      <c r="EQ405" s="2"/>
      <c r="ER405" s="2"/>
      <c r="ES405" s="2"/>
      <c r="ET405" s="2"/>
      <c r="EU405" s="2"/>
      <c r="EV405" s="2"/>
      <c r="EW405" s="2"/>
      <c r="EX405" s="2"/>
      <c r="EY405" s="2"/>
      <c r="EZ405" s="2"/>
      <c r="FA405" s="2"/>
      <c r="FB405" s="2"/>
      <c r="FC405" s="2"/>
      <c r="FD405" s="2"/>
      <c r="FE405" s="2"/>
      <c r="FF405" s="2"/>
      <c r="FG405" s="2"/>
      <c r="FH405" s="2"/>
      <c r="FI405" s="2"/>
      <c r="FJ405" s="2"/>
      <c r="FK405" s="2"/>
      <c r="FL405" s="2"/>
      <c r="FM405" s="2"/>
      <c r="FN405" s="2"/>
      <c r="FO405" s="2"/>
      <c r="FP405" s="2"/>
      <c r="FQ405" s="2"/>
      <c r="FR405" s="2"/>
      <c r="FS405" s="2"/>
      <c r="FT405" s="2"/>
      <c r="FU405" s="2"/>
      <c r="FV405" s="2"/>
      <c r="FW405" s="2"/>
      <c r="FX405" s="2"/>
      <c r="FY405" s="2"/>
      <c r="FZ405" s="2"/>
      <c r="GA405" s="2"/>
      <c r="GB405" s="2"/>
      <c r="GC405" s="2"/>
      <c r="GD405" s="2"/>
      <c r="GE405" s="2"/>
      <c r="GF405" s="2"/>
      <c r="GG405" s="2"/>
      <c r="GH405" s="2"/>
      <c r="GI405" s="2"/>
      <c r="GJ405" s="2"/>
      <c r="GK405" s="2"/>
      <c r="GL405" s="2"/>
      <c r="GM405" s="2"/>
      <c r="GN405" s="2"/>
      <c r="GO405" s="2"/>
      <c r="GP405" s="2"/>
    </row>
    <row r="406" spans="6:198" s="1" customFormat="1" ht="12.75" customHeight="1">
      <c r="F406" s="655"/>
      <c r="G406" s="655"/>
      <c r="H406" s="655"/>
      <c r="I406" s="25"/>
      <c r="J406" s="619"/>
      <c r="K406" s="619"/>
      <c r="L406" s="619"/>
      <c r="M406" s="619"/>
      <c r="N406" s="619"/>
      <c r="O406" s="619"/>
      <c r="P406" s="619"/>
      <c r="Q406" s="619"/>
      <c r="R406" s="619"/>
      <c r="S406" s="97"/>
      <c r="T406" s="696"/>
      <c r="U406" s="696"/>
      <c r="V406" s="696"/>
      <c r="W406" s="696"/>
      <c r="X406" s="97"/>
      <c r="Y406" s="651"/>
      <c r="Z406" s="651"/>
      <c r="AA406" s="651"/>
      <c r="AB406" s="97"/>
      <c r="AC406" s="651"/>
      <c r="AD406" s="651"/>
      <c r="AE406" s="651"/>
      <c r="AF406" s="97"/>
      <c r="AG406" s="651"/>
      <c r="AH406" s="651"/>
      <c r="AI406" s="651"/>
      <c r="AJ406" s="97"/>
      <c r="AK406" s="651"/>
      <c r="AL406" s="651"/>
      <c r="AM406" s="651"/>
      <c r="AN406" s="97"/>
      <c r="AO406" s="696"/>
      <c r="AP406" s="696"/>
      <c r="AQ406" s="696"/>
      <c r="AR406" s="696"/>
      <c r="AS406" s="97"/>
      <c r="AT406" s="651"/>
      <c r="AU406" s="651"/>
      <c r="AV406" s="651"/>
      <c r="AW406" s="97"/>
      <c r="AX406" s="696"/>
      <c r="AY406" s="696"/>
      <c r="AZ406" s="696"/>
      <c r="BA406" s="696"/>
      <c r="BB406" s="97"/>
      <c r="BC406" s="651"/>
      <c r="BD406" s="651"/>
      <c r="BE406" s="651"/>
      <c r="BF406" s="97"/>
      <c r="BG406" s="696"/>
      <c r="BH406" s="696"/>
      <c r="BI406" s="696"/>
      <c r="BJ406" s="696"/>
      <c r="BK406" s="696"/>
      <c r="BR406" s="2"/>
      <c r="BS406" s="2"/>
      <c r="BT406" s="2"/>
      <c r="BU406" s="2"/>
      <c r="BV406" s="2"/>
      <c r="BW406" s="2"/>
      <c r="BX406" s="2"/>
      <c r="BY406" s="2"/>
      <c r="BZ406" s="2"/>
      <c r="CA406" s="2"/>
      <c r="CB406" s="2"/>
      <c r="CC406" s="2"/>
      <c r="CD406" s="2"/>
      <c r="CE406" s="2"/>
      <c r="CF406" s="2"/>
      <c r="CG406" s="2"/>
      <c r="CH406" s="2"/>
      <c r="CI406" s="2"/>
      <c r="CJ406" s="2"/>
      <c r="CK406" s="2"/>
      <c r="CL406" s="2"/>
      <c r="CM406" s="2"/>
      <c r="CN406" s="2"/>
      <c r="CO406" s="2"/>
      <c r="CP406" s="2"/>
      <c r="CQ406" s="2"/>
      <c r="CR406" s="2"/>
      <c r="CS406" s="2"/>
      <c r="CT406" s="2"/>
      <c r="CU406" s="2"/>
      <c r="CV406" s="2"/>
      <c r="CW406" s="2"/>
      <c r="CX406" s="2"/>
      <c r="CY406" s="2"/>
      <c r="CZ406" s="2"/>
      <c r="DA406" s="2"/>
      <c r="DB406" s="2"/>
      <c r="DC406" s="2"/>
      <c r="DD406" s="2"/>
      <c r="DE406" s="2"/>
      <c r="DF406" s="2"/>
      <c r="DG406" s="2"/>
      <c r="DH406" s="2"/>
      <c r="DI406" s="2"/>
      <c r="DJ406" s="2"/>
      <c r="DK406" s="2"/>
      <c r="DL406" s="2"/>
      <c r="DM406" s="2"/>
      <c r="DN406" s="2"/>
      <c r="DO406" s="2"/>
      <c r="DP406" s="2"/>
      <c r="DQ406" s="2"/>
      <c r="DR406" s="2"/>
      <c r="DS406" s="2"/>
      <c r="DT406" s="2"/>
      <c r="DU406" s="2"/>
      <c r="DV406" s="2"/>
      <c r="DW406" s="2"/>
      <c r="DX406" s="2"/>
      <c r="DY406" s="2"/>
      <c r="DZ406" s="2"/>
      <c r="EA406" s="2"/>
      <c r="EB406" s="2"/>
      <c r="EC406" s="2"/>
      <c r="ED406" s="2"/>
      <c r="EE406" s="2"/>
      <c r="EF406" s="2"/>
      <c r="EG406" s="2"/>
      <c r="EH406" s="2"/>
      <c r="EI406" s="2"/>
      <c r="EJ406" s="2"/>
      <c r="EK406" s="2"/>
      <c r="EL406" s="2"/>
      <c r="EM406" s="2"/>
      <c r="EN406" s="2"/>
      <c r="EO406" s="2"/>
      <c r="EP406" s="2"/>
      <c r="EQ406" s="2"/>
      <c r="ER406" s="2"/>
      <c r="ES406" s="2"/>
      <c r="ET406" s="2"/>
      <c r="EU406" s="2"/>
      <c r="EV406" s="2"/>
      <c r="EW406" s="2"/>
      <c r="EX406" s="2"/>
      <c r="EY406" s="2"/>
      <c r="EZ406" s="2"/>
      <c r="FA406" s="2"/>
      <c r="FB406" s="2"/>
      <c r="FC406" s="2"/>
      <c r="FD406" s="2"/>
      <c r="FE406" s="2"/>
      <c r="FF406" s="2"/>
      <c r="FG406" s="2"/>
      <c r="FH406" s="2"/>
      <c r="FI406" s="2"/>
      <c r="FJ406" s="2"/>
      <c r="FK406" s="2"/>
      <c r="FL406" s="2"/>
      <c r="FM406" s="2"/>
      <c r="FN406" s="2"/>
      <c r="FO406" s="2"/>
      <c r="FP406" s="2"/>
      <c r="FQ406" s="2"/>
      <c r="FR406" s="2"/>
      <c r="FS406" s="2"/>
      <c r="FT406" s="2"/>
      <c r="FU406" s="2"/>
      <c r="FV406" s="2"/>
      <c r="FW406" s="2"/>
      <c r="FX406" s="2"/>
      <c r="FY406" s="2"/>
      <c r="FZ406" s="2"/>
      <c r="GA406" s="2"/>
      <c r="GB406" s="2"/>
      <c r="GC406" s="2"/>
      <c r="GD406" s="2"/>
      <c r="GE406" s="2"/>
      <c r="GF406" s="2"/>
      <c r="GG406" s="2"/>
      <c r="GH406" s="2"/>
      <c r="GI406" s="2"/>
      <c r="GJ406" s="2"/>
      <c r="GK406" s="2"/>
      <c r="GL406" s="2"/>
      <c r="GM406" s="2"/>
      <c r="GN406" s="2"/>
      <c r="GO406" s="2"/>
      <c r="GP406" s="2"/>
    </row>
    <row r="407" spans="6:198" s="1" customFormat="1" ht="12.75" customHeight="1">
      <c r="F407" s="655"/>
      <c r="G407" s="655"/>
      <c r="H407" s="655"/>
      <c r="I407" s="25"/>
      <c r="J407" s="619"/>
      <c r="K407" s="619"/>
      <c r="L407" s="619"/>
      <c r="M407" s="619"/>
      <c r="N407" s="619"/>
      <c r="O407" s="619"/>
      <c r="P407" s="619"/>
      <c r="Q407" s="619"/>
      <c r="R407" s="619"/>
      <c r="S407" s="97"/>
      <c r="T407" s="696"/>
      <c r="U407" s="696"/>
      <c r="V407" s="696"/>
      <c r="W407" s="696"/>
      <c r="X407" s="97"/>
      <c r="Y407" s="651"/>
      <c r="Z407" s="651"/>
      <c r="AA407" s="651"/>
      <c r="AB407" s="97"/>
      <c r="AC407" s="651"/>
      <c r="AD407" s="651"/>
      <c r="AE407" s="651"/>
      <c r="AF407" s="97"/>
      <c r="AG407" s="651"/>
      <c r="AH407" s="651"/>
      <c r="AI407" s="651"/>
      <c r="AJ407" s="97"/>
      <c r="AK407" s="651"/>
      <c r="AL407" s="651"/>
      <c r="AM407" s="651"/>
      <c r="AN407" s="97"/>
      <c r="AO407" s="696"/>
      <c r="AP407" s="696"/>
      <c r="AQ407" s="696"/>
      <c r="AR407" s="696"/>
      <c r="AS407" s="97"/>
      <c r="AT407" s="651"/>
      <c r="AU407" s="651"/>
      <c r="AV407" s="651"/>
      <c r="AW407" s="97"/>
      <c r="AX407" s="696"/>
      <c r="AY407" s="696"/>
      <c r="AZ407" s="696"/>
      <c r="BA407" s="696"/>
      <c r="BB407" s="97"/>
      <c r="BC407" s="651"/>
      <c r="BD407" s="651"/>
      <c r="BE407" s="651"/>
      <c r="BF407" s="97"/>
      <c r="BG407" s="696"/>
      <c r="BH407" s="696"/>
      <c r="BI407" s="696"/>
      <c r="BJ407" s="696"/>
      <c r="BK407" s="696"/>
      <c r="BR407" s="2"/>
      <c r="BS407" s="2"/>
      <c r="BT407" s="2"/>
      <c r="BU407" s="2"/>
      <c r="BV407" s="2"/>
      <c r="BW407" s="2"/>
      <c r="BX407" s="2"/>
      <c r="BY407" s="2"/>
      <c r="BZ407" s="2"/>
      <c r="CA407" s="2"/>
      <c r="CB407" s="2"/>
      <c r="CC407" s="2"/>
      <c r="CD407" s="2"/>
      <c r="CE407" s="2"/>
      <c r="CF407" s="2"/>
      <c r="CG407" s="2"/>
      <c r="CH407" s="2"/>
      <c r="CI407" s="2"/>
      <c r="CJ407" s="2"/>
      <c r="CK407" s="2"/>
      <c r="CL407" s="2"/>
      <c r="CM407" s="2"/>
      <c r="CN407" s="2"/>
      <c r="CO407" s="2"/>
      <c r="CP407" s="2"/>
      <c r="CQ407" s="2"/>
      <c r="CR407" s="2"/>
      <c r="CS407" s="2"/>
      <c r="CT407" s="2"/>
      <c r="CU407" s="2"/>
      <c r="CV407" s="2"/>
      <c r="CW407" s="2"/>
      <c r="CX407" s="2"/>
      <c r="CY407" s="2"/>
      <c r="CZ407" s="2"/>
      <c r="DA407" s="2"/>
      <c r="DB407" s="2"/>
      <c r="DC407" s="2"/>
      <c r="DD407" s="2"/>
      <c r="DE407" s="2"/>
      <c r="DF407" s="2"/>
      <c r="DG407" s="2"/>
      <c r="DH407" s="2"/>
      <c r="DI407" s="2"/>
      <c r="DJ407" s="2"/>
      <c r="DK407" s="2"/>
      <c r="DL407" s="2"/>
      <c r="DM407" s="2"/>
      <c r="DN407" s="2"/>
      <c r="DO407" s="2"/>
      <c r="DP407" s="2"/>
      <c r="DQ407" s="2"/>
      <c r="DR407" s="2"/>
      <c r="DS407" s="2"/>
      <c r="DT407" s="2"/>
      <c r="DU407" s="2"/>
      <c r="DV407" s="2"/>
      <c r="DW407" s="2"/>
      <c r="DX407" s="2"/>
      <c r="DY407" s="2"/>
      <c r="DZ407" s="2"/>
      <c r="EA407" s="2"/>
      <c r="EB407" s="2"/>
      <c r="EC407" s="2"/>
      <c r="ED407" s="2"/>
      <c r="EE407" s="2"/>
      <c r="EF407" s="2"/>
      <c r="EG407" s="2"/>
      <c r="EH407" s="2"/>
      <c r="EI407" s="2"/>
      <c r="EJ407" s="2"/>
      <c r="EK407" s="2"/>
      <c r="EL407" s="2"/>
      <c r="EM407" s="2"/>
      <c r="EN407" s="2"/>
      <c r="EO407" s="2"/>
      <c r="EP407" s="2"/>
      <c r="EQ407" s="2"/>
      <c r="ER407" s="2"/>
      <c r="ES407" s="2"/>
      <c r="ET407" s="2"/>
      <c r="EU407" s="2"/>
      <c r="EV407" s="2"/>
      <c r="EW407" s="2"/>
      <c r="EX407" s="2"/>
      <c r="EY407" s="2"/>
      <c r="EZ407" s="2"/>
      <c r="FA407" s="2"/>
      <c r="FB407" s="2"/>
      <c r="FC407" s="2"/>
      <c r="FD407" s="2"/>
      <c r="FE407" s="2"/>
      <c r="FF407" s="2"/>
      <c r="FG407" s="2"/>
      <c r="FH407" s="2"/>
      <c r="FI407" s="2"/>
      <c r="FJ407" s="2"/>
      <c r="FK407" s="2"/>
      <c r="FL407" s="2"/>
      <c r="FM407" s="2"/>
      <c r="FN407" s="2"/>
      <c r="FO407" s="2"/>
      <c r="FP407" s="2"/>
      <c r="FQ407" s="2"/>
      <c r="FR407" s="2"/>
      <c r="FS407" s="2"/>
      <c r="FT407" s="2"/>
      <c r="FU407" s="2"/>
      <c r="FV407" s="2"/>
      <c r="FW407" s="2"/>
      <c r="FX407" s="2"/>
      <c r="FY407" s="2"/>
      <c r="FZ407" s="2"/>
      <c r="GA407" s="2"/>
      <c r="GB407" s="2"/>
      <c r="GC407" s="2"/>
      <c r="GD407" s="2"/>
      <c r="GE407" s="2"/>
      <c r="GF407" s="2"/>
      <c r="GG407" s="2"/>
      <c r="GH407" s="2"/>
      <c r="GI407" s="2"/>
      <c r="GJ407" s="2"/>
      <c r="GK407" s="2"/>
      <c r="GL407" s="2"/>
      <c r="GM407" s="2"/>
      <c r="GN407" s="2"/>
      <c r="GO407" s="2"/>
      <c r="GP407" s="2"/>
    </row>
    <row r="408" spans="6:198" s="1" customFormat="1" ht="12.75" customHeight="1">
      <c r="F408" s="655"/>
      <c r="G408" s="655"/>
      <c r="H408" s="655"/>
      <c r="I408" s="25"/>
      <c r="J408" s="619"/>
      <c r="K408" s="619"/>
      <c r="L408" s="619"/>
      <c r="M408" s="619"/>
      <c r="N408" s="619"/>
      <c r="O408" s="619"/>
      <c r="P408" s="619"/>
      <c r="Q408" s="619"/>
      <c r="R408" s="619"/>
      <c r="S408" s="97"/>
      <c r="T408" s="696"/>
      <c r="U408" s="696"/>
      <c r="V408" s="696"/>
      <c r="W408" s="696"/>
      <c r="X408" s="97"/>
      <c r="Y408" s="651"/>
      <c r="Z408" s="651"/>
      <c r="AA408" s="651"/>
      <c r="AB408" s="97"/>
      <c r="AC408" s="651"/>
      <c r="AD408" s="651"/>
      <c r="AE408" s="651"/>
      <c r="AF408" s="97"/>
      <c r="AG408" s="651"/>
      <c r="AH408" s="651"/>
      <c r="AI408" s="651"/>
      <c r="AJ408" s="97"/>
      <c r="AK408" s="651"/>
      <c r="AL408" s="651"/>
      <c r="AM408" s="651"/>
      <c r="AN408" s="97"/>
      <c r="AO408" s="696"/>
      <c r="AP408" s="696"/>
      <c r="AQ408" s="696"/>
      <c r="AR408" s="696"/>
      <c r="AS408" s="97"/>
      <c r="AT408" s="651"/>
      <c r="AU408" s="651"/>
      <c r="AV408" s="651"/>
      <c r="AW408" s="97"/>
      <c r="AX408" s="696"/>
      <c r="AY408" s="696"/>
      <c r="AZ408" s="696"/>
      <c r="BA408" s="696"/>
      <c r="BB408" s="97"/>
      <c r="BC408" s="651"/>
      <c r="BD408" s="651"/>
      <c r="BE408" s="651"/>
      <c r="BF408" s="97"/>
      <c r="BG408" s="696"/>
      <c r="BH408" s="696"/>
      <c r="BI408" s="696"/>
      <c r="BJ408" s="696"/>
      <c r="BK408" s="696"/>
      <c r="BR408" s="2"/>
      <c r="BS408" s="2"/>
      <c r="BT408" s="2"/>
      <c r="BU408" s="2"/>
      <c r="BV408" s="2"/>
      <c r="BW408" s="2"/>
      <c r="BX408" s="2"/>
      <c r="BY408" s="2"/>
      <c r="BZ408" s="2"/>
      <c r="CA408" s="2"/>
      <c r="CB408" s="2"/>
      <c r="CC408" s="2"/>
      <c r="CD408" s="2"/>
      <c r="CE408" s="2"/>
      <c r="CF408" s="2"/>
      <c r="CG408" s="2"/>
      <c r="CH408" s="2"/>
      <c r="CI408" s="2"/>
      <c r="CJ408" s="2"/>
      <c r="CK408" s="2"/>
      <c r="CL408" s="2"/>
      <c r="CM408" s="2"/>
      <c r="CN408" s="2"/>
      <c r="CO408" s="2"/>
      <c r="CP408" s="2"/>
      <c r="CQ408" s="2"/>
      <c r="CR408" s="2"/>
      <c r="CS408" s="2"/>
      <c r="CT408" s="2"/>
      <c r="CU408" s="2"/>
      <c r="CV408" s="2"/>
      <c r="CW408" s="2"/>
      <c r="CX408" s="2"/>
      <c r="CY408" s="2"/>
      <c r="CZ408" s="2"/>
      <c r="DA408" s="2"/>
      <c r="DB408" s="2"/>
      <c r="DC408" s="2"/>
      <c r="DD408" s="2"/>
      <c r="DE408" s="2"/>
      <c r="DF408" s="2"/>
      <c r="DG408" s="2"/>
      <c r="DH408" s="2"/>
      <c r="DI408" s="2"/>
      <c r="DJ408" s="2"/>
      <c r="DK408" s="2"/>
      <c r="DL408" s="2"/>
      <c r="DM408" s="2"/>
      <c r="DN408" s="2"/>
      <c r="DO408" s="2"/>
      <c r="DP408" s="2"/>
      <c r="DQ408" s="2"/>
      <c r="DR408" s="2"/>
      <c r="DS408" s="2"/>
      <c r="DT408" s="2"/>
      <c r="DU408" s="2"/>
      <c r="DV408" s="2"/>
      <c r="DW408" s="2"/>
      <c r="DX408" s="2"/>
      <c r="DY408" s="2"/>
      <c r="DZ408" s="2"/>
      <c r="EA408" s="2"/>
      <c r="EB408" s="2"/>
      <c r="EC408" s="2"/>
      <c r="ED408" s="2"/>
      <c r="EE408" s="2"/>
      <c r="EF408" s="2"/>
      <c r="EG408" s="2"/>
      <c r="EH408" s="2"/>
      <c r="EI408" s="2"/>
      <c r="EJ408" s="2"/>
      <c r="EK408" s="2"/>
      <c r="EL408" s="2"/>
      <c r="EM408" s="2"/>
      <c r="EN408" s="2"/>
      <c r="EO408" s="2"/>
      <c r="EP408" s="2"/>
      <c r="EQ408" s="2"/>
      <c r="ER408" s="2"/>
      <c r="ES408" s="2"/>
      <c r="ET408" s="2"/>
      <c r="EU408" s="2"/>
      <c r="EV408" s="2"/>
      <c r="EW408" s="2"/>
      <c r="EX408" s="2"/>
      <c r="EY408" s="2"/>
      <c r="EZ408" s="2"/>
      <c r="FA408" s="2"/>
      <c r="FB408" s="2"/>
      <c r="FC408" s="2"/>
      <c r="FD408" s="2"/>
      <c r="FE408" s="2"/>
      <c r="FF408" s="2"/>
      <c r="FG408" s="2"/>
      <c r="FH408" s="2"/>
      <c r="FI408" s="2"/>
      <c r="FJ408" s="2"/>
      <c r="FK408" s="2"/>
      <c r="FL408" s="2"/>
      <c r="FM408" s="2"/>
      <c r="FN408" s="2"/>
      <c r="FO408" s="2"/>
      <c r="FP408" s="2"/>
      <c r="FQ408" s="2"/>
      <c r="FR408" s="2"/>
      <c r="FS408" s="2"/>
      <c r="FT408" s="2"/>
      <c r="FU408" s="2"/>
      <c r="FV408" s="2"/>
      <c r="FW408" s="2"/>
      <c r="FX408" s="2"/>
      <c r="FY408" s="2"/>
      <c r="FZ408" s="2"/>
      <c r="GA408" s="2"/>
      <c r="GB408" s="2"/>
      <c r="GC408" s="2"/>
      <c r="GD408" s="2"/>
      <c r="GE408" s="2"/>
      <c r="GF408" s="2"/>
      <c r="GG408" s="2"/>
      <c r="GH408" s="2"/>
      <c r="GI408" s="2"/>
      <c r="GJ408" s="2"/>
      <c r="GK408" s="2"/>
      <c r="GL408" s="2"/>
      <c r="GM408" s="2"/>
      <c r="GN408" s="2"/>
      <c r="GO408" s="2"/>
      <c r="GP408" s="2"/>
    </row>
    <row r="409" spans="6:198" s="1" customFormat="1" ht="12.75" customHeight="1">
      <c r="F409" s="655"/>
      <c r="G409" s="655"/>
      <c r="H409" s="655"/>
      <c r="I409" s="25"/>
      <c r="J409" s="619"/>
      <c r="K409" s="619"/>
      <c r="L409" s="619"/>
      <c r="M409" s="619"/>
      <c r="N409" s="619"/>
      <c r="O409" s="619"/>
      <c r="P409" s="619"/>
      <c r="Q409" s="619"/>
      <c r="R409" s="619"/>
      <c r="S409" s="97"/>
      <c r="T409" s="696"/>
      <c r="U409" s="696"/>
      <c r="V409" s="696"/>
      <c r="W409" s="696"/>
      <c r="X409" s="97"/>
      <c r="Y409" s="651"/>
      <c r="Z409" s="651"/>
      <c r="AA409" s="651"/>
      <c r="AB409" s="97"/>
      <c r="AC409" s="651"/>
      <c r="AD409" s="651"/>
      <c r="AE409" s="651"/>
      <c r="AF409" s="97"/>
      <c r="AG409" s="651"/>
      <c r="AH409" s="651"/>
      <c r="AI409" s="651"/>
      <c r="AJ409" s="97"/>
      <c r="AK409" s="651"/>
      <c r="AL409" s="651"/>
      <c r="AM409" s="651"/>
      <c r="AN409" s="97"/>
      <c r="AO409" s="696"/>
      <c r="AP409" s="696"/>
      <c r="AQ409" s="696"/>
      <c r="AR409" s="696"/>
      <c r="AS409" s="97"/>
      <c r="AT409" s="651"/>
      <c r="AU409" s="651"/>
      <c r="AV409" s="651"/>
      <c r="AW409" s="97"/>
      <c r="AX409" s="696"/>
      <c r="AY409" s="696"/>
      <c r="AZ409" s="696"/>
      <c r="BA409" s="696"/>
      <c r="BB409" s="97"/>
      <c r="BC409" s="651"/>
      <c r="BD409" s="651"/>
      <c r="BE409" s="651"/>
      <c r="BF409" s="97"/>
      <c r="BG409" s="696"/>
      <c r="BH409" s="696"/>
      <c r="BI409" s="696"/>
      <c r="BJ409" s="696"/>
      <c r="BK409" s="248"/>
      <c r="BR409" s="2"/>
      <c r="BS409" s="2"/>
      <c r="BT409" s="2"/>
      <c r="BU409" s="2"/>
      <c r="BV409" s="2"/>
      <c r="BW409" s="2"/>
      <c r="BX409" s="2"/>
      <c r="BY409" s="2"/>
      <c r="BZ409" s="2"/>
      <c r="CA409" s="2"/>
      <c r="CB409" s="2"/>
      <c r="CC409" s="2"/>
      <c r="CD409" s="2"/>
      <c r="CE409" s="2"/>
      <c r="CF409" s="2"/>
      <c r="CG409" s="2"/>
      <c r="CH409" s="2"/>
      <c r="CI409" s="2"/>
      <c r="CJ409" s="2"/>
      <c r="CK409" s="2"/>
      <c r="CL409" s="2"/>
      <c r="CM409" s="2"/>
      <c r="CN409" s="2"/>
      <c r="CO409" s="2"/>
      <c r="CP409" s="2"/>
      <c r="CQ409" s="2"/>
      <c r="CR409" s="2"/>
      <c r="CS409" s="2"/>
      <c r="CT409" s="2"/>
      <c r="CU409" s="2"/>
      <c r="CV409" s="2"/>
      <c r="CW409" s="2"/>
      <c r="CX409" s="2"/>
      <c r="CY409" s="2"/>
      <c r="CZ409" s="2"/>
      <c r="DA409" s="2"/>
      <c r="DB409" s="2"/>
      <c r="DC409" s="2"/>
      <c r="DD409" s="2"/>
      <c r="DE409" s="2"/>
      <c r="DF409" s="2"/>
      <c r="DG409" s="2"/>
      <c r="DH409" s="2"/>
      <c r="DI409" s="2"/>
      <c r="DJ409" s="2"/>
      <c r="DK409" s="2"/>
      <c r="DL409" s="2"/>
      <c r="DM409" s="2"/>
      <c r="DN409" s="2"/>
      <c r="DO409" s="2"/>
      <c r="DP409" s="2"/>
      <c r="DQ409" s="2"/>
      <c r="DR409" s="2"/>
      <c r="DS409" s="2"/>
      <c r="DT409" s="2"/>
      <c r="DU409" s="2"/>
      <c r="DV409" s="2"/>
      <c r="DW409" s="2"/>
      <c r="DX409" s="2"/>
      <c r="DY409" s="2"/>
      <c r="DZ409" s="2"/>
      <c r="EA409" s="2"/>
      <c r="EB409" s="2"/>
      <c r="EC409" s="2"/>
      <c r="ED409" s="2"/>
      <c r="EE409" s="2"/>
      <c r="EF409" s="2"/>
      <c r="EG409" s="2"/>
      <c r="EH409" s="2"/>
      <c r="EI409" s="2"/>
      <c r="EJ409" s="2"/>
      <c r="EK409" s="2"/>
      <c r="EL409" s="2"/>
      <c r="EM409" s="2"/>
      <c r="EN409" s="2"/>
      <c r="EO409" s="2"/>
      <c r="EP409" s="2"/>
      <c r="EQ409" s="2"/>
      <c r="ER409" s="2"/>
      <c r="ES409" s="2"/>
      <c r="ET409" s="2"/>
      <c r="EU409" s="2"/>
      <c r="EV409" s="2"/>
      <c r="EW409" s="2"/>
      <c r="EX409" s="2"/>
      <c r="EY409" s="2"/>
      <c r="EZ409" s="2"/>
      <c r="FA409" s="2"/>
      <c r="FB409" s="2"/>
      <c r="FC409" s="2"/>
      <c r="FD409" s="2"/>
      <c r="FE409" s="2"/>
      <c r="FF409" s="2"/>
      <c r="FG409" s="2"/>
      <c r="FH409" s="2"/>
      <c r="FI409" s="2"/>
      <c r="FJ409" s="2"/>
      <c r="FK409" s="2"/>
      <c r="FL409" s="2"/>
      <c r="FM409" s="2"/>
      <c r="FN409" s="2"/>
      <c r="FO409" s="2"/>
      <c r="FP409" s="2"/>
      <c r="FQ409" s="2"/>
      <c r="FR409" s="2"/>
      <c r="FS409" s="2"/>
      <c r="FT409" s="2"/>
      <c r="FU409" s="2"/>
      <c r="FV409" s="2"/>
      <c r="FW409" s="2"/>
      <c r="FX409" s="2"/>
      <c r="FY409" s="2"/>
      <c r="FZ409" s="2"/>
      <c r="GA409" s="2"/>
      <c r="GB409" s="2"/>
      <c r="GC409" s="2"/>
      <c r="GD409" s="2"/>
      <c r="GE409" s="2"/>
      <c r="GF409" s="2"/>
      <c r="GG409" s="2"/>
      <c r="GH409" s="2"/>
      <c r="GI409" s="2"/>
      <c r="GJ409" s="2"/>
      <c r="GK409" s="2"/>
      <c r="GL409" s="2"/>
      <c r="GM409" s="2"/>
      <c r="GN409" s="2"/>
      <c r="GO409" s="2"/>
      <c r="GP409" s="2"/>
    </row>
    <row r="410" spans="6:198" s="1" customFormat="1" ht="12.75" customHeight="1">
      <c r="F410" s="655"/>
      <c r="G410" s="655"/>
      <c r="H410" s="655"/>
      <c r="I410" s="25"/>
      <c r="J410" s="619"/>
      <c r="K410" s="619"/>
      <c r="L410" s="619"/>
      <c r="M410" s="619"/>
      <c r="N410" s="619"/>
      <c r="O410" s="619"/>
      <c r="P410" s="619"/>
      <c r="Q410" s="619"/>
      <c r="R410" s="619"/>
      <c r="S410" s="97"/>
      <c r="T410" s="696"/>
      <c r="U410" s="696"/>
      <c r="V410" s="696"/>
      <c r="W410" s="696"/>
      <c r="X410" s="97"/>
      <c r="Y410" s="651"/>
      <c r="Z410" s="651"/>
      <c r="AA410" s="651"/>
      <c r="AB410" s="97"/>
      <c r="AC410" s="651"/>
      <c r="AD410" s="651"/>
      <c r="AE410" s="651"/>
      <c r="AF410" s="97"/>
      <c r="AG410" s="651"/>
      <c r="AH410" s="651"/>
      <c r="AI410" s="651"/>
      <c r="AJ410" s="97"/>
      <c r="AK410" s="651"/>
      <c r="AL410" s="651"/>
      <c r="AM410" s="651"/>
      <c r="AN410" s="97"/>
      <c r="AO410" s="696"/>
      <c r="AP410" s="696"/>
      <c r="AQ410" s="696"/>
      <c r="AR410" s="696"/>
      <c r="AS410" s="97"/>
      <c r="AT410" s="651"/>
      <c r="AU410" s="651"/>
      <c r="AV410" s="651"/>
      <c r="AW410" s="97"/>
      <c r="AX410" s="696"/>
      <c r="AY410" s="696"/>
      <c r="AZ410" s="696"/>
      <c r="BA410" s="696"/>
      <c r="BB410" s="97"/>
      <c r="BC410" s="651"/>
      <c r="BD410" s="651"/>
      <c r="BE410" s="651"/>
      <c r="BF410" s="97"/>
      <c r="BG410" s="696"/>
      <c r="BH410" s="696"/>
      <c r="BI410" s="696"/>
      <c r="BJ410" s="696"/>
      <c r="BK410" s="248"/>
      <c r="BR410" s="2"/>
      <c r="BS410" s="2"/>
      <c r="BT410" s="2"/>
      <c r="BU410" s="2"/>
      <c r="BV410" s="2"/>
      <c r="BW410" s="2"/>
      <c r="BX410" s="2"/>
      <c r="BY410" s="2"/>
      <c r="BZ410" s="2"/>
      <c r="CA410" s="2"/>
      <c r="CB410" s="2"/>
      <c r="CC410" s="2"/>
      <c r="CD410" s="2"/>
      <c r="CE410" s="2"/>
      <c r="CF410" s="2"/>
      <c r="CG410" s="2"/>
      <c r="CH410" s="2"/>
      <c r="CI410" s="2"/>
      <c r="CJ410" s="2"/>
      <c r="CK410" s="2"/>
      <c r="CL410" s="2"/>
      <c r="CM410" s="2"/>
      <c r="CN410" s="2"/>
      <c r="CO410" s="2"/>
      <c r="CP410" s="2"/>
      <c r="CQ410" s="2"/>
      <c r="CR410" s="2"/>
      <c r="CS410" s="2"/>
      <c r="CT410" s="2"/>
      <c r="CU410" s="2"/>
      <c r="CV410" s="2"/>
      <c r="CW410" s="2"/>
      <c r="CX410" s="2"/>
      <c r="CY410" s="2"/>
      <c r="CZ410" s="2"/>
      <c r="DA410" s="2"/>
      <c r="DB410" s="2"/>
      <c r="DC410" s="2"/>
      <c r="DD410" s="2"/>
      <c r="DE410" s="2"/>
      <c r="DF410" s="2"/>
      <c r="DG410" s="2"/>
      <c r="DH410" s="2"/>
      <c r="DI410" s="2"/>
      <c r="DJ410" s="2"/>
      <c r="DK410" s="2"/>
      <c r="DL410" s="2"/>
      <c r="DM410" s="2"/>
      <c r="DN410" s="2"/>
      <c r="DO410" s="2"/>
      <c r="DP410" s="2"/>
      <c r="DQ410" s="2"/>
      <c r="DR410" s="2"/>
      <c r="DS410" s="2"/>
      <c r="DT410" s="2"/>
      <c r="DU410" s="2"/>
      <c r="DV410" s="2"/>
      <c r="DW410" s="2"/>
      <c r="DX410" s="2"/>
      <c r="DY410" s="2"/>
      <c r="DZ410" s="2"/>
      <c r="EA410" s="2"/>
      <c r="EB410" s="2"/>
      <c r="EC410" s="2"/>
      <c r="ED410" s="2"/>
      <c r="EE410" s="2"/>
      <c r="EF410" s="2"/>
      <c r="EG410" s="2"/>
      <c r="EH410" s="2"/>
      <c r="EI410" s="2"/>
      <c r="EJ410" s="2"/>
      <c r="EK410" s="2"/>
      <c r="EL410" s="2"/>
      <c r="EM410" s="2"/>
      <c r="EN410" s="2"/>
      <c r="EO410" s="2"/>
      <c r="EP410" s="2"/>
      <c r="EQ410" s="2"/>
      <c r="ER410" s="2"/>
      <c r="ES410" s="2"/>
      <c r="ET410" s="2"/>
      <c r="EU410" s="2"/>
      <c r="EV410" s="2"/>
      <c r="EW410" s="2"/>
      <c r="EX410" s="2"/>
      <c r="EY410" s="2"/>
      <c r="EZ410" s="2"/>
      <c r="FA410" s="2"/>
      <c r="FB410" s="2"/>
      <c r="FC410" s="2"/>
      <c r="FD410" s="2"/>
      <c r="FE410" s="2"/>
      <c r="FF410" s="2"/>
      <c r="FG410" s="2"/>
      <c r="FH410" s="2"/>
      <c r="FI410" s="2"/>
      <c r="FJ410" s="2"/>
      <c r="FK410" s="2"/>
      <c r="FL410" s="2"/>
      <c r="FM410" s="2"/>
      <c r="FN410" s="2"/>
      <c r="FO410" s="2"/>
      <c r="FP410" s="2"/>
      <c r="FQ410" s="2"/>
      <c r="FR410" s="2"/>
      <c r="FS410" s="2"/>
      <c r="FT410" s="2"/>
      <c r="FU410" s="2"/>
      <c r="FV410" s="2"/>
      <c r="FW410" s="2"/>
      <c r="FX410" s="2"/>
      <c r="FY410" s="2"/>
      <c r="FZ410" s="2"/>
      <c r="GA410" s="2"/>
      <c r="GB410" s="2"/>
      <c r="GC410" s="2"/>
      <c r="GD410" s="2"/>
      <c r="GE410" s="2"/>
      <c r="GF410" s="2"/>
      <c r="GG410" s="2"/>
      <c r="GH410" s="2"/>
      <c r="GI410" s="2"/>
      <c r="GJ410" s="2"/>
      <c r="GK410" s="2"/>
      <c r="GL410" s="2"/>
      <c r="GM410" s="2"/>
      <c r="GN410" s="2"/>
      <c r="GO410" s="2"/>
      <c r="GP410" s="2"/>
    </row>
    <row r="411" spans="6:198" s="1" customFormat="1" ht="12.75" customHeight="1">
      <c r="F411" s="655"/>
      <c r="G411" s="655"/>
      <c r="H411" s="655"/>
      <c r="I411" s="25"/>
      <c r="J411" s="619"/>
      <c r="K411" s="619"/>
      <c r="L411" s="619"/>
      <c r="M411" s="619"/>
      <c r="N411" s="619"/>
      <c r="O411" s="619"/>
      <c r="P411" s="619"/>
      <c r="Q411" s="619"/>
      <c r="R411" s="619"/>
      <c r="S411" s="97"/>
      <c r="T411" s="696"/>
      <c r="U411" s="696"/>
      <c r="V411" s="696"/>
      <c r="W411" s="696"/>
      <c r="X411" s="97"/>
      <c r="Y411" s="651"/>
      <c r="Z411" s="651"/>
      <c r="AA411" s="651"/>
      <c r="AB411" s="97"/>
      <c r="AC411" s="651"/>
      <c r="AD411" s="651"/>
      <c r="AE411" s="651"/>
      <c r="AF411" s="97"/>
      <c r="AG411" s="651"/>
      <c r="AH411" s="651"/>
      <c r="AI411" s="651"/>
      <c r="AJ411" s="97"/>
      <c r="AK411" s="651"/>
      <c r="AL411" s="651"/>
      <c r="AM411" s="651"/>
      <c r="AN411" s="97"/>
      <c r="AO411" s="696"/>
      <c r="AP411" s="696"/>
      <c r="AQ411" s="696"/>
      <c r="AR411" s="696"/>
      <c r="AS411" s="97"/>
      <c r="AT411" s="651"/>
      <c r="AU411" s="651"/>
      <c r="AV411" s="651"/>
      <c r="AW411" s="97"/>
      <c r="AX411" s="696"/>
      <c r="AY411" s="696"/>
      <c r="AZ411" s="696"/>
      <c r="BA411" s="696"/>
      <c r="BB411" s="97"/>
      <c r="BC411" s="651"/>
      <c r="BD411" s="651"/>
      <c r="BE411" s="651"/>
      <c r="BF411" s="97"/>
      <c r="BG411" s="696"/>
      <c r="BH411" s="696"/>
      <c r="BI411" s="696"/>
      <c r="BJ411" s="696"/>
      <c r="BK411" s="696"/>
      <c r="BR411" s="2"/>
      <c r="BS411" s="2"/>
      <c r="BT411" s="2"/>
      <c r="BU411" s="2"/>
      <c r="BV411" s="2"/>
      <c r="BW411" s="2"/>
      <c r="BX411" s="2"/>
      <c r="BY411" s="2"/>
      <c r="BZ411" s="2"/>
      <c r="CA411" s="2"/>
      <c r="CB411" s="2"/>
      <c r="CC411" s="2"/>
      <c r="CD411" s="2"/>
      <c r="CE411" s="2"/>
      <c r="CF411" s="2"/>
      <c r="CG411" s="2"/>
      <c r="CH411" s="2"/>
      <c r="CI411" s="2"/>
      <c r="CJ411" s="2"/>
      <c r="CK411" s="2"/>
      <c r="CL411" s="2"/>
      <c r="CM411" s="2"/>
      <c r="CN411" s="2"/>
      <c r="CO411" s="2"/>
      <c r="CP411" s="2"/>
      <c r="CQ411" s="2"/>
      <c r="CR411" s="2"/>
      <c r="CS411" s="2"/>
      <c r="CT411" s="2"/>
      <c r="CU411" s="2"/>
      <c r="CV411" s="2"/>
      <c r="CW411" s="2"/>
      <c r="CX411" s="2"/>
      <c r="CY411" s="2"/>
      <c r="CZ411" s="2"/>
      <c r="DA411" s="2"/>
      <c r="DB411" s="2"/>
      <c r="DC411" s="2"/>
      <c r="DD411" s="2"/>
      <c r="DE411" s="2"/>
      <c r="DF411" s="2"/>
      <c r="DG411" s="2"/>
      <c r="DH411" s="2"/>
      <c r="DI411" s="2"/>
      <c r="DJ411" s="2"/>
      <c r="DK411" s="2"/>
      <c r="DL411" s="2"/>
      <c r="DM411" s="2"/>
      <c r="DN411" s="2"/>
      <c r="DO411" s="2"/>
      <c r="DP411" s="2"/>
      <c r="DQ411" s="2"/>
      <c r="DR411" s="2"/>
      <c r="DS411" s="2"/>
      <c r="DT411" s="2"/>
      <c r="DU411" s="2"/>
      <c r="DV411" s="2"/>
      <c r="DW411" s="2"/>
      <c r="DX411" s="2"/>
      <c r="DY411" s="2"/>
      <c r="DZ411" s="2"/>
      <c r="EA411" s="2"/>
      <c r="EB411" s="2"/>
      <c r="EC411" s="2"/>
      <c r="ED411" s="2"/>
      <c r="EE411" s="2"/>
      <c r="EF411" s="2"/>
      <c r="EG411" s="2"/>
      <c r="EH411" s="2"/>
      <c r="EI411" s="2"/>
      <c r="EJ411" s="2"/>
      <c r="EK411" s="2"/>
      <c r="EL411" s="2"/>
      <c r="EM411" s="2"/>
      <c r="EN411" s="2"/>
      <c r="EO411" s="2"/>
      <c r="EP411" s="2"/>
      <c r="EQ411" s="2"/>
      <c r="ER411" s="2"/>
      <c r="ES411" s="2"/>
      <c r="ET411" s="2"/>
      <c r="EU411" s="2"/>
      <c r="EV411" s="2"/>
      <c r="EW411" s="2"/>
      <c r="EX411" s="2"/>
      <c r="EY411" s="2"/>
      <c r="EZ411" s="2"/>
      <c r="FA411" s="2"/>
      <c r="FB411" s="2"/>
      <c r="FC411" s="2"/>
      <c r="FD411" s="2"/>
      <c r="FE411" s="2"/>
      <c r="FF411" s="2"/>
      <c r="FG411" s="2"/>
      <c r="FH411" s="2"/>
      <c r="FI411" s="2"/>
      <c r="FJ411" s="2"/>
      <c r="FK411" s="2"/>
      <c r="FL411" s="2"/>
      <c r="FM411" s="2"/>
      <c r="FN411" s="2"/>
      <c r="FO411" s="2"/>
      <c r="FP411" s="2"/>
      <c r="FQ411" s="2"/>
      <c r="FR411" s="2"/>
      <c r="FS411" s="2"/>
      <c r="FT411" s="2"/>
      <c r="FU411" s="2"/>
      <c r="FV411" s="2"/>
      <c r="FW411" s="2"/>
      <c r="FX411" s="2"/>
      <c r="FY411" s="2"/>
      <c r="FZ411" s="2"/>
      <c r="GA411" s="2"/>
      <c r="GB411" s="2"/>
      <c r="GC411" s="2"/>
      <c r="GD411" s="2"/>
      <c r="GE411" s="2"/>
      <c r="GF411" s="2"/>
      <c r="GG411" s="2"/>
      <c r="GH411" s="2"/>
      <c r="GI411" s="2"/>
      <c r="GJ411" s="2"/>
      <c r="GK411" s="2"/>
      <c r="GL411" s="2"/>
      <c r="GM411" s="2"/>
      <c r="GN411" s="2"/>
      <c r="GO411" s="2"/>
      <c r="GP411" s="2"/>
    </row>
    <row r="412" spans="6:198" s="1" customFormat="1" ht="12.75" customHeight="1">
      <c r="F412" s="655"/>
      <c r="G412" s="655"/>
      <c r="H412" s="655"/>
      <c r="I412" s="25"/>
      <c r="J412" s="619"/>
      <c r="K412" s="619"/>
      <c r="L412" s="619"/>
      <c r="M412" s="619"/>
      <c r="N412" s="619"/>
      <c r="O412" s="619"/>
      <c r="P412" s="619"/>
      <c r="Q412" s="619"/>
      <c r="R412" s="619"/>
      <c r="S412" s="97"/>
      <c r="T412" s="696"/>
      <c r="U412" s="696"/>
      <c r="V412" s="696"/>
      <c r="W412" s="696"/>
      <c r="X412" s="97"/>
      <c r="Y412" s="651"/>
      <c r="Z412" s="651"/>
      <c r="AA412" s="651"/>
      <c r="AB412" s="97"/>
      <c r="AC412" s="651"/>
      <c r="AD412" s="651"/>
      <c r="AE412" s="651"/>
      <c r="AF412" s="97"/>
      <c r="AG412" s="651"/>
      <c r="AH412" s="651"/>
      <c r="AI412" s="651"/>
      <c r="AJ412" s="97"/>
      <c r="AK412" s="651"/>
      <c r="AL412" s="651"/>
      <c r="AM412" s="651"/>
      <c r="AN412" s="97"/>
      <c r="AO412" s="696"/>
      <c r="AP412" s="696"/>
      <c r="AQ412" s="696"/>
      <c r="AR412" s="696"/>
      <c r="AS412" s="97"/>
      <c r="AT412" s="651"/>
      <c r="AU412" s="651"/>
      <c r="AV412" s="651"/>
      <c r="AW412" s="97"/>
      <c r="AX412" s="696"/>
      <c r="AY412" s="696"/>
      <c r="AZ412" s="696"/>
      <c r="BA412" s="696"/>
      <c r="BB412" s="97"/>
      <c r="BC412" s="651"/>
      <c r="BD412" s="651"/>
      <c r="BE412" s="651"/>
      <c r="BF412" s="97"/>
      <c r="BG412" s="696"/>
      <c r="BH412" s="696"/>
      <c r="BI412" s="696"/>
      <c r="BJ412" s="696"/>
      <c r="BK412" s="696"/>
      <c r="BR412" s="2"/>
      <c r="BS412" s="2"/>
      <c r="BT412" s="2"/>
      <c r="BU412" s="2"/>
      <c r="BV412" s="2"/>
      <c r="BW412" s="2"/>
      <c r="BX412" s="2"/>
      <c r="BY412" s="2"/>
      <c r="BZ412" s="2"/>
      <c r="CA412" s="2"/>
      <c r="CB412" s="2"/>
      <c r="CC412" s="2"/>
      <c r="CD412" s="2"/>
      <c r="CE412" s="2"/>
      <c r="CF412" s="2"/>
      <c r="CG412" s="2"/>
      <c r="CH412" s="2"/>
      <c r="CI412" s="2"/>
      <c r="CJ412" s="2"/>
      <c r="CK412" s="2"/>
      <c r="CL412" s="2"/>
      <c r="CM412" s="2"/>
      <c r="CN412" s="2"/>
      <c r="CO412" s="2"/>
      <c r="CP412" s="2"/>
      <c r="CQ412" s="2"/>
      <c r="CR412" s="2"/>
      <c r="CS412" s="2"/>
      <c r="CT412" s="2"/>
      <c r="CU412" s="2"/>
      <c r="CV412" s="2"/>
      <c r="CW412" s="2"/>
      <c r="CX412" s="2"/>
      <c r="CY412" s="2"/>
      <c r="CZ412" s="2"/>
      <c r="DA412" s="2"/>
      <c r="DB412" s="2"/>
      <c r="DC412" s="2"/>
      <c r="DD412" s="2"/>
      <c r="DE412" s="2"/>
      <c r="DF412" s="2"/>
      <c r="DG412" s="2"/>
      <c r="DH412" s="2"/>
      <c r="DI412" s="2"/>
      <c r="DJ412" s="2"/>
      <c r="DK412" s="2"/>
      <c r="DL412" s="2"/>
      <c r="DM412" s="2"/>
      <c r="DN412" s="2"/>
      <c r="DO412" s="2"/>
      <c r="DP412" s="2"/>
      <c r="DQ412" s="2"/>
      <c r="DR412" s="2"/>
      <c r="DS412" s="2"/>
      <c r="DT412" s="2"/>
      <c r="DU412" s="2"/>
      <c r="DV412" s="2"/>
      <c r="DW412" s="2"/>
      <c r="DX412" s="2"/>
      <c r="DY412" s="2"/>
      <c r="DZ412" s="2"/>
      <c r="EA412" s="2"/>
      <c r="EB412" s="2"/>
      <c r="EC412" s="2"/>
      <c r="ED412" s="2"/>
      <c r="EE412" s="2"/>
      <c r="EF412" s="2"/>
      <c r="EG412" s="2"/>
      <c r="EH412" s="2"/>
      <c r="EI412" s="2"/>
      <c r="EJ412" s="2"/>
      <c r="EK412" s="2"/>
      <c r="EL412" s="2"/>
      <c r="EM412" s="2"/>
      <c r="EN412" s="2"/>
      <c r="EO412" s="2"/>
      <c r="EP412" s="2"/>
      <c r="EQ412" s="2"/>
      <c r="ER412" s="2"/>
      <c r="ES412" s="2"/>
      <c r="ET412" s="2"/>
      <c r="EU412" s="2"/>
      <c r="EV412" s="2"/>
      <c r="EW412" s="2"/>
      <c r="EX412" s="2"/>
      <c r="EY412" s="2"/>
      <c r="EZ412" s="2"/>
      <c r="FA412" s="2"/>
      <c r="FB412" s="2"/>
      <c r="FC412" s="2"/>
      <c r="FD412" s="2"/>
      <c r="FE412" s="2"/>
      <c r="FF412" s="2"/>
      <c r="FG412" s="2"/>
      <c r="FH412" s="2"/>
      <c r="FI412" s="2"/>
      <c r="FJ412" s="2"/>
      <c r="FK412" s="2"/>
      <c r="FL412" s="2"/>
      <c r="FM412" s="2"/>
      <c r="FN412" s="2"/>
      <c r="FO412" s="2"/>
      <c r="FP412" s="2"/>
      <c r="FQ412" s="2"/>
      <c r="FR412" s="2"/>
      <c r="FS412" s="2"/>
      <c r="FT412" s="2"/>
      <c r="FU412" s="2"/>
      <c r="FV412" s="2"/>
      <c r="FW412" s="2"/>
      <c r="FX412" s="2"/>
      <c r="FY412" s="2"/>
      <c r="FZ412" s="2"/>
      <c r="GA412" s="2"/>
      <c r="GB412" s="2"/>
      <c r="GC412" s="2"/>
      <c r="GD412" s="2"/>
      <c r="GE412" s="2"/>
      <c r="GF412" s="2"/>
      <c r="GG412" s="2"/>
      <c r="GH412" s="2"/>
      <c r="GI412" s="2"/>
      <c r="GJ412" s="2"/>
      <c r="GK412" s="2"/>
      <c r="GL412" s="2"/>
      <c r="GM412" s="2"/>
      <c r="GN412" s="2"/>
      <c r="GO412" s="2"/>
      <c r="GP412" s="2"/>
    </row>
    <row r="413" spans="6:198" s="1" customFormat="1" ht="12.75" customHeight="1">
      <c r="F413" s="97"/>
      <c r="G413" s="700" t="s">
        <v>189</v>
      </c>
      <c r="H413" s="701"/>
      <c r="I413" s="701"/>
      <c r="J413" s="701"/>
      <c r="K413" s="701"/>
      <c r="L413" s="701"/>
      <c r="M413" s="701"/>
      <c r="N413" s="701"/>
      <c r="O413" s="701"/>
      <c r="P413" s="701"/>
      <c r="Q413" s="701"/>
      <c r="R413" s="701"/>
      <c r="S413" s="701"/>
      <c r="T413" s="701"/>
      <c r="U413" s="701"/>
      <c r="V413" s="701"/>
      <c r="W413" s="701"/>
      <c r="X413" s="701"/>
      <c r="Y413" s="701"/>
      <c r="Z413" s="701"/>
      <c r="AA413" s="701"/>
      <c r="AB413" s="701"/>
      <c r="AC413" s="701"/>
      <c r="AD413" s="701"/>
      <c r="AE413" s="701"/>
      <c r="AF413" s="701"/>
      <c r="AG413" s="701"/>
      <c r="AH413" s="701"/>
      <c r="AI413" s="701"/>
      <c r="AJ413" s="701"/>
      <c r="AK413" s="701"/>
      <c r="AL413" s="701"/>
      <c r="AM413" s="701"/>
      <c r="AN413" s="701"/>
      <c r="AO413" s="701"/>
      <c r="AP413" s="701"/>
      <c r="AQ413" s="701"/>
      <c r="AR413" s="701"/>
      <c r="AS413" s="701"/>
      <c r="AT413" s="701"/>
      <c r="AU413" s="701"/>
      <c r="AV413" s="701"/>
      <c r="AW413" s="701"/>
      <c r="AX413" s="701"/>
      <c r="AY413" s="701"/>
      <c r="AZ413" s="701"/>
      <c r="BA413" s="701"/>
      <c r="BB413" s="701"/>
      <c r="BC413" s="701"/>
      <c r="BD413" s="701"/>
      <c r="BE413" s="701"/>
      <c r="BF413" s="701"/>
      <c r="BG413" s="701"/>
      <c r="BH413" s="701"/>
      <c r="BI413" s="701"/>
      <c r="BJ413" s="701"/>
      <c r="BK413" s="97"/>
      <c r="BR413" s="2"/>
      <c r="BS413" s="2"/>
      <c r="BT413" s="2"/>
      <c r="BU413" s="2"/>
      <c r="BV413" s="2"/>
      <c r="BW413" s="2"/>
      <c r="BX413" s="2"/>
      <c r="BY413" s="2"/>
      <c r="BZ413" s="2"/>
      <c r="CA413" s="2"/>
      <c r="CB413" s="2"/>
      <c r="CC413" s="2"/>
      <c r="CD413" s="2"/>
      <c r="CE413" s="2"/>
      <c r="CF413" s="2"/>
      <c r="CG413" s="2"/>
      <c r="CH413" s="2"/>
      <c r="CI413" s="2"/>
      <c r="CJ413" s="2"/>
      <c r="CK413" s="2"/>
      <c r="CL413" s="2"/>
      <c r="CM413" s="2"/>
      <c r="CN413" s="2"/>
      <c r="CO413" s="2"/>
      <c r="CP413" s="2"/>
      <c r="CQ413" s="2"/>
      <c r="CR413" s="2"/>
      <c r="CS413" s="2"/>
      <c r="CT413" s="2"/>
      <c r="CU413" s="2"/>
      <c r="CV413" s="2"/>
      <c r="CW413" s="2"/>
      <c r="CX413" s="2"/>
      <c r="CY413" s="2"/>
      <c r="CZ413" s="2"/>
      <c r="DA413" s="2"/>
      <c r="DB413" s="2"/>
      <c r="DC413" s="2"/>
      <c r="DD413" s="2"/>
      <c r="DE413" s="2"/>
      <c r="DF413" s="2"/>
      <c r="DG413" s="2"/>
      <c r="DH413" s="2"/>
      <c r="DI413" s="2"/>
      <c r="DJ413" s="2"/>
      <c r="DK413" s="2"/>
      <c r="DL413" s="2"/>
      <c r="DM413" s="2"/>
      <c r="DN413" s="2"/>
      <c r="DO413" s="2"/>
      <c r="DP413" s="2"/>
      <c r="DQ413" s="2"/>
      <c r="DR413" s="2"/>
      <c r="DS413" s="2"/>
      <c r="DT413" s="2"/>
      <c r="DU413" s="2"/>
      <c r="DV413" s="2"/>
      <c r="DW413" s="2"/>
      <c r="DX413" s="2"/>
      <c r="DY413" s="2"/>
      <c r="DZ413" s="2"/>
      <c r="EA413" s="2"/>
      <c r="EB413" s="2"/>
      <c r="EC413" s="2"/>
      <c r="ED413" s="2"/>
      <c r="EE413" s="2"/>
      <c r="EF413" s="2"/>
      <c r="EG413" s="2"/>
      <c r="EH413" s="2"/>
      <c r="EI413" s="2"/>
      <c r="EJ413" s="2"/>
      <c r="EK413" s="2"/>
      <c r="EL413" s="2"/>
      <c r="EM413" s="2"/>
      <c r="EN413" s="2"/>
      <c r="EO413" s="2"/>
      <c r="EP413" s="2"/>
      <c r="EQ413" s="2"/>
      <c r="ER413" s="2"/>
      <c r="ES413" s="2"/>
      <c r="ET413" s="2"/>
      <c r="EU413" s="2"/>
      <c r="EV413" s="2"/>
      <c r="EW413" s="2"/>
      <c r="EX413" s="2"/>
      <c r="EY413" s="2"/>
      <c r="EZ413" s="2"/>
      <c r="FA413" s="2"/>
      <c r="FB413" s="2"/>
      <c r="FC413" s="2"/>
      <c r="FD413" s="2"/>
      <c r="FE413" s="2"/>
      <c r="FF413" s="2"/>
      <c r="FG413" s="2"/>
      <c r="FH413" s="2"/>
      <c r="FI413" s="2"/>
      <c r="FJ413" s="2"/>
      <c r="FK413" s="2"/>
      <c r="FL413" s="2"/>
      <c r="FM413" s="2"/>
      <c r="FN413" s="2"/>
      <c r="FO413" s="2"/>
      <c r="FP413" s="2"/>
      <c r="FQ413" s="2"/>
      <c r="FR413" s="2"/>
      <c r="FS413" s="2"/>
      <c r="FT413" s="2"/>
      <c r="FU413" s="2"/>
      <c r="FV413" s="2"/>
      <c r="FW413" s="2"/>
      <c r="FX413" s="2"/>
      <c r="FY413" s="2"/>
      <c r="FZ413" s="2"/>
      <c r="GA413" s="2"/>
      <c r="GB413" s="2"/>
      <c r="GC413" s="2"/>
      <c r="GD413" s="2"/>
      <c r="GE413" s="2"/>
      <c r="GF413" s="2"/>
      <c r="GG413" s="2"/>
      <c r="GH413" s="2"/>
      <c r="GI413" s="2"/>
      <c r="GJ413" s="2"/>
      <c r="GK413" s="2"/>
      <c r="GL413" s="2"/>
      <c r="GM413" s="2"/>
      <c r="GN413" s="2"/>
      <c r="GO413" s="2"/>
      <c r="GP413" s="2"/>
    </row>
    <row r="414" spans="6:198" s="1" customFormat="1" ht="12.75" customHeight="1">
      <c r="F414" s="97"/>
      <c r="G414" s="701"/>
      <c r="H414" s="701"/>
      <c r="I414" s="701"/>
      <c r="J414" s="701"/>
      <c r="K414" s="701"/>
      <c r="L414" s="701"/>
      <c r="M414" s="701"/>
      <c r="N414" s="701"/>
      <c r="O414" s="701"/>
      <c r="P414" s="701"/>
      <c r="Q414" s="701"/>
      <c r="R414" s="701"/>
      <c r="S414" s="701"/>
      <c r="T414" s="701"/>
      <c r="U414" s="701"/>
      <c r="V414" s="701"/>
      <c r="W414" s="701"/>
      <c r="X414" s="701"/>
      <c r="Y414" s="701"/>
      <c r="Z414" s="701"/>
      <c r="AA414" s="701"/>
      <c r="AB414" s="701"/>
      <c r="AC414" s="701"/>
      <c r="AD414" s="701"/>
      <c r="AE414" s="701"/>
      <c r="AF414" s="701"/>
      <c r="AG414" s="701"/>
      <c r="AH414" s="701"/>
      <c r="AI414" s="701"/>
      <c r="AJ414" s="701"/>
      <c r="AK414" s="701"/>
      <c r="AL414" s="701"/>
      <c r="AM414" s="701"/>
      <c r="AN414" s="701"/>
      <c r="AO414" s="701"/>
      <c r="AP414" s="701"/>
      <c r="AQ414" s="701"/>
      <c r="AR414" s="701"/>
      <c r="AS414" s="701"/>
      <c r="AT414" s="701"/>
      <c r="AU414" s="701"/>
      <c r="AV414" s="701"/>
      <c r="AW414" s="701"/>
      <c r="AX414" s="701"/>
      <c r="AY414" s="701"/>
      <c r="AZ414" s="701"/>
      <c r="BA414" s="701"/>
      <c r="BB414" s="701"/>
      <c r="BC414" s="701"/>
      <c r="BD414" s="701"/>
      <c r="BE414" s="701"/>
      <c r="BF414" s="701"/>
      <c r="BG414" s="701"/>
      <c r="BH414" s="701"/>
      <c r="BI414" s="701"/>
      <c r="BJ414" s="701"/>
      <c r="BK414" s="97"/>
      <c r="BR414" s="2"/>
      <c r="BS414" s="2"/>
      <c r="BT414" s="2"/>
      <c r="BU414" s="2"/>
      <c r="BV414" s="2"/>
      <c r="BW414" s="2"/>
      <c r="BX414" s="2"/>
      <c r="BY414" s="2"/>
      <c r="BZ414" s="2"/>
      <c r="CA414" s="2"/>
      <c r="CB414" s="2"/>
      <c r="CC414" s="2"/>
      <c r="CD414" s="2"/>
      <c r="CE414" s="2"/>
      <c r="CF414" s="2"/>
      <c r="CG414" s="2"/>
      <c r="CH414" s="2"/>
      <c r="CI414" s="2"/>
      <c r="CJ414" s="2"/>
      <c r="CK414" s="2"/>
      <c r="CL414" s="2"/>
      <c r="CM414" s="2"/>
      <c r="CN414" s="2"/>
      <c r="CO414" s="2"/>
      <c r="CP414" s="2"/>
      <c r="CQ414" s="2"/>
      <c r="CR414" s="2"/>
      <c r="CS414" s="2"/>
      <c r="CT414" s="2"/>
      <c r="CU414" s="2"/>
      <c r="CV414" s="2"/>
      <c r="CW414" s="2"/>
      <c r="CX414" s="2"/>
      <c r="CY414" s="2"/>
      <c r="CZ414" s="2"/>
      <c r="DA414" s="2"/>
      <c r="DB414" s="2"/>
      <c r="DC414" s="2"/>
      <c r="DD414" s="2"/>
      <c r="DE414" s="2"/>
      <c r="DF414" s="2"/>
      <c r="DG414" s="2"/>
      <c r="DH414" s="2"/>
      <c r="DI414" s="2"/>
      <c r="DJ414" s="2"/>
      <c r="DK414" s="2"/>
      <c r="DL414" s="2"/>
      <c r="DM414" s="2"/>
      <c r="DN414" s="2"/>
      <c r="DO414" s="2"/>
      <c r="DP414" s="2"/>
      <c r="DQ414" s="2"/>
      <c r="DR414" s="2"/>
      <c r="DS414" s="2"/>
      <c r="DT414" s="2"/>
      <c r="DU414" s="2"/>
      <c r="DV414" s="2"/>
      <c r="DW414" s="2"/>
      <c r="DX414" s="2"/>
      <c r="DY414" s="2"/>
      <c r="DZ414" s="2"/>
      <c r="EA414" s="2"/>
      <c r="EB414" s="2"/>
      <c r="EC414" s="2"/>
      <c r="ED414" s="2"/>
      <c r="EE414" s="2"/>
      <c r="EF414" s="2"/>
      <c r="EG414" s="2"/>
      <c r="EH414" s="2"/>
      <c r="EI414" s="2"/>
      <c r="EJ414" s="2"/>
      <c r="EK414" s="2"/>
      <c r="EL414" s="2"/>
      <c r="EM414" s="2"/>
      <c r="EN414" s="2"/>
      <c r="EO414" s="2"/>
      <c r="EP414" s="2"/>
      <c r="EQ414" s="2"/>
      <c r="ER414" s="2"/>
      <c r="ES414" s="2"/>
      <c r="ET414" s="2"/>
      <c r="EU414" s="2"/>
      <c r="EV414" s="2"/>
      <c r="EW414" s="2"/>
      <c r="EX414" s="2"/>
      <c r="EY414" s="2"/>
      <c r="EZ414" s="2"/>
      <c r="FA414" s="2"/>
      <c r="FB414" s="2"/>
      <c r="FC414" s="2"/>
      <c r="FD414" s="2"/>
      <c r="FE414" s="2"/>
      <c r="FF414" s="2"/>
      <c r="FG414" s="2"/>
      <c r="FH414" s="2"/>
      <c r="FI414" s="2"/>
      <c r="FJ414" s="2"/>
      <c r="FK414" s="2"/>
      <c r="FL414" s="2"/>
      <c r="FM414" s="2"/>
      <c r="FN414" s="2"/>
      <c r="FO414" s="2"/>
      <c r="FP414" s="2"/>
      <c r="FQ414" s="2"/>
      <c r="FR414" s="2"/>
      <c r="FS414" s="2"/>
      <c r="FT414" s="2"/>
      <c r="FU414" s="2"/>
      <c r="FV414" s="2"/>
      <c r="FW414" s="2"/>
      <c r="FX414" s="2"/>
      <c r="FY414" s="2"/>
      <c r="FZ414" s="2"/>
      <c r="GA414" s="2"/>
      <c r="GB414" s="2"/>
      <c r="GC414" s="2"/>
      <c r="GD414" s="2"/>
      <c r="GE414" s="2"/>
      <c r="GF414" s="2"/>
      <c r="GG414" s="2"/>
      <c r="GH414" s="2"/>
      <c r="GI414" s="2"/>
      <c r="GJ414" s="2"/>
      <c r="GK414" s="2"/>
      <c r="GL414" s="2"/>
      <c r="GM414" s="2"/>
      <c r="GN414" s="2"/>
      <c r="GO414" s="2"/>
      <c r="GP414" s="2"/>
    </row>
    <row r="415" spans="6:198" s="1" customFormat="1" ht="12.75" customHeight="1">
      <c r="F415" s="97"/>
      <c r="G415" s="701"/>
      <c r="H415" s="701"/>
      <c r="I415" s="701"/>
      <c r="J415" s="701"/>
      <c r="K415" s="701"/>
      <c r="L415" s="701"/>
      <c r="M415" s="701"/>
      <c r="N415" s="701"/>
      <c r="O415" s="701"/>
      <c r="P415" s="701"/>
      <c r="Q415" s="701"/>
      <c r="R415" s="701"/>
      <c r="S415" s="701"/>
      <c r="T415" s="701"/>
      <c r="U415" s="701"/>
      <c r="V415" s="701"/>
      <c r="W415" s="701"/>
      <c r="X415" s="701"/>
      <c r="Y415" s="701"/>
      <c r="Z415" s="701"/>
      <c r="AA415" s="701"/>
      <c r="AB415" s="701"/>
      <c r="AC415" s="701"/>
      <c r="AD415" s="701"/>
      <c r="AE415" s="701"/>
      <c r="AF415" s="701"/>
      <c r="AG415" s="701"/>
      <c r="AH415" s="701"/>
      <c r="AI415" s="701"/>
      <c r="AJ415" s="701"/>
      <c r="AK415" s="701"/>
      <c r="AL415" s="701"/>
      <c r="AM415" s="701"/>
      <c r="AN415" s="701"/>
      <c r="AO415" s="701"/>
      <c r="AP415" s="701"/>
      <c r="AQ415" s="701"/>
      <c r="AR415" s="701"/>
      <c r="AS415" s="701"/>
      <c r="AT415" s="701"/>
      <c r="AU415" s="701"/>
      <c r="AV415" s="701"/>
      <c r="AW415" s="701"/>
      <c r="AX415" s="701"/>
      <c r="AY415" s="701"/>
      <c r="AZ415" s="701"/>
      <c r="BA415" s="701"/>
      <c r="BB415" s="701"/>
      <c r="BC415" s="701"/>
      <c r="BD415" s="701"/>
      <c r="BE415" s="701"/>
      <c r="BF415" s="701"/>
      <c r="BG415" s="701"/>
      <c r="BH415" s="701"/>
      <c r="BI415" s="701"/>
      <c r="BJ415" s="701"/>
      <c r="BK415" s="97"/>
      <c r="BR415" s="2"/>
      <c r="BS415" s="2"/>
      <c r="BT415" s="2"/>
      <c r="BU415" s="2"/>
      <c r="BV415" s="2"/>
      <c r="BW415" s="2"/>
      <c r="BX415" s="2"/>
      <c r="BY415" s="2"/>
      <c r="BZ415" s="2"/>
      <c r="CA415" s="2"/>
      <c r="CB415" s="2"/>
      <c r="CC415" s="2"/>
      <c r="CD415" s="2"/>
      <c r="CE415" s="2"/>
      <c r="CF415" s="2"/>
      <c r="CG415" s="2"/>
      <c r="CH415" s="2"/>
      <c r="CI415" s="2"/>
      <c r="CJ415" s="2"/>
      <c r="CK415" s="2"/>
      <c r="CL415" s="2"/>
      <c r="CM415" s="2"/>
      <c r="CN415" s="2"/>
      <c r="CO415" s="2"/>
      <c r="CP415" s="2"/>
      <c r="CQ415" s="2"/>
      <c r="CR415" s="2"/>
      <c r="CS415" s="2"/>
      <c r="CT415" s="2"/>
      <c r="CU415" s="2"/>
      <c r="CV415" s="2"/>
      <c r="CW415" s="2"/>
      <c r="CX415" s="2"/>
      <c r="CY415" s="2"/>
      <c r="CZ415" s="2"/>
      <c r="DA415" s="2"/>
      <c r="DB415" s="2"/>
      <c r="DC415" s="2"/>
      <c r="DD415" s="2"/>
      <c r="DE415" s="2"/>
      <c r="DF415" s="2"/>
      <c r="DG415" s="2"/>
      <c r="DH415" s="2"/>
      <c r="DI415" s="2"/>
      <c r="DJ415" s="2"/>
      <c r="DK415" s="2"/>
      <c r="DL415" s="2"/>
      <c r="DM415" s="2"/>
      <c r="DN415" s="2"/>
      <c r="DO415" s="2"/>
      <c r="DP415" s="2"/>
      <c r="DQ415" s="2"/>
      <c r="DR415" s="2"/>
      <c r="DS415" s="2"/>
      <c r="DT415" s="2"/>
      <c r="DU415" s="2"/>
      <c r="DV415" s="2"/>
      <c r="DW415" s="2"/>
      <c r="DX415" s="2"/>
      <c r="DY415" s="2"/>
      <c r="DZ415" s="2"/>
      <c r="EA415" s="2"/>
      <c r="EB415" s="2"/>
      <c r="EC415" s="2"/>
      <c r="ED415" s="2"/>
      <c r="EE415" s="2"/>
      <c r="EF415" s="2"/>
      <c r="EG415" s="2"/>
      <c r="EH415" s="2"/>
      <c r="EI415" s="2"/>
      <c r="EJ415" s="2"/>
      <c r="EK415" s="2"/>
      <c r="EL415" s="2"/>
      <c r="EM415" s="2"/>
      <c r="EN415" s="2"/>
      <c r="EO415" s="2"/>
      <c r="EP415" s="2"/>
      <c r="EQ415" s="2"/>
      <c r="ER415" s="2"/>
      <c r="ES415" s="2"/>
      <c r="ET415" s="2"/>
      <c r="EU415" s="2"/>
      <c r="EV415" s="2"/>
      <c r="EW415" s="2"/>
      <c r="EX415" s="2"/>
      <c r="EY415" s="2"/>
      <c r="EZ415" s="2"/>
      <c r="FA415" s="2"/>
      <c r="FB415" s="2"/>
      <c r="FC415" s="2"/>
      <c r="FD415" s="2"/>
      <c r="FE415" s="2"/>
      <c r="FF415" s="2"/>
      <c r="FG415" s="2"/>
      <c r="FH415" s="2"/>
      <c r="FI415" s="2"/>
      <c r="FJ415" s="2"/>
      <c r="FK415" s="2"/>
      <c r="FL415" s="2"/>
      <c r="FM415" s="2"/>
      <c r="FN415" s="2"/>
      <c r="FO415" s="2"/>
      <c r="FP415" s="2"/>
      <c r="FQ415" s="2"/>
      <c r="FR415" s="2"/>
      <c r="FS415" s="2"/>
      <c r="FT415" s="2"/>
      <c r="FU415" s="2"/>
      <c r="FV415" s="2"/>
      <c r="FW415" s="2"/>
      <c r="FX415" s="2"/>
      <c r="FY415" s="2"/>
      <c r="FZ415" s="2"/>
      <c r="GA415" s="2"/>
      <c r="GB415" s="2"/>
      <c r="GC415" s="2"/>
      <c r="GD415" s="2"/>
      <c r="GE415" s="2"/>
      <c r="GF415" s="2"/>
      <c r="GG415" s="2"/>
      <c r="GH415" s="2"/>
      <c r="GI415" s="2"/>
      <c r="GJ415" s="2"/>
      <c r="GK415" s="2"/>
      <c r="GL415" s="2"/>
      <c r="GM415" s="2"/>
      <c r="GN415" s="2"/>
      <c r="GO415" s="2"/>
      <c r="GP415" s="2"/>
    </row>
    <row r="416" spans="6:198" s="1" customFormat="1" ht="12.75" customHeight="1">
      <c r="F416" s="97"/>
      <c r="G416" s="701"/>
      <c r="H416" s="701"/>
      <c r="I416" s="701"/>
      <c r="J416" s="701"/>
      <c r="K416" s="701"/>
      <c r="L416" s="701"/>
      <c r="M416" s="701"/>
      <c r="N416" s="701"/>
      <c r="O416" s="701"/>
      <c r="P416" s="701"/>
      <c r="Q416" s="701"/>
      <c r="R416" s="701"/>
      <c r="S416" s="701"/>
      <c r="T416" s="701"/>
      <c r="U416" s="701"/>
      <c r="V416" s="701"/>
      <c r="W416" s="701"/>
      <c r="X416" s="701"/>
      <c r="Y416" s="701"/>
      <c r="Z416" s="701"/>
      <c r="AA416" s="701"/>
      <c r="AB416" s="701"/>
      <c r="AC416" s="701"/>
      <c r="AD416" s="701"/>
      <c r="AE416" s="701"/>
      <c r="AF416" s="701"/>
      <c r="AG416" s="701"/>
      <c r="AH416" s="701"/>
      <c r="AI416" s="701"/>
      <c r="AJ416" s="701"/>
      <c r="AK416" s="701"/>
      <c r="AL416" s="701"/>
      <c r="AM416" s="701"/>
      <c r="AN416" s="701"/>
      <c r="AO416" s="701"/>
      <c r="AP416" s="701"/>
      <c r="AQ416" s="701"/>
      <c r="AR416" s="701"/>
      <c r="AS416" s="701"/>
      <c r="AT416" s="701"/>
      <c r="AU416" s="701"/>
      <c r="AV416" s="701"/>
      <c r="AW416" s="701"/>
      <c r="AX416" s="701"/>
      <c r="AY416" s="701"/>
      <c r="AZ416" s="701"/>
      <c r="BA416" s="701"/>
      <c r="BB416" s="701"/>
      <c r="BC416" s="701"/>
      <c r="BD416" s="701"/>
      <c r="BE416" s="701"/>
      <c r="BF416" s="701"/>
      <c r="BG416" s="701"/>
      <c r="BH416" s="701"/>
      <c r="BI416" s="701"/>
      <c r="BJ416" s="701"/>
      <c r="BK416" s="97"/>
      <c r="BR416" s="2"/>
      <c r="BS416" s="2"/>
      <c r="BT416" s="2"/>
      <c r="BU416" s="2"/>
      <c r="BV416" s="2"/>
      <c r="BW416" s="2"/>
      <c r="BX416" s="2"/>
      <c r="BY416" s="2"/>
      <c r="BZ416" s="2"/>
      <c r="CA416" s="2"/>
      <c r="CB416" s="2"/>
      <c r="CC416" s="2"/>
      <c r="CD416" s="2"/>
      <c r="CE416" s="2"/>
      <c r="CF416" s="2"/>
      <c r="CG416" s="2"/>
      <c r="CH416" s="2"/>
      <c r="CI416" s="2"/>
      <c r="CJ416" s="2"/>
      <c r="CK416" s="2"/>
      <c r="CL416" s="2"/>
      <c r="CM416" s="2"/>
      <c r="CN416" s="2"/>
      <c r="CO416" s="2"/>
      <c r="CP416" s="2"/>
      <c r="CQ416" s="2"/>
      <c r="CR416" s="2"/>
      <c r="CS416" s="2"/>
      <c r="CT416" s="2"/>
      <c r="CU416" s="2"/>
      <c r="CV416" s="2"/>
      <c r="CW416" s="2"/>
      <c r="CX416" s="2"/>
      <c r="CY416" s="2"/>
      <c r="CZ416" s="2"/>
      <c r="DA416" s="2"/>
      <c r="DB416" s="2"/>
      <c r="DC416" s="2"/>
      <c r="DD416" s="2"/>
      <c r="DE416" s="2"/>
      <c r="DF416" s="2"/>
      <c r="DG416" s="2"/>
      <c r="DH416" s="2"/>
      <c r="DI416" s="2"/>
      <c r="DJ416" s="2"/>
      <c r="DK416" s="2"/>
      <c r="DL416" s="2"/>
      <c r="DM416" s="2"/>
      <c r="DN416" s="2"/>
      <c r="DO416" s="2"/>
      <c r="DP416" s="2"/>
      <c r="DQ416" s="2"/>
      <c r="DR416" s="2"/>
      <c r="DS416" s="2"/>
      <c r="DT416" s="2"/>
      <c r="DU416" s="2"/>
      <c r="DV416" s="2"/>
      <c r="DW416" s="2"/>
      <c r="DX416" s="2"/>
      <c r="DY416" s="2"/>
      <c r="DZ416" s="2"/>
      <c r="EA416" s="2"/>
      <c r="EB416" s="2"/>
      <c r="EC416" s="2"/>
      <c r="ED416" s="2"/>
      <c r="EE416" s="2"/>
      <c r="EF416" s="2"/>
      <c r="EG416" s="2"/>
      <c r="EH416" s="2"/>
      <c r="EI416" s="2"/>
      <c r="EJ416" s="2"/>
      <c r="EK416" s="2"/>
      <c r="EL416" s="2"/>
      <c r="EM416" s="2"/>
      <c r="EN416" s="2"/>
      <c r="EO416" s="2"/>
      <c r="EP416" s="2"/>
      <c r="EQ416" s="2"/>
      <c r="ER416" s="2"/>
      <c r="ES416" s="2"/>
      <c r="ET416" s="2"/>
      <c r="EU416" s="2"/>
      <c r="EV416" s="2"/>
      <c r="EW416" s="2"/>
      <c r="EX416" s="2"/>
      <c r="EY416" s="2"/>
      <c r="EZ416" s="2"/>
      <c r="FA416" s="2"/>
      <c r="FB416" s="2"/>
      <c r="FC416" s="2"/>
      <c r="FD416" s="2"/>
      <c r="FE416" s="2"/>
      <c r="FF416" s="2"/>
      <c r="FG416" s="2"/>
      <c r="FH416" s="2"/>
      <c r="FI416" s="2"/>
      <c r="FJ416" s="2"/>
      <c r="FK416" s="2"/>
      <c r="FL416" s="2"/>
      <c r="FM416" s="2"/>
      <c r="FN416" s="2"/>
      <c r="FO416" s="2"/>
      <c r="FP416" s="2"/>
      <c r="FQ416" s="2"/>
      <c r="FR416" s="2"/>
      <c r="FS416" s="2"/>
      <c r="FT416" s="2"/>
      <c r="FU416" s="2"/>
      <c r="FV416" s="2"/>
      <c r="FW416" s="2"/>
      <c r="FX416" s="2"/>
      <c r="FY416" s="2"/>
      <c r="FZ416" s="2"/>
      <c r="GA416" s="2"/>
      <c r="GB416" s="2"/>
      <c r="GC416" s="2"/>
      <c r="GD416" s="2"/>
      <c r="GE416" s="2"/>
      <c r="GF416" s="2"/>
      <c r="GG416" s="2"/>
      <c r="GH416" s="2"/>
      <c r="GI416" s="2"/>
      <c r="GJ416" s="2"/>
      <c r="GK416" s="2"/>
      <c r="GL416" s="2"/>
      <c r="GM416" s="2"/>
      <c r="GN416" s="2"/>
      <c r="GO416" s="2"/>
      <c r="GP416" s="2"/>
    </row>
    <row r="417" spans="6:198" s="1" customFormat="1" ht="13.5" customHeight="1" thickBot="1">
      <c r="F417" s="192"/>
      <c r="G417" s="702"/>
      <c r="H417" s="702"/>
      <c r="I417" s="702"/>
      <c r="J417" s="702"/>
      <c r="K417" s="702"/>
      <c r="L417" s="702"/>
      <c r="M417" s="702"/>
      <c r="N417" s="702"/>
      <c r="O417" s="702"/>
      <c r="P417" s="702"/>
      <c r="Q417" s="702"/>
      <c r="R417" s="702"/>
      <c r="S417" s="702"/>
      <c r="T417" s="702"/>
      <c r="U417" s="702"/>
      <c r="V417" s="702"/>
      <c r="W417" s="702"/>
      <c r="X417" s="702"/>
      <c r="Y417" s="702"/>
      <c r="Z417" s="702"/>
      <c r="AA417" s="702"/>
      <c r="AB417" s="702"/>
      <c r="AC417" s="702"/>
      <c r="AD417" s="702"/>
      <c r="AE417" s="702"/>
      <c r="AF417" s="702"/>
      <c r="AG417" s="702"/>
      <c r="AH417" s="702"/>
      <c r="AI417" s="702"/>
      <c r="AJ417" s="702"/>
      <c r="AK417" s="702"/>
      <c r="AL417" s="702"/>
      <c r="AM417" s="702"/>
      <c r="AN417" s="702"/>
      <c r="AO417" s="702"/>
      <c r="AP417" s="702"/>
      <c r="AQ417" s="702"/>
      <c r="AR417" s="702"/>
      <c r="AS417" s="702"/>
      <c r="AT417" s="702"/>
      <c r="AU417" s="702"/>
      <c r="AV417" s="702"/>
      <c r="AW417" s="702"/>
      <c r="AX417" s="702"/>
      <c r="AY417" s="702"/>
      <c r="AZ417" s="702"/>
      <c r="BA417" s="702"/>
      <c r="BB417" s="702"/>
      <c r="BC417" s="702"/>
      <c r="BD417" s="702"/>
      <c r="BE417" s="702"/>
      <c r="BF417" s="702"/>
      <c r="BG417" s="702"/>
      <c r="BH417" s="702"/>
      <c r="BI417" s="702"/>
      <c r="BJ417" s="702"/>
      <c r="BK417" s="192"/>
      <c r="BR417" s="2"/>
      <c r="BS417" s="2"/>
      <c r="BT417" s="2"/>
      <c r="BU417" s="2"/>
      <c r="BV417" s="2"/>
      <c r="BW417" s="2"/>
      <c r="BX417" s="2"/>
      <c r="BY417" s="2"/>
      <c r="BZ417" s="2"/>
      <c r="CA417" s="2"/>
      <c r="CB417" s="2"/>
      <c r="CC417" s="2"/>
      <c r="CD417" s="2"/>
      <c r="CE417" s="2"/>
      <c r="CF417" s="2"/>
      <c r="CG417" s="2"/>
      <c r="CH417" s="2"/>
      <c r="CI417" s="2"/>
      <c r="CJ417" s="2"/>
      <c r="CK417" s="2"/>
      <c r="CL417" s="2"/>
      <c r="CM417" s="2"/>
      <c r="CN417" s="2"/>
      <c r="CO417" s="2"/>
      <c r="CP417" s="2"/>
      <c r="CQ417" s="2"/>
      <c r="CR417" s="2"/>
      <c r="CS417" s="2"/>
      <c r="CT417" s="2"/>
      <c r="CU417" s="2"/>
      <c r="CV417" s="2"/>
      <c r="CW417" s="2"/>
      <c r="CX417" s="2"/>
      <c r="CY417" s="2"/>
      <c r="CZ417" s="2"/>
      <c r="DA417" s="2"/>
      <c r="DB417" s="2"/>
      <c r="DC417" s="2"/>
      <c r="DD417" s="2"/>
      <c r="DE417" s="2"/>
      <c r="DF417" s="2"/>
      <c r="DG417" s="2"/>
      <c r="DH417" s="2"/>
      <c r="DI417" s="2"/>
      <c r="DJ417" s="2"/>
      <c r="DK417" s="2"/>
      <c r="DL417" s="2"/>
      <c r="DM417" s="2"/>
      <c r="DN417" s="2"/>
      <c r="DO417" s="2"/>
      <c r="DP417" s="2"/>
      <c r="DQ417" s="2"/>
      <c r="DR417" s="2"/>
      <c r="DS417" s="2"/>
      <c r="DT417" s="2"/>
      <c r="DU417" s="2"/>
      <c r="DV417" s="2"/>
      <c r="DW417" s="2"/>
      <c r="DX417" s="2"/>
      <c r="DY417" s="2"/>
      <c r="DZ417" s="2"/>
      <c r="EA417" s="2"/>
      <c r="EB417" s="2"/>
      <c r="EC417" s="2"/>
      <c r="ED417" s="2"/>
      <c r="EE417" s="2"/>
      <c r="EF417" s="2"/>
      <c r="EG417" s="2"/>
      <c r="EH417" s="2"/>
      <c r="EI417" s="2"/>
      <c r="EJ417" s="2"/>
      <c r="EK417" s="2"/>
      <c r="EL417" s="2"/>
      <c r="EM417" s="2"/>
      <c r="EN417" s="2"/>
      <c r="EO417" s="2"/>
      <c r="EP417" s="2"/>
      <c r="EQ417" s="2"/>
      <c r="ER417" s="2"/>
      <c r="ES417" s="2"/>
      <c r="ET417" s="2"/>
      <c r="EU417" s="2"/>
      <c r="EV417" s="2"/>
      <c r="EW417" s="2"/>
      <c r="EX417" s="2"/>
      <c r="EY417" s="2"/>
      <c r="EZ417" s="2"/>
      <c r="FA417" s="2"/>
      <c r="FB417" s="2"/>
      <c r="FC417" s="2"/>
      <c r="FD417" s="2"/>
      <c r="FE417" s="2"/>
      <c r="FF417" s="2"/>
      <c r="FG417" s="2"/>
      <c r="FH417" s="2"/>
      <c r="FI417" s="2"/>
      <c r="FJ417" s="2"/>
      <c r="FK417" s="2"/>
      <c r="FL417" s="2"/>
      <c r="FM417" s="2"/>
      <c r="FN417" s="2"/>
      <c r="FO417" s="2"/>
      <c r="FP417" s="2"/>
      <c r="FQ417" s="2"/>
      <c r="FR417" s="2"/>
      <c r="FS417" s="2"/>
      <c r="FT417" s="2"/>
      <c r="FU417" s="2"/>
      <c r="FV417" s="2"/>
      <c r="FW417" s="2"/>
      <c r="FX417" s="2"/>
      <c r="FY417" s="2"/>
      <c r="FZ417" s="2"/>
      <c r="GA417" s="2"/>
      <c r="GB417" s="2"/>
      <c r="GC417" s="2"/>
      <c r="GD417" s="2"/>
      <c r="GE417" s="2"/>
      <c r="GF417" s="2"/>
      <c r="GG417" s="2"/>
      <c r="GH417" s="2"/>
      <c r="GI417" s="2"/>
      <c r="GJ417" s="2"/>
      <c r="GK417" s="2"/>
      <c r="GL417" s="2"/>
      <c r="GM417" s="2"/>
      <c r="GN417" s="2"/>
      <c r="GO417" s="2"/>
      <c r="GP417" s="2"/>
    </row>
    <row r="418" spans="6:198" s="1" customFormat="1" ht="18" customHeight="1">
      <c r="F418" s="550" t="str">
        <f>[2]Setup!$B$5</f>
        <v>Precise Mortgage Funding 2018-2B plc</v>
      </c>
      <c r="G418" s="550"/>
      <c r="H418" s="550"/>
      <c r="I418" s="550"/>
      <c r="J418" s="550"/>
      <c r="K418" s="550"/>
      <c r="L418" s="550"/>
      <c r="M418" s="550"/>
      <c r="N418" s="550"/>
      <c r="O418" s="550"/>
      <c r="P418" s="550"/>
      <c r="Q418" s="550"/>
      <c r="R418" s="550"/>
      <c r="S418" s="550"/>
      <c r="T418" s="550"/>
      <c r="U418" s="550"/>
      <c r="V418" s="550"/>
      <c r="W418" s="550"/>
      <c r="X418" s="550"/>
      <c r="Y418" s="550"/>
      <c r="Z418" s="550"/>
      <c r="AA418" s="550"/>
      <c r="AB418" s="550"/>
      <c r="AC418" s="550"/>
      <c r="AD418" s="550"/>
      <c r="AE418" s="550"/>
      <c r="AF418" s="550"/>
      <c r="AG418" s="550"/>
      <c r="AH418" s="550"/>
      <c r="AI418" s="550"/>
      <c r="AJ418" s="550"/>
      <c r="AK418" s="550"/>
      <c r="AL418" s="550"/>
      <c r="AM418" s="550"/>
      <c r="AN418" s="550"/>
      <c r="AO418" s="550"/>
      <c r="AP418" s="550"/>
      <c r="AQ418" s="550"/>
      <c r="AR418" s="550"/>
      <c r="AS418" s="550"/>
      <c r="AT418" s="550"/>
      <c r="AU418" s="550"/>
      <c r="AV418" s="550"/>
      <c r="AW418" s="550"/>
      <c r="AX418" s="550"/>
      <c r="AY418" s="550"/>
      <c r="AZ418" s="550"/>
      <c r="BA418" s="550"/>
      <c r="BB418" s="550"/>
      <c r="BC418" s="550"/>
      <c r="BD418" s="550"/>
      <c r="BE418" s="550"/>
      <c r="BF418" s="550"/>
      <c r="BG418" s="550"/>
      <c r="BH418" s="550"/>
      <c r="BI418" s="550"/>
      <c r="BJ418" s="550"/>
      <c r="BK418" s="550"/>
      <c r="BR418" s="2"/>
      <c r="BS418" s="2"/>
      <c r="BT418" s="2"/>
      <c r="BU418" s="2"/>
      <c r="BV418" s="2"/>
      <c r="BW418" s="2"/>
      <c r="BX418" s="2"/>
      <c r="BY418" s="2"/>
      <c r="BZ418" s="2"/>
      <c r="CA418" s="2"/>
      <c r="CB418" s="2"/>
      <c r="CC418" s="2"/>
      <c r="CD418" s="2"/>
      <c r="CE418" s="2"/>
      <c r="CF418" s="2"/>
      <c r="CG418" s="2"/>
      <c r="CH418" s="2"/>
      <c r="CI418" s="2"/>
      <c r="CJ418" s="2"/>
      <c r="CK418" s="2"/>
      <c r="CL418" s="2"/>
      <c r="CM418" s="2"/>
      <c r="CN418" s="2"/>
      <c r="CO418" s="2"/>
      <c r="CP418" s="2"/>
      <c r="CQ418" s="2"/>
      <c r="CR418" s="2"/>
      <c r="CS418" s="2"/>
      <c r="CT418" s="2"/>
      <c r="CU418" s="2"/>
      <c r="CV418" s="2"/>
      <c r="CW418" s="2"/>
      <c r="CX418" s="2"/>
      <c r="CY418" s="2"/>
      <c r="CZ418" s="2"/>
      <c r="DA418" s="2"/>
      <c r="DB418" s="2"/>
      <c r="DC418" s="2"/>
      <c r="DD418" s="2"/>
      <c r="DE418" s="2"/>
      <c r="DF418" s="2"/>
      <c r="DG418" s="2"/>
      <c r="DH418" s="2"/>
      <c r="DI418" s="2"/>
      <c r="DJ418" s="2"/>
      <c r="DK418" s="2"/>
      <c r="DL418" s="2"/>
      <c r="DM418" s="2"/>
      <c r="DN418" s="2"/>
      <c r="DO418" s="2"/>
      <c r="DP418" s="2"/>
      <c r="DQ418" s="2"/>
      <c r="DR418" s="2"/>
      <c r="DS418" s="2"/>
      <c r="DT418" s="2"/>
      <c r="DU418" s="2"/>
      <c r="DV418" s="2"/>
      <c r="DW418" s="2"/>
      <c r="DX418" s="2"/>
      <c r="DY418" s="2"/>
      <c r="DZ418" s="2"/>
      <c r="EA418" s="2"/>
      <c r="EB418" s="2"/>
      <c r="EC418" s="2"/>
      <c r="ED418" s="2"/>
      <c r="EE418" s="2"/>
      <c r="EF418" s="2"/>
      <c r="EG418" s="2"/>
      <c r="EH418" s="2"/>
      <c r="EI418" s="2"/>
      <c r="EJ418" s="2"/>
      <c r="EK418" s="2"/>
      <c r="EL418" s="2"/>
      <c r="EM418" s="2"/>
      <c r="EN418" s="2"/>
      <c r="EO418" s="2"/>
      <c r="EP418" s="2"/>
      <c r="EQ418" s="2"/>
      <c r="ER418" s="2"/>
      <c r="ES418" s="2"/>
      <c r="ET418" s="2"/>
      <c r="EU418" s="2"/>
      <c r="EV418" s="2"/>
      <c r="EW418" s="2"/>
      <c r="EX418" s="2"/>
      <c r="EY418" s="2"/>
      <c r="EZ418" s="2"/>
      <c r="FA418" s="2"/>
      <c r="FB418" s="2"/>
      <c r="FC418" s="2"/>
      <c r="FD418" s="2"/>
      <c r="FE418" s="2"/>
      <c r="FF418" s="2"/>
      <c r="FG418" s="2"/>
      <c r="FH418" s="2"/>
      <c r="FI418" s="2"/>
      <c r="FJ418" s="2"/>
      <c r="FK418" s="2"/>
      <c r="FL418" s="2"/>
      <c r="FM418" s="2"/>
      <c r="FN418" s="2"/>
      <c r="FO418" s="2"/>
      <c r="FP418" s="2"/>
      <c r="FQ418" s="2"/>
      <c r="FR418" s="2"/>
      <c r="FS418" s="2"/>
      <c r="FT418" s="2"/>
      <c r="FU418" s="2"/>
      <c r="FV418" s="2"/>
      <c r="FW418" s="2"/>
      <c r="FX418" s="2"/>
      <c r="FY418" s="2"/>
      <c r="FZ418" s="2"/>
      <c r="GA418" s="2"/>
      <c r="GB418" s="2"/>
      <c r="GC418" s="2"/>
      <c r="GD418" s="2"/>
      <c r="GE418" s="2"/>
      <c r="GF418" s="2"/>
      <c r="GG418" s="2"/>
      <c r="GH418" s="2"/>
      <c r="GI418" s="2"/>
      <c r="GJ418" s="2"/>
      <c r="GK418" s="2"/>
      <c r="GL418" s="2"/>
      <c r="GM418" s="2"/>
      <c r="GN418" s="2"/>
      <c r="GO418" s="2"/>
      <c r="GP418" s="2"/>
    </row>
    <row r="419" spans="6:198" s="1" customFormat="1" ht="15" customHeight="1">
      <c r="F419" s="551" t="s">
        <v>1</v>
      </c>
      <c r="G419" s="551"/>
      <c r="H419" s="551"/>
      <c r="I419" s="551"/>
      <c r="J419" s="551"/>
      <c r="K419" s="551"/>
      <c r="L419" s="551"/>
      <c r="M419" s="551"/>
      <c r="N419" s="551"/>
      <c r="O419" s="551"/>
      <c r="P419" s="551"/>
      <c r="Q419" s="551"/>
      <c r="R419" s="551"/>
      <c r="S419" s="551"/>
      <c r="T419" s="551"/>
      <c r="U419" s="551"/>
      <c r="V419" s="551"/>
      <c r="W419" s="551"/>
      <c r="X419" s="551"/>
      <c r="Y419" s="551"/>
      <c r="Z419" s="551"/>
      <c r="AA419" s="551"/>
      <c r="AB419" s="551"/>
      <c r="AC419" s="551"/>
      <c r="AD419" s="551"/>
      <c r="AE419" s="551"/>
      <c r="AF419" s="551"/>
      <c r="AG419" s="551"/>
      <c r="AH419" s="551"/>
      <c r="AI419" s="551"/>
      <c r="AJ419" s="551"/>
      <c r="AK419" s="551"/>
      <c r="AL419" s="551"/>
      <c r="AM419" s="551"/>
      <c r="AN419" s="551"/>
      <c r="AO419" s="551"/>
      <c r="AP419" s="551"/>
      <c r="AQ419" s="551"/>
      <c r="AR419" s="551"/>
      <c r="AS419" s="551"/>
      <c r="AT419" s="551"/>
      <c r="AU419" s="551"/>
      <c r="AV419" s="551"/>
      <c r="AW419" s="551"/>
      <c r="AX419" s="551"/>
      <c r="AY419" s="551"/>
      <c r="AZ419" s="551"/>
      <c r="BA419" s="551"/>
      <c r="BB419" s="551"/>
      <c r="BC419" s="551"/>
      <c r="BD419" s="551"/>
      <c r="BE419" s="551"/>
      <c r="BF419" s="551"/>
      <c r="BG419" s="551"/>
      <c r="BH419" s="551"/>
      <c r="BI419" s="551"/>
      <c r="BJ419" s="551"/>
      <c r="BK419" s="551"/>
      <c r="BR419" s="2"/>
      <c r="BS419" s="2"/>
      <c r="BT419" s="2"/>
      <c r="BU419" s="2"/>
      <c r="BV419" s="2"/>
      <c r="BW419" s="2"/>
      <c r="BX419" s="2"/>
      <c r="BY419" s="2"/>
      <c r="BZ419" s="2"/>
      <c r="CA419" s="2"/>
      <c r="CB419" s="2"/>
      <c r="CC419" s="2"/>
      <c r="CD419" s="2"/>
      <c r="CE419" s="2"/>
      <c r="CF419" s="2"/>
      <c r="CG419" s="2"/>
      <c r="CH419" s="2"/>
      <c r="CI419" s="2"/>
      <c r="CJ419" s="2"/>
      <c r="CK419" s="2"/>
      <c r="CL419" s="2"/>
      <c r="CM419" s="2"/>
      <c r="CN419" s="2"/>
      <c r="CO419" s="2"/>
      <c r="CP419" s="2"/>
      <c r="CQ419" s="2"/>
      <c r="CR419" s="2"/>
      <c r="CS419" s="2"/>
      <c r="CT419" s="2"/>
      <c r="CU419" s="2"/>
      <c r="CV419" s="2"/>
      <c r="CW419" s="2"/>
      <c r="CX419" s="2"/>
      <c r="CY419" s="2"/>
      <c r="CZ419" s="2"/>
      <c r="DA419" s="2"/>
      <c r="DB419" s="2"/>
      <c r="DC419" s="2"/>
      <c r="DD419" s="2"/>
      <c r="DE419" s="2"/>
      <c r="DF419" s="2"/>
      <c r="DG419" s="2"/>
      <c r="DH419" s="2"/>
      <c r="DI419" s="2"/>
      <c r="DJ419" s="2"/>
      <c r="DK419" s="2"/>
      <c r="DL419" s="2"/>
      <c r="DM419" s="2"/>
      <c r="DN419" s="2"/>
      <c r="DO419" s="2"/>
      <c r="DP419" s="2"/>
      <c r="DQ419" s="2"/>
      <c r="DR419" s="2"/>
      <c r="DS419" s="2"/>
      <c r="DT419" s="2"/>
      <c r="DU419" s="2"/>
      <c r="DV419" s="2"/>
      <c r="DW419" s="2"/>
      <c r="DX419" s="2"/>
      <c r="DY419" s="2"/>
      <c r="DZ419" s="2"/>
      <c r="EA419" s="2"/>
      <c r="EB419" s="2"/>
      <c r="EC419" s="2"/>
      <c r="ED419" s="2"/>
      <c r="EE419" s="2"/>
      <c r="EF419" s="2"/>
      <c r="EG419" s="2"/>
      <c r="EH419" s="2"/>
      <c r="EI419" s="2"/>
      <c r="EJ419" s="2"/>
      <c r="EK419" s="2"/>
      <c r="EL419" s="2"/>
      <c r="EM419" s="2"/>
      <c r="EN419" s="2"/>
      <c r="EO419" s="2"/>
      <c r="EP419" s="2"/>
      <c r="EQ419" s="2"/>
      <c r="ER419" s="2"/>
      <c r="ES419" s="2"/>
      <c r="ET419" s="2"/>
      <c r="EU419" s="2"/>
      <c r="EV419" s="2"/>
      <c r="EW419" s="2"/>
      <c r="EX419" s="2"/>
      <c r="EY419" s="2"/>
      <c r="EZ419" s="2"/>
      <c r="FA419" s="2"/>
      <c r="FB419" s="2"/>
      <c r="FC419" s="2"/>
      <c r="FD419" s="2"/>
      <c r="FE419" s="2"/>
      <c r="FF419" s="2"/>
      <c r="FG419" s="2"/>
      <c r="FH419" s="2"/>
      <c r="FI419" s="2"/>
      <c r="FJ419" s="2"/>
      <c r="FK419" s="2"/>
      <c r="FL419" s="2"/>
      <c r="FM419" s="2"/>
      <c r="FN419" s="2"/>
      <c r="FO419" s="2"/>
      <c r="FP419" s="2"/>
      <c r="FQ419" s="2"/>
      <c r="FR419" s="2"/>
      <c r="FS419" s="2"/>
      <c r="FT419" s="2"/>
      <c r="FU419" s="2"/>
      <c r="FV419" s="2"/>
      <c r="FW419" s="2"/>
      <c r="FX419" s="2"/>
      <c r="FY419" s="2"/>
      <c r="FZ419" s="2"/>
      <c r="GA419" s="2"/>
      <c r="GB419" s="2"/>
      <c r="GC419" s="2"/>
      <c r="GD419" s="2"/>
      <c r="GE419" s="2"/>
      <c r="GF419" s="2"/>
      <c r="GG419" s="2"/>
      <c r="GH419" s="2"/>
      <c r="GI419" s="2"/>
      <c r="GJ419" s="2"/>
      <c r="GK419" s="2"/>
      <c r="GL419" s="2"/>
      <c r="GM419" s="2"/>
      <c r="GN419" s="2"/>
      <c r="GO419" s="2"/>
      <c r="GP419" s="2"/>
    </row>
    <row r="420" spans="6:198" s="1" customFormat="1" ht="15" customHeight="1">
      <c r="F420" s="551" t="s">
        <v>2</v>
      </c>
      <c r="G420" s="551"/>
      <c r="H420" s="551"/>
      <c r="I420" s="551"/>
      <c r="J420" s="551"/>
      <c r="K420" s="551"/>
      <c r="L420" s="551"/>
      <c r="M420" s="551"/>
      <c r="N420" s="551"/>
      <c r="O420" s="551"/>
      <c r="P420" s="551"/>
      <c r="Q420" s="551"/>
      <c r="R420" s="551"/>
      <c r="S420" s="551"/>
      <c r="T420" s="551"/>
      <c r="U420" s="551"/>
      <c r="V420" s="551"/>
      <c r="W420" s="551"/>
      <c r="X420" s="551"/>
      <c r="Y420" s="551"/>
      <c r="Z420" s="551"/>
      <c r="AA420" s="551"/>
      <c r="AB420" s="551"/>
      <c r="AC420" s="551"/>
      <c r="AD420" s="551"/>
      <c r="AE420" s="551"/>
      <c r="AF420" s="551"/>
      <c r="AG420" s="551"/>
      <c r="AH420" s="551"/>
      <c r="AI420" s="551"/>
      <c r="AJ420" s="551"/>
      <c r="AK420" s="551"/>
      <c r="AL420" s="551"/>
      <c r="AM420" s="551"/>
      <c r="AN420" s="551"/>
      <c r="AO420" s="551"/>
      <c r="AP420" s="551"/>
      <c r="AQ420" s="551"/>
      <c r="AR420" s="551"/>
      <c r="AS420" s="551"/>
      <c r="AT420" s="551"/>
      <c r="AU420" s="551"/>
      <c r="AV420" s="551"/>
      <c r="AW420" s="551"/>
      <c r="AX420" s="551"/>
      <c r="AY420" s="551"/>
      <c r="AZ420" s="551"/>
      <c r="BA420" s="551"/>
      <c r="BB420" s="551"/>
      <c r="BC420" s="551"/>
      <c r="BD420" s="551"/>
      <c r="BE420" s="551"/>
      <c r="BF420" s="551"/>
      <c r="BG420" s="551"/>
      <c r="BH420" s="551"/>
      <c r="BI420" s="551"/>
      <c r="BJ420" s="551"/>
      <c r="BK420" s="551"/>
      <c r="BR420" s="2"/>
      <c r="BS420" s="2"/>
      <c r="BT420" s="2"/>
      <c r="BU420" s="2"/>
      <c r="BV420" s="2"/>
      <c r="BW420" s="2"/>
      <c r="BX420" s="2"/>
      <c r="BY420" s="2"/>
      <c r="BZ420" s="2"/>
      <c r="CA420" s="2"/>
      <c r="CB420" s="2"/>
      <c r="CC420" s="2"/>
      <c r="CD420" s="2"/>
      <c r="CE420" s="2"/>
      <c r="CF420" s="2"/>
      <c r="CG420" s="2"/>
      <c r="CH420" s="2"/>
      <c r="CI420" s="2"/>
      <c r="CJ420" s="2"/>
      <c r="CK420" s="2"/>
      <c r="CL420" s="2"/>
      <c r="CM420" s="2"/>
      <c r="CN420" s="2"/>
      <c r="CO420" s="2"/>
      <c r="CP420" s="2"/>
      <c r="CQ420" s="2"/>
      <c r="CR420" s="2"/>
      <c r="CS420" s="2"/>
      <c r="CT420" s="2"/>
      <c r="CU420" s="2"/>
      <c r="CV420" s="2"/>
      <c r="CW420" s="2"/>
      <c r="CX420" s="2"/>
      <c r="CY420" s="2"/>
      <c r="CZ420" s="2"/>
      <c r="DA420" s="2"/>
      <c r="DB420" s="2"/>
      <c r="DC420" s="2"/>
      <c r="DD420" s="2"/>
      <c r="DE420" s="2"/>
      <c r="DF420" s="2"/>
      <c r="DG420" s="2"/>
      <c r="DH420" s="2"/>
      <c r="DI420" s="2"/>
      <c r="DJ420" s="2"/>
      <c r="DK420" s="2"/>
      <c r="DL420" s="2"/>
      <c r="DM420" s="2"/>
      <c r="DN420" s="2"/>
      <c r="DO420" s="2"/>
      <c r="DP420" s="2"/>
      <c r="DQ420" s="2"/>
      <c r="DR420" s="2"/>
      <c r="DS420" s="2"/>
      <c r="DT420" s="2"/>
      <c r="DU420" s="2"/>
      <c r="DV420" s="2"/>
      <c r="DW420" s="2"/>
      <c r="DX420" s="2"/>
      <c r="DY420" s="2"/>
      <c r="DZ420" s="2"/>
      <c r="EA420" s="2"/>
      <c r="EB420" s="2"/>
      <c r="EC420" s="2"/>
      <c r="ED420" s="2"/>
      <c r="EE420" s="2"/>
      <c r="EF420" s="2"/>
      <c r="EG420" s="2"/>
      <c r="EH420" s="2"/>
      <c r="EI420" s="2"/>
      <c r="EJ420" s="2"/>
      <c r="EK420" s="2"/>
      <c r="EL420" s="2"/>
      <c r="EM420" s="2"/>
      <c r="EN420" s="2"/>
      <c r="EO420" s="2"/>
      <c r="EP420" s="2"/>
      <c r="EQ420" s="2"/>
      <c r="ER420" s="2"/>
      <c r="ES420" s="2"/>
      <c r="ET420" s="2"/>
      <c r="EU420" s="2"/>
      <c r="EV420" s="2"/>
      <c r="EW420" s="2"/>
      <c r="EX420" s="2"/>
      <c r="EY420" s="2"/>
      <c r="EZ420" s="2"/>
      <c r="FA420" s="2"/>
      <c r="FB420" s="2"/>
      <c r="FC420" s="2"/>
      <c r="FD420" s="2"/>
      <c r="FE420" s="2"/>
      <c r="FF420" s="2"/>
      <c r="FG420" s="2"/>
      <c r="FH420" s="2"/>
      <c r="FI420" s="2"/>
      <c r="FJ420" s="2"/>
      <c r="FK420" s="2"/>
      <c r="FL420" s="2"/>
      <c r="FM420" s="2"/>
      <c r="FN420" s="2"/>
      <c r="FO420" s="2"/>
      <c r="FP420" s="2"/>
      <c r="FQ420" s="2"/>
      <c r="FR420" s="2"/>
      <c r="FS420" s="2"/>
      <c r="FT420" s="2"/>
      <c r="FU420" s="2"/>
      <c r="FV420" s="2"/>
      <c r="FW420" s="2"/>
      <c r="FX420" s="2"/>
      <c r="FY420" s="2"/>
      <c r="FZ420" s="2"/>
      <c r="GA420" s="2"/>
      <c r="GB420" s="2"/>
      <c r="GC420" s="2"/>
      <c r="GD420" s="2"/>
      <c r="GE420" s="2"/>
      <c r="GF420" s="2"/>
      <c r="GG420" s="2"/>
      <c r="GH420" s="2"/>
      <c r="GI420" s="2"/>
      <c r="GJ420" s="2"/>
      <c r="GK420" s="2"/>
      <c r="GL420" s="2"/>
      <c r="GM420" s="2"/>
      <c r="GN420" s="2"/>
      <c r="GO420" s="2"/>
      <c r="GP420" s="2"/>
    </row>
    <row r="421" spans="6:198" s="1" customFormat="1" ht="13.5" customHeight="1" thickBot="1">
      <c r="F421" s="552">
        <f>[1]Input!$C$112</f>
        <v>43211</v>
      </c>
      <c r="G421" s="552"/>
      <c r="H421" s="552"/>
      <c r="I421" s="552"/>
      <c r="J421" s="552"/>
      <c r="K421" s="552"/>
      <c r="L421" s="552"/>
      <c r="M421" s="552"/>
      <c r="N421" s="552"/>
      <c r="O421" s="552"/>
      <c r="P421" s="552"/>
      <c r="Q421" s="552"/>
      <c r="R421" s="552"/>
      <c r="S421" s="552"/>
      <c r="T421" s="552"/>
      <c r="U421" s="552"/>
      <c r="V421" s="552"/>
      <c r="W421" s="552"/>
      <c r="X421" s="552"/>
      <c r="Y421" s="552"/>
      <c r="Z421" s="552"/>
      <c r="AA421" s="552"/>
      <c r="AB421" s="552"/>
      <c r="AC421" s="552"/>
      <c r="AD421" s="552"/>
      <c r="AE421" s="552"/>
      <c r="AF421" s="552"/>
      <c r="AG421" s="552"/>
      <c r="AH421" s="552"/>
      <c r="AI421" s="552"/>
      <c r="AJ421" s="552"/>
      <c r="AK421" s="552"/>
      <c r="AL421" s="552"/>
      <c r="AM421" s="552"/>
      <c r="AN421" s="552"/>
      <c r="AO421" s="552"/>
      <c r="AP421" s="552"/>
      <c r="AQ421" s="552"/>
      <c r="AR421" s="552"/>
      <c r="AS421" s="552"/>
      <c r="AT421" s="552"/>
      <c r="AU421" s="552"/>
      <c r="AV421" s="552"/>
      <c r="AW421" s="552"/>
      <c r="AX421" s="552"/>
      <c r="AY421" s="552"/>
      <c r="AZ421" s="552"/>
      <c r="BA421" s="552"/>
      <c r="BB421" s="552"/>
      <c r="BC421" s="552"/>
      <c r="BD421" s="552"/>
      <c r="BE421" s="552"/>
      <c r="BF421" s="552"/>
      <c r="BG421" s="552"/>
      <c r="BH421" s="552"/>
      <c r="BI421" s="552"/>
      <c r="BJ421" s="552"/>
      <c r="BK421" s="552"/>
      <c r="BR421" s="2"/>
      <c r="BS421" s="2"/>
      <c r="BT421" s="2"/>
      <c r="BU421" s="2"/>
      <c r="BV421" s="2"/>
      <c r="BW421" s="2"/>
      <c r="BX421" s="2"/>
      <c r="BY421" s="2"/>
      <c r="BZ421" s="2"/>
      <c r="CA421" s="2"/>
      <c r="CB421" s="2"/>
      <c r="CC421" s="2"/>
      <c r="CD421" s="2"/>
      <c r="CE421" s="2"/>
      <c r="CF421" s="2"/>
      <c r="CG421" s="2"/>
      <c r="CH421" s="2"/>
      <c r="CI421" s="2"/>
      <c r="CJ421" s="2"/>
      <c r="CK421" s="2"/>
      <c r="CL421" s="2"/>
      <c r="CM421" s="2"/>
      <c r="CN421" s="2"/>
      <c r="CO421" s="2"/>
      <c r="CP421" s="2"/>
      <c r="CQ421" s="2"/>
      <c r="CR421" s="2"/>
      <c r="CS421" s="2"/>
      <c r="CT421" s="2"/>
      <c r="CU421" s="2"/>
      <c r="CV421" s="2"/>
      <c r="CW421" s="2"/>
      <c r="CX421" s="2"/>
      <c r="CY421" s="2"/>
      <c r="CZ421" s="2"/>
      <c r="DA421" s="2"/>
      <c r="DB421" s="2"/>
      <c r="DC421" s="2"/>
      <c r="DD421" s="2"/>
      <c r="DE421" s="2"/>
      <c r="DF421" s="2"/>
      <c r="DG421" s="2"/>
      <c r="DH421" s="2"/>
      <c r="DI421" s="2"/>
      <c r="DJ421" s="2"/>
      <c r="DK421" s="2"/>
      <c r="DL421" s="2"/>
      <c r="DM421" s="2"/>
      <c r="DN421" s="2"/>
      <c r="DO421" s="2"/>
      <c r="DP421" s="2"/>
      <c r="DQ421" s="2"/>
      <c r="DR421" s="2"/>
      <c r="DS421" s="2"/>
      <c r="DT421" s="2"/>
      <c r="DU421" s="2"/>
      <c r="DV421" s="2"/>
      <c r="DW421" s="2"/>
      <c r="DX421" s="2"/>
      <c r="DY421" s="2"/>
      <c r="DZ421" s="2"/>
      <c r="EA421" s="2"/>
      <c r="EB421" s="2"/>
      <c r="EC421" s="2"/>
      <c r="ED421" s="2"/>
      <c r="EE421" s="2"/>
      <c r="EF421" s="2"/>
      <c r="EG421" s="2"/>
      <c r="EH421" s="2"/>
      <c r="EI421" s="2"/>
      <c r="EJ421" s="2"/>
      <c r="EK421" s="2"/>
      <c r="EL421" s="2"/>
      <c r="EM421" s="2"/>
      <c r="EN421" s="2"/>
      <c r="EO421" s="2"/>
      <c r="EP421" s="2"/>
      <c r="EQ421" s="2"/>
      <c r="ER421" s="2"/>
      <c r="ES421" s="2"/>
      <c r="ET421" s="2"/>
      <c r="EU421" s="2"/>
      <c r="EV421" s="2"/>
      <c r="EW421" s="2"/>
      <c r="EX421" s="2"/>
      <c r="EY421" s="2"/>
      <c r="EZ421" s="2"/>
      <c r="FA421" s="2"/>
      <c r="FB421" s="2"/>
      <c r="FC421" s="2"/>
      <c r="FD421" s="2"/>
      <c r="FE421" s="2"/>
      <c r="FF421" s="2"/>
      <c r="FG421" s="2"/>
      <c r="FH421" s="2"/>
      <c r="FI421" s="2"/>
      <c r="FJ421" s="2"/>
      <c r="FK421" s="2"/>
      <c r="FL421" s="2"/>
      <c r="FM421" s="2"/>
      <c r="FN421" s="2"/>
      <c r="FO421" s="2"/>
      <c r="FP421" s="2"/>
      <c r="FQ421" s="2"/>
      <c r="FR421" s="2"/>
      <c r="FS421" s="2"/>
      <c r="FT421" s="2"/>
      <c r="FU421" s="2"/>
      <c r="FV421" s="2"/>
      <c r="FW421" s="2"/>
      <c r="FX421" s="2"/>
      <c r="FY421" s="2"/>
      <c r="FZ421" s="2"/>
      <c r="GA421" s="2"/>
      <c r="GB421" s="2"/>
      <c r="GC421" s="2"/>
      <c r="GD421" s="2"/>
      <c r="GE421" s="2"/>
      <c r="GF421" s="2"/>
      <c r="GG421" s="2"/>
      <c r="GH421" s="2"/>
      <c r="GI421" s="2"/>
      <c r="GJ421" s="2"/>
      <c r="GK421" s="2"/>
      <c r="GL421" s="2"/>
      <c r="GM421" s="2"/>
      <c r="GN421" s="2"/>
      <c r="GO421" s="2"/>
      <c r="GP421" s="2"/>
    </row>
    <row r="422" spans="6:198" s="1" customFormat="1" ht="12.75" customHeight="1">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c r="AU422" s="4"/>
      <c r="AV422" s="4"/>
      <c r="AW422" s="4"/>
      <c r="AX422" s="4"/>
      <c r="AY422" s="4"/>
      <c r="AZ422" s="4"/>
      <c r="BA422" s="4"/>
      <c r="BB422" s="4"/>
      <c r="BC422" s="4"/>
      <c r="BD422" s="4"/>
      <c r="BE422" s="4"/>
      <c r="BF422" s="4"/>
      <c r="BG422" s="4"/>
      <c r="BH422" s="4"/>
      <c r="BI422" s="4"/>
      <c r="BJ422" s="4"/>
      <c r="BK422" s="4"/>
      <c r="BR422" s="2"/>
      <c r="BS422" s="2"/>
      <c r="BT422" s="2"/>
      <c r="BU422" s="2"/>
      <c r="BV422" s="2"/>
      <c r="BW422" s="2"/>
      <c r="BX422" s="2"/>
      <c r="BY422" s="2"/>
      <c r="BZ422" s="2"/>
      <c r="CA422" s="2"/>
      <c r="CB422" s="2"/>
      <c r="CC422" s="2"/>
      <c r="CD422" s="2"/>
      <c r="CE422" s="2"/>
      <c r="CF422" s="2"/>
      <c r="CG422" s="2"/>
      <c r="CH422" s="2"/>
      <c r="CI422" s="2"/>
      <c r="CJ422" s="2"/>
      <c r="CK422" s="2"/>
      <c r="CL422" s="2"/>
      <c r="CM422" s="2"/>
      <c r="CN422" s="2"/>
      <c r="CO422" s="2"/>
      <c r="CP422" s="2"/>
      <c r="CQ422" s="2"/>
      <c r="CR422" s="2"/>
      <c r="CS422" s="2"/>
      <c r="CT422" s="2"/>
      <c r="CU422" s="2"/>
      <c r="CV422" s="2"/>
      <c r="CW422" s="2"/>
      <c r="CX422" s="2"/>
      <c r="CY422" s="2"/>
      <c r="CZ422" s="2"/>
      <c r="DA422" s="2"/>
      <c r="DB422" s="2"/>
      <c r="DC422" s="2"/>
      <c r="DD422" s="2"/>
      <c r="DE422" s="2"/>
      <c r="DF422" s="2"/>
      <c r="DG422" s="2"/>
      <c r="DH422" s="2"/>
      <c r="DI422" s="2"/>
      <c r="DJ422" s="2"/>
      <c r="DK422" s="2"/>
      <c r="DL422" s="2"/>
      <c r="DM422" s="2"/>
      <c r="DN422" s="2"/>
      <c r="DO422" s="2"/>
      <c r="DP422" s="2"/>
      <c r="DQ422" s="2"/>
      <c r="DR422" s="2"/>
      <c r="DS422" s="2"/>
      <c r="DT422" s="2"/>
      <c r="DU422" s="2"/>
      <c r="DV422" s="2"/>
      <c r="DW422" s="2"/>
      <c r="DX422" s="2"/>
      <c r="DY422" s="2"/>
      <c r="DZ422" s="2"/>
      <c r="EA422" s="2"/>
      <c r="EB422" s="2"/>
      <c r="EC422" s="2"/>
      <c r="ED422" s="2"/>
      <c r="EE422" s="2"/>
      <c r="EF422" s="2"/>
      <c r="EG422" s="2"/>
      <c r="EH422" s="2"/>
      <c r="EI422" s="2"/>
      <c r="EJ422" s="2"/>
      <c r="EK422" s="2"/>
      <c r="EL422" s="2"/>
      <c r="EM422" s="2"/>
      <c r="EN422" s="2"/>
      <c r="EO422" s="2"/>
      <c r="EP422" s="2"/>
      <c r="EQ422" s="2"/>
      <c r="ER422" s="2"/>
      <c r="ES422" s="2"/>
      <c r="ET422" s="2"/>
      <c r="EU422" s="2"/>
      <c r="EV422" s="2"/>
      <c r="EW422" s="2"/>
      <c r="EX422" s="2"/>
      <c r="EY422" s="2"/>
      <c r="EZ422" s="2"/>
      <c r="FA422" s="2"/>
      <c r="FB422" s="2"/>
      <c r="FC422" s="2"/>
      <c r="FD422" s="2"/>
      <c r="FE422" s="2"/>
      <c r="FF422" s="2"/>
      <c r="FG422" s="2"/>
      <c r="FH422" s="2"/>
      <c r="FI422" s="2"/>
      <c r="FJ422" s="2"/>
      <c r="FK422" s="2"/>
      <c r="FL422" s="2"/>
      <c r="FM422" s="2"/>
      <c r="FN422" s="2"/>
      <c r="FO422" s="2"/>
      <c r="FP422" s="2"/>
      <c r="FQ422" s="2"/>
      <c r="FR422" s="2"/>
      <c r="FS422" s="2"/>
      <c r="FT422" s="2"/>
      <c r="FU422" s="2"/>
      <c r="FV422" s="2"/>
      <c r="FW422" s="2"/>
      <c r="FX422" s="2"/>
      <c r="FY422" s="2"/>
      <c r="FZ422" s="2"/>
      <c r="GA422" s="2"/>
      <c r="GB422" s="2"/>
      <c r="GC422" s="2"/>
      <c r="GD422" s="2"/>
      <c r="GE422" s="2"/>
      <c r="GF422" s="2"/>
      <c r="GG422" s="2"/>
      <c r="GH422" s="2"/>
      <c r="GI422" s="2"/>
      <c r="GJ422" s="2"/>
      <c r="GK422" s="2"/>
      <c r="GL422" s="2"/>
      <c r="GM422" s="2"/>
      <c r="GN422" s="2"/>
      <c r="GO422" s="2"/>
      <c r="GP422" s="2"/>
    </row>
    <row r="423" spans="6:198" s="1" customFormat="1" ht="12.75" customHeight="1">
      <c r="F423" s="579" t="s">
        <v>27</v>
      </c>
      <c r="G423" s="579"/>
      <c r="H423" s="579"/>
      <c r="I423" s="579"/>
      <c r="J423" s="579"/>
      <c r="K423" s="579"/>
      <c r="L423" s="579"/>
      <c r="M423" s="579"/>
      <c r="N423" s="579"/>
      <c r="O423" s="579"/>
      <c r="P423" s="579"/>
      <c r="Q423" s="579"/>
      <c r="R423" s="579"/>
      <c r="S423" s="579"/>
      <c r="T423" s="579"/>
      <c r="U423" s="579"/>
      <c r="V423" s="579"/>
      <c r="W423" s="579"/>
      <c r="X423" s="579"/>
      <c r="Y423" s="579"/>
      <c r="Z423" s="579"/>
      <c r="AA423" s="579"/>
      <c r="AB423" s="579"/>
      <c r="AC423" s="579"/>
      <c r="AD423" s="579"/>
      <c r="AE423" s="579"/>
      <c r="AF423" s="579"/>
      <c r="AG423" s="579"/>
      <c r="AH423" s="579"/>
      <c r="AI423" s="579"/>
      <c r="AJ423" s="579"/>
      <c r="AK423" s="579"/>
      <c r="AL423" s="579"/>
      <c r="AM423" s="579"/>
      <c r="AN423" s="579"/>
      <c r="AO423" s="579"/>
      <c r="AP423" s="579"/>
      <c r="AQ423" s="579"/>
      <c r="AR423" s="579"/>
      <c r="AS423" s="579"/>
      <c r="AT423" s="579"/>
      <c r="AU423" s="579"/>
      <c r="AV423" s="579"/>
      <c r="AW423" s="579"/>
      <c r="AX423" s="579"/>
      <c r="AY423" s="579"/>
      <c r="AZ423" s="579"/>
      <c r="BA423" s="579"/>
      <c r="BB423" s="579"/>
      <c r="BC423" s="579"/>
      <c r="BD423" s="579"/>
      <c r="BE423" s="579"/>
      <c r="BF423" s="579"/>
      <c r="BG423" s="579"/>
      <c r="BH423" s="579"/>
      <c r="BI423" s="579"/>
      <c r="BJ423" s="579"/>
      <c r="BK423" s="579"/>
      <c r="BR423" s="2"/>
      <c r="BS423" s="2"/>
      <c r="BT423" s="2"/>
      <c r="BU423" s="2"/>
      <c r="BV423" s="2"/>
      <c r="BW423" s="2"/>
      <c r="BX423" s="2"/>
      <c r="BY423" s="2"/>
      <c r="BZ423" s="2"/>
      <c r="CA423" s="2"/>
      <c r="CB423" s="2"/>
      <c r="CC423" s="2"/>
      <c r="CD423" s="2"/>
      <c r="CE423" s="2"/>
      <c r="CF423" s="2"/>
      <c r="CG423" s="2"/>
      <c r="CH423" s="2"/>
      <c r="CI423" s="2"/>
      <c r="CJ423" s="2"/>
      <c r="CK423" s="2"/>
      <c r="CL423" s="2"/>
      <c r="CM423" s="2"/>
      <c r="CN423" s="2"/>
      <c r="CO423" s="2"/>
      <c r="CP423" s="2"/>
      <c r="CQ423" s="2"/>
      <c r="CR423" s="2"/>
      <c r="CS423" s="2"/>
      <c r="CT423" s="2"/>
      <c r="CU423" s="2"/>
      <c r="CV423" s="2"/>
      <c r="CW423" s="2"/>
      <c r="CX423" s="2"/>
      <c r="CY423" s="2"/>
      <c r="CZ423" s="2"/>
      <c r="DA423" s="2"/>
      <c r="DB423" s="2"/>
      <c r="DC423" s="2"/>
      <c r="DD423" s="2"/>
      <c r="DE423" s="2"/>
      <c r="DF423" s="2"/>
      <c r="DG423" s="2"/>
      <c r="DH423" s="2"/>
      <c r="DI423" s="2"/>
      <c r="DJ423" s="2"/>
      <c r="DK423" s="2"/>
      <c r="DL423" s="2"/>
      <c r="DM423" s="2"/>
      <c r="DN423" s="2"/>
      <c r="DO423" s="2"/>
      <c r="DP423" s="2"/>
      <c r="DQ423" s="2"/>
      <c r="DR423" s="2"/>
      <c r="DS423" s="2"/>
      <c r="DT423" s="2"/>
      <c r="DU423" s="2"/>
      <c r="DV423" s="2"/>
      <c r="DW423" s="2"/>
      <c r="DX423" s="2"/>
      <c r="DY423" s="2"/>
      <c r="DZ423" s="2"/>
      <c r="EA423" s="2"/>
      <c r="EB423" s="2"/>
      <c r="EC423" s="2"/>
      <c r="ED423" s="2"/>
      <c r="EE423" s="2"/>
      <c r="EF423" s="2"/>
      <c r="EG423" s="2"/>
      <c r="EH423" s="2"/>
      <c r="EI423" s="2"/>
      <c r="EJ423" s="2"/>
      <c r="EK423" s="2"/>
      <c r="EL423" s="2"/>
      <c r="EM423" s="2"/>
      <c r="EN423" s="2"/>
      <c r="EO423" s="2"/>
      <c r="EP423" s="2"/>
      <c r="EQ423" s="2"/>
      <c r="ER423" s="2"/>
      <c r="ES423" s="2"/>
      <c r="ET423" s="2"/>
      <c r="EU423" s="2"/>
      <c r="EV423" s="2"/>
      <c r="EW423" s="2"/>
      <c r="EX423" s="2"/>
      <c r="EY423" s="2"/>
      <c r="EZ423" s="2"/>
      <c r="FA423" s="2"/>
      <c r="FB423" s="2"/>
      <c r="FC423" s="2"/>
      <c r="FD423" s="2"/>
      <c r="FE423" s="2"/>
      <c r="FF423" s="2"/>
      <c r="FG423" s="2"/>
      <c r="FH423" s="2"/>
      <c r="FI423" s="2"/>
      <c r="FJ423" s="2"/>
      <c r="FK423" s="2"/>
      <c r="FL423" s="2"/>
      <c r="FM423" s="2"/>
      <c r="FN423" s="2"/>
      <c r="FO423" s="2"/>
      <c r="FP423" s="2"/>
      <c r="FQ423" s="2"/>
      <c r="FR423" s="2"/>
      <c r="FS423" s="2"/>
      <c r="FT423" s="2"/>
      <c r="FU423" s="2"/>
      <c r="FV423" s="2"/>
      <c r="FW423" s="2"/>
      <c r="FX423" s="2"/>
      <c r="FY423" s="2"/>
      <c r="FZ423" s="2"/>
      <c r="GA423" s="2"/>
      <c r="GB423" s="2"/>
      <c r="GC423" s="2"/>
      <c r="GD423" s="2"/>
      <c r="GE423" s="2"/>
      <c r="GF423" s="2"/>
      <c r="GG423" s="2"/>
      <c r="GH423" s="2"/>
      <c r="GI423" s="2"/>
      <c r="GJ423" s="2"/>
      <c r="GK423" s="2"/>
      <c r="GL423" s="2"/>
      <c r="GM423" s="2"/>
      <c r="GN423" s="2"/>
      <c r="GO423" s="2"/>
      <c r="GP423" s="2"/>
    </row>
    <row r="424" spans="6:198" s="1" customFormat="1" ht="12.75" customHeight="1">
      <c r="F424" s="97"/>
      <c r="G424" s="97"/>
      <c r="H424" s="97"/>
      <c r="I424" s="97"/>
      <c r="J424" s="97"/>
      <c r="K424" s="97"/>
      <c r="L424" s="97"/>
      <c r="M424" s="97"/>
      <c r="N424" s="97"/>
      <c r="O424" s="97"/>
      <c r="P424" s="97"/>
      <c r="Q424" s="97"/>
      <c r="R424" s="97"/>
      <c r="S424" s="97"/>
      <c r="T424" s="97"/>
      <c r="U424" s="97"/>
      <c r="V424" s="97"/>
      <c r="W424" s="97"/>
      <c r="X424" s="97"/>
      <c r="Y424" s="97"/>
      <c r="Z424" s="97"/>
      <c r="AA424" s="97"/>
      <c r="AB424" s="97"/>
      <c r="AC424" s="97"/>
      <c r="AD424" s="97"/>
      <c r="AE424" s="97"/>
      <c r="AF424" s="97"/>
      <c r="AG424" s="97"/>
      <c r="AH424" s="97"/>
      <c r="AI424" s="97"/>
      <c r="AJ424" s="97"/>
      <c r="AK424" s="97"/>
      <c r="AL424" s="97"/>
      <c r="AM424" s="97"/>
      <c r="AN424" s="97"/>
      <c r="AO424" s="97"/>
      <c r="AP424" s="97"/>
      <c r="AQ424" s="97"/>
      <c r="AR424" s="97"/>
      <c r="AS424" s="97"/>
      <c r="AT424" s="97"/>
      <c r="AU424" s="97"/>
      <c r="AV424" s="97"/>
      <c r="AW424" s="97"/>
      <c r="AX424" s="97"/>
      <c r="AY424" s="97"/>
      <c r="AZ424" s="97"/>
      <c r="BA424" s="97"/>
      <c r="BB424" s="97"/>
      <c r="BC424" s="97"/>
      <c r="BD424" s="97"/>
      <c r="BE424" s="97"/>
      <c r="BF424" s="97"/>
      <c r="BG424" s="97"/>
      <c r="BH424" s="97"/>
      <c r="BI424" s="97"/>
      <c r="BJ424" s="97"/>
      <c r="BK424" s="97"/>
      <c r="BR424" s="2"/>
      <c r="BS424" s="2"/>
      <c r="BT424" s="2"/>
      <c r="BU424" s="2"/>
      <c r="BV424" s="2"/>
      <c r="BW424" s="2"/>
      <c r="BX424" s="2"/>
      <c r="BY424" s="2"/>
      <c r="BZ424" s="2"/>
      <c r="CA424" s="2"/>
      <c r="CB424" s="2"/>
      <c r="CC424" s="2"/>
      <c r="CD424" s="2"/>
      <c r="CE424" s="2"/>
      <c r="CF424" s="2"/>
      <c r="CG424" s="2"/>
      <c r="CH424" s="2"/>
      <c r="CI424" s="2"/>
      <c r="CJ424" s="2"/>
      <c r="CK424" s="2"/>
      <c r="CL424" s="2"/>
      <c r="CM424" s="2"/>
      <c r="CN424" s="2"/>
      <c r="CO424" s="2"/>
      <c r="CP424" s="2"/>
      <c r="CQ424" s="2"/>
      <c r="CR424" s="2"/>
      <c r="CS424" s="2"/>
      <c r="CT424" s="2"/>
      <c r="CU424" s="2"/>
      <c r="CV424" s="2"/>
      <c r="CW424" s="2"/>
      <c r="CX424" s="2"/>
      <c r="CY424" s="2"/>
      <c r="CZ424" s="2"/>
      <c r="DA424" s="2"/>
      <c r="DB424" s="2"/>
      <c r="DC424" s="2"/>
      <c r="DD424" s="2"/>
      <c r="DE424" s="2"/>
      <c r="DF424" s="2"/>
      <c r="DG424" s="2"/>
      <c r="DH424" s="2"/>
      <c r="DI424" s="2"/>
      <c r="DJ424" s="2"/>
      <c r="DK424" s="2"/>
      <c r="DL424" s="2"/>
      <c r="DM424" s="2"/>
      <c r="DN424" s="2"/>
      <c r="DO424" s="2"/>
      <c r="DP424" s="2"/>
      <c r="DQ424" s="2"/>
      <c r="DR424" s="2"/>
      <c r="DS424" s="2"/>
      <c r="DT424" s="2"/>
      <c r="DU424" s="2"/>
      <c r="DV424" s="2"/>
      <c r="DW424" s="2"/>
      <c r="DX424" s="2"/>
      <c r="DY424" s="2"/>
      <c r="DZ424" s="2"/>
      <c r="EA424" s="2"/>
      <c r="EB424" s="2"/>
      <c r="EC424" s="2"/>
      <c r="ED424" s="2"/>
      <c r="EE424" s="2"/>
      <c r="EF424" s="2"/>
      <c r="EG424" s="2"/>
      <c r="EH424" s="2"/>
      <c r="EI424" s="2"/>
      <c r="EJ424" s="2"/>
      <c r="EK424" s="2"/>
      <c r="EL424" s="2"/>
      <c r="EM424" s="2"/>
      <c r="EN424" s="2"/>
      <c r="EO424" s="2"/>
      <c r="EP424" s="2"/>
      <c r="EQ424" s="2"/>
      <c r="ER424" s="2"/>
      <c r="ES424" s="2"/>
      <c r="ET424" s="2"/>
      <c r="EU424" s="2"/>
      <c r="EV424" s="2"/>
      <c r="EW424" s="2"/>
      <c r="EX424" s="2"/>
      <c r="EY424" s="2"/>
      <c r="EZ424" s="2"/>
      <c r="FA424" s="2"/>
      <c r="FB424" s="2"/>
      <c r="FC424" s="2"/>
      <c r="FD424" s="2"/>
      <c r="FE424" s="2"/>
      <c r="FF424" s="2"/>
      <c r="FG424" s="2"/>
      <c r="FH424" s="2"/>
      <c r="FI424" s="2"/>
      <c r="FJ424" s="2"/>
      <c r="FK424" s="2"/>
      <c r="FL424" s="2"/>
      <c r="FM424" s="2"/>
      <c r="FN424" s="2"/>
      <c r="FO424" s="2"/>
      <c r="FP424" s="2"/>
      <c r="FQ424" s="2"/>
      <c r="FR424" s="2"/>
      <c r="FS424" s="2"/>
      <c r="FT424" s="2"/>
      <c r="FU424" s="2"/>
      <c r="FV424" s="2"/>
      <c r="FW424" s="2"/>
      <c r="FX424" s="2"/>
      <c r="FY424" s="2"/>
      <c r="FZ424" s="2"/>
      <c r="GA424" s="2"/>
      <c r="GB424" s="2"/>
      <c r="GC424" s="2"/>
      <c r="GD424" s="2"/>
      <c r="GE424" s="2"/>
      <c r="GF424" s="2"/>
      <c r="GG424" s="2"/>
      <c r="GH424" s="2"/>
      <c r="GI424" s="2"/>
      <c r="GJ424" s="2"/>
      <c r="GK424" s="2"/>
      <c r="GL424" s="2"/>
      <c r="GM424" s="2"/>
      <c r="GN424" s="2"/>
      <c r="GO424" s="2"/>
      <c r="GP424" s="2"/>
    </row>
    <row r="425" spans="6:198" s="1" customFormat="1" ht="12.75" customHeight="1">
      <c r="F425" s="97"/>
      <c r="G425" s="596" t="s">
        <v>190</v>
      </c>
      <c r="H425" s="596"/>
      <c r="I425" s="596"/>
      <c r="J425" s="596"/>
      <c r="K425" s="596"/>
      <c r="L425" s="596"/>
      <c r="M425" s="596"/>
      <c r="N425" s="596"/>
      <c r="O425" s="596"/>
      <c r="P425" s="596"/>
      <c r="Q425" s="596"/>
      <c r="R425" s="596"/>
      <c r="S425" s="596"/>
      <c r="T425" s="596"/>
      <c r="U425" s="596"/>
      <c r="V425" s="596"/>
      <c r="W425" s="596"/>
      <c r="X425" s="596"/>
      <c r="Y425" s="596"/>
      <c r="Z425" s="596"/>
      <c r="AA425" s="596"/>
      <c r="AB425" s="596"/>
      <c r="AC425" s="596"/>
      <c r="AD425" s="596"/>
      <c r="AE425" s="596"/>
      <c r="AF425" s="596"/>
      <c r="AG425" s="81"/>
      <c r="AH425" s="81"/>
      <c r="AI425" s="81"/>
      <c r="AJ425" s="596" t="s">
        <v>191</v>
      </c>
      <c r="AK425" s="596"/>
      <c r="AL425" s="596"/>
      <c r="AM425" s="596"/>
      <c r="AN425" s="596"/>
      <c r="AO425" s="596"/>
      <c r="AP425" s="596"/>
      <c r="AQ425" s="596"/>
      <c r="AR425" s="596"/>
      <c r="AS425" s="596"/>
      <c r="AT425" s="596"/>
      <c r="AU425" s="596"/>
      <c r="AV425" s="596"/>
      <c r="AW425" s="596"/>
      <c r="AX425" s="596"/>
      <c r="AY425" s="596"/>
      <c r="AZ425" s="596"/>
      <c r="BA425" s="596"/>
      <c r="BB425" s="596"/>
      <c r="BC425" s="596"/>
      <c r="BD425" s="596"/>
      <c r="BE425" s="596"/>
      <c r="BF425" s="596"/>
      <c r="BG425" s="596"/>
      <c r="BH425" s="12"/>
      <c r="BI425" s="12"/>
      <c r="BJ425" s="97"/>
      <c r="BK425" s="97"/>
      <c r="BR425" s="2"/>
      <c r="BS425" s="2"/>
      <c r="BT425" s="2"/>
      <c r="BU425" s="2"/>
      <c r="BV425" s="2"/>
      <c r="BW425" s="2"/>
      <c r="BX425" s="2"/>
      <c r="BY425" s="2"/>
      <c r="BZ425" s="2"/>
      <c r="CA425" s="2"/>
      <c r="CB425" s="2"/>
      <c r="CC425" s="2"/>
      <c r="CD425" s="2"/>
      <c r="CE425" s="2"/>
      <c r="CF425" s="2"/>
      <c r="CG425" s="2"/>
      <c r="CH425" s="2"/>
      <c r="CI425" s="2"/>
      <c r="CJ425" s="2"/>
      <c r="CK425" s="2"/>
      <c r="CL425" s="2"/>
      <c r="CM425" s="2"/>
      <c r="CN425" s="2"/>
      <c r="CO425" s="2"/>
      <c r="CP425" s="2"/>
      <c r="CQ425" s="2"/>
      <c r="CR425" s="2"/>
      <c r="CS425" s="2"/>
      <c r="CT425" s="2"/>
      <c r="CU425" s="2"/>
      <c r="CV425" s="2"/>
      <c r="CW425" s="2"/>
      <c r="CX425" s="2"/>
      <c r="CY425" s="2"/>
      <c r="CZ425" s="2"/>
      <c r="DA425" s="2"/>
      <c r="DB425" s="2"/>
      <c r="DC425" s="2"/>
      <c r="DD425" s="2"/>
      <c r="DE425" s="2"/>
      <c r="DF425" s="2"/>
      <c r="DG425" s="2"/>
      <c r="DH425" s="2"/>
      <c r="DI425" s="2"/>
      <c r="DJ425" s="2"/>
      <c r="DK425" s="2"/>
      <c r="DL425" s="2"/>
      <c r="DM425" s="2"/>
      <c r="DN425" s="2"/>
      <c r="DO425" s="2"/>
      <c r="DP425" s="2"/>
      <c r="DQ425" s="2"/>
      <c r="DR425" s="2"/>
      <c r="DS425" s="2"/>
      <c r="DT425" s="2"/>
      <c r="DU425" s="2"/>
      <c r="DV425" s="2"/>
      <c r="DW425" s="2"/>
      <c r="DX425" s="2"/>
      <c r="DY425" s="2"/>
      <c r="DZ425" s="2"/>
      <c r="EA425" s="2"/>
      <c r="EB425" s="2"/>
      <c r="EC425" s="2"/>
      <c r="ED425" s="2"/>
      <c r="EE425" s="2"/>
      <c r="EF425" s="2"/>
      <c r="EG425" s="2"/>
      <c r="EH425" s="2"/>
      <c r="EI425" s="2"/>
      <c r="EJ425" s="2"/>
      <c r="EK425" s="2"/>
      <c r="EL425" s="2"/>
      <c r="EM425" s="2"/>
      <c r="EN425" s="2"/>
      <c r="EO425" s="2"/>
      <c r="EP425" s="2"/>
      <c r="EQ425" s="2"/>
      <c r="ER425" s="2"/>
      <c r="ES425" s="2"/>
      <c r="ET425" s="2"/>
      <c r="EU425" s="2"/>
      <c r="EV425" s="2"/>
      <c r="EW425" s="2"/>
      <c r="EX425" s="2"/>
      <c r="EY425" s="2"/>
      <c r="EZ425" s="2"/>
      <c r="FA425" s="2"/>
      <c r="FB425" s="2"/>
      <c r="FC425" s="2"/>
      <c r="FD425" s="2"/>
      <c r="FE425" s="2"/>
      <c r="FF425" s="2"/>
      <c r="FG425" s="2"/>
      <c r="FH425" s="2"/>
      <c r="FI425" s="2"/>
      <c r="FJ425" s="2"/>
      <c r="FK425" s="2"/>
      <c r="FL425" s="2"/>
      <c r="FM425" s="2"/>
      <c r="FN425" s="2"/>
      <c r="FO425" s="2"/>
      <c r="FP425" s="2"/>
      <c r="FQ425" s="2"/>
      <c r="FR425" s="2"/>
      <c r="FS425" s="2"/>
      <c r="FT425" s="2"/>
      <c r="FU425" s="2"/>
      <c r="FV425" s="2"/>
      <c r="FW425" s="2"/>
      <c r="FX425" s="2"/>
      <c r="FY425" s="2"/>
      <c r="FZ425" s="2"/>
      <c r="GA425" s="2"/>
      <c r="GB425" s="2"/>
      <c r="GC425" s="2"/>
      <c r="GD425" s="2"/>
      <c r="GE425" s="2"/>
      <c r="GF425" s="2"/>
      <c r="GG425" s="2"/>
      <c r="GH425" s="2"/>
      <c r="GI425" s="2"/>
      <c r="GJ425" s="2"/>
      <c r="GK425" s="2"/>
      <c r="GL425" s="2"/>
      <c r="GM425" s="2"/>
      <c r="GN425" s="2"/>
      <c r="GO425" s="2"/>
      <c r="GP425" s="2"/>
    </row>
    <row r="426" spans="6:198" s="1" customFormat="1" ht="12.75" customHeight="1">
      <c r="F426" s="97"/>
      <c r="G426" s="97"/>
      <c r="H426" s="12"/>
      <c r="I426" s="249"/>
      <c r="J426" s="249"/>
      <c r="K426" s="250"/>
      <c r="L426" s="250"/>
      <c r="M426" s="251"/>
      <c r="N426" s="81"/>
      <c r="O426" s="81"/>
      <c r="P426" s="81"/>
      <c r="Q426" s="81"/>
      <c r="R426" s="81"/>
      <c r="S426" s="81"/>
      <c r="T426" s="81"/>
      <c r="U426" s="81"/>
      <c r="V426" s="81"/>
      <c r="W426" s="81"/>
      <c r="X426" s="81"/>
      <c r="Y426" s="81"/>
      <c r="Z426" s="81"/>
      <c r="AA426" s="81"/>
      <c r="AB426" s="81"/>
      <c r="AC426" s="81"/>
      <c r="AD426" s="81"/>
      <c r="AE426" s="81"/>
      <c r="AF426" s="81"/>
      <c r="AG426" s="81"/>
      <c r="AH426" s="81"/>
      <c r="AI426" s="81"/>
      <c r="AJ426" s="81"/>
      <c r="AK426" s="81"/>
      <c r="AL426" s="81"/>
      <c r="AM426" s="81"/>
      <c r="AN426" s="81"/>
      <c r="AO426" s="81"/>
      <c r="AP426" s="81"/>
      <c r="AQ426" s="81"/>
      <c r="AR426" s="81"/>
      <c r="AS426" s="81"/>
      <c r="AT426" s="81"/>
      <c r="AU426" s="81"/>
      <c r="AV426" s="81"/>
      <c r="AW426" s="81"/>
      <c r="AX426" s="81"/>
      <c r="AY426" s="81"/>
      <c r="AZ426" s="81"/>
      <c r="BA426" s="81"/>
      <c r="BB426" s="81"/>
      <c r="BC426" s="81"/>
      <c r="BD426" s="81"/>
      <c r="BE426" s="81"/>
      <c r="BF426" s="81"/>
      <c r="BG426" s="81"/>
      <c r="BH426" s="12"/>
      <c r="BI426" s="12"/>
      <c r="BJ426" s="97"/>
      <c r="BK426" s="97"/>
      <c r="BR426" s="2"/>
      <c r="BS426" s="2"/>
      <c r="BT426" s="2"/>
      <c r="BU426" s="2"/>
      <c r="BV426" s="2"/>
      <c r="BW426" s="2"/>
      <c r="BX426" s="2"/>
      <c r="BY426" s="2"/>
      <c r="BZ426" s="2"/>
      <c r="CA426" s="2"/>
      <c r="CB426" s="2"/>
      <c r="CC426" s="2"/>
      <c r="CD426" s="2"/>
      <c r="CE426" s="2"/>
      <c r="CF426" s="2"/>
      <c r="CG426" s="2"/>
      <c r="CH426" s="2"/>
      <c r="CI426" s="2"/>
      <c r="CJ426" s="2"/>
      <c r="CK426" s="2"/>
      <c r="CL426" s="2"/>
      <c r="CM426" s="2"/>
      <c r="CN426" s="2"/>
      <c r="CO426" s="2"/>
      <c r="CP426" s="2"/>
      <c r="CQ426" s="2"/>
      <c r="CR426" s="2"/>
      <c r="CS426" s="2"/>
      <c r="CT426" s="2"/>
      <c r="CU426" s="2"/>
      <c r="CV426" s="2"/>
      <c r="CW426" s="2"/>
      <c r="CX426" s="2"/>
      <c r="CY426" s="2"/>
      <c r="CZ426" s="2"/>
      <c r="DA426" s="2"/>
      <c r="DB426" s="2"/>
      <c r="DC426" s="2"/>
      <c r="DD426" s="2"/>
      <c r="DE426" s="2"/>
      <c r="DF426" s="2"/>
      <c r="DG426" s="2"/>
      <c r="DH426" s="2"/>
      <c r="DI426" s="2"/>
      <c r="DJ426" s="2"/>
      <c r="DK426" s="2"/>
      <c r="DL426" s="2"/>
      <c r="DM426" s="2"/>
      <c r="DN426" s="2"/>
      <c r="DO426" s="2"/>
      <c r="DP426" s="2"/>
      <c r="DQ426" s="2"/>
      <c r="DR426" s="2"/>
      <c r="DS426" s="2"/>
      <c r="DT426" s="2"/>
      <c r="DU426" s="2"/>
      <c r="DV426" s="2"/>
      <c r="DW426" s="2"/>
      <c r="DX426" s="2"/>
      <c r="DY426" s="2"/>
      <c r="DZ426" s="2"/>
      <c r="EA426" s="2"/>
      <c r="EB426" s="2"/>
      <c r="EC426" s="2"/>
      <c r="ED426" s="2"/>
      <c r="EE426" s="2"/>
      <c r="EF426" s="2"/>
      <c r="EG426" s="2"/>
      <c r="EH426" s="2"/>
      <c r="EI426" s="2"/>
      <c r="EJ426" s="2"/>
      <c r="EK426" s="2"/>
      <c r="EL426" s="2"/>
      <c r="EM426" s="2"/>
      <c r="EN426" s="2"/>
      <c r="EO426" s="2"/>
      <c r="EP426" s="2"/>
      <c r="EQ426" s="2"/>
      <c r="ER426" s="2"/>
      <c r="ES426" s="2"/>
      <c r="ET426" s="2"/>
      <c r="EU426" s="2"/>
      <c r="EV426" s="2"/>
      <c r="EW426" s="2"/>
      <c r="EX426" s="2"/>
      <c r="EY426" s="2"/>
      <c r="EZ426" s="2"/>
      <c r="FA426" s="2"/>
      <c r="FB426" s="2"/>
      <c r="FC426" s="2"/>
      <c r="FD426" s="2"/>
      <c r="FE426" s="2"/>
      <c r="FF426" s="2"/>
      <c r="FG426" s="2"/>
      <c r="FH426" s="2"/>
      <c r="FI426" s="2"/>
      <c r="FJ426" s="2"/>
      <c r="FK426" s="2"/>
      <c r="FL426" s="2"/>
      <c r="FM426" s="2"/>
      <c r="FN426" s="2"/>
      <c r="FO426" s="2"/>
      <c r="FP426" s="2"/>
      <c r="FQ426" s="2"/>
      <c r="FR426" s="2"/>
      <c r="FS426" s="2"/>
      <c r="FT426" s="2"/>
      <c r="FU426" s="2"/>
      <c r="FV426" s="2"/>
      <c r="FW426" s="2"/>
      <c r="FX426" s="2"/>
      <c r="FY426" s="2"/>
      <c r="FZ426" s="2"/>
      <c r="GA426" s="2"/>
      <c r="GB426" s="2"/>
      <c r="GC426" s="2"/>
      <c r="GD426" s="2"/>
      <c r="GE426" s="2"/>
      <c r="GF426" s="2"/>
      <c r="GG426" s="2"/>
      <c r="GH426" s="2"/>
      <c r="GI426" s="2"/>
      <c r="GJ426" s="2"/>
      <c r="GK426" s="2"/>
      <c r="GL426" s="2"/>
      <c r="GM426" s="2"/>
      <c r="GN426" s="2"/>
      <c r="GO426" s="2"/>
      <c r="GP426" s="2"/>
    </row>
    <row r="427" spans="6:198" s="1" customFormat="1" ht="12.75" customHeight="1">
      <c r="F427" s="97"/>
      <c r="G427" s="252" t="s">
        <v>192</v>
      </c>
      <c r="H427" s="9"/>
      <c r="I427" s="9"/>
      <c r="J427" s="252"/>
      <c r="K427" s="253"/>
      <c r="L427" s="253"/>
      <c r="M427" s="254"/>
      <c r="N427" s="59"/>
      <c r="O427" s="59"/>
      <c r="P427" s="59"/>
      <c r="Q427" s="59"/>
      <c r="R427" s="59"/>
      <c r="S427" s="59"/>
      <c r="T427" s="59"/>
      <c r="U427" s="59"/>
      <c r="V427" s="59"/>
      <c r="W427" s="59"/>
      <c r="X427" s="59"/>
      <c r="Y427" s="59"/>
      <c r="Z427" s="59"/>
      <c r="AA427" s="59"/>
      <c r="AB427" s="59"/>
      <c r="AC427" s="59"/>
      <c r="AD427" s="59"/>
      <c r="AE427" s="59"/>
      <c r="AF427" s="59"/>
      <c r="AG427" s="81"/>
      <c r="AH427" s="81"/>
      <c r="AI427" s="81"/>
      <c r="AJ427" s="255" t="s">
        <v>193</v>
      </c>
      <c r="AK427" s="256"/>
      <c r="AL427" s="256"/>
      <c r="AM427" s="256"/>
      <c r="AN427" s="12"/>
      <c r="AO427" s="81"/>
      <c r="AP427" s="81"/>
      <c r="AQ427" s="81"/>
      <c r="AR427" s="81"/>
      <c r="AS427" s="81"/>
      <c r="AT427" s="81"/>
      <c r="AU427" s="81"/>
      <c r="AV427" s="81"/>
      <c r="AW427" s="81"/>
      <c r="AX427" s="81"/>
      <c r="AY427" s="81"/>
      <c r="AZ427" s="81"/>
      <c r="BA427" s="81"/>
      <c r="BB427" s="697">
        <f>AA480</f>
        <v>0</v>
      </c>
      <c r="BC427" s="697"/>
      <c r="BD427" s="697"/>
      <c r="BE427" s="697"/>
      <c r="BF427" s="697"/>
      <c r="BG427" s="697"/>
      <c r="BH427" s="12"/>
      <c r="BI427" s="12"/>
      <c r="BJ427" s="97"/>
      <c r="BK427" s="97"/>
      <c r="BR427" s="2"/>
      <c r="BS427" s="2"/>
      <c r="BT427" s="2"/>
      <c r="BU427" s="2"/>
      <c r="BV427" s="2"/>
      <c r="BW427" s="2"/>
      <c r="BX427" s="2"/>
      <c r="BY427" s="2"/>
      <c r="BZ427" s="2"/>
      <c r="CA427" s="2"/>
      <c r="CB427" s="2"/>
      <c r="CC427" s="2"/>
      <c r="CD427" s="2"/>
      <c r="CE427" s="2"/>
      <c r="CF427" s="2"/>
      <c r="CG427" s="2"/>
      <c r="CH427" s="2"/>
      <c r="CI427" s="2"/>
      <c r="CJ427" s="2"/>
      <c r="CK427" s="2"/>
      <c r="CL427" s="2"/>
      <c r="CM427" s="2"/>
      <c r="CN427" s="2"/>
      <c r="CO427" s="2"/>
      <c r="CP427" s="2"/>
      <c r="CQ427" s="2"/>
      <c r="CR427" s="2"/>
      <c r="CS427" s="2"/>
      <c r="CT427" s="2"/>
      <c r="CU427" s="2"/>
      <c r="CV427" s="2"/>
      <c r="CW427" s="2"/>
      <c r="CX427" s="2"/>
      <c r="CY427" s="2"/>
      <c r="CZ427" s="2"/>
      <c r="DA427" s="2"/>
      <c r="DB427" s="2"/>
      <c r="DC427" s="2"/>
      <c r="DD427" s="2"/>
      <c r="DE427" s="2"/>
      <c r="DF427" s="2"/>
      <c r="DG427" s="2"/>
      <c r="DH427" s="2"/>
      <c r="DI427" s="2"/>
      <c r="DJ427" s="2"/>
      <c r="DK427" s="2"/>
      <c r="DL427" s="2"/>
      <c r="DM427" s="2"/>
      <c r="DN427" s="2"/>
      <c r="DO427" s="2"/>
      <c r="DP427" s="2"/>
      <c r="DQ427" s="2"/>
      <c r="DR427" s="2"/>
      <c r="DS427" s="2"/>
      <c r="DT427" s="2"/>
      <c r="DU427" s="2"/>
      <c r="DV427" s="2"/>
      <c r="DW427" s="2"/>
      <c r="DX427" s="2"/>
      <c r="DY427" s="2"/>
      <c r="DZ427" s="2"/>
      <c r="EA427" s="2"/>
      <c r="EB427" s="2"/>
      <c r="EC427" s="2"/>
      <c r="ED427" s="2"/>
      <c r="EE427" s="2"/>
      <c r="EF427" s="2"/>
      <c r="EG427" s="2"/>
      <c r="EH427" s="2"/>
      <c r="EI427" s="2"/>
      <c r="EJ427" s="2"/>
      <c r="EK427" s="2"/>
      <c r="EL427" s="2"/>
      <c r="EM427" s="2"/>
      <c r="EN427" s="2"/>
      <c r="EO427" s="2"/>
      <c r="EP427" s="2"/>
      <c r="EQ427" s="2"/>
      <c r="ER427" s="2"/>
      <c r="ES427" s="2"/>
      <c r="ET427" s="2"/>
      <c r="EU427" s="2"/>
      <c r="EV427" s="2"/>
      <c r="EW427" s="2"/>
      <c r="EX427" s="2"/>
      <c r="EY427" s="2"/>
      <c r="EZ427" s="2"/>
      <c r="FA427" s="2"/>
      <c r="FB427" s="2"/>
      <c r="FC427" s="2"/>
      <c r="FD427" s="2"/>
      <c r="FE427" s="2"/>
      <c r="FF427" s="2"/>
      <c r="FG427" s="2"/>
      <c r="FH427" s="2"/>
      <c r="FI427" s="2"/>
      <c r="FJ427" s="2"/>
      <c r="FK427" s="2"/>
      <c r="FL427" s="2"/>
      <c r="FM427" s="2"/>
      <c r="FN427" s="2"/>
      <c r="FO427" s="2"/>
      <c r="FP427" s="2"/>
      <c r="FQ427" s="2"/>
      <c r="FR427" s="2"/>
      <c r="FS427" s="2"/>
      <c r="FT427" s="2"/>
      <c r="FU427" s="2"/>
      <c r="FV427" s="2"/>
      <c r="FW427" s="2"/>
      <c r="FX427" s="2"/>
      <c r="FY427" s="2"/>
      <c r="FZ427" s="2"/>
      <c r="GA427" s="2"/>
      <c r="GB427" s="2"/>
      <c r="GC427" s="2"/>
      <c r="GD427" s="2"/>
      <c r="GE427" s="2"/>
      <c r="GF427" s="2"/>
      <c r="GG427" s="2"/>
      <c r="GH427" s="2"/>
      <c r="GI427" s="2"/>
      <c r="GJ427" s="2"/>
      <c r="GK427" s="2"/>
      <c r="GL427" s="2"/>
      <c r="GM427" s="2"/>
      <c r="GN427" s="2"/>
      <c r="GO427" s="2"/>
      <c r="GP427" s="2"/>
    </row>
    <row r="428" spans="6:198" s="1" customFormat="1" ht="12.75" customHeight="1">
      <c r="F428" s="97"/>
      <c r="G428" s="233"/>
      <c r="H428" s="253" t="s">
        <v>194</v>
      </c>
      <c r="I428" s="253"/>
      <c r="J428" s="9"/>
      <c r="K428" s="253"/>
      <c r="L428" s="253"/>
      <c r="M428" s="9"/>
      <c r="N428" s="59"/>
      <c r="O428" s="59"/>
      <c r="P428" s="59"/>
      <c r="Q428" s="59"/>
      <c r="R428" s="59"/>
      <c r="S428" s="59"/>
      <c r="T428" s="59"/>
      <c r="U428" s="59"/>
      <c r="V428" s="59"/>
      <c r="W428" s="59"/>
      <c r="X428" s="59"/>
      <c r="Y428" s="59"/>
      <c r="Z428" s="59"/>
      <c r="AA428" s="698">
        <f>'[2]Cash Buckets'!E7</f>
        <v>0</v>
      </c>
      <c r="AB428" s="698"/>
      <c r="AC428" s="698"/>
      <c r="AD428" s="698"/>
      <c r="AE428" s="698"/>
      <c r="AF428" s="698"/>
      <c r="AG428" s="81"/>
      <c r="AH428" s="81"/>
      <c r="AI428" s="81"/>
      <c r="AJ428" s="255"/>
      <c r="AK428" s="257" t="s">
        <v>195</v>
      </c>
      <c r="AL428" s="256"/>
      <c r="AM428" s="256"/>
      <c r="AN428" s="12"/>
      <c r="AO428" s="81"/>
      <c r="AP428" s="81"/>
      <c r="AQ428" s="81"/>
      <c r="AR428" s="81"/>
      <c r="AS428" s="81"/>
      <c r="AT428" s="81"/>
      <c r="AU428" s="81"/>
      <c r="AV428" s="81"/>
      <c r="AW428" s="81"/>
      <c r="AX428" s="81"/>
      <c r="AY428" s="81"/>
      <c r="AZ428" s="81"/>
      <c r="BA428" s="81"/>
      <c r="BB428" s="258"/>
      <c r="BC428" s="258"/>
      <c r="BD428" s="258"/>
      <c r="BE428" s="258"/>
      <c r="BF428" s="258"/>
      <c r="BG428" s="258"/>
      <c r="BH428" s="12"/>
      <c r="BI428" s="12"/>
      <c r="BJ428" s="97"/>
      <c r="BK428" s="97"/>
      <c r="BR428" s="2"/>
      <c r="BS428" s="2"/>
      <c r="BT428" s="2"/>
      <c r="BU428" s="2"/>
      <c r="BV428" s="2"/>
      <c r="BW428" s="2"/>
      <c r="BX428" s="2"/>
      <c r="BY428" s="2"/>
      <c r="BZ428" s="2"/>
      <c r="CA428" s="2"/>
      <c r="CB428" s="2"/>
      <c r="CC428" s="2"/>
      <c r="CD428" s="2"/>
      <c r="CE428" s="2"/>
      <c r="CF428" s="2"/>
      <c r="CG428" s="2"/>
      <c r="CH428" s="2"/>
      <c r="CI428" s="2"/>
      <c r="CJ428" s="2"/>
      <c r="CK428" s="2"/>
      <c r="CL428" s="2"/>
      <c r="CM428" s="2"/>
      <c r="CN428" s="2"/>
      <c r="CO428" s="2"/>
      <c r="CP428" s="2"/>
      <c r="CQ428" s="2"/>
      <c r="CR428" s="2"/>
      <c r="CS428" s="2"/>
      <c r="CT428" s="2"/>
      <c r="CU428" s="2"/>
      <c r="CV428" s="2"/>
      <c r="CW428" s="2"/>
      <c r="CX428" s="2"/>
      <c r="CY428" s="2"/>
      <c r="CZ428" s="2"/>
      <c r="DA428" s="2"/>
      <c r="DB428" s="2"/>
      <c r="DC428" s="2"/>
      <c r="DD428" s="2"/>
      <c r="DE428" s="2"/>
      <c r="DF428" s="2"/>
      <c r="DG428" s="2"/>
      <c r="DH428" s="2"/>
      <c r="DI428" s="2"/>
      <c r="DJ428" s="2"/>
      <c r="DK428" s="2"/>
      <c r="DL428" s="2"/>
      <c r="DM428" s="2"/>
      <c r="DN428" s="2"/>
      <c r="DO428" s="2"/>
      <c r="DP428" s="2"/>
      <c r="DQ428" s="2"/>
      <c r="DR428" s="2"/>
      <c r="DS428" s="2"/>
      <c r="DT428" s="2"/>
      <c r="DU428" s="2"/>
      <c r="DV428" s="2"/>
      <c r="DW428" s="2"/>
      <c r="DX428" s="2"/>
      <c r="DY428" s="2"/>
      <c r="DZ428" s="2"/>
      <c r="EA428" s="2"/>
      <c r="EB428" s="2"/>
      <c r="EC428" s="2"/>
      <c r="ED428" s="2"/>
      <c r="EE428" s="2"/>
      <c r="EF428" s="2"/>
      <c r="EG428" s="2"/>
      <c r="EH428" s="2"/>
      <c r="EI428" s="2"/>
      <c r="EJ428" s="2"/>
      <c r="EK428" s="2"/>
      <c r="EL428" s="2"/>
      <c r="EM428" s="2"/>
      <c r="EN428" s="2"/>
      <c r="EO428" s="2"/>
      <c r="EP428" s="2"/>
      <c r="EQ428" s="2"/>
      <c r="ER428" s="2"/>
      <c r="ES428" s="2"/>
      <c r="ET428" s="2"/>
      <c r="EU428" s="2"/>
      <c r="EV428" s="2"/>
      <c r="EW428" s="2"/>
      <c r="EX428" s="2"/>
      <c r="EY428" s="2"/>
      <c r="EZ428" s="2"/>
      <c r="FA428" s="2"/>
      <c r="FB428" s="2"/>
      <c r="FC428" s="2"/>
      <c r="FD428" s="2"/>
      <c r="FE428" s="2"/>
      <c r="FF428" s="2"/>
      <c r="FG428" s="2"/>
      <c r="FH428" s="2"/>
      <c r="FI428" s="2"/>
      <c r="FJ428" s="2"/>
      <c r="FK428" s="2"/>
      <c r="FL428" s="2"/>
      <c r="FM428" s="2"/>
      <c r="FN428" s="2"/>
      <c r="FO428" s="2"/>
      <c r="FP428" s="2"/>
      <c r="FQ428" s="2"/>
      <c r="FR428" s="2"/>
      <c r="FS428" s="2"/>
      <c r="FT428" s="2"/>
      <c r="FU428" s="2"/>
      <c r="FV428" s="2"/>
      <c r="FW428" s="2"/>
      <c r="FX428" s="2"/>
      <c r="FY428" s="2"/>
      <c r="FZ428" s="2"/>
      <c r="GA428" s="2"/>
      <c r="GB428" s="2"/>
      <c r="GC428" s="2"/>
      <c r="GD428" s="2"/>
      <c r="GE428" s="2"/>
      <c r="GF428" s="2"/>
      <c r="GG428" s="2"/>
      <c r="GH428" s="2"/>
      <c r="GI428" s="2"/>
      <c r="GJ428" s="2"/>
      <c r="GK428" s="2"/>
      <c r="GL428" s="2"/>
      <c r="GM428" s="2"/>
      <c r="GN428" s="2"/>
      <c r="GO428" s="2"/>
      <c r="GP428" s="2"/>
    </row>
    <row r="429" spans="6:198" s="1" customFormat="1" ht="12.75" customHeight="1">
      <c r="F429" s="97"/>
      <c r="G429" s="233"/>
      <c r="H429" s="699" t="s">
        <v>195</v>
      </c>
      <c r="I429" s="699"/>
      <c r="J429" s="699"/>
      <c r="K429" s="699"/>
      <c r="L429" s="699"/>
      <c r="M429" s="699"/>
      <c r="N429" s="699"/>
      <c r="O429" s="699"/>
      <c r="P429" s="699"/>
      <c r="Q429" s="699"/>
      <c r="R429" s="699"/>
      <c r="S429" s="699"/>
      <c r="T429" s="699"/>
      <c r="U429" s="699"/>
      <c r="V429" s="699"/>
      <c r="W429" s="699"/>
      <c r="X429" s="699"/>
      <c r="Y429" s="699"/>
      <c r="Z429" s="699"/>
      <c r="AA429" s="259"/>
      <c r="AB429" s="259"/>
      <c r="AC429" s="259"/>
      <c r="AD429" s="259"/>
      <c r="AE429" s="259"/>
      <c r="AF429" s="259"/>
      <c r="AG429" s="81"/>
      <c r="AH429" s="81"/>
      <c r="AI429" s="81"/>
      <c r="AJ429" s="255"/>
      <c r="AK429" s="257"/>
      <c r="AL429" s="256"/>
      <c r="AM429" s="256"/>
      <c r="AN429" s="12"/>
      <c r="AO429" s="81"/>
      <c r="AP429" s="81"/>
      <c r="AQ429" s="81"/>
      <c r="AR429" s="81"/>
      <c r="AS429" s="81"/>
      <c r="AT429" s="81"/>
      <c r="AU429" s="81"/>
      <c r="AV429" s="81"/>
      <c r="AW429" s="81"/>
      <c r="AX429" s="81"/>
      <c r="AY429" s="81"/>
      <c r="AZ429" s="81"/>
      <c r="BA429" s="81"/>
      <c r="BB429" s="258"/>
      <c r="BC429" s="258"/>
      <c r="BD429" s="258"/>
      <c r="BE429" s="258"/>
      <c r="BF429" s="258"/>
      <c r="BG429" s="258"/>
      <c r="BH429" s="12"/>
      <c r="BI429" s="12"/>
      <c r="BJ429" s="97"/>
      <c r="BK429" s="97"/>
      <c r="BR429" s="2"/>
      <c r="BS429" s="2"/>
      <c r="BT429" s="2"/>
      <c r="BU429" s="2"/>
      <c r="BV429" s="2"/>
      <c r="BW429" s="2"/>
      <c r="BX429" s="2"/>
      <c r="BY429" s="2"/>
      <c r="BZ429" s="2"/>
      <c r="CA429" s="2"/>
      <c r="CB429" s="2"/>
      <c r="CC429" s="2"/>
      <c r="CD429" s="2"/>
      <c r="CE429" s="2"/>
      <c r="CF429" s="2"/>
      <c r="CG429" s="2"/>
      <c r="CH429" s="2"/>
      <c r="CI429" s="2"/>
      <c r="CJ429" s="2"/>
      <c r="CK429" s="2"/>
      <c r="CL429" s="2"/>
      <c r="CM429" s="2"/>
      <c r="CN429" s="2"/>
      <c r="CO429" s="2"/>
      <c r="CP429" s="2"/>
      <c r="CQ429" s="2"/>
      <c r="CR429" s="2"/>
      <c r="CS429" s="2"/>
      <c r="CT429" s="2"/>
      <c r="CU429" s="2"/>
      <c r="CV429" s="2"/>
      <c r="CW429" s="2"/>
      <c r="CX429" s="2"/>
      <c r="CY429" s="2"/>
      <c r="CZ429" s="2"/>
      <c r="DA429" s="2"/>
      <c r="DB429" s="2"/>
      <c r="DC429" s="2"/>
      <c r="DD429" s="2"/>
      <c r="DE429" s="2"/>
      <c r="DF429" s="2"/>
      <c r="DG429" s="2"/>
      <c r="DH429" s="2"/>
      <c r="DI429" s="2"/>
      <c r="DJ429" s="2"/>
      <c r="DK429" s="2"/>
      <c r="DL429" s="2"/>
      <c r="DM429" s="2"/>
      <c r="DN429" s="2"/>
      <c r="DO429" s="2"/>
      <c r="DP429" s="2"/>
      <c r="DQ429" s="2"/>
      <c r="DR429" s="2"/>
      <c r="DS429" s="2"/>
      <c r="DT429" s="2"/>
      <c r="DU429" s="2"/>
      <c r="DV429" s="2"/>
      <c r="DW429" s="2"/>
      <c r="DX429" s="2"/>
      <c r="DY429" s="2"/>
      <c r="DZ429" s="2"/>
      <c r="EA429" s="2"/>
      <c r="EB429" s="2"/>
      <c r="EC429" s="2"/>
      <c r="ED429" s="2"/>
      <c r="EE429" s="2"/>
      <c r="EF429" s="2"/>
      <c r="EG429" s="2"/>
      <c r="EH429" s="2"/>
      <c r="EI429" s="2"/>
      <c r="EJ429" s="2"/>
      <c r="EK429" s="2"/>
      <c r="EL429" s="2"/>
      <c r="EM429" s="2"/>
      <c r="EN429" s="2"/>
      <c r="EO429" s="2"/>
      <c r="EP429" s="2"/>
      <c r="EQ429" s="2"/>
      <c r="ER429" s="2"/>
      <c r="ES429" s="2"/>
      <c r="ET429" s="2"/>
      <c r="EU429" s="2"/>
      <c r="EV429" s="2"/>
      <c r="EW429" s="2"/>
      <c r="EX429" s="2"/>
      <c r="EY429" s="2"/>
      <c r="EZ429" s="2"/>
      <c r="FA429" s="2"/>
      <c r="FB429" s="2"/>
      <c r="FC429" s="2"/>
      <c r="FD429" s="2"/>
      <c r="FE429" s="2"/>
      <c r="FF429" s="2"/>
      <c r="FG429" s="2"/>
      <c r="FH429" s="2"/>
      <c r="FI429" s="2"/>
      <c r="FJ429" s="2"/>
      <c r="FK429" s="2"/>
      <c r="FL429" s="2"/>
      <c r="FM429" s="2"/>
      <c r="FN429" s="2"/>
      <c r="FO429" s="2"/>
      <c r="FP429" s="2"/>
      <c r="FQ429" s="2"/>
      <c r="FR429" s="2"/>
      <c r="FS429" s="2"/>
      <c r="FT429" s="2"/>
      <c r="FU429" s="2"/>
      <c r="FV429" s="2"/>
      <c r="FW429" s="2"/>
      <c r="FX429" s="2"/>
      <c r="FY429" s="2"/>
      <c r="FZ429" s="2"/>
      <c r="GA429" s="2"/>
      <c r="GB429" s="2"/>
      <c r="GC429" s="2"/>
      <c r="GD429" s="2"/>
      <c r="GE429" s="2"/>
      <c r="GF429" s="2"/>
      <c r="GG429" s="2"/>
      <c r="GH429" s="2"/>
      <c r="GI429" s="2"/>
      <c r="GJ429" s="2"/>
      <c r="GK429" s="2"/>
      <c r="GL429" s="2"/>
      <c r="GM429" s="2"/>
      <c r="GN429" s="2"/>
      <c r="GO429" s="2"/>
      <c r="GP429" s="2"/>
    </row>
    <row r="430" spans="6:198" s="1" customFormat="1" ht="12.75" customHeight="1">
      <c r="F430" s="97"/>
      <c r="G430" s="233"/>
      <c r="H430" s="253" t="s">
        <v>196</v>
      </c>
      <c r="I430" s="253"/>
      <c r="J430" s="9"/>
      <c r="K430" s="253"/>
      <c r="L430" s="253"/>
      <c r="M430" s="9"/>
      <c r="N430" s="59"/>
      <c r="O430" s="59"/>
      <c r="P430" s="59"/>
      <c r="Q430" s="59"/>
      <c r="R430" s="59"/>
      <c r="S430" s="59"/>
      <c r="T430" s="59"/>
      <c r="U430" s="59"/>
      <c r="V430" s="59"/>
      <c r="W430" s="59"/>
      <c r="X430" s="59"/>
      <c r="Y430" s="59"/>
      <c r="Z430" s="59"/>
      <c r="AA430" s="133"/>
      <c r="AB430" s="698">
        <f>'[2]Cash Buckets'!E9</f>
        <v>0</v>
      </c>
      <c r="AC430" s="698"/>
      <c r="AD430" s="698"/>
      <c r="AE430" s="698"/>
      <c r="AF430" s="698"/>
      <c r="AG430" s="81"/>
      <c r="AH430" s="81"/>
      <c r="AI430" s="81"/>
      <c r="AJ430" s="81"/>
      <c r="AK430" s="81"/>
      <c r="AL430" s="81"/>
      <c r="AM430" s="81"/>
      <c r="AN430" s="12"/>
      <c r="AO430" s="81"/>
      <c r="AP430" s="81"/>
      <c r="AQ430" s="81"/>
      <c r="AR430" s="81"/>
      <c r="AS430" s="81"/>
      <c r="AT430" s="81"/>
      <c r="AU430" s="81"/>
      <c r="AV430" s="81"/>
      <c r="AW430" s="81"/>
      <c r="AX430" s="81"/>
      <c r="AY430" s="81"/>
      <c r="AZ430" s="81"/>
      <c r="BA430" s="81"/>
      <c r="BB430" s="258"/>
      <c r="BC430" s="258"/>
      <c r="BD430" s="258"/>
      <c r="BE430" s="258"/>
      <c r="BF430" s="258"/>
      <c r="BG430" s="258"/>
      <c r="BH430" s="12"/>
      <c r="BI430" s="12"/>
      <c r="BJ430" s="97"/>
      <c r="BK430" s="97"/>
      <c r="BR430" s="2"/>
      <c r="BS430" s="2"/>
      <c r="BT430" s="2"/>
      <c r="BU430" s="2"/>
      <c r="BV430" s="2"/>
      <c r="BW430" s="2"/>
      <c r="BX430" s="2"/>
      <c r="BY430" s="2"/>
      <c r="BZ430" s="2"/>
      <c r="CA430" s="2"/>
      <c r="CB430" s="2"/>
      <c r="CC430" s="2"/>
      <c r="CD430" s="2"/>
      <c r="CE430" s="2"/>
      <c r="CF430" s="2"/>
      <c r="CG430" s="2"/>
      <c r="CH430" s="2"/>
      <c r="CI430" s="2"/>
      <c r="CJ430" s="2"/>
      <c r="CK430" s="2"/>
      <c r="CL430" s="2"/>
      <c r="CM430" s="2"/>
      <c r="CN430" s="2"/>
      <c r="CO430" s="2"/>
      <c r="CP430" s="2"/>
      <c r="CQ430" s="2"/>
      <c r="CR430" s="2"/>
      <c r="CS430" s="2"/>
      <c r="CT430" s="2"/>
      <c r="CU430" s="2"/>
      <c r="CV430" s="2"/>
      <c r="CW430" s="2"/>
      <c r="CX430" s="2"/>
      <c r="CY430" s="2"/>
      <c r="CZ430" s="2"/>
      <c r="DA430" s="2"/>
      <c r="DB430" s="2"/>
      <c r="DC430" s="2"/>
      <c r="DD430" s="2"/>
      <c r="DE430" s="2"/>
      <c r="DF430" s="2"/>
      <c r="DG430" s="2"/>
      <c r="DH430" s="2"/>
      <c r="DI430" s="2"/>
      <c r="DJ430" s="2"/>
      <c r="DK430" s="2"/>
      <c r="DL430" s="2"/>
      <c r="DM430" s="2"/>
      <c r="DN430" s="2"/>
      <c r="DO430" s="2"/>
      <c r="DP430" s="2"/>
      <c r="DQ430" s="2"/>
      <c r="DR430" s="2"/>
      <c r="DS430" s="2"/>
      <c r="DT430" s="2"/>
      <c r="DU430" s="2"/>
      <c r="DV430" s="2"/>
      <c r="DW430" s="2"/>
      <c r="DX430" s="2"/>
      <c r="DY430" s="2"/>
      <c r="DZ430" s="2"/>
      <c r="EA430" s="2"/>
      <c r="EB430" s="2"/>
      <c r="EC430" s="2"/>
      <c r="ED430" s="2"/>
      <c r="EE430" s="2"/>
      <c r="EF430" s="2"/>
      <c r="EG430" s="2"/>
      <c r="EH430" s="2"/>
      <c r="EI430" s="2"/>
      <c r="EJ430" s="2"/>
      <c r="EK430" s="2"/>
      <c r="EL430" s="2"/>
      <c r="EM430" s="2"/>
      <c r="EN430" s="2"/>
      <c r="EO430" s="2"/>
      <c r="EP430" s="2"/>
      <c r="EQ430" s="2"/>
      <c r="ER430" s="2"/>
      <c r="ES430" s="2"/>
      <c r="ET430" s="2"/>
      <c r="EU430" s="2"/>
      <c r="EV430" s="2"/>
      <c r="EW430" s="2"/>
      <c r="EX430" s="2"/>
      <c r="EY430" s="2"/>
      <c r="EZ430" s="2"/>
      <c r="FA430" s="2"/>
      <c r="FB430" s="2"/>
      <c r="FC430" s="2"/>
      <c r="FD430" s="2"/>
      <c r="FE430" s="2"/>
      <c r="FF430" s="2"/>
      <c r="FG430" s="2"/>
      <c r="FH430" s="2"/>
      <c r="FI430" s="2"/>
      <c r="FJ430" s="2"/>
      <c r="FK430" s="2"/>
      <c r="FL430" s="2"/>
      <c r="FM430" s="2"/>
      <c r="FN430" s="2"/>
      <c r="FO430" s="2"/>
      <c r="FP430" s="2"/>
      <c r="FQ430" s="2"/>
      <c r="FR430" s="2"/>
      <c r="FS430" s="2"/>
      <c r="FT430" s="2"/>
      <c r="FU430" s="2"/>
      <c r="FV430" s="2"/>
      <c r="FW430" s="2"/>
      <c r="FX430" s="2"/>
      <c r="FY430" s="2"/>
      <c r="FZ430" s="2"/>
      <c r="GA430" s="2"/>
      <c r="GB430" s="2"/>
      <c r="GC430" s="2"/>
      <c r="GD430" s="2"/>
      <c r="GE430" s="2"/>
      <c r="GF430" s="2"/>
      <c r="GG430" s="2"/>
      <c r="GH430" s="2"/>
      <c r="GI430" s="2"/>
      <c r="GJ430" s="2"/>
      <c r="GK430" s="2"/>
      <c r="GL430" s="2"/>
      <c r="GM430" s="2"/>
      <c r="GN430" s="2"/>
      <c r="GO430" s="2"/>
      <c r="GP430" s="2"/>
    </row>
    <row r="431" spans="6:198" s="1" customFormat="1" ht="12.75" customHeight="1">
      <c r="F431" s="97"/>
      <c r="G431" s="233"/>
      <c r="H431" s="253" t="s">
        <v>197</v>
      </c>
      <c r="I431" s="253"/>
      <c r="J431" s="9"/>
      <c r="K431" s="253"/>
      <c r="L431" s="253"/>
      <c r="M431" s="9"/>
      <c r="N431" s="59"/>
      <c r="O431" s="59"/>
      <c r="P431" s="59"/>
      <c r="Q431" s="59"/>
      <c r="R431" s="59"/>
      <c r="S431" s="59"/>
      <c r="T431" s="59"/>
      <c r="U431" s="59"/>
      <c r="V431" s="59"/>
      <c r="W431" s="59"/>
      <c r="X431" s="59"/>
      <c r="Y431" s="59"/>
      <c r="Z431" s="59"/>
      <c r="AA431" s="133"/>
      <c r="AB431" s="698">
        <f>'[2]Cash Buckets'!E11</f>
        <v>0</v>
      </c>
      <c r="AC431" s="698"/>
      <c r="AD431" s="698"/>
      <c r="AE431" s="698"/>
      <c r="AF431" s="698"/>
      <c r="AG431" s="81"/>
      <c r="AH431" s="81"/>
      <c r="AI431" s="81"/>
      <c r="AJ431" s="81"/>
      <c r="AK431" s="81"/>
      <c r="AL431" s="81"/>
      <c r="AM431" s="81"/>
      <c r="AN431" s="12"/>
      <c r="AO431" s="81"/>
      <c r="AP431" s="81"/>
      <c r="AQ431" s="81"/>
      <c r="AR431" s="81"/>
      <c r="AS431" s="81"/>
      <c r="AT431" s="81"/>
      <c r="AU431" s="81"/>
      <c r="AV431" s="81"/>
      <c r="AW431" s="81"/>
      <c r="AX431" s="81"/>
      <c r="AY431" s="81"/>
      <c r="AZ431" s="81"/>
      <c r="BA431" s="81"/>
      <c r="BB431" s="258"/>
      <c r="BC431" s="258"/>
      <c r="BD431" s="258"/>
      <c r="BE431" s="258"/>
      <c r="BF431" s="258"/>
      <c r="BG431" s="258"/>
      <c r="BH431" s="12"/>
      <c r="BI431" s="12"/>
      <c r="BJ431" s="97"/>
      <c r="BK431" s="97"/>
      <c r="BR431" s="2"/>
      <c r="BS431" s="2"/>
      <c r="BT431" s="2"/>
      <c r="BU431" s="2"/>
      <c r="BV431" s="2"/>
      <c r="BW431" s="2"/>
      <c r="BX431" s="2"/>
      <c r="BY431" s="2"/>
      <c r="BZ431" s="2"/>
      <c r="CA431" s="2"/>
      <c r="CB431" s="2"/>
      <c r="CC431" s="2"/>
      <c r="CD431" s="2"/>
      <c r="CE431" s="2"/>
      <c r="CF431" s="2"/>
      <c r="CG431" s="2"/>
      <c r="CH431" s="2"/>
      <c r="CI431" s="2"/>
      <c r="CJ431" s="2"/>
      <c r="CK431" s="2"/>
      <c r="CL431" s="2"/>
      <c r="CM431" s="2"/>
      <c r="CN431" s="2"/>
      <c r="CO431" s="2"/>
      <c r="CP431" s="2"/>
      <c r="CQ431" s="2"/>
      <c r="CR431" s="2"/>
      <c r="CS431" s="2"/>
      <c r="CT431" s="2"/>
      <c r="CU431" s="2"/>
      <c r="CV431" s="2"/>
      <c r="CW431" s="2"/>
      <c r="CX431" s="2"/>
      <c r="CY431" s="2"/>
      <c r="CZ431" s="2"/>
      <c r="DA431" s="2"/>
      <c r="DB431" s="2"/>
      <c r="DC431" s="2"/>
      <c r="DD431" s="2"/>
      <c r="DE431" s="2"/>
      <c r="DF431" s="2"/>
      <c r="DG431" s="2"/>
      <c r="DH431" s="2"/>
      <c r="DI431" s="2"/>
      <c r="DJ431" s="2"/>
      <c r="DK431" s="2"/>
      <c r="DL431" s="2"/>
      <c r="DM431" s="2"/>
      <c r="DN431" s="2"/>
      <c r="DO431" s="2"/>
      <c r="DP431" s="2"/>
      <c r="DQ431" s="2"/>
      <c r="DR431" s="2"/>
      <c r="DS431" s="2"/>
      <c r="DT431" s="2"/>
      <c r="DU431" s="2"/>
      <c r="DV431" s="2"/>
      <c r="DW431" s="2"/>
      <c r="DX431" s="2"/>
      <c r="DY431" s="2"/>
      <c r="DZ431" s="2"/>
      <c r="EA431" s="2"/>
      <c r="EB431" s="2"/>
      <c r="EC431" s="2"/>
      <c r="ED431" s="2"/>
      <c r="EE431" s="2"/>
      <c r="EF431" s="2"/>
      <c r="EG431" s="2"/>
      <c r="EH431" s="2"/>
      <c r="EI431" s="2"/>
      <c r="EJ431" s="2"/>
      <c r="EK431" s="2"/>
      <c r="EL431" s="2"/>
      <c r="EM431" s="2"/>
      <c r="EN431" s="2"/>
      <c r="EO431" s="2"/>
      <c r="EP431" s="2"/>
      <c r="EQ431" s="2"/>
      <c r="ER431" s="2"/>
      <c r="ES431" s="2"/>
      <c r="ET431" s="2"/>
      <c r="EU431" s="2"/>
      <c r="EV431" s="2"/>
      <c r="EW431" s="2"/>
      <c r="EX431" s="2"/>
      <c r="EY431" s="2"/>
      <c r="EZ431" s="2"/>
      <c r="FA431" s="2"/>
      <c r="FB431" s="2"/>
      <c r="FC431" s="2"/>
      <c r="FD431" s="2"/>
      <c r="FE431" s="2"/>
      <c r="FF431" s="2"/>
      <c r="FG431" s="2"/>
      <c r="FH431" s="2"/>
      <c r="FI431" s="2"/>
      <c r="FJ431" s="2"/>
      <c r="FK431" s="2"/>
      <c r="FL431" s="2"/>
      <c r="FM431" s="2"/>
      <c r="FN431" s="2"/>
      <c r="FO431" s="2"/>
      <c r="FP431" s="2"/>
      <c r="FQ431" s="2"/>
      <c r="FR431" s="2"/>
      <c r="FS431" s="2"/>
      <c r="FT431" s="2"/>
      <c r="FU431" s="2"/>
      <c r="FV431" s="2"/>
      <c r="FW431" s="2"/>
      <c r="FX431" s="2"/>
      <c r="FY431" s="2"/>
      <c r="FZ431" s="2"/>
      <c r="GA431" s="2"/>
      <c r="GB431" s="2"/>
      <c r="GC431" s="2"/>
      <c r="GD431" s="2"/>
      <c r="GE431" s="2"/>
      <c r="GF431" s="2"/>
      <c r="GG431" s="2"/>
      <c r="GH431" s="2"/>
      <c r="GI431" s="2"/>
      <c r="GJ431" s="2"/>
      <c r="GK431" s="2"/>
      <c r="GL431" s="2"/>
      <c r="GM431" s="2"/>
      <c r="GN431" s="2"/>
      <c r="GO431" s="2"/>
      <c r="GP431" s="2"/>
    </row>
    <row r="432" spans="6:198" s="1" customFormat="1" ht="12.75" customHeight="1">
      <c r="F432" s="97"/>
      <c r="G432" s="233"/>
      <c r="H432" s="253" t="s">
        <v>198</v>
      </c>
      <c r="I432" s="253"/>
      <c r="J432" s="9"/>
      <c r="K432" s="253"/>
      <c r="L432" s="253"/>
      <c r="M432" s="9"/>
      <c r="N432" s="59"/>
      <c r="O432" s="59"/>
      <c r="P432" s="59"/>
      <c r="Q432" s="59"/>
      <c r="R432" s="59"/>
      <c r="S432" s="59"/>
      <c r="T432" s="59"/>
      <c r="U432" s="59"/>
      <c r="V432" s="59"/>
      <c r="W432" s="59"/>
      <c r="X432" s="59"/>
      <c r="Y432" s="59"/>
      <c r="Z432" s="59"/>
      <c r="AA432" s="133"/>
      <c r="AB432" s="698">
        <f>'[2]Cash Buckets'!E17</f>
        <v>0</v>
      </c>
      <c r="AC432" s="698"/>
      <c r="AD432" s="698"/>
      <c r="AE432" s="698"/>
      <c r="AF432" s="698"/>
      <c r="AG432" s="81"/>
      <c r="AH432" s="81"/>
      <c r="AI432" s="81"/>
      <c r="AJ432" s="81"/>
      <c r="AK432" s="81"/>
      <c r="AL432" s="81"/>
      <c r="AM432" s="81"/>
      <c r="AN432" s="12"/>
      <c r="AO432" s="81"/>
      <c r="AP432" s="81"/>
      <c r="AQ432" s="81"/>
      <c r="AR432" s="81"/>
      <c r="AS432" s="81"/>
      <c r="AT432" s="81"/>
      <c r="AU432" s="81"/>
      <c r="AV432" s="81"/>
      <c r="AW432" s="81"/>
      <c r="AX432" s="81"/>
      <c r="AY432" s="81"/>
      <c r="AZ432" s="81"/>
      <c r="BA432" s="81"/>
      <c r="BB432" s="258"/>
      <c r="BC432" s="258"/>
      <c r="BD432" s="258"/>
      <c r="BE432" s="258"/>
      <c r="BF432" s="258"/>
      <c r="BG432" s="258"/>
      <c r="BH432" s="12"/>
      <c r="BI432" s="12"/>
      <c r="BJ432" s="97"/>
      <c r="BK432" s="97"/>
      <c r="BR432" s="2"/>
      <c r="BS432" s="2"/>
      <c r="BT432" s="2"/>
      <c r="BU432" s="2"/>
      <c r="BV432" s="2"/>
      <c r="BW432" s="2"/>
      <c r="BX432" s="2"/>
      <c r="BY432" s="2"/>
      <c r="BZ432" s="2"/>
      <c r="CA432" s="2"/>
      <c r="CB432" s="2"/>
      <c r="CC432" s="2"/>
      <c r="CD432" s="2"/>
      <c r="CE432" s="2"/>
      <c r="CF432" s="2"/>
      <c r="CG432" s="2"/>
      <c r="CH432" s="2"/>
      <c r="CI432" s="2"/>
      <c r="CJ432" s="2"/>
      <c r="CK432" s="2"/>
      <c r="CL432" s="2"/>
      <c r="CM432" s="2"/>
      <c r="CN432" s="2"/>
      <c r="CO432" s="2"/>
      <c r="CP432" s="2"/>
      <c r="CQ432" s="2"/>
      <c r="CR432" s="2"/>
      <c r="CS432" s="2"/>
      <c r="CT432" s="2"/>
      <c r="CU432" s="2"/>
      <c r="CV432" s="2"/>
      <c r="CW432" s="2"/>
      <c r="CX432" s="2"/>
      <c r="CY432" s="2"/>
      <c r="CZ432" s="2"/>
      <c r="DA432" s="2"/>
      <c r="DB432" s="2"/>
      <c r="DC432" s="2"/>
      <c r="DD432" s="2"/>
      <c r="DE432" s="2"/>
      <c r="DF432" s="2"/>
      <c r="DG432" s="2"/>
      <c r="DH432" s="2"/>
      <c r="DI432" s="2"/>
      <c r="DJ432" s="2"/>
      <c r="DK432" s="2"/>
      <c r="DL432" s="2"/>
      <c r="DM432" s="2"/>
      <c r="DN432" s="2"/>
      <c r="DO432" s="2"/>
      <c r="DP432" s="2"/>
      <c r="DQ432" s="2"/>
      <c r="DR432" s="2"/>
      <c r="DS432" s="2"/>
      <c r="DT432" s="2"/>
      <c r="DU432" s="2"/>
      <c r="DV432" s="2"/>
      <c r="DW432" s="2"/>
      <c r="DX432" s="2"/>
      <c r="DY432" s="2"/>
      <c r="DZ432" s="2"/>
      <c r="EA432" s="2"/>
      <c r="EB432" s="2"/>
      <c r="EC432" s="2"/>
      <c r="ED432" s="2"/>
      <c r="EE432" s="2"/>
      <c r="EF432" s="2"/>
      <c r="EG432" s="2"/>
      <c r="EH432" s="2"/>
      <c r="EI432" s="2"/>
      <c r="EJ432" s="2"/>
      <c r="EK432" s="2"/>
      <c r="EL432" s="2"/>
      <c r="EM432" s="2"/>
      <c r="EN432" s="2"/>
      <c r="EO432" s="2"/>
      <c r="EP432" s="2"/>
      <c r="EQ432" s="2"/>
      <c r="ER432" s="2"/>
      <c r="ES432" s="2"/>
      <c r="ET432" s="2"/>
      <c r="EU432" s="2"/>
      <c r="EV432" s="2"/>
      <c r="EW432" s="2"/>
      <c r="EX432" s="2"/>
      <c r="EY432" s="2"/>
      <c r="EZ432" s="2"/>
      <c r="FA432" s="2"/>
      <c r="FB432" s="2"/>
      <c r="FC432" s="2"/>
      <c r="FD432" s="2"/>
      <c r="FE432" s="2"/>
      <c r="FF432" s="2"/>
      <c r="FG432" s="2"/>
      <c r="FH432" s="2"/>
      <c r="FI432" s="2"/>
      <c r="FJ432" s="2"/>
      <c r="FK432" s="2"/>
      <c r="FL432" s="2"/>
      <c r="FM432" s="2"/>
      <c r="FN432" s="2"/>
      <c r="FO432" s="2"/>
      <c r="FP432" s="2"/>
      <c r="FQ432" s="2"/>
      <c r="FR432" s="2"/>
      <c r="FS432" s="2"/>
      <c r="FT432" s="2"/>
      <c r="FU432" s="2"/>
      <c r="FV432" s="2"/>
      <c r="FW432" s="2"/>
      <c r="FX432" s="2"/>
      <c r="FY432" s="2"/>
      <c r="FZ432" s="2"/>
      <c r="GA432" s="2"/>
      <c r="GB432" s="2"/>
      <c r="GC432" s="2"/>
      <c r="GD432" s="2"/>
      <c r="GE432" s="2"/>
      <c r="GF432" s="2"/>
      <c r="GG432" s="2"/>
      <c r="GH432" s="2"/>
      <c r="GI432" s="2"/>
      <c r="GJ432" s="2"/>
      <c r="GK432" s="2"/>
      <c r="GL432" s="2"/>
      <c r="GM432" s="2"/>
      <c r="GN432" s="2"/>
      <c r="GO432" s="2"/>
      <c r="GP432" s="2"/>
    </row>
    <row r="433" spans="6:198" s="1" customFormat="1" ht="12.75" customHeight="1">
      <c r="F433" s="97"/>
      <c r="G433" s="233"/>
      <c r="H433" s="253" t="s">
        <v>199</v>
      </c>
      <c r="I433" s="9"/>
      <c r="J433" s="9"/>
      <c r="K433" s="9"/>
      <c r="L433" s="9"/>
      <c r="M433" s="9"/>
      <c r="N433" s="9"/>
      <c r="O433" s="9"/>
      <c r="P433" s="9"/>
      <c r="Q433" s="9"/>
      <c r="R433" s="9"/>
      <c r="S433" s="9"/>
      <c r="T433" s="9"/>
      <c r="U433" s="9"/>
      <c r="V433" s="9"/>
      <c r="W433" s="9"/>
      <c r="X433" s="9"/>
      <c r="Y433" s="9"/>
      <c r="Z433" s="9"/>
      <c r="AA433" s="133"/>
      <c r="AB433" s="698">
        <f>'[2]Cash Buckets'!E13</f>
        <v>0</v>
      </c>
      <c r="AC433" s="698"/>
      <c r="AD433" s="698"/>
      <c r="AE433" s="698"/>
      <c r="AF433" s="698"/>
      <c r="AG433" s="81"/>
      <c r="AH433" s="81"/>
      <c r="AI433" s="81"/>
      <c r="AJ433" s="255" t="s">
        <v>200</v>
      </c>
      <c r="AK433" s="256"/>
      <c r="AL433" s="256"/>
      <c r="AM433" s="260"/>
      <c r="AN433" s="12"/>
      <c r="AO433" s="81"/>
      <c r="AP433" s="81"/>
      <c r="AQ433" s="81"/>
      <c r="AR433" s="81"/>
      <c r="AS433" s="81"/>
      <c r="AT433" s="81"/>
      <c r="AU433" s="81"/>
      <c r="AV433" s="81"/>
      <c r="AW433" s="81"/>
      <c r="AX433" s="81"/>
      <c r="AY433" s="81"/>
      <c r="AZ433" s="81"/>
      <c r="BA433" s="81"/>
      <c r="BB433" s="261"/>
      <c r="BC433" s="261"/>
      <c r="BD433" s="261"/>
      <c r="BE433" s="261"/>
      <c r="BF433" s="261"/>
      <c r="BG433" s="261"/>
      <c r="BH433" s="12"/>
      <c r="BI433" s="12"/>
      <c r="BJ433" s="97"/>
      <c r="BK433" s="97"/>
      <c r="BR433" s="2"/>
      <c r="BS433" s="2"/>
      <c r="BT433" s="2"/>
      <c r="BU433" s="2"/>
      <c r="BV433" s="2"/>
      <c r="BW433" s="2"/>
      <c r="BX433" s="2"/>
      <c r="BY433" s="2"/>
      <c r="BZ433" s="2"/>
      <c r="CA433" s="2"/>
      <c r="CB433" s="2"/>
      <c r="CC433" s="2"/>
      <c r="CD433" s="2"/>
      <c r="CE433" s="2"/>
      <c r="CF433" s="2"/>
      <c r="CG433" s="2"/>
      <c r="CH433" s="2"/>
      <c r="CI433" s="2"/>
      <c r="CJ433" s="2"/>
      <c r="CK433" s="2"/>
      <c r="CL433" s="2"/>
      <c r="CM433" s="2"/>
      <c r="CN433" s="2"/>
      <c r="CO433" s="2"/>
      <c r="CP433" s="2"/>
      <c r="CQ433" s="2"/>
      <c r="CR433" s="2"/>
      <c r="CS433" s="2"/>
      <c r="CT433" s="2"/>
      <c r="CU433" s="2"/>
      <c r="CV433" s="2"/>
      <c r="CW433" s="2"/>
      <c r="CX433" s="2"/>
      <c r="CY433" s="2"/>
      <c r="CZ433" s="2"/>
      <c r="DA433" s="2"/>
      <c r="DB433" s="2"/>
      <c r="DC433" s="2"/>
      <c r="DD433" s="2"/>
      <c r="DE433" s="2"/>
      <c r="DF433" s="2"/>
      <c r="DG433" s="2"/>
      <c r="DH433" s="2"/>
      <c r="DI433" s="2"/>
      <c r="DJ433" s="2"/>
      <c r="DK433" s="2"/>
      <c r="DL433" s="2"/>
      <c r="DM433" s="2"/>
      <c r="DN433" s="2"/>
      <c r="DO433" s="2"/>
      <c r="DP433" s="2"/>
      <c r="DQ433" s="2"/>
      <c r="DR433" s="2"/>
      <c r="DS433" s="2"/>
      <c r="DT433" s="2"/>
      <c r="DU433" s="2"/>
      <c r="DV433" s="2"/>
      <c r="DW433" s="2"/>
      <c r="DX433" s="2"/>
      <c r="DY433" s="2"/>
      <c r="DZ433" s="2"/>
      <c r="EA433" s="2"/>
      <c r="EB433" s="2"/>
      <c r="EC433" s="2"/>
      <c r="ED433" s="2"/>
      <c r="EE433" s="2"/>
      <c r="EF433" s="2"/>
      <c r="EG433" s="2"/>
      <c r="EH433" s="2"/>
      <c r="EI433" s="2"/>
      <c r="EJ433" s="2"/>
      <c r="EK433" s="2"/>
      <c r="EL433" s="2"/>
      <c r="EM433" s="2"/>
      <c r="EN433" s="2"/>
      <c r="EO433" s="2"/>
      <c r="EP433" s="2"/>
      <c r="EQ433" s="2"/>
      <c r="ER433" s="2"/>
      <c r="ES433" s="2"/>
      <c r="ET433" s="2"/>
      <c r="EU433" s="2"/>
      <c r="EV433" s="2"/>
      <c r="EW433" s="2"/>
      <c r="EX433" s="2"/>
      <c r="EY433" s="2"/>
      <c r="EZ433" s="2"/>
      <c r="FA433" s="2"/>
      <c r="FB433" s="2"/>
      <c r="FC433" s="2"/>
      <c r="FD433" s="2"/>
      <c r="FE433" s="2"/>
      <c r="FF433" s="2"/>
      <c r="FG433" s="2"/>
      <c r="FH433" s="2"/>
      <c r="FI433" s="2"/>
      <c r="FJ433" s="2"/>
      <c r="FK433" s="2"/>
      <c r="FL433" s="2"/>
      <c r="FM433" s="2"/>
      <c r="FN433" s="2"/>
      <c r="FO433" s="2"/>
      <c r="FP433" s="2"/>
      <c r="FQ433" s="2"/>
      <c r="FR433" s="2"/>
      <c r="FS433" s="2"/>
      <c r="FT433" s="2"/>
      <c r="FU433" s="2"/>
      <c r="FV433" s="2"/>
      <c r="FW433" s="2"/>
      <c r="FX433" s="2"/>
      <c r="FY433" s="2"/>
      <c r="FZ433" s="2"/>
      <c r="GA433" s="2"/>
      <c r="GB433" s="2"/>
      <c r="GC433" s="2"/>
      <c r="GD433" s="2"/>
      <c r="GE433" s="2"/>
      <c r="GF433" s="2"/>
      <c r="GG433" s="2"/>
      <c r="GH433" s="2"/>
      <c r="GI433" s="2"/>
      <c r="GJ433" s="2"/>
      <c r="GK433" s="2"/>
      <c r="GL433" s="2"/>
      <c r="GM433" s="2"/>
      <c r="GN433" s="2"/>
      <c r="GO433" s="2"/>
      <c r="GP433" s="2"/>
    </row>
    <row r="434" spans="6:198" s="1" customFormat="1" ht="12.75" customHeight="1">
      <c r="F434" s="97"/>
      <c r="G434" s="233"/>
      <c r="H434" s="253" t="s">
        <v>201</v>
      </c>
      <c r="I434" s="9"/>
      <c r="J434" s="9"/>
      <c r="K434" s="9"/>
      <c r="L434" s="9"/>
      <c r="M434" s="9"/>
      <c r="N434" s="9"/>
      <c r="O434" s="9"/>
      <c r="P434" s="9"/>
      <c r="Q434" s="9"/>
      <c r="R434" s="12"/>
      <c r="S434" s="12"/>
      <c r="T434" s="12"/>
      <c r="U434" s="12"/>
      <c r="V434" s="12"/>
      <c r="W434" s="9"/>
      <c r="X434" s="9"/>
      <c r="Y434" s="9"/>
      <c r="Z434" s="9"/>
      <c r="AA434" s="133"/>
      <c r="AB434" s="698">
        <f>'[2]Cash Buckets'!E15</f>
        <v>0</v>
      </c>
      <c r="AC434" s="698"/>
      <c r="AD434" s="698"/>
      <c r="AE434" s="698"/>
      <c r="AF434" s="698"/>
      <c r="AG434" s="81"/>
      <c r="AH434" s="81"/>
      <c r="AI434" s="81"/>
      <c r="AJ434" s="255"/>
      <c r="AK434" s="256"/>
      <c r="AL434" s="256"/>
      <c r="AM434" s="260"/>
      <c r="AN434" s="12"/>
      <c r="AO434" s="81"/>
      <c r="AP434" s="81"/>
      <c r="AQ434" s="81"/>
      <c r="AR434" s="81"/>
      <c r="AS434" s="81"/>
      <c r="AT434" s="81"/>
      <c r="AU434" s="81"/>
      <c r="AV434" s="81"/>
      <c r="AW434" s="81"/>
      <c r="AX434" s="81"/>
      <c r="AY434" s="81"/>
      <c r="AZ434" s="81"/>
      <c r="BA434" s="81"/>
      <c r="BB434" s="261"/>
      <c r="BC434" s="261"/>
      <c r="BD434" s="261"/>
      <c r="BE434" s="261"/>
      <c r="BF434" s="261"/>
      <c r="BG434" s="261"/>
      <c r="BH434" s="12"/>
      <c r="BI434" s="12"/>
      <c r="BJ434" s="97"/>
      <c r="BK434" s="97"/>
      <c r="BR434" s="2"/>
      <c r="BS434" s="2"/>
      <c r="BT434" s="2"/>
      <c r="BU434" s="2"/>
      <c r="BV434" s="2"/>
      <c r="BW434" s="2"/>
      <c r="BX434" s="2"/>
      <c r="BY434" s="2"/>
      <c r="BZ434" s="2"/>
      <c r="CA434" s="2"/>
      <c r="CB434" s="2"/>
      <c r="CC434" s="2"/>
      <c r="CD434" s="2"/>
      <c r="CE434" s="2"/>
      <c r="CF434" s="2"/>
      <c r="CG434" s="2"/>
      <c r="CH434" s="2"/>
      <c r="CI434" s="2"/>
      <c r="CJ434" s="2"/>
      <c r="CK434" s="2"/>
      <c r="CL434" s="2"/>
      <c r="CM434" s="2"/>
      <c r="CN434" s="2"/>
      <c r="CO434" s="2"/>
      <c r="CP434" s="2"/>
      <c r="CQ434" s="2"/>
      <c r="CR434" s="2"/>
      <c r="CS434" s="2"/>
      <c r="CT434" s="2"/>
      <c r="CU434" s="2"/>
      <c r="CV434" s="2"/>
      <c r="CW434" s="2"/>
      <c r="CX434" s="2"/>
      <c r="CY434" s="2"/>
      <c r="CZ434" s="2"/>
      <c r="DA434" s="2"/>
      <c r="DB434" s="2"/>
      <c r="DC434" s="2"/>
      <c r="DD434" s="2"/>
      <c r="DE434" s="2"/>
      <c r="DF434" s="2"/>
      <c r="DG434" s="2"/>
      <c r="DH434" s="2"/>
      <c r="DI434" s="2"/>
      <c r="DJ434" s="2"/>
      <c r="DK434" s="2"/>
      <c r="DL434" s="2"/>
      <c r="DM434" s="2"/>
      <c r="DN434" s="2"/>
      <c r="DO434" s="2"/>
      <c r="DP434" s="2"/>
      <c r="DQ434" s="2"/>
      <c r="DR434" s="2"/>
      <c r="DS434" s="2"/>
      <c r="DT434" s="2"/>
      <c r="DU434" s="2"/>
      <c r="DV434" s="2"/>
      <c r="DW434" s="2"/>
      <c r="DX434" s="2"/>
      <c r="DY434" s="2"/>
      <c r="DZ434" s="2"/>
      <c r="EA434" s="2"/>
      <c r="EB434" s="2"/>
      <c r="EC434" s="2"/>
      <c r="ED434" s="2"/>
      <c r="EE434" s="2"/>
      <c r="EF434" s="2"/>
      <c r="EG434" s="2"/>
      <c r="EH434" s="2"/>
      <c r="EI434" s="2"/>
      <c r="EJ434" s="2"/>
      <c r="EK434" s="2"/>
      <c r="EL434" s="2"/>
      <c r="EM434" s="2"/>
      <c r="EN434" s="2"/>
      <c r="EO434" s="2"/>
      <c r="EP434" s="2"/>
      <c r="EQ434" s="2"/>
      <c r="ER434" s="2"/>
      <c r="ES434" s="2"/>
      <c r="ET434" s="2"/>
      <c r="EU434" s="2"/>
      <c r="EV434" s="2"/>
      <c r="EW434" s="2"/>
      <c r="EX434" s="2"/>
      <c r="EY434" s="2"/>
      <c r="EZ434" s="2"/>
      <c r="FA434" s="2"/>
      <c r="FB434" s="2"/>
      <c r="FC434" s="2"/>
      <c r="FD434" s="2"/>
      <c r="FE434" s="2"/>
      <c r="FF434" s="2"/>
      <c r="FG434" s="2"/>
      <c r="FH434" s="2"/>
      <c r="FI434" s="2"/>
      <c r="FJ434" s="2"/>
      <c r="FK434" s="2"/>
      <c r="FL434" s="2"/>
      <c r="FM434" s="2"/>
      <c r="FN434" s="2"/>
      <c r="FO434" s="2"/>
      <c r="FP434" s="2"/>
      <c r="FQ434" s="2"/>
      <c r="FR434" s="2"/>
      <c r="FS434" s="2"/>
      <c r="FT434" s="2"/>
      <c r="FU434" s="2"/>
      <c r="FV434" s="2"/>
      <c r="FW434" s="2"/>
      <c r="FX434" s="2"/>
      <c r="FY434" s="2"/>
      <c r="FZ434" s="2"/>
      <c r="GA434" s="2"/>
      <c r="GB434" s="2"/>
      <c r="GC434" s="2"/>
      <c r="GD434" s="2"/>
      <c r="GE434" s="2"/>
      <c r="GF434" s="2"/>
      <c r="GG434" s="2"/>
      <c r="GH434" s="2"/>
      <c r="GI434" s="2"/>
      <c r="GJ434" s="2"/>
      <c r="GK434" s="2"/>
      <c r="GL434" s="2"/>
      <c r="GM434" s="2"/>
      <c r="GN434" s="2"/>
      <c r="GO434" s="2"/>
      <c r="GP434" s="2"/>
    </row>
    <row r="435" spans="6:198" s="1" customFormat="1" ht="12.75" customHeight="1">
      <c r="F435" s="97"/>
      <c r="G435" s="233"/>
      <c r="H435" s="253" t="s">
        <v>202</v>
      </c>
      <c r="I435" s="9"/>
      <c r="J435" s="9"/>
      <c r="K435" s="9"/>
      <c r="L435" s="9"/>
      <c r="M435" s="9"/>
      <c r="N435" s="9"/>
      <c r="O435" s="9"/>
      <c r="P435" s="9"/>
      <c r="Q435" s="9"/>
      <c r="R435" s="9"/>
      <c r="S435" s="9"/>
      <c r="T435" s="9"/>
      <c r="U435" s="9"/>
      <c r="V435" s="9"/>
      <c r="W435" s="9"/>
      <c r="X435" s="9"/>
      <c r="Y435" s="9"/>
      <c r="Z435" s="9"/>
      <c r="AA435" s="133"/>
      <c r="AB435" s="698">
        <f>'[2]Cash Buckets'!E19</f>
        <v>0</v>
      </c>
      <c r="AC435" s="698"/>
      <c r="AD435" s="698"/>
      <c r="AE435" s="698"/>
      <c r="AF435" s="698"/>
      <c r="AG435" s="81"/>
      <c r="AH435" s="81"/>
      <c r="AI435" s="81"/>
      <c r="AJ435" s="256"/>
      <c r="AK435" s="256" t="s">
        <v>203</v>
      </c>
      <c r="AL435" s="256"/>
      <c r="AM435" s="256"/>
      <c r="AN435" s="12"/>
      <c r="AO435" s="81"/>
      <c r="AP435" s="81"/>
      <c r="AQ435" s="81"/>
      <c r="AR435" s="81"/>
      <c r="AS435" s="81"/>
      <c r="AT435" s="81"/>
      <c r="AU435" s="81"/>
      <c r="AV435" s="81"/>
      <c r="AW435" s="81"/>
      <c r="AX435" s="81"/>
      <c r="AY435" s="81"/>
      <c r="AZ435" s="81"/>
      <c r="BA435" s="81"/>
      <c r="BB435" s="697">
        <f>SUM('[2]Note Calcs'!O19:O25)</f>
        <v>0</v>
      </c>
      <c r="BC435" s="697"/>
      <c r="BD435" s="697"/>
      <c r="BE435" s="697"/>
      <c r="BF435" s="697"/>
      <c r="BG435" s="697"/>
      <c r="BH435" s="12"/>
      <c r="BI435" s="12"/>
      <c r="BJ435" s="97"/>
      <c r="BK435" s="97"/>
      <c r="BR435" s="2"/>
      <c r="BS435" s="2"/>
      <c r="BT435" s="2"/>
      <c r="BU435" s="2"/>
      <c r="BV435" s="2"/>
      <c r="BW435" s="2"/>
      <c r="BX435" s="2"/>
      <c r="BY435" s="2"/>
      <c r="BZ435" s="2"/>
      <c r="CA435" s="2"/>
      <c r="CB435" s="2"/>
      <c r="CC435" s="2"/>
      <c r="CD435" s="2"/>
      <c r="CE435" s="2"/>
      <c r="CF435" s="2"/>
      <c r="CG435" s="2"/>
      <c r="CH435" s="2"/>
      <c r="CI435" s="2"/>
      <c r="CJ435" s="2"/>
      <c r="CK435" s="2"/>
      <c r="CL435" s="2"/>
      <c r="CM435" s="2"/>
      <c r="CN435" s="2"/>
      <c r="CO435" s="2"/>
      <c r="CP435" s="2"/>
      <c r="CQ435" s="2"/>
      <c r="CR435" s="2"/>
      <c r="CS435" s="2"/>
      <c r="CT435" s="2"/>
      <c r="CU435" s="2"/>
      <c r="CV435" s="2"/>
      <c r="CW435" s="2"/>
      <c r="CX435" s="2"/>
      <c r="CY435" s="2"/>
      <c r="CZ435" s="2"/>
      <c r="DA435" s="2"/>
      <c r="DB435" s="2"/>
      <c r="DC435" s="2"/>
      <c r="DD435" s="2"/>
      <c r="DE435" s="2"/>
      <c r="DF435" s="2"/>
      <c r="DG435" s="2"/>
      <c r="DH435" s="2"/>
      <c r="DI435" s="2"/>
      <c r="DJ435" s="2"/>
      <c r="DK435" s="2"/>
      <c r="DL435" s="2"/>
      <c r="DM435" s="2"/>
      <c r="DN435" s="2"/>
      <c r="DO435" s="2"/>
      <c r="DP435" s="2"/>
      <c r="DQ435" s="2"/>
      <c r="DR435" s="2"/>
      <c r="DS435" s="2"/>
      <c r="DT435" s="2"/>
      <c r="DU435" s="2"/>
      <c r="DV435" s="2"/>
      <c r="DW435" s="2"/>
      <c r="DX435" s="2"/>
      <c r="DY435" s="2"/>
      <c r="DZ435" s="2"/>
      <c r="EA435" s="2"/>
      <c r="EB435" s="2"/>
      <c r="EC435" s="2"/>
      <c r="ED435" s="2"/>
      <c r="EE435" s="2"/>
      <c r="EF435" s="2"/>
      <c r="EG435" s="2"/>
      <c r="EH435" s="2"/>
      <c r="EI435" s="2"/>
      <c r="EJ435" s="2"/>
      <c r="EK435" s="2"/>
      <c r="EL435" s="2"/>
      <c r="EM435" s="2"/>
      <c r="EN435" s="2"/>
      <c r="EO435" s="2"/>
      <c r="EP435" s="2"/>
      <c r="EQ435" s="2"/>
      <c r="ER435" s="2"/>
      <c r="ES435" s="2"/>
      <c r="ET435" s="2"/>
      <c r="EU435" s="2"/>
      <c r="EV435" s="2"/>
      <c r="EW435" s="2"/>
      <c r="EX435" s="2"/>
      <c r="EY435" s="2"/>
      <c r="EZ435" s="2"/>
      <c r="FA435" s="2"/>
      <c r="FB435" s="2"/>
      <c r="FC435" s="2"/>
      <c r="FD435" s="2"/>
      <c r="FE435" s="2"/>
      <c r="FF435" s="2"/>
      <c r="FG435" s="2"/>
      <c r="FH435" s="2"/>
      <c r="FI435" s="2"/>
      <c r="FJ435" s="2"/>
      <c r="FK435" s="2"/>
      <c r="FL435" s="2"/>
      <c r="FM435" s="2"/>
      <c r="FN435" s="2"/>
      <c r="FO435" s="2"/>
      <c r="FP435" s="2"/>
      <c r="FQ435" s="2"/>
      <c r="FR435" s="2"/>
      <c r="FS435" s="2"/>
      <c r="FT435" s="2"/>
      <c r="FU435" s="2"/>
      <c r="FV435" s="2"/>
      <c r="FW435" s="2"/>
      <c r="FX435" s="2"/>
      <c r="FY435" s="2"/>
      <c r="FZ435" s="2"/>
      <c r="GA435" s="2"/>
      <c r="GB435" s="2"/>
      <c r="GC435" s="2"/>
      <c r="GD435" s="2"/>
      <c r="GE435" s="2"/>
      <c r="GF435" s="2"/>
      <c r="GG435" s="2"/>
      <c r="GH435" s="2"/>
      <c r="GI435" s="2"/>
      <c r="GJ435" s="2"/>
      <c r="GK435" s="2"/>
      <c r="GL435" s="2"/>
      <c r="GM435" s="2"/>
      <c r="GN435" s="2"/>
      <c r="GO435" s="2"/>
      <c r="GP435" s="2"/>
    </row>
    <row r="436" spans="6:198" s="1" customFormat="1" ht="12.75" customHeight="1">
      <c r="F436" s="97"/>
      <c r="G436" s="233"/>
      <c r="H436" s="253" t="s">
        <v>204</v>
      </c>
      <c r="I436" s="253"/>
      <c r="J436" s="253"/>
      <c r="K436" s="253"/>
      <c r="L436" s="253"/>
      <c r="M436" s="9"/>
      <c r="N436" s="59"/>
      <c r="O436" s="59"/>
      <c r="P436" s="59"/>
      <c r="Q436" s="59"/>
      <c r="R436" s="59"/>
      <c r="S436" s="59"/>
      <c r="T436" s="59"/>
      <c r="U436" s="59"/>
      <c r="V436" s="59"/>
      <c r="W436" s="59"/>
      <c r="X436" s="59"/>
      <c r="Y436" s="59"/>
      <c r="Z436" s="59"/>
      <c r="AA436" s="133"/>
      <c r="AB436" s="698">
        <f>'[2]Cash Buckets'!E21</f>
        <v>0</v>
      </c>
      <c r="AC436" s="698"/>
      <c r="AD436" s="698"/>
      <c r="AE436" s="698"/>
      <c r="AF436" s="698"/>
      <c r="AG436" s="81"/>
      <c r="AH436" s="81"/>
      <c r="AI436" s="81"/>
      <c r="AJ436" s="256"/>
      <c r="AK436" s="256" t="s">
        <v>205</v>
      </c>
      <c r="AL436" s="256"/>
      <c r="AM436" s="256"/>
      <c r="AN436" s="12"/>
      <c r="AO436" s="81"/>
      <c r="AP436" s="81"/>
      <c r="AQ436" s="81"/>
      <c r="AR436" s="81"/>
      <c r="AS436" s="81"/>
      <c r="AT436" s="81"/>
      <c r="AU436" s="81"/>
      <c r="AV436" s="81"/>
      <c r="AW436" s="81"/>
      <c r="AX436" s="81"/>
      <c r="AY436" s="81"/>
      <c r="AZ436" s="81"/>
      <c r="BA436" s="81"/>
      <c r="BB436" s="704">
        <f>'[2]Note Calcs'!J41</f>
        <v>0</v>
      </c>
      <c r="BC436" s="704"/>
      <c r="BD436" s="704"/>
      <c r="BE436" s="704"/>
      <c r="BF436" s="704"/>
      <c r="BG436" s="704"/>
      <c r="BH436" s="12"/>
      <c r="BI436" s="12"/>
      <c r="BJ436" s="97"/>
      <c r="BK436" s="97"/>
      <c r="BR436" s="2"/>
      <c r="BS436" s="2"/>
      <c r="BT436" s="2"/>
      <c r="BU436" s="2"/>
      <c r="BV436" s="2"/>
      <c r="BW436" s="2"/>
      <c r="BX436" s="2"/>
      <c r="BY436" s="2"/>
      <c r="BZ436" s="2"/>
      <c r="CA436" s="2"/>
      <c r="CB436" s="2"/>
      <c r="CC436" s="2"/>
      <c r="CD436" s="2"/>
      <c r="CE436" s="2"/>
      <c r="CF436" s="2"/>
      <c r="CG436" s="2"/>
      <c r="CH436" s="2"/>
      <c r="CI436" s="2"/>
      <c r="CJ436" s="2"/>
      <c r="CK436" s="2"/>
      <c r="CL436" s="2"/>
      <c r="CM436" s="2"/>
      <c r="CN436" s="2"/>
      <c r="CO436" s="2"/>
      <c r="CP436" s="2"/>
      <c r="CQ436" s="2"/>
      <c r="CR436" s="2"/>
      <c r="CS436" s="2"/>
      <c r="CT436" s="2"/>
      <c r="CU436" s="2"/>
      <c r="CV436" s="2"/>
      <c r="CW436" s="2"/>
      <c r="CX436" s="2"/>
      <c r="CY436" s="2"/>
      <c r="CZ436" s="2"/>
      <c r="DA436" s="2"/>
      <c r="DB436" s="2"/>
      <c r="DC436" s="2"/>
      <c r="DD436" s="2"/>
      <c r="DE436" s="2"/>
      <c r="DF436" s="2"/>
      <c r="DG436" s="2"/>
      <c r="DH436" s="2"/>
      <c r="DI436" s="2"/>
      <c r="DJ436" s="2"/>
      <c r="DK436" s="2"/>
      <c r="DL436" s="2"/>
      <c r="DM436" s="2"/>
      <c r="DN436" s="2"/>
      <c r="DO436" s="2"/>
      <c r="DP436" s="2"/>
      <c r="DQ436" s="2"/>
      <c r="DR436" s="2"/>
      <c r="DS436" s="2"/>
      <c r="DT436" s="2"/>
      <c r="DU436" s="2"/>
      <c r="DV436" s="2"/>
      <c r="DW436" s="2"/>
      <c r="DX436" s="2"/>
      <c r="DY436" s="2"/>
      <c r="DZ436" s="2"/>
      <c r="EA436" s="2"/>
      <c r="EB436" s="2"/>
      <c r="EC436" s="2"/>
      <c r="ED436" s="2"/>
      <c r="EE436" s="2"/>
      <c r="EF436" s="2"/>
      <c r="EG436" s="2"/>
      <c r="EH436" s="2"/>
      <c r="EI436" s="2"/>
      <c r="EJ436" s="2"/>
      <c r="EK436" s="2"/>
      <c r="EL436" s="2"/>
      <c r="EM436" s="2"/>
      <c r="EN436" s="2"/>
      <c r="EO436" s="2"/>
      <c r="EP436" s="2"/>
      <c r="EQ436" s="2"/>
      <c r="ER436" s="2"/>
      <c r="ES436" s="2"/>
      <c r="ET436" s="2"/>
      <c r="EU436" s="2"/>
      <c r="EV436" s="2"/>
      <c r="EW436" s="2"/>
      <c r="EX436" s="2"/>
      <c r="EY436" s="2"/>
      <c r="EZ436" s="2"/>
      <c r="FA436" s="2"/>
      <c r="FB436" s="2"/>
      <c r="FC436" s="2"/>
      <c r="FD436" s="2"/>
      <c r="FE436" s="2"/>
      <c r="FF436" s="2"/>
      <c r="FG436" s="2"/>
      <c r="FH436" s="2"/>
      <c r="FI436" s="2"/>
      <c r="FJ436" s="2"/>
      <c r="FK436" s="2"/>
      <c r="FL436" s="2"/>
      <c r="FM436" s="2"/>
      <c r="FN436" s="2"/>
      <c r="FO436" s="2"/>
      <c r="FP436" s="2"/>
      <c r="FQ436" s="2"/>
      <c r="FR436" s="2"/>
      <c r="FS436" s="2"/>
      <c r="FT436" s="2"/>
      <c r="FU436" s="2"/>
      <c r="FV436" s="2"/>
      <c r="FW436" s="2"/>
      <c r="FX436" s="2"/>
      <c r="FY436" s="2"/>
      <c r="FZ436" s="2"/>
      <c r="GA436" s="2"/>
      <c r="GB436" s="2"/>
      <c r="GC436" s="2"/>
      <c r="GD436" s="2"/>
      <c r="GE436" s="2"/>
      <c r="GF436" s="2"/>
      <c r="GG436" s="2"/>
      <c r="GH436" s="2"/>
      <c r="GI436" s="2"/>
      <c r="GJ436" s="2"/>
      <c r="GK436" s="2"/>
      <c r="GL436" s="2"/>
      <c r="GM436" s="2"/>
      <c r="GN436" s="2"/>
      <c r="GO436" s="2"/>
      <c r="GP436" s="2"/>
    </row>
    <row r="437" spans="6:198" s="1" customFormat="1" ht="12.75" customHeight="1">
      <c r="F437" s="97"/>
      <c r="G437" s="9"/>
      <c r="H437" s="253" t="s">
        <v>206</v>
      </c>
      <c r="I437" s="9"/>
      <c r="J437" s="9"/>
      <c r="K437" s="9"/>
      <c r="L437" s="9"/>
      <c r="M437" s="9"/>
      <c r="N437" s="9"/>
      <c r="O437" s="9"/>
      <c r="P437" s="9"/>
      <c r="Q437" s="9"/>
      <c r="R437" s="9"/>
      <c r="S437" s="9"/>
      <c r="T437" s="9"/>
      <c r="U437" s="9"/>
      <c r="V437" s="9"/>
      <c r="W437" s="9"/>
      <c r="X437" s="9"/>
      <c r="Y437" s="9"/>
      <c r="Z437" s="9"/>
      <c r="AA437" s="133"/>
      <c r="AB437" s="698">
        <f>'[2]Cash Buckets'!E23</f>
        <v>0</v>
      </c>
      <c r="AC437" s="698"/>
      <c r="AD437" s="698"/>
      <c r="AE437" s="698"/>
      <c r="AF437" s="698"/>
      <c r="AG437" s="59"/>
      <c r="AH437" s="81"/>
      <c r="AI437" s="81"/>
      <c r="AJ437" s="256"/>
      <c r="AK437" s="255" t="s">
        <v>200</v>
      </c>
      <c r="AL437" s="256"/>
      <c r="AM437" s="256"/>
      <c r="AN437" s="12"/>
      <c r="AO437" s="81"/>
      <c r="AP437" s="81"/>
      <c r="AQ437" s="81"/>
      <c r="AR437" s="81"/>
      <c r="AS437" s="81"/>
      <c r="AT437" s="81"/>
      <c r="AU437" s="81"/>
      <c r="AV437" s="81"/>
      <c r="AW437" s="81"/>
      <c r="AX437" s="81"/>
      <c r="AY437" s="81"/>
      <c r="AZ437" s="81"/>
      <c r="BA437" s="81"/>
      <c r="BB437" s="705">
        <f>BB435+BB436</f>
        <v>0</v>
      </c>
      <c r="BC437" s="705"/>
      <c r="BD437" s="705"/>
      <c r="BE437" s="705"/>
      <c r="BF437" s="705"/>
      <c r="BG437" s="705"/>
      <c r="BH437" s="12"/>
      <c r="BI437" s="12"/>
      <c r="BJ437" s="97"/>
      <c r="BK437" s="97"/>
      <c r="BR437" s="2"/>
      <c r="BS437" s="2"/>
      <c r="BT437" s="2"/>
      <c r="BU437" s="2"/>
      <c r="BV437" s="2"/>
      <c r="BW437" s="2"/>
      <c r="BX437" s="2"/>
      <c r="BY437" s="2"/>
      <c r="BZ437" s="2"/>
      <c r="CA437" s="2"/>
      <c r="CB437" s="2"/>
      <c r="CC437" s="2"/>
      <c r="CD437" s="2"/>
      <c r="CE437" s="2"/>
      <c r="CF437" s="2"/>
      <c r="CG437" s="2"/>
      <c r="CH437" s="2"/>
      <c r="CI437" s="2"/>
      <c r="CJ437" s="2"/>
      <c r="CK437" s="2"/>
      <c r="CL437" s="2"/>
      <c r="CM437" s="2"/>
      <c r="CN437" s="2"/>
      <c r="CO437" s="2"/>
      <c r="CP437" s="2"/>
      <c r="CQ437" s="2"/>
      <c r="CR437" s="2"/>
      <c r="CS437" s="2"/>
      <c r="CT437" s="2"/>
      <c r="CU437" s="2"/>
      <c r="CV437" s="2"/>
      <c r="CW437" s="2"/>
      <c r="CX437" s="2"/>
      <c r="CY437" s="2"/>
      <c r="CZ437" s="2"/>
      <c r="DA437" s="2"/>
      <c r="DB437" s="2"/>
      <c r="DC437" s="2"/>
      <c r="DD437" s="2"/>
      <c r="DE437" s="2"/>
      <c r="DF437" s="2"/>
      <c r="DG437" s="2"/>
      <c r="DH437" s="2"/>
      <c r="DI437" s="2"/>
      <c r="DJ437" s="2"/>
      <c r="DK437" s="2"/>
      <c r="DL437" s="2"/>
      <c r="DM437" s="2"/>
      <c r="DN437" s="2"/>
      <c r="DO437" s="2"/>
      <c r="DP437" s="2"/>
      <c r="DQ437" s="2"/>
      <c r="DR437" s="2"/>
      <c r="DS437" s="2"/>
      <c r="DT437" s="2"/>
      <c r="DU437" s="2"/>
      <c r="DV437" s="2"/>
      <c r="DW437" s="2"/>
      <c r="DX437" s="2"/>
      <c r="DY437" s="2"/>
      <c r="DZ437" s="2"/>
      <c r="EA437" s="2"/>
      <c r="EB437" s="2"/>
      <c r="EC437" s="2"/>
      <c r="ED437" s="2"/>
      <c r="EE437" s="2"/>
      <c r="EF437" s="2"/>
      <c r="EG437" s="2"/>
      <c r="EH437" s="2"/>
      <c r="EI437" s="2"/>
      <c r="EJ437" s="2"/>
      <c r="EK437" s="2"/>
      <c r="EL437" s="2"/>
      <c r="EM437" s="2"/>
      <c r="EN437" s="2"/>
      <c r="EO437" s="2"/>
      <c r="EP437" s="2"/>
      <c r="EQ437" s="2"/>
      <c r="ER437" s="2"/>
      <c r="ES437" s="2"/>
      <c r="ET437" s="2"/>
      <c r="EU437" s="2"/>
      <c r="EV437" s="2"/>
      <c r="EW437" s="2"/>
      <c r="EX437" s="2"/>
      <c r="EY437" s="2"/>
      <c r="EZ437" s="2"/>
      <c r="FA437" s="2"/>
      <c r="FB437" s="2"/>
      <c r="FC437" s="2"/>
      <c r="FD437" s="2"/>
      <c r="FE437" s="2"/>
      <c r="FF437" s="2"/>
      <c r="FG437" s="2"/>
      <c r="FH437" s="2"/>
      <c r="FI437" s="2"/>
      <c r="FJ437" s="2"/>
      <c r="FK437" s="2"/>
      <c r="FL437" s="2"/>
      <c r="FM437" s="2"/>
      <c r="FN437" s="2"/>
      <c r="FO437" s="2"/>
      <c r="FP437" s="2"/>
      <c r="FQ437" s="2"/>
      <c r="FR437" s="2"/>
      <c r="FS437" s="2"/>
      <c r="FT437" s="2"/>
      <c r="FU437" s="2"/>
      <c r="FV437" s="2"/>
      <c r="FW437" s="2"/>
      <c r="FX437" s="2"/>
      <c r="FY437" s="2"/>
      <c r="FZ437" s="2"/>
      <c r="GA437" s="2"/>
      <c r="GB437" s="2"/>
      <c r="GC437" s="2"/>
      <c r="GD437" s="2"/>
      <c r="GE437" s="2"/>
      <c r="GF437" s="2"/>
      <c r="GG437" s="2"/>
      <c r="GH437" s="2"/>
      <c r="GI437" s="2"/>
      <c r="GJ437" s="2"/>
      <c r="GK437" s="2"/>
      <c r="GL437" s="2"/>
      <c r="GM437" s="2"/>
      <c r="GN437" s="2"/>
      <c r="GO437" s="2"/>
      <c r="GP437" s="2"/>
    </row>
    <row r="438" spans="6:198" s="1" customFormat="1" ht="12.75" customHeight="1">
      <c r="F438" s="97"/>
      <c r="G438" s="233"/>
      <c r="H438" s="253" t="s">
        <v>207</v>
      </c>
      <c r="I438" s="9"/>
      <c r="J438" s="9"/>
      <c r="K438" s="9"/>
      <c r="L438" s="9"/>
      <c r="M438" s="9"/>
      <c r="N438" s="9"/>
      <c r="O438" s="9"/>
      <c r="P438" s="9"/>
      <c r="Q438" s="9"/>
      <c r="R438" s="9"/>
      <c r="S438" s="9"/>
      <c r="T438" s="9"/>
      <c r="U438" s="9"/>
      <c r="V438" s="9"/>
      <c r="W438" s="9"/>
      <c r="X438" s="9"/>
      <c r="Y438" s="9"/>
      <c r="Z438" s="9"/>
      <c r="AA438" s="133"/>
      <c r="AB438" s="698">
        <f>'[2]Cash Buckets'!E25</f>
        <v>0</v>
      </c>
      <c r="AC438" s="698"/>
      <c r="AD438" s="698"/>
      <c r="AE438" s="698"/>
      <c r="AF438" s="698"/>
      <c r="AG438" s="59"/>
      <c r="AH438" s="81"/>
      <c r="AI438" s="81"/>
      <c r="AJ438" s="256"/>
      <c r="AK438" s="255"/>
      <c r="AL438" s="256"/>
      <c r="AM438" s="256"/>
      <c r="AN438" s="12"/>
      <c r="AO438" s="81"/>
      <c r="AP438" s="81"/>
      <c r="AQ438" s="81"/>
      <c r="AR438" s="81"/>
      <c r="AS438" s="81"/>
      <c r="AT438" s="81"/>
      <c r="AU438" s="81"/>
      <c r="AV438" s="81"/>
      <c r="AW438" s="81"/>
      <c r="AX438" s="81"/>
      <c r="AY438" s="81"/>
      <c r="AZ438" s="81"/>
      <c r="BA438" s="81"/>
      <c r="BB438" s="262"/>
      <c r="BC438" s="262"/>
      <c r="BD438" s="262"/>
      <c r="BE438" s="262"/>
      <c r="BF438" s="262"/>
      <c r="BG438" s="262"/>
      <c r="BH438" s="12"/>
      <c r="BI438" s="12"/>
      <c r="BJ438" s="97"/>
      <c r="BK438" s="97"/>
      <c r="BR438" s="2"/>
      <c r="BS438" s="2"/>
      <c r="BT438" s="2"/>
      <c r="BU438" s="2"/>
      <c r="BV438" s="2"/>
      <c r="BW438" s="2"/>
      <c r="BX438" s="2"/>
      <c r="BY438" s="2"/>
      <c r="BZ438" s="2"/>
      <c r="CA438" s="2"/>
      <c r="CB438" s="2"/>
      <c r="CC438" s="2"/>
      <c r="CD438" s="2"/>
      <c r="CE438" s="2"/>
      <c r="CF438" s="2"/>
      <c r="CG438" s="2"/>
      <c r="CH438" s="2"/>
      <c r="CI438" s="2"/>
      <c r="CJ438" s="2"/>
      <c r="CK438" s="2"/>
      <c r="CL438" s="2"/>
      <c r="CM438" s="2"/>
      <c r="CN438" s="2"/>
      <c r="CO438" s="2"/>
      <c r="CP438" s="2"/>
      <c r="CQ438" s="2"/>
      <c r="CR438" s="2"/>
      <c r="CS438" s="2"/>
      <c r="CT438" s="2"/>
      <c r="CU438" s="2"/>
      <c r="CV438" s="2"/>
      <c r="CW438" s="2"/>
      <c r="CX438" s="2"/>
      <c r="CY438" s="2"/>
      <c r="CZ438" s="2"/>
      <c r="DA438" s="2"/>
      <c r="DB438" s="2"/>
      <c r="DC438" s="2"/>
      <c r="DD438" s="2"/>
      <c r="DE438" s="2"/>
      <c r="DF438" s="2"/>
      <c r="DG438" s="2"/>
      <c r="DH438" s="2"/>
      <c r="DI438" s="2"/>
      <c r="DJ438" s="2"/>
      <c r="DK438" s="2"/>
      <c r="DL438" s="2"/>
      <c r="DM438" s="2"/>
      <c r="DN438" s="2"/>
      <c r="DO438" s="2"/>
      <c r="DP438" s="2"/>
      <c r="DQ438" s="2"/>
      <c r="DR438" s="2"/>
      <c r="DS438" s="2"/>
      <c r="DT438" s="2"/>
      <c r="DU438" s="2"/>
      <c r="DV438" s="2"/>
      <c r="DW438" s="2"/>
      <c r="DX438" s="2"/>
      <c r="DY438" s="2"/>
      <c r="DZ438" s="2"/>
      <c r="EA438" s="2"/>
      <c r="EB438" s="2"/>
      <c r="EC438" s="2"/>
      <c r="ED438" s="2"/>
      <c r="EE438" s="2"/>
      <c r="EF438" s="2"/>
      <c r="EG438" s="2"/>
      <c r="EH438" s="2"/>
      <c r="EI438" s="2"/>
      <c r="EJ438" s="2"/>
      <c r="EK438" s="2"/>
      <c r="EL438" s="2"/>
      <c r="EM438" s="2"/>
      <c r="EN438" s="2"/>
      <c r="EO438" s="2"/>
      <c r="EP438" s="2"/>
      <c r="EQ438" s="2"/>
      <c r="ER438" s="2"/>
      <c r="ES438" s="2"/>
      <c r="ET438" s="2"/>
      <c r="EU438" s="2"/>
      <c r="EV438" s="2"/>
      <c r="EW438" s="2"/>
      <c r="EX438" s="2"/>
      <c r="EY438" s="2"/>
      <c r="EZ438" s="2"/>
      <c r="FA438" s="2"/>
      <c r="FB438" s="2"/>
      <c r="FC438" s="2"/>
      <c r="FD438" s="2"/>
      <c r="FE438" s="2"/>
      <c r="FF438" s="2"/>
      <c r="FG438" s="2"/>
      <c r="FH438" s="2"/>
      <c r="FI438" s="2"/>
      <c r="FJ438" s="2"/>
      <c r="FK438" s="2"/>
      <c r="FL438" s="2"/>
      <c r="FM438" s="2"/>
      <c r="FN438" s="2"/>
      <c r="FO438" s="2"/>
      <c r="FP438" s="2"/>
      <c r="FQ438" s="2"/>
      <c r="FR438" s="2"/>
      <c r="FS438" s="2"/>
      <c r="FT438" s="2"/>
      <c r="FU438" s="2"/>
      <c r="FV438" s="2"/>
      <c r="FW438" s="2"/>
      <c r="FX438" s="2"/>
      <c r="FY438" s="2"/>
      <c r="FZ438" s="2"/>
      <c r="GA438" s="2"/>
      <c r="GB438" s="2"/>
      <c r="GC438" s="2"/>
      <c r="GD438" s="2"/>
      <c r="GE438" s="2"/>
      <c r="GF438" s="2"/>
      <c r="GG438" s="2"/>
      <c r="GH438" s="2"/>
      <c r="GI438" s="2"/>
      <c r="GJ438" s="2"/>
      <c r="GK438" s="2"/>
      <c r="GL438" s="2"/>
      <c r="GM438" s="2"/>
      <c r="GN438" s="2"/>
      <c r="GO438" s="2"/>
      <c r="GP438" s="2"/>
    </row>
    <row r="439" spans="6:198" s="1" customFormat="1" ht="12.75" customHeight="1">
      <c r="F439" s="97"/>
      <c r="G439" s="233"/>
      <c r="H439" s="252" t="s">
        <v>208</v>
      </c>
      <c r="I439" s="9"/>
      <c r="J439" s="9"/>
      <c r="K439" s="9"/>
      <c r="L439" s="9"/>
      <c r="M439" s="9"/>
      <c r="N439" s="9"/>
      <c r="O439" s="9"/>
      <c r="P439" s="9"/>
      <c r="Q439" s="9"/>
      <c r="R439" s="9"/>
      <c r="S439" s="9"/>
      <c r="T439" s="9"/>
      <c r="U439" s="9"/>
      <c r="V439" s="9"/>
      <c r="W439" s="9"/>
      <c r="X439" s="9"/>
      <c r="Y439" s="9"/>
      <c r="Z439" s="9"/>
      <c r="AA439" s="133"/>
      <c r="AB439" s="9"/>
      <c r="AC439" s="9"/>
      <c r="AD439" s="9"/>
      <c r="AE439" s="9"/>
      <c r="AF439" s="9"/>
      <c r="AG439" s="59"/>
      <c r="AH439" s="81"/>
      <c r="AI439" s="81"/>
      <c r="AJ439" s="255"/>
      <c r="AK439" s="12"/>
      <c r="AL439" s="12"/>
      <c r="AM439" s="12"/>
      <c r="AN439" s="12"/>
      <c r="AO439" s="12"/>
      <c r="AP439" s="12"/>
      <c r="AQ439" s="12"/>
      <c r="AR439" s="12"/>
      <c r="AS439" s="12"/>
      <c r="AT439" s="12"/>
      <c r="AU439" s="12"/>
      <c r="AV439" s="12"/>
      <c r="AW439" s="12"/>
      <c r="AX439" s="12"/>
      <c r="AY439" s="12"/>
      <c r="AZ439" s="12"/>
      <c r="BA439" s="12"/>
      <c r="BB439" s="261"/>
      <c r="BC439" s="261"/>
      <c r="BD439" s="261"/>
      <c r="BE439" s="261"/>
      <c r="BF439" s="261"/>
      <c r="BG439" s="261"/>
      <c r="BH439" s="12"/>
      <c r="BI439" s="12"/>
      <c r="BJ439" s="97"/>
      <c r="BK439" s="97"/>
      <c r="BR439" s="2"/>
      <c r="BS439" s="2"/>
      <c r="BT439" s="2"/>
      <c r="BU439" s="2"/>
      <c r="BV439" s="2"/>
      <c r="BW439" s="2"/>
      <c r="BX439" s="2"/>
      <c r="BY439" s="2"/>
      <c r="BZ439" s="2"/>
      <c r="CA439" s="2"/>
      <c r="CB439" s="2"/>
      <c r="CC439" s="2"/>
      <c r="CD439" s="2"/>
      <c r="CE439" s="2"/>
      <c r="CF439" s="2"/>
      <c r="CG439" s="2"/>
      <c r="CH439" s="2"/>
      <c r="CI439" s="2"/>
      <c r="CJ439" s="2"/>
      <c r="CK439" s="2"/>
      <c r="CL439" s="2"/>
      <c r="CM439" s="2"/>
      <c r="CN439" s="2"/>
      <c r="CO439" s="2"/>
      <c r="CP439" s="2"/>
      <c r="CQ439" s="2"/>
      <c r="CR439" s="2"/>
      <c r="CS439" s="2"/>
      <c r="CT439" s="2"/>
      <c r="CU439" s="2"/>
      <c r="CV439" s="2"/>
      <c r="CW439" s="2"/>
      <c r="CX439" s="2"/>
      <c r="CY439" s="2"/>
      <c r="CZ439" s="2"/>
      <c r="DA439" s="2"/>
      <c r="DB439" s="2"/>
      <c r="DC439" s="2"/>
      <c r="DD439" s="2"/>
      <c r="DE439" s="2"/>
      <c r="DF439" s="2"/>
      <c r="DG439" s="2"/>
      <c r="DH439" s="2"/>
      <c r="DI439" s="2"/>
      <c r="DJ439" s="2"/>
      <c r="DK439" s="2"/>
      <c r="DL439" s="2"/>
      <c r="DM439" s="2"/>
      <c r="DN439" s="2"/>
      <c r="DO439" s="2"/>
      <c r="DP439" s="2"/>
      <c r="DQ439" s="2"/>
      <c r="DR439" s="2"/>
      <c r="DS439" s="2"/>
      <c r="DT439" s="2"/>
      <c r="DU439" s="2"/>
      <c r="DV439" s="2"/>
      <c r="DW439" s="2"/>
      <c r="DX439" s="2"/>
      <c r="DY439" s="2"/>
      <c r="DZ439" s="2"/>
      <c r="EA439" s="2"/>
      <c r="EB439" s="2"/>
      <c r="EC439" s="2"/>
      <c r="ED439" s="2"/>
      <c r="EE439" s="2"/>
      <c r="EF439" s="2"/>
      <c r="EG439" s="2"/>
      <c r="EH439" s="2"/>
      <c r="EI439" s="2"/>
      <c r="EJ439" s="2"/>
      <c r="EK439" s="2"/>
      <c r="EL439" s="2"/>
      <c r="EM439" s="2"/>
      <c r="EN439" s="2"/>
      <c r="EO439" s="2"/>
      <c r="EP439" s="2"/>
      <c r="EQ439" s="2"/>
      <c r="ER439" s="2"/>
      <c r="ES439" s="2"/>
      <c r="ET439" s="2"/>
      <c r="EU439" s="2"/>
      <c r="EV439" s="2"/>
      <c r="EW439" s="2"/>
      <c r="EX439" s="2"/>
      <c r="EY439" s="2"/>
      <c r="EZ439" s="2"/>
      <c r="FA439" s="2"/>
      <c r="FB439" s="2"/>
      <c r="FC439" s="2"/>
      <c r="FD439" s="2"/>
      <c r="FE439" s="2"/>
      <c r="FF439" s="2"/>
      <c r="FG439" s="2"/>
      <c r="FH439" s="2"/>
      <c r="FI439" s="2"/>
      <c r="FJ439" s="2"/>
      <c r="FK439" s="2"/>
      <c r="FL439" s="2"/>
      <c r="FM439" s="2"/>
      <c r="FN439" s="2"/>
      <c r="FO439" s="2"/>
      <c r="FP439" s="2"/>
      <c r="FQ439" s="2"/>
      <c r="FR439" s="2"/>
      <c r="FS439" s="2"/>
      <c r="FT439" s="2"/>
      <c r="FU439" s="2"/>
      <c r="FV439" s="2"/>
      <c r="FW439" s="2"/>
      <c r="FX439" s="2"/>
      <c r="FY439" s="2"/>
      <c r="FZ439" s="2"/>
      <c r="GA439" s="2"/>
      <c r="GB439" s="2"/>
      <c r="GC439" s="2"/>
      <c r="GD439" s="2"/>
      <c r="GE439" s="2"/>
      <c r="GF439" s="2"/>
      <c r="GG439" s="2"/>
      <c r="GH439" s="2"/>
      <c r="GI439" s="2"/>
      <c r="GJ439" s="2"/>
      <c r="GK439" s="2"/>
      <c r="GL439" s="2"/>
      <c r="GM439" s="2"/>
      <c r="GN439" s="2"/>
      <c r="GO439" s="2"/>
      <c r="GP439" s="2"/>
    </row>
    <row r="440" spans="6:198" s="1" customFormat="1" ht="12.75" customHeight="1">
      <c r="F440" s="97"/>
      <c r="G440" s="9"/>
      <c r="H440" s="253" t="s">
        <v>209</v>
      </c>
      <c r="I440" s="9"/>
      <c r="J440" s="9"/>
      <c r="K440" s="9"/>
      <c r="L440" s="9"/>
      <c r="M440" s="9"/>
      <c r="N440" s="9"/>
      <c r="O440" s="9"/>
      <c r="P440" s="9"/>
      <c r="Q440" s="9"/>
      <c r="R440" s="9"/>
      <c r="S440" s="9"/>
      <c r="T440" s="9"/>
      <c r="U440" s="9"/>
      <c r="V440" s="9"/>
      <c r="W440" s="9"/>
      <c r="X440" s="9"/>
      <c r="Y440" s="9"/>
      <c r="Z440" s="9"/>
      <c r="AA440" s="133"/>
      <c r="AB440" s="698">
        <f>'[2]Cash Buckets'!E31</f>
        <v>0</v>
      </c>
      <c r="AC440" s="698"/>
      <c r="AD440" s="698"/>
      <c r="AE440" s="698"/>
      <c r="AF440" s="698"/>
      <c r="AG440" s="59"/>
      <c r="AH440" s="81"/>
      <c r="AI440" s="81"/>
      <c r="AJ440" s="255"/>
      <c r="AK440" s="12"/>
      <c r="AL440" s="12"/>
      <c r="AM440" s="12"/>
      <c r="AN440" s="12"/>
      <c r="AO440" s="12"/>
      <c r="AP440" s="12"/>
      <c r="AQ440" s="12"/>
      <c r="AR440" s="12"/>
      <c r="AS440" s="12"/>
      <c r="AT440" s="12"/>
      <c r="AU440" s="12"/>
      <c r="AV440" s="12"/>
      <c r="AW440" s="12"/>
      <c r="AX440" s="12"/>
      <c r="AY440" s="12"/>
      <c r="AZ440" s="12"/>
      <c r="BA440" s="12"/>
      <c r="BB440" s="261"/>
      <c r="BC440" s="261"/>
      <c r="BD440" s="261"/>
      <c r="BE440" s="261"/>
      <c r="BF440" s="261"/>
      <c r="BG440" s="261"/>
      <c r="BH440" s="12"/>
      <c r="BI440" s="12"/>
      <c r="BJ440" s="97"/>
      <c r="BK440" s="97"/>
      <c r="BR440" s="2"/>
      <c r="BS440" s="2"/>
      <c r="BT440" s="2"/>
      <c r="BU440" s="2"/>
      <c r="BV440" s="2"/>
      <c r="BW440" s="2"/>
      <c r="BX440" s="2"/>
      <c r="BY440" s="2"/>
      <c r="BZ440" s="2"/>
      <c r="CA440" s="2"/>
      <c r="CB440" s="2"/>
      <c r="CC440" s="2"/>
      <c r="CD440" s="2"/>
      <c r="CE440" s="2"/>
      <c r="CF440" s="2"/>
      <c r="CG440" s="2"/>
      <c r="CH440" s="2"/>
      <c r="CI440" s="2"/>
      <c r="CJ440" s="2"/>
      <c r="CK440" s="2"/>
      <c r="CL440" s="2"/>
      <c r="CM440" s="2"/>
      <c r="CN440" s="2"/>
      <c r="CO440" s="2"/>
      <c r="CP440" s="2"/>
      <c r="CQ440" s="2"/>
      <c r="CR440" s="2"/>
      <c r="CS440" s="2"/>
      <c r="CT440" s="2"/>
      <c r="CU440" s="2"/>
      <c r="CV440" s="2"/>
      <c r="CW440" s="2"/>
      <c r="CX440" s="2"/>
      <c r="CY440" s="2"/>
      <c r="CZ440" s="2"/>
      <c r="DA440" s="2"/>
      <c r="DB440" s="2"/>
      <c r="DC440" s="2"/>
      <c r="DD440" s="2"/>
      <c r="DE440" s="2"/>
      <c r="DF440" s="2"/>
      <c r="DG440" s="2"/>
      <c r="DH440" s="2"/>
      <c r="DI440" s="2"/>
      <c r="DJ440" s="2"/>
      <c r="DK440" s="2"/>
      <c r="DL440" s="2"/>
      <c r="DM440" s="2"/>
      <c r="DN440" s="2"/>
      <c r="DO440" s="2"/>
      <c r="DP440" s="2"/>
      <c r="DQ440" s="2"/>
      <c r="DR440" s="2"/>
      <c r="DS440" s="2"/>
      <c r="DT440" s="2"/>
      <c r="DU440" s="2"/>
      <c r="DV440" s="2"/>
      <c r="DW440" s="2"/>
      <c r="DX440" s="2"/>
      <c r="DY440" s="2"/>
      <c r="DZ440" s="2"/>
      <c r="EA440" s="2"/>
      <c r="EB440" s="2"/>
      <c r="EC440" s="2"/>
      <c r="ED440" s="2"/>
      <c r="EE440" s="2"/>
      <c r="EF440" s="2"/>
      <c r="EG440" s="2"/>
      <c r="EH440" s="2"/>
      <c r="EI440" s="2"/>
      <c r="EJ440" s="2"/>
      <c r="EK440" s="2"/>
      <c r="EL440" s="2"/>
      <c r="EM440" s="2"/>
      <c r="EN440" s="2"/>
      <c r="EO440" s="2"/>
      <c r="EP440" s="2"/>
      <c r="EQ440" s="2"/>
      <c r="ER440" s="2"/>
      <c r="ES440" s="2"/>
      <c r="ET440" s="2"/>
      <c r="EU440" s="2"/>
      <c r="EV440" s="2"/>
      <c r="EW440" s="2"/>
      <c r="EX440" s="2"/>
      <c r="EY440" s="2"/>
      <c r="EZ440" s="2"/>
      <c r="FA440" s="2"/>
      <c r="FB440" s="2"/>
      <c r="FC440" s="2"/>
      <c r="FD440" s="2"/>
      <c r="FE440" s="2"/>
      <c r="FF440" s="2"/>
      <c r="FG440" s="2"/>
      <c r="FH440" s="2"/>
      <c r="FI440" s="2"/>
      <c r="FJ440" s="2"/>
      <c r="FK440" s="2"/>
      <c r="FL440" s="2"/>
      <c r="FM440" s="2"/>
      <c r="FN440" s="2"/>
      <c r="FO440" s="2"/>
      <c r="FP440" s="2"/>
      <c r="FQ440" s="2"/>
      <c r="FR440" s="2"/>
      <c r="FS440" s="2"/>
      <c r="FT440" s="2"/>
      <c r="FU440" s="2"/>
      <c r="FV440" s="2"/>
      <c r="FW440" s="2"/>
      <c r="FX440" s="2"/>
      <c r="FY440" s="2"/>
      <c r="FZ440" s="2"/>
      <c r="GA440" s="2"/>
      <c r="GB440" s="2"/>
      <c r="GC440" s="2"/>
      <c r="GD440" s="2"/>
      <c r="GE440" s="2"/>
      <c r="GF440" s="2"/>
      <c r="GG440" s="2"/>
      <c r="GH440" s="2"/>
      <c r="GI440" s="2"/>
      <c r="GJ440" s="2"/>
      <c r="GK440" s="2"/>
      <c r="GL440" s="2"/>
      <c r="GM440" s="2"/>
      <c r="GN440" s="2"/>
      <c r="GO440" s="2"/>
      <c r="GP440" s="2"/>
    </row>
    <row r="441" spans="6:198" s="1" customFormat="1" ht="12.75" customHeight="1">
      <c r="F441" s="97"/>
      <c r="G441" s="233"/>
      <c r="H441" s="253" t="s">
        <v>210</v>
      </c>
      <c r="I441" s="263"/>
      <c r="J441" s="9"/>
      <c r="K441" s="9"/>
      <c r="L441" s="9"/>
      <c r="M441" s="9"/>
      <c r="N441" s="9"/>
      <c r="O441" s="9"/>
      <c r="P441" s="9"/>
      <c r="Q441" s="9"/>
      <c r="R441" s="9"/>
      <c r="S441" s="9"/>
      <c r="T441" s="9"/>
      <c r="U441" s="9"/>
      <c r="V441" s="9"/>
      <c r="W441" s="9"/>
      <c r="X441" s="9"/>
      <c r="Y441" s="9"/>
      <c r="Z441" s="9"/>
      <c r="AA441" s="133"/>
      <c r="AB441" s="698">
        <f>'[2]Cash Buckets'!E33</f>
        <v>0</v>
      </c>
      <c r="AC441" s="698"/>
      <c r="AD441" s="698"/>
      <c r="AE441" s="698"/>
      <c r="AF441" s="698"/>
      <c r="AG441" s="59"/>
      <c r="AH441" s="81"/>
      <c r="AI441" s="81"/>
      <c r="AJ441" s="255"/>
      <c r="AK441" s="12"/>
      <c r="AL441" s="12"/>
      <c r="AM441" s="12"/>
      <c r="AN441" s="12"/>
      <c r="AO441" s="12"/>
      <c r="AP441" s="12"/>
      <c r="AQ441" s="12"/>
      <c r="AR441" s="12"/>
      <c r="AS441" s="12"/>
      <c r="AT441" s="12"/>
      <c r="AU441" s="12"/>
      <c r="AV441" s="12"/>
      <c r="AW441" s="12"/>
      <c r="AX441" s="12"/>
      <c r="AY441" s="12"/>
      <c r="AZ441" s="12"/>
      <c r="BA441" s="12"/>
      <c r="BB441" s="261"/>
      <c r="BC441" s="261"/>
      <c r="BD441" s="261"/>
      <c r="BE441" s="261"/>
      <c r="BF441" s="261"/>
      <c r="BG441" s="261"/>
      <c r="BH441" s="12"/>
      <c r="BI441" s="12"/>
      <c r="BJ441" s="97"/>
      <c r="BK441" s="97"/>
      <c r="BR441" s="2"/>
      <c r="BS441" s="2"/>
      <c r="BT441" s="2"/>
      <c r="BU441" s="2"/>
      <c r="BV441" s="2"/>
      <c r="BW441" s="2"/>
      <c r="BX441" s="2"/>
      <c r="BY441" s="2"/>
      <c r="BZ441" s="2"/>
      <c r="CA441" s="2"/>
      <c r="CB441" s="2"/>
      <c r="CC441" s="2"/>
      <c r="CD441" s="2"/>
      <c r="CE441" s="2"/>
      <c r="CF441" s="2"/>
      <c r="CG441" s="2"/>
      <c r="CH441" s="2"/>
      <c r="CI441" s="2"/>
      <c r="CJ441" s="2"/>
      <c r="CK441" s="2"/>
      <c r="CL441" s="2"/>
      <c r="CM441" s="2"/>
      <c r="CN441" s="2"/>
      <c r="CO441" s="2"/>
      <c r="CP441" s="2"/>
      <c r="CQ441" s="2"/>
      <c r="CR441" s="2"/>
      <c r="CS441" s="2"/>
      <c r="CT441" s="2"/>
      <c r="CU441" s="2"/>
      <c r="CV441" s="2"/>
      <c r="CW441" s="2"/>
      <c r="CX441" s="2"/>
      <c r="CY441" s="2"/>
      <c r="CZ441" s="2"/>
      <c r="DA441" s="2"/>
      <c r="DB441" s="2"/>
      <c r="DC441" s="2"/>
      <c r="DD441" s="2"/>
      <c r="DE441" s="2"/>
      <c r="DF441" s="2"/>
      <c r="DG441" s="2"/>
      <c r="DH441" s="2"/>
      <c r="DI441" s="2"/>
      <c r="DJ441" s="2"/>
      <c r="DK441" s="2"/>
      <c r="DL441" s="2"/>
      <c r="DM441" s="2"/>
      <c r="DN441" s="2"/>
      <c r="DO441" s="2"/>
      <c r="DP441" s="2"/>
      <c r="DQ441" s="2"/>
      <c r="DR441" s="2"/>
      <c r="DS441" s="2"/>
      <c r="DT441" s="2"/>
      <c r="DU441" s="2"/>
      <c r="DV441" s="2"/>
      <c r="DW441" s="2"/>
      <c r="DX441" s="2"/>
      <c r="DY441" s="2"/>
      <c r="DZ441" s="2"/>
      <c r="EA441" s="2"/>
      <c r="EB441" s="2"/>
      <c r="EC441" s="2"/>
      <c r="ED441" s="2"/>
      <c r="EE441" s="2"/>
      <c r="EF441" s="2"/>
      <c r="EG441" s="2"/>
      <c r="EH441" s="2"/>
      <c r="EI441" s="2"/>
      <c r="EJ441" s="2"/>
      <c r="EK441" s="2"/>
      <c r="EL441" s="2"/>
      <c r="EM441" s="2"/>
      <c r="EN441" s="2"/>
      <c r="EO441" s="2"/>
      <c r="EP441" s="2"/>
      <c r="EQ441" s="2"/>
      <c r="ER441" s="2"/>
      <c r="ES441" s="2"/>
      <c r="ET441" s="2"/>
      <c r="EU441" s="2"/>
      <c r="EV441" s="2"/>
      <c r="EW441" s="2"/>
      <c r="EX441" s="2"/>
      <c r="EY441" s="2"/>
      <c r="EZ441" s="2"/>
      <c r="FA441" s="2"/>
      <c r="FB441" s="2"/>
      <c r="FC441" s="2"/>
      <c r="FD441" s="2"/>
      <c r="FE441" s="2"/>
      <c r="FF441" s="2"/>
      <c r="FG441" s="2"/>
      <c r="FH441" s="2"/>
      <c r="FI441" s="2"/>
      <c r="FJ441" s="2"/>
      <c r="FK441" s="2"/>
      <c r="FL441" s="2"/>
      <c r="FM441" s="2"/>
      <c r="FN441" s="2"/>
      <c r="FO441" s="2"/>
      <c r="FP441" s="2"/>
      <c r="FQ441" s="2"/>
      <c r="FR441" s="2"/>
      <c r="FS441" s="2"/>
      <c r="FT441" s="2"/>
      <c r="FU441" s="2"/>
      <c r="FV441" s="2"/>
      <c r="FW441" s="2"/>
      <c r="FX441" s="2"/>
      <c r="FY441" s="2"/>
      <c r="FZ441" s="2"/>
      <c r="GA441" s="2"/>
      <c r="GB441" s="2"/>
      <c r="GC441" s="2"/>
      <c r="GD441" s="2"/>
      <c r="GE441" s="2"/>
      <c r="GF441" s="2"/>
      <c r="GG441" s="2"/>
      <c r="GH441" s="2"/>
      <c r="GI441" s="2"/>
      <c r="GJ441" s="2"/>
      <c r="GK441" s="2"/>
      <c r="GL441" s="2"/>
      <c r="GM441" s="2"/>
      <c r="GN441" s="2"/>
      <c r="GO441" s="2"/>
      <c r="GP441" s="2"/>
    </row>
    <row r="442" spans="6:198" s="1" customFormat="1" ht="12.75" customHeight="1">
      <c r="F442" s="97"/>
      <c r="G442" s="233"/>
      <c r="H442" s="253" t="s">
        <v>211</v>
      </c>
      <c r="I442" s="263"/>
      <c r="J442" s="264"/>
      <c r="K442" s="9"/>
      <c r="L442" s="9"/>
      <c r="M442" s="9"/>
      <c r="N442" s="9"/>
      <c r="O442" s="9"/>
      <c r="P442" s="9"/>
      <c r="Q442" s="9"/>
      <c r="R442" s="9"/>
      <c r="S442" s="9"/>
      <c r="T442" s="9"/>
      <c r="U442" s="9"/>
      <c r="V442" s="9"/>
      <c r="W442" s="9"/>
      <c r="X442" s="9"/>
      <c r="Y442" s="9"/>
      <c r="Z442" s="9"/>
      <c r="AA442" s="133"/>
      <c r="AB442" s="698">
        <f>'[2]Cash Buckets'!E35</f>
        <v>0</v>
      </c>
      <c r="AC442" s="698"/>
      <c r="AD442" s="698"/>
      <c r="AE442" s="698"/>
      <c r="AF442" s="698"/>
      <c r="AG442" s="87"/>
      <c r="AH442" s="81"/>
      <c r="AI442" s="81"/>
      <c r="AJ442" s="12"/>
      <c r="AK442" s="256"/>
      <c r="AL442" s="256"/>
      <c r="AM442" s="256"/>
      <c r="AN442" s="12"/>
      <c r="AO442" s="81"/>
      <c r="AP442" s="81"/>
      <c r="AQ442" s="81"/>
      <c r="AR442" s="81"/>
      <c r="AS442" s="81"/>
      <c r="AT442" s="81"/>
      <c r="AU442" s="81"/>
      <c r="AV442" s="81"/>
      <c r="AW442" s="81"/>
      <c r="AX442" s="81"/>
      <c r="AY442" s="81"/>
      <c r="AZ442" s="81"/>
      <c r="BA442" s="81"/>
      <c r="BB442" s="261"/>
      <c r="BC442" s="261"/>
      <c r="BD442" s="261"/>
      <c r="BE442" s="261"/>
      <c r="BF442" s="261"/>
      <c r="BG442" s="261"/>
      <c r="BH442" s="12"/>
      <c r="BI442" s="12"/>
      <c r="BJ442" s="97"/>
      <c r="BK442" s="97"/>
      <c r="BR442" s="2"/>
      <c r="BS442" s="2"/>
      <c r="BT442" s="2"/>
      <c r="BU442" s="2"/>
      <c r="BV442" s="2"/>
      <c r="BW442" s="2"/>
      <c r="BX442" s="2"/>
      <c r="BY442" s="2"/>
      <c r="BZ442" s="2"/>
      <c r="CA442" s="2"/>
      <c r="CB442" s="2"/>
      <c r="CC442" s="2"/>
      <c r="CD442" s="2"/>
      <c r="CE442" s="2"/>
      <c r="CF442" s="2"/>
      <c r="CG442" s="2"/>
      <c r="CH442" s="2"/>
      <c r="CI442" s="2"/>
      <c r="CJ442" s="2"/>
      <c r="CK442" s="2"/>
      <c r="CL442" s="2"/>
      <c r="CM442" s="2"/>
      <c r="CN442" s="2"/>
      <c r="CO442" s="2"/>
      <c r="CP442" s="2"/>
      <c r="CQ442" s="2"/>
      <c r="CR442" s="2"/>
      <c r="CS442" s="2"/>
      <c r="CT442" s="2"/>
      <c r="CU442" s="2"/>
      <c r="CV442" s="2"/>
      <c r="CW442" s="2"/>
      <c r="CX442" s="2"/>
      <c r="CY442" s="2"/>
      <c r="CZ442" s="2"/>
      <c r="DA442" s="2"/>
      <c r="DB442" s="2"/>
      <c r="DC442" s="2"/>
      <c r="DD442" s="2"/>
      <c r="DE442" s="2"/>
      <c r="DF442" s="2"/>
      <c r="DG442" s="2"/>
      <c r="DH442" s="2"/>
      <c r="DI442" s="2"/>
      <c r="DJ442" s="2"/>
      <c r="DK442" s="2"/>
      <c r="DL442" s="2"/>
      <c r="DM442" s="2"/>
      <c r="DN442" s="2"/>
      <c r="DO442" s="2"/>
      <c r="DP442" s="2"/>
      <c r="DQ442" s="2"/>
      <c r="DR442" s="2"/>
      <c r="DS442" s="2"/>
      <c r="DT442" s="2"/>
      <c r="DU442" s="2"/>
      <c r="DV442" s="2"/>
      <c r="DW442" s="2"/>
      <c r="DX442" s="2"/>
      <c r="DY442" s="2"/>
      <c r="DZ442" s="2"/>
      <c r="EA442" s="2"/>
      <c r="EB442" s="2"/>
      <c r="EC442" s="2"/>
      <c r="ED442" s="2"/>
      <c r="EE442" s="2"/>
      <c r="EF442" s="2"/>
      <c r="EG442" s="2"/>
      <c r="EH442" s="2"/>
      <c r="EI442" s="2"/>
      <c r="EJ442" s="2"/>
      <c r="EK442" s="2"/>
      <c r="EL442" s="2"/>
      <c r="EM442" s="2"/>
      <c r="EN442" s="2"/>
      <c r="EO442" s="2"/>
      <c r="EP442" s="2"/>
      <c r="EQ442" s="2"/>
      <c r="ER442" s="2"/>
      <c r="ES442" s="2"/>
      <c r="ET442" s="2"/>
      <c r="EU442" s="2"/>
      <c r="EV442" s="2"/>
      <c r="EW442" s="2"/>
      <c r="EX442" s="2"/>
      <c r="EY442" s="2"/>
      <c r="EZ442" s="2"/>
      <c r="FA442" s="2"/>
      <c r="FB442" s="2"/>
      <c r="FC442" s="2"/>
      <c r="FD442" s="2"/>
      <c r="FE442" s="2"/>
      <c r="FF442" s="2"/>
      <c r="FG442" s="2"/>
      <c r="FH442" s="2"/>
      <c r="FI442" s="2"/>
      <c r="FJ442" s="2"/>
      <c r="FK442" s="2"/>
      <c r="FL442" s="2"/>
      <c r="FM442" s="2"/>
      <c r="FN442" s="2"/>
      <c r="FO442" s="2"/>
      <c r="FP442" s="2"/>
      <c r="FQ442" s="2"/>
      <c r="FR442" s="2"/>
      <c r="FS442" s="2"/>
      <c r="FT442" s="2"/>
      <c r="FU442" s="2"/>
      <c r="FV442" s="2"/>
      <c r="FW442" s="2"/>
      <c r="FX442" s="2"/>
      <c r="FY442" s="2"/>
      <c r="FZ442" s="2"/>
      <c r="GA442" s="2"/>
      <c r="GB442" s="2"/>
      <c r="GC442" s="2"/>
      <c r="GD442" s="2"/>
      <c r="GE442" s="2"/>
      <c r="GF442" s="2"/>
      <c r="GG442" s="2"/>
      <c r="GH442" s="2"/>
      <c r="GI442" s="2"/>
      <c r="GJ442" s="2"/>
      <c r="GK442" s="2"/>
      <c r="GL442" s="2"/>
      <c r="GM442" s="2"/>
      <c r="GN442" s="2"/>
      <c r="GO442" s="2"/>
      <c r="GP442" s="2"/>
    </row>
    <row r="443" spans="6:198" s="1" customFormat="1" ht="12.75" customHeight="1">
      <c r="F443" s="97"/>
      <c r="G443" s="233"/>
      <c r="H443" s="9"/>
      <c r="I443" s="253"/>
      <c r="J443" s="264" t="s">
        <v>192</v>
      </c>
      <c r="K443" s="9"/>
      <c r="L443" s="9"/>
      <c r="M443" s="9"/>
      <c r="N443" s="9"/>
      <c r="O443" s="9"/>
      <c r="P443" s="9"/>
      <c r="Q443" s="9"/>
      <c r="R443" s="9"/>
      <c r="S443" s="9"/>
      <c r="T443" s="9"/>
      <c r="U443" s="9"/>
      <c r="V443" s="9"/>
      <c r="W443" s="9"/>
      <c r="X443" s="9"/>
      <c r="Y443" s="9"/>
      <c r="Z443" s="9"/>
      <c r="AA443" s="703">
        <f>'[2]Cash Buckets'!E37</f>
        <v>0</v>
      </c>
      <c r="AB443" s="703"/>
      <c r="AC443" s="703"/>
      <c r="AD443" s="703"/>
      <c r="AE443" s="703"/>
      <c r="AF443" s="703"/>
      <c r="AG443" s="25"/>
      <c r="AH443" s="81"/>
      <c r="AI443" s="81"/>
      <c r="AJ443" s="255" t="s">
        <v>212</v>
      </c>
      <c r="AK443" s="12"/>
      <c r="AL443" s="256"/>
      <c r="AM443" s="256"/>
      <c r="AN443" s="12"/>
      <c r="AO443" s="81"/>
      <c r="AP443" s="81"/>
      <c r="AQ443" s="81"/>
      <c r="AR443" s="81"/>
      <c r="AS443" s="81"/>
      <c r="AT443" s="81"/>
      <c r="AU443" s="81"/>
      <c r="AV443" s="81"/>
      <c r="AW443" s="81"/>
      <c r="AX443" s="81"/>
      <c r="AY443" s="81"/>
      <c r="AZ443" s="81"/>
      <c r="BA443" s="81"/>
      <c r="BB443" s="265"/>
      <c r="BC443" s="265"/>
      <c r="BD443" s="265"/>
      <c r="BE443" s="265"/>
      <c r="BF443" s="265"/>
      <c r="BG443" s="265"/>
      <c r="BH443" s="12"/>
      <c r="BI443" s="12"/>
      <c r="BJ443" s="97"/>
      <c r="BK443" s="97"/>
      <c r="BR443" s="2"/>
      <c r="BS443" s="2"/>
      <c r="BT443" s="2"/>
      <c r="BU443" s="2"/>
      <c r="BV443" s="2"/>
      <c r="BW443" s="2"/>
      <c r="BX443" s="2"/>
      <c r="BY443" s="2"/>
      <c r="BZ443" s="2"/>
      <c r="CA443" s="2"/>
      <c r="CB443" s="2"/>
      <c r="CC443" s="2"/>
      <c r="CD443" s="2"/>
      <c r="CE443" s="2"/>
      <c r="CF443" s="2"/>
      <c r="CG443" s="2"/>
      <c r="CH443" s="2"/>
      <c r="CI443" s="2"/>
      <c r="CJ443" s="2"/>
      <c r="CK443" s="2"/>
      <c r="CL443" s="2"/>
      <c r="CM443" s="2"/>
      <c r="CN443" s="2"/>
      <c r="CO443" s="2"/>
      <c r="CP443" s="2"/>
      <c r="CQ443" s="2"/>
      <c r="CR443" s="2"/>
      <c r="CS443" s="2"/>
      <c r="CT443" s="2"/>
      <c r="CU443" s="2"/>
      <c r="CV443" s="2"/>
      <c r="CW443" s="2"/>
      <c r="CX443" s="2"/>
      <c r="CY443" s="2"/>
      <c r="CZ443" s="2"/>
      <c r="DA443" s="2"/>
      <c r="DB443" s="2"/>
      <c r="DC443" s="2"/>
      <c r="DD443" s="2"/>
      <c r="DE443" s="2"/>
      <c r="DF443" s="2"/>
      <c r="DG443" s="2"/>
      <c r="DH443" s="2"/>
      <c r="DI443" s="2"/>
      <c r="DJ443" s="2"/>
      <c r="DK443" s="2"/>
      <c r="DL443" s="2"/>
      <c r="DM443" s="2"/>
      <c r="DN443" s="2"/>
      <c r="DO443" s="2"/>
      <c r="DP443" s="2"/>
      <c r="DQ443" s="2"/>
      <c r="DR443" s="2"/>
      <c r="DS443" s="2"/>
      <c r="DT443" s="2"/>
      <c r="DU443" s="2"/>
      <c r="DV443" s="2"/>
      <c r="DW443" s="2"/>
      <c r="DX443" s="2"/>
      <c r="DY443" s="2"/>
      <c r="DZ443" s="2"/>
      <c r="EA443" s="2"/>
      <c r="EB443" s="2"/>
      <c r="EC443" s="2"/>
      <c r="ED443" s="2"/>
      <c r="EE443" s="2"/>
      <c r="EF443" s="2"/>
      <c r="EG443" s="2"/>
      <c r="EH443" s="2"/>
      <c r="EI443" s="2"/>
      <c r="EJ443" s="2"/>
      <c r="EK443" s="2"/>
      <c r="EL443" s="2"/>
      <c r="EM443" s="2"/>
      <c r="EN443" s="2"/>
      <c r="EO443" s="2"/>
      <c r="EP443" s="2"/>
      <c r="EQ443" s="2"/>
      <c r="ER443" s="2"/>
      <c r="ES443" s="2"/>
      <c r="ET443" s="2"/>
      <c r="EU443" s="2"/>
      <c r="EV443" s="2"/>
      <c r="EW443" s="2"/>
      <c r="EX443" s="2"/>
      <c r="EY443" s="2"/>
      <c r="EZ443" s="2"/>
      <c r="FA443" s="2"/>
      <c r="FB443" s="2"/>
      <c r="FC443" s="2"/>
      <c r="FD443" s="2"/>
      <c r="FE443" s="2"/>
      <c r="FF443" s="2"/>
      <c r="FG443" s="2"/>
      <c r="FH443" s="2"/>
      <c r="FI443" s="2"/>
      <c r="FJ443" s="2"/>
      <c r="FK443" s="2"/>
      <c r="FL443" s="2"/>
      <c r="FM443" s="2"/>
      <c r="FN443" s="2"/>
      <c r="FO443" s="2"/>
      <c r="FP443" s="2"/>
      <c r="FQ443" s="2"/>
      <c r="FR443" s="2"/>
      <c r="FS443" s="2"/>
      <c r="FT443" s="2"/>
      <c r="FU443" s="2"/>
      <c r="FV443" s="2"/>
      <c r="FW443" s="2"/>
      <c r="FX443" s="2"/>
      <c r="FY443" s="2"/>
      <c r="FZ443" s="2"/>
      <c r="GA443" s="2"/>
      <c r="GB443" s="2"/>
      <c r="GC443" s="2"/>
      <c r="GD443" s="2"/>
      <c r="GE443" s="2"/>
      <c r="GF443" s="2"/>
      <c r="GG443" s="2"/>
      <c r="GH443" s="2"/>
      <c r="GI443" s="2"/>
      <c r="GJ443" s="2"/>
      <c r="GK443" s="2"/>
      <c r="GL443" s="2"/>
      <c r="GM443" s="2"/>
      <c r="GN443" s="2"/>
      <c r="GO443" s="2"/>
      <c r="GP443" s="2"/>
    </row>
    <row r="444" spans="6:198" s="1" customFormat="1" ht="12.75" customHeight="1">
      <c r="F444" s="97"/>
      <c r="G444" s="233"/>
      <c r="H444" s="9"/>
      <c r="I444" s="263"/>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81"/>
      <c r="AH444" s="81"/>
      <c r="AI444" s="81"/>
      <c r="AJ444" s="256"/>
      <c r="AK444" s="256" t="s">
        <v>213</v>
      </c>
      <c r="AL444" s="256"/>
      <c r="AM444" s="256"/>
      <c r="AN444" s="12"/>
      <c r="AO444" s="81"/>
      <c r="AP444" s="81"/>
      <c r="AQ444" s="81"/>
      <c r="AR444" s="81"/>
      <c r="AS444" s="81"/>
      <c r="AT444" s="81"/>
      <c r="AU444" s="81"/>
      <c r="AV444" s="81"/>
      <c r="AW444" s="81"/>
      <c r="AX444" s="81"/>
      <c r="AY444" s="81"/>
      <c r="AZ444" s="81"/>
      <c r="BA444" s="81"/>
      <c r="BB444" s="697">
        <f>[2]Waterfall!K46</f>
        <v>0</v>
      </c>
      <c r="BC444" s="697"/>
      <c r="BD444" s="697"/>
      <c r="BE444" s="697"/>
      <c r="BF444" s="697"/>
      <c r="BG444" s="697"/>
      <c r="BH444" s="4"/>
      <c r="BI444" s="4"/>
      <c r="BJ444" s="97"/>
      <c r="BK444" s="97"/>
      <c r="BR444" s="2"/>
      <c r="BS444" s="2"/>
      <c r="BT444" s="2"/>
      <c r="BU444" s="2"/>
      <c r="BV444" s="2"/>
      <c r="BW444" s="2"/>
      <c r="BX444" s="2"/>
      <c r="BY444" s="2"/>
      <c r="BZ444" s="2"/>
      <c r="CA444" s="2"/>
      <c r="CB444" s="2"/>
      <c r="CC444" s="2"/>
      <c r="CD444" s="2"/>
      <c r="CE444" s="2"/>
      <c r="CF444" s="2"/>
      <c r="CG444" s="2"/>
      <c r="CH444" s="2"/>
      <c r="CI444" s="2"/>
      <c r="CJ444" s="2"/>
      <c r="CK444" s="2"/>
      <c r="CL444" s="2"/>
      <c r="CM444" s="2"/>
      <c r="CN444" s="2"/>
      <c r="CO444" s="2"/>
      <c r="CP444" s="2"/>
      <c r="CQ444" s="2"/>
      <c r="CR444" s="2"/>
      <c r="CS444" s="2"/>
      <c r="CT444" s="2"/>
      <c r="CU444" s="2"/>
      <c r="CV444" s="2"/>
      <c r="CW444" s="2"/>
      <c r="CX444" s="2"/>
      <c r="CY444" s="2"/>
      <c r="CZ444" s="2"/>
      <c r="DA444" s="2"/>
      <c r="DB444" s="2"/>
      <c r="DC444" s="2"/>
      <c r="DD444" s="2"/>
      <c r="DE444" s="2"/>
      <c r="DF444" s="2"/>
      <c r="DG444" s="2"/>
      <c r="DH444" s="2"/>
      <c r="DI444" s="2"/>
      <c r="DJ444" s="2"/>
      <c r="DK444" s="2"/>
      <c r="DL444" s="2"/>
      <c r="DM444" s="2"/>
      <c r="DN444" s="2"/>
      <c r="DO444" s="2"/>
      <c r="DP444" s="2"/>
      <c r="DQ444" s="2"/>
      <c r="DR444" s="2"/>
      <c r="DS444" s="2"/>
      <c r="DT444" s="2"/>
      <c r="DU444" s="2"/>
      <c r="DV444" s="2"/>
      <c r="DW444" s="2"/>
      <c r="DX444" s="2"/>
      <c r="DY444" s="2"/>
      <c r="DZ444" s="2"/>
      <c r="EA444" s="2"/>
      <c r="EB444" s="2"/>
      <c r="EC444" s="2"/>
      <c r="ED444" s="2"/>
      <c r="EE444" s="2"/>
      <c r="EF444" s="2"/>
      <c r="EG444" s="2"/>
      <c r="EH444" s="2"/>
      <c r="EI444" s="2"/>
      <c r="EJ444" s="2"/>
      <c r="EK444" s="2"/>
      <c r="EL444" s="2"/>
      <c r="EM444" s="2"/>
      <c r="EN444" s="2"/>
      <c r="EO444" s="2"/>
      <c r="EP444" s="2"/>
      <c r="EQ444" s="2"/>
      <c r="ER444" s="2"/>
      <c r="ES444" s="2"/>
      <c r="ET444" s="2"/>
      <c r="EU444" s="2"/>
      <c r="EV444" s="2"/>
      <c r="EW444" s="2"/>
      <c r="EX444" s="2"/>
      <c r="EY444" s="2"/>
      <c r="EZ444" s="2"/>
      <c r="FA444" s="2"/>
      <c r="FB444" s="2"/>
      <c r="FC444" s="2"/>
      <c r="FD444" s="2"/>
      <c r="FE444" s="2"/>
      <c r="FF444" s="2"/>
      <c r="FG444" s="2"/>
      <c r="FH444" s="2"/>
      <c r="FI444" s="2"/>
      <c r="FJ444" s="2"/>
      <c r="FK444" s="2"/>
      <c r="FL444" s="2"/>
      <c r="FM444" s="2"/>
      <c r="FN444" s="2"/>
      <c r="FO444" s="2"/>
      <c r="FP444" s="2"/>
      <c r="FQ444" s="2"/>
      <c r="FR444" s="2"/>
      <c r="FS444" s="2"/>
      <c r="FT444" s="2"/>
      <c r="FU444" s="2"/>
      <c r="FV444" s="2"/>
      <c r="FW444" s="2"/>
      <c r="FX444" s="2"/>
      <c r="FY444" s="2"/>
      <c r="FZ444" s="2"/>
      <c r="GA444" s="2"/>
      <c r="GB444" s="2"/>
      <c r="GC444" s="2"/>
      <c r="GD444" s="2"/>
      <c r="GE444" s="2"/>
      <c r="GF444" s="2"/>
      <c r="GG444" s="2"/>
      <c r="GH444" s="2"/>
      <c r="GI444" s="2"/>
      <c r="GJ444" s="2"/>
      <c r="GK444" s="2"/>
      <c r="GL444" s="2"/>
      <c r="GM444" s="2"/>
      <c r="GN444" s="2"/>
      <c r="GO444" s="2"/>
      <c r="GP444" s="2"/>
    </row>
    <row r="445" spans="6:198" s="1" customFormat="1" ht="12.75" customHeight="1">
      <c r="F445" s="97"/>
      <c r="G445" s="252" t="s">
        <v>214</v>
      </c>
      <c r="H445" s="9"/>
      <c r="I445" s="9"/>
      <c r="J445" s="266"/>
      <c r="K445" s="59"/>
      <c r="L445" s="266"/>
      <c r="M445" s="266"/>
      <c r="N445" s="266"/>
      <c r="O445" s="266"/>
      <c r="P445" s="266"/>
      <c r="Q445" s="266"/>
      <c r="R445" s="266"/>
      <c r="S445" s="266"/>
      <c r="T445" s="266"/>
      <c r="U445" s="266"/>
      <c r="V445" s="59"/>
      <c r="W445" s="59"/>
      <c r="X445" s="59"/>
      <c r="Y445" s="59"/>
      <c r="Z445" s="59"/>
      <c r="AA445" s="267"/>
      <c r="AB445" s="259"/>
      <c r="AC445" s="259"/>
      <c r="AD445" s="259"/>
      <c r="AE445" s="259"/>
      <c r="AF445" s="259"/>
      <c r="AG445" s="81"/>
      <c r="AH445" s="81"/>
      <c r="AI445" s="81"/>
      <c r="AJ445" s="256"/>
      <c r="AK445" s="256" t="s">
        <v>215</v>
      </c>
      <c r="AL445" s="256"/>
      <c r="AM445" s="9"/>
      <c r="AN445" s="9"/>
      <c r="AO445" s="9"/>
      <c r="AP445" s="9"/>
      <c r="AQ445" s="9"/>
      <c r="AR445" s="9"/>
      <c r="AS445" s="9"/>
      <c r="AT445" s="9"/>
      <c r="AU445" s="9"/>
      <c r="AV445" s="9"/>
      <c r="AW445" s="9"/>
      <c r="AX445" s="9"/>
      <c r="AY445" s="9"/>
      <c r="AZ445" s="9"/>
      <c r="BA445" s="9"/>
      <c r="BB445" s="697">
        <f>[2]Waterfall!K62</f>
        <v>0</v>
      </c>
      <c r="BC445" s="697"/>
      <c r="BD445" s="697"/>
      <c r="BE445" s="697"/>
      <c r="BF445" s="697"/>
      <c r="BG445" s="697"/>
      <c r="BH445" s="268"/>
      <c r="BI445" s="268"/>
      <c r="BJ445" s="97"/>
      <c r="BK445" s="97"/>
      <c r="BR445" s="2"/>
      <c r="BS445" s="2"/>
      <c r="BT445" s="2"/>
      <c r="BU445" s="2"/>
      <c r="BV445" s="2"/>
      <c r="BW445" s="2"/>
      <c r="BX445" s="2"/>
      <c r="BY445" s="2"/>
      <c r="BZ445" s="2"/>
      <c r="CA445" s="2"/>
      <c r="CB445" s="2"/>
      <c r="CC445" s="2"/>
      <c r="CD445" s="2"/>
      <c r="CE445" s="2"/>
      <c r="CF445" s="2"/>
      <c r="CG445" s="2"/>
      <c r="CH445" s="2"/>
      <c r="CI445" s="2"/>
      <c r="CJ445" s="2"/>
      <c r="CK445" s="2"/>
      <c r="CL445" s="2"/>
      <c r="CM445" s="2"/>
      <c r="CN445" s="2"/>
      <c r="CO445" s="2"/>
      <c r="CP445" s="2"/>
      <c r="CQ445" s="2"/>
      <c r="CR445" s="2"/>
      <c r="CS445" s="2"/>
      <c r="CT445" s="2"/>
      <c r="CU445" s="2"/>
      <c r="CV445" s="2"/>
      <c r="CW445" s="2"/>
      <c r="CX445" s="2"/>
      <c r="CY445" s="2"/>
      <c r="CZ445" s="2"/>
      <c r="DA445" s="2"/>
      <c r="DB445" s="2"/>
      <c r="DC445" s="2"/>
      <c r="DD445" s="2"/>
      <c r="DE445" s="2"/>
      <c r="DF445" s="2"/>
      <c r="DG445" s="2"/>
      <c r="DH445" s="2"/>
      <c r="DI445" s="2"/>
      <c r="DJ445" s="2"/>
      <c r="DK445" s="2"/>
      <c r="DL445" s="2"/>
      <c r="DM445" s="2"/>
      <c r="DN445" s="2"/>
      <c r="DO445" s="2"/>
      <c r="DP445" s="2"/>
      <c r="DQ445" s="2"/>
      <c r="DR445" s="2"/>
      <c r="DS445" s="2"/>
      <c r="DT445" s="2"/>
      <c r="DU445" s="2"/>
      <c r="DV445" s="2"/>
      <c r="DW445" s="2"/>
      <c r="DX445" s="2"/>
      <c r="DY445" s="2"/>
      <c r="DZ445" s="2"/>
      <c r="EA445" s="2"/>
      <c r="EB445" s="2"/>
      <c r="EC445" s="2"/>
      <c r="ED445" s="2"/>
      <c r="EE445" s="2"/>
      <c r="EF445" s="2"/>
      <c r="EG445" s="2"/>
      <c r="EH445" s="2"/>
      <c r="EI445" s="2"/>
      <c r="EJ445" s="2"/>
      <c r="EK445" s="2"/>
      <c r="EL445" s="2"/>
      <c r="EM445" s="2"/>
      <c r="EN445" s="2"/>
      <c r="EO445" s="2"/>
      <c r="EP445" s="2"/>
      <c r="EQ445" s="2"/>
      <c r="ER445" s="2"/>
      <c r="ES445" s="2"/>
      <c r="ET445" s="2"/>
      <c r="EU445" s="2"/>
      <c r="EV445" s="2"/>
      <c r="EW445" s="2"/>
      <c r="EX445" s="2"/>
      <c r="EY445" s="2"/>
      <c r="EZ445" s="2"/>
      <c r="FA445" s="2"/>
      <c r="FB445" s="2"/>
      <c r="FC445" s="2"/>
      <c r="FD445" s="2"/>
      <c r="FE445" s="2"/>
      <c r="FF445" s="2"/>
      <c r="FG445" s="2"/>
      <c r="FH445" s="2"/>
      <c r="FI445" s="2"/>
      <c r="FJ445" s="2"/>
      <c r="FK445" s="2"/>
      <c r="FL445" s="2"/>
      <c r="FM445" s="2"/>
      <c r="FN445" s="2"/>
      <c r="FO445" s="2"/>
      <c r="FP445" s="2"/>
      <c r="FQ445" s="2"/>
      <c r="FR445" s="2"/>
      <c r="FS445" s="2"/>
      <c r="FT445" s="2"/>
      <c r="FU445" s="2"/>
      <c r="FV445" s="2"/>
      <c r="FW445" s="2"/>
      <c r="FX445" s="2"/>
      <c r="FY445" s="2"/>
      <c r="FZ445" s="2"/>
      <c r="GA445" s="2"/>
      <c r="GB445" s="2"/>
      <c r="GC445" s="2"/>
      <c r="GD445" s="2"/>
      <c r="GE445" s="2"/>
      <c r="GF445" s="2"/>
      <c r="GG445" s="2"/>
      <c r="GH445" s="2"/>
      <c r="GI445" s="2"/>
      <c r="GJ445" s="2"/>
      <c r="GK445" s="2"/>
      <c r="GL445" s="2"/>
      <c r="GM445" s="2"/>
      <c r="GN445" s="2"/>
      <c r="GO445" s="2"/>
      <c r="GP445" s="2"/>
    </row>
    <row r="446" spans="6:198" s="1" customFormat="1" ht="12.75" customHeight="1">
      <c r="F446" s="97"/>
      <c r="G446" s="252"/>
      <c r="H446" s="250" t="s">
        <v>216</v>
      </c>
      <c r="I446" s="252"/>
      <c r="J446" s="87"/>
      <c r="K446" s="87"/>
      <c r="L446" s="87"/>
      <c r="M446" s="7"/>
      <c r="N446" s="7"/>
      <c r="O446" s="7"/>
      <c r="P446" s="7"/>
      <c r="Q446" s="7"/>
      <c r="R446" s="7"/>
      <c r="S446" s="7"/>
      <c r="T446" s="7"/>
      <c r="U446" s="7"/>
      <c r="V446" s="7"/>
      <c r="W446" s="7"/>
      <c r="X446" s="7"/>
      <c r="Y446" s="7"/>
      <c r="Z446" s="7"/>
      <c r="AA446" s="259"/>
      <c r="AB446" s="698">
        <f>'[2]Cash Buckets'!E42</f>
        <v>0</v>
      </c>
      <c r="AC446" s="698"/>
      <c r="AD446" s="698"/>
      <c r="AE446" s="698"/>
      <c r="AF446" s="698"/>
      <c r="AG446" s="81"/>
      <c r="AH446" s="81"/>
      <c r="AI446" s="81"/>
      <c r="AJ446" s="256"/>
      <c r="AK446" s="256" t="s">
        <v>217</v>
      </c>
      <c r="AL446" s="256"/>
      <c r="AM446" s="256"/>
      <c r="AN446" s="12"/>
      <c r="AO446" s="81"/>
      <c r="AP446" s="81"/>
      <c r="AQ446" s="81"/>
      <c r="AR446" s="81"/>
      <c r="AS446" s="81"/>
      <c r="AT446" s="81"/>
      <c r="AU446" s="81"/>
      <c r="AV446" s="81"/>
      <c r="AW446" s="81"/>
      <c r="AX446" s="81"/>
      <c r="AY446" s="81"/>
      <c r="AZ446" s="81"/>
      <c r="BA446" s="81"/>
      <c r="BB446" s="697">
        <f>[2]Waterfall!K38</f>
        <v>0</v>
      </c>
      <c r="BC446" s="697"/>
      <c r="BD446" s="697"/>
      <c r="BE446" s="697"/>
      <c r="BF446" s="697"/>
      <c r="BG446" s="697"/>
      <c r="BH446" s="12"/>
      <c r="BI446" s="12"/>
      <c r="BJ446" s="97"/>
      <c r="BK446" s="97"/>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c r="DG446" s="2"/>
      <c r="DH446" s="2"/>
      <c r="DI446" s="2"/>
      <c r="DJ446" s="2"/>
      <c r="DK446" s="2"/>
      <c r="DL446" s="2"/>
      <c r="DM446" s="2"/>
      <c r="DN446" s="2"/>
      <c r="DO446" s="2"/>
      <c r="DP446" s="2"/>
      <c r="DQ446" s="2"/>
      <c r="DR446" s="2"/>
      <c r="DS446" s="2"/>
      <c r="DT446" s="2"/>
      <c r="DU446" s="2"/>
      <c r="DV446" s="2"/>
      <c r="DW446" s="2"/>
      <c r="DX446" s="2"/>
      <c r="DY446" s="2"/>
      <c r="DZ446" s="2"/>
      <c r="EA446" s="2"/>
      <c r="EB446" s="2"/>
      <c r="EC446" s="2"/>
      <c r="ED446" s="2"/>
      <c r="EE446" s="2"/>
      <c r="EF446" s="2"/>
      <c r="EG446" s="2"/>
      <c r="EH446" s="2"/>
      <c r="EI446" s="2"/>
      <c r="EJ446" s="2"/>
      <c r="EK446" s="2"/>
      <c r="EL446" s="2"/>
      <c r="EM446" s="2"/>
      <c r="EN446" s="2"/>
      <c r="EO446" s="2"/>
      <c r="EP446" s="2"/>
      <c r="EQ446" s="2"/>
      <c r="ER446" s="2"/>
      <c r="ES446" s="2"/>
      <c r="ET446" s="2"/>
      <c r="EU446" s="2"/>
      <c r="EV446" s="2"/>
      <c r="EW446" s="2"/>
      <c r="EX446" s="2"/>
      <c r="EY446" s="2"/>
      <c r="EZ446" s="2"/>
      <c r="FA446" s="2"/>
      <c r="FB446" s="2"/>
      <c r="FC446" s="2"/>
      <c r="FD446" s="2"/>
      <c r="FE446" s="2"/>
      <c r="FF446" s="2"/>
      <c r="FG446" s="2"/>
      <c r="FH446" s="2"/>
      <c r="FI446" s="2"/>
      <c r="FJ446" s="2"/>
      <c r="FK446" s="2"/>
      <c r="FL446" s="2"/>
      <c r="FM446" s="2"/>
      <c r="FN446" s="2"/>
      <c r="FO446" s="2"/>
      <c r="FP446" s="2"/>
      <c r="FQ446" s="2"/>
      <c r="FR446" s="2"/>
      <c r="FS446" s="2"/>
      <c r="FT446" s="2"/>
      <c r="FU446" s="2"/>
      <c r="FV446" s="2"/>
      <c r="FW446" s="2"/>
      <c r="FX446" s="2"/>
      <c r="FY446" s="2"/>
      <c r="FZ446" s="2"/>
      <c r="GA446" s="2"/>
      <c r="GB446" s="2"/>
      <c r="GC446" s="2"/>
      <c r="GD446" s="2"/>
      <c r="GE446" s="2"/>
      <c r="GF446" s="2"/>
      <c r="GG446" s="2"/>
      <c r="GH446" s="2"/>
      <c r="GI446" s="2"/>
      <c r="GJ446" s="2"/>
      <c r="GK446" s="2"/>
      <c r="GL446" s="2"/>
      <c r="GM446" s="2"/>
      <c r="GN446" s="2"/>
      <c r="GO446" s="2"/>
      <c r="GP446" s="2"/>
    </row>
    <row r="447" spans="6:198" s="1" customFormat="1" ht="12.75" customHeight="1">
      <c r="F447" s="97"/>
      <c r="G447" s="97"/>
      <c r="H447" s="253" t="s">
        <v>218</v>
      </c>
      <c r="I447" s="252"/>
      <c r="J447" s="253"/>
      <c r="K447" s="253"/>
      <c r="L447" s="253"/>
      <c r="M447" s="9"/>
      <c r="N447" s="81"/>
      <c r="O447" s="81"/>
      <c r="P447" s="81"/>
      <c r="Q447" s="81"/>
      <c r="R447" s="81"/>
      <c r="S447" s="81"/>
      <c r="T447" s="81"/>
      <c r="U447" s="81"/>
      <c r="V447" s="81"/>
      <c r="W447" s="81"/>
      <c r="X447" s="81"/>
      <c r="Y447" s="81"/>
      <c r="Z447" s="269"/>
      <c r="AA447" s="270"/>
      <c r="AB447" s="698">
        <f>'[2]Cash Buckets'!E44</f>
        <v>0</v>
      </c>
      <c r="AC447" s="698"/>
      <c r="AD447" s="698"/>
      <c r="AE447" s="698"/>
      <c r="AF447" s="698"/>
      <c r="AG447" s="81"/>
      <c r="AH447" s="81"/>
      <c r="AI447" s="81"/>
      <c r="AJ447" s="256"/>
      <c r="AK447" s="256" t="s">
        <v>219</v>
      </c>
      <c r="AL447" s="256"/>
      <c r="AM447" s="256"/>
      <c r="AN447" s="12"/>
      <c r="AO447" s="81"/>
      <c r="AP447" s="81"/>
      <c r="AQ447" s="81"/>
      <c r="AR447" s="81"/>
      <c r="AS447" s="81"/>
      <c r="AT447" s="9"/>
      <c r="AU447" s="81"/>
      <c r="AV447" s="81"/>
      <c r="AW447" s="81"/>
      <c r="AX447" s="81"/>
      <c r="AY447" s="81"/>
      <c r="AZ447" s="81"/>
      <c r="BA447" s="81"/>
      <c r="BB447" s="697">
        <f>[2]Waterfall!K72</f>
        <v>0</v>
      </c>
      <c r="BC447" s="697"/>
      <c r="BD447" s="697"/>
      <c r="BE447" s="697"/>
      <c r="BF447" s="697"/>
      <c r="BG447" s="697"/>
      <c r="BH447" s="12"/>
      <c r="BI447" s="12"/>
      <c r="BJ447" s="97"/>
      <c r="BK447" s="97"/>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c r="DG447" s="2"/>
      <c r="DH447" s="2"/>
      <c r="DI447" s="2"/>
      <c r="DJ447" s="2"/>
      <c r="DK447" s="2"/>
      <c r="DL447" s="2"/>
      <c r="DM447" s="2"/>
      <c r="DN447" s="2"/>
      <c r="DO447" s="2"/>
      <c r="DP447" s="2"/>
      <c r="DQ447" s="2"/>
      <c r="DR447" s="2"/>
      <c r="DS447" s="2"/>
      <c r="DT447" s="2"/>
      <c r="DU447" s="2"/>
      <c r="DV447" s="2"/>
      <c r="DW447" s="2"/>
      <c r="DX447" s="2"/>
      <c r="DY447" s="2"/>
      <c r="DZ447" s="2"/>
      <c r="EA447" s="2"/>
      <c r="EB447" s="2"/>
      <c r="EC447" s="2"/>
      <c r="ED447" s="2"/>
      <c r="EE447" s="2"/>
      <c r="EF447" s="2"/>
      <c r="EG447" s="2"/>
      <c r="EH447" s="2"/>
      <c r="EI447" s="2"/>
      <c r="EJ447" s="2"/>
      <c r="EK447" s="2"/>
      <c r="EL447" s="2"/>
      <c r="EM447" s="2"/>
      <c r="EN447" s="2"/>
      <c r="EO447" s="2"/>
      <c r="EP447" s="2"/>
      <c r="EQ447" s="2"/>
      <c r="ER447" s="2"/>
      <c r="ES447" s="2"/>
      <c r="ET447" s="2"/>
      <c r="EU447" s="2"/>
      <c r="EV447" s="2"/>
      <c r="EW447" s="2"/>
      <c r="EX447" s="2"/>
      <c r="EY447" s="2"/>
      <c r="EZ447" s="2"/>
      <c r="FA447" s="2"/>
      <c r="FB447" s="2"/>
      <c r="FC447" s="2"/>
      <c r="FD447" s="2"/>
      <c r="FE447" s="2"/>
      <c r="FF447" s="2"/>
      <c r="FG447" s="2"/>
      <c r="FH447" s="2"/>
      <c r="FI447" s="2"/>
      <c r="FJ447" s="2"/>
      <c r="FK447" s="2"/>
      <c r="FL447" s="2"/>
      <c r="FM447" s="2"/>
      <c r="FN447" s="2"/>
      <c r="FO447" s="2"/>
      <c r="FP447" s="2"/>
      <c r="FQ447" s="2"/>
      <c r="FR447" s="2"/>
      <c r="FS447" s="2"/>
      <c r="FT447" s="2"/>
      <c r="FU447" s="2"/>
      <c r="FV447" s="2"/>
      <c r="FW447" s="2"/>
      <c r="FX447" s="2"/>
      <c r="FY447" s="2"/>
      <c r="FZ447" s="2"/>
      <c r="GA447" s="2"/>
      <c r="GB447" s="2"/>
      <c r="GC447" s="2"/>
      <c r="GD447" s="2"/>
      <c r="GE447" s="2"/>
      <c r="GF447" s="2"/>
      <c r="GG447" s="2"/>
      <c r="GH447" s="2"/>
      <c r="GI447" s="2"/>
      <c r="GJ447" s="2"/>
      <c r="GK447" s="2"/>
      <c r="GL447" s="2"/>
      <c r="GM447" s="2"/>
      <c r="GN447" s="2"/>
      <c r="GO447" s="2"/>
      <c r="GP447" s="2"/>
    </row>
    <row r="448" spans="6:198" s="1" customFormat="1" ht="12.75" customHeight="1">
      <c r="F448" s="97"/>
      <c r="G448" s="97"/>
      <c r="H448" s="253" t="s">
        <v>220</v>
      </c>
      <c r="I448" s="253"/>
      <c r="J448" s="9"/>
      <c r="K448" s="253"/>
      <c r="L448" s="253"/>
      <c r="M448" s="9"/>
      <c r="N448" s="81"/>
      <c r="O448" s="81"/>
      <c r="P448" s="81"/>
      <c r="Q448" s="81"/>
      <c r="R448" s="81"/>
      <c r="S448" s="81"/>
      <c r="T448" s="81"/>
      <c r="U448" s="81"/>
      <c r="V448" s="81"/>
      <c r="W448" s="81"/>
      <c r="X448" s="81"/>
      <c r="Y448" s="81"/>
      <c r="Z448" s="81"/>
      <c r="AA448" s="262"/>
      <c r="AB448" s="698">
        <f>'[2]Cash Buckets'!E46</f>
        <v>0</v>
      </c>
      <c r="AC448" s="698"/>
      <c r="AD448" s="698"/>
      <c r="AE448" s="698"/>
      <c r="AF448" s="698"/>
      <c r="AG448" s="81"/>
      <c r="AH448" s="81"/>
      <c r="AI448" s="81"/>
      <c r="AJ448" s="12"/>
      <c r="AK448" s="256" t="s">
        <v>221</v>
      </c>
      <c r="AL448" s="256"/>
      <c r="AM448" s="256"/>
      <c r="AN448" s="12"/>
      <c r="AO448" s="81"/>
      <c r="AP448" s="81"/>
      <c r="AQ448" s="81"/>
      <c r="AR448" s="81"/>
      <c r="AS448" s="81"/>
      <c r="AT448" s="9"/>
      <c r="AU448" s="81"/>
      <c r="AV448" s="81"/>
      <c r="AW448" s="81"/>
      <c r="AX448" s="81"/>
      <c r="AY448" s="81"/>
      <c r="AZ448" s="81"/>
      <c r="BA448" s="81"/>
      <c r="BB448" s="704">
        <f>[2]Waterfall!K74</f>
        <v>0</v>
      </c>
      <c r="BC448" s="704"/>
      <c r="BD448" s="704"/>
      <c r="BE448" s="704"/>
      <c r="BF448" s="704"/>
      <c r="BG448" s="704"/>
      <c r="BH448" s="12"/>
      <c r="BI448" s="12"/>
      <c r="BJ448" s="97"/>
      <c r="BK448" s="97"/>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c r="DG448" s="2"/>
      <c r="DH448" s="2"/>
      <c r="DI448" s="2"/>
      <c r="DJ448" s="2"/>
      <c r="DK448" s="2"/>
      <c r="DL448" s="2"/>
      <c r="DM448" s="2"/>
      <c r="DN448" s="2"/>
      <c r="DO448" s="2"/>
      <c r="DP448" s="2"/>
      <c r="DQ448" s="2"/>
      <c r="DR448" s="2"/>
      <c r="DS448" s="2"/>
      <c r="DT448" s="2"/>
      <c r="DU448" s="2"/>
      <c r="DV448" s="2"/>
      <c r="DW448" s="2"/>
      <c r="DX448" s="2"/>
      <c r="DY448" s="2"/>
      <c r="DZ448" s="2"/>
      <c r="EA448" s="2"/>
      <c r="EB448" s="2"/>
      <c r="EC448" s="2"/>
      <c r="ED448" s="2"/>
      <c r="EE448" s="2"/>
      <c r="EF448" s="2"/>
      <c r="EG448" s="2"/>
      <c r="EH448" s="2"/>
      <c r="EI448" s="2"/>
      <c r="EJ448" s="2"/>
      <c r="EK448" s="2"/>
      <c r="EL448" s="2"/>
      <c r="EM448" s="2"/>
      <c r="EN448" s="2"/>
      <c r="EO448" s="2"/>
      <c r="EP448" s="2"/>
      <c r="EQ448" s="2"/>
      <c r="ER448" s="2"/>
      <c r="ES448" s="2"/>
      <c r="ET448" s="2"/>
      <c r="EU448" s="2"/>
      <c r="EV448" s="2"/>
      <c r="EW448" s="2"/>
      <c r="EX448" s="2"/>
      <c r="EY448" s="2"/>
      <c r="EZ448" s="2"/>
      <c r="FA448" s="2"/>
      <c r="FB448" s="2"/>
      <c r="FC448" s="2"/>
      <c r="FD448" s="2"/>
      <c r="FE448" s="2"/>
      <c r="FF448" s="2"/>
      <c r="FG448" s="2"/>
      <c r="FH448" s="2"/>
      <c r="FI448" s="2"/>
      <c r="FJ448" s="2"/>
      <c r="FK448" s="2"/>
      <c r="FL448" s="2"/>
      <c r="FM448" s="2"/>
      <c r="FN448" s="2"/>
      <c r="FO448" s="2"/>
      <c r="FP448" s="2"/>
      <c r="FQ448" s="2"/>
      <c r="FR448" s="2"/>
      <c r="FS448" s="2"/>
      <c r="FT448" s="2"/>
      <c r="FU448" s="2"/>
      <c r="FV448" s="2"/>
      <c r="FW448" s="2"/>
      <c r="FX448" s="2"/>
      <c r="FY448" s="2"/>
      <c r="FZ448" s="2"/>
      <c r="GA448" s="2"/>
      <c r="GB448" s="2"/>
      <c r="GC448" s="2"/>
      <c r="GD448" s="2"/>
      <c r="GE448" s="2"/>
      <c r="GF448" s="2"/>
      <c r="GG448" s="2"/>
      <c r="GH448" s="2"/>
      <c r="GI448" s="2"/>
      <c r="GJ448" s="2"/>
      <c r="GK448" s="2"/>
      <c r="GL448" s="2"/>
      <c r="GM448" s="2"/>
      <c r="GN448" s="2"/>
      <c r="GO448" s="2"/>
      <c r="GP448" s="2"/>
    </row>
    <row r="449" spans="6:198" s="1" customFormat="1" ht="12.75" customHeight="1">
      <c r="F449" s="97"/>
      <c r="G449" s="97"/>
      <c r="H449" s="253" t="s">
        <v>222</v>
      </c>
      <c r="I449" s="253"/>
      <c r="J449" s="9"/>
      <c r="K449" s="253"/>
      <c r="L449" s="253"/>
      <c r="M449" s="9"/>
      <c r="N449" s="81"/>
      <c r="O449" s="81"/>
      <c r="P449" s="81"/>
      <c r="Q449" s="81"/>
      <c r="R449" s="81"/>
      <c r="S449" s="81"/>
      <c r="T449" s="81"/>
      <c r="U449" s="81"/>
      <c r="V449" s="81"/>
      <c r="W449" s="81"/>
      <c r="X449" s="81"/>
      <c r="Y449" s="81"/>
      <c r="Z449" s="81"/>
      <c r="AA449" s="262"/>
      <c r="AB449" s="698">
        <f>'[2]Cash Buckets'!E48</f>
        <v>0</v>
      </c>
      <c r="AC449" s="698"/>
      <c r="AD449" s="698"/>
      <c r="AE449" s="698"/>
      <c r="AF449" s="698"/>
      <c r="AG449" s="81"/>
      <c r="AH449" s="81"/>
      <c r="AI449" s="81"/>
      <c r="AJ449" s="9"/>
      <c r="AK449" s="57" t="s">
        <v>212</v>
      </c>
      <c r="AL449" s="256"/>
      <c r="AM449" s="256"/>
      <c r="AN449" s="12"/>
      <c r="AO449" s="81"/>
      <c r="AP449" s="81"/>
      <c r="AQ449" s="81"/>
      <c r="AR449" s="81"/>
      <c r="AS449" s="81"/>
      <c r="AT449" s="9"/>
      <c r="AU449" s="81"/>
      <c r="AV449" s="81"/>
      <c r="AW449" s="81"/>
      <c r="AX449" s="81"/>
      <c r="AY449" s="81"/>
      <c r="AZ449" s="81"/>
      <c r="BA449" s="81"/>
      <c r="BB449" s="705">
        <f>SUM(BB444:BG448)</f>
        <v>0</v>
      </c>
      <c r="BC449" s="705"/>
      <c r="BD449" s="705"/>
      <c r="BE449" s="705"/>
      <c r="BF449" s="705"/>
      <c r="BG449" s="705"/>
      <c r="BH449" s="12"/>
      <c r="BI449" s="12"/>
      <c r="BJ449" s="97"/>
      <c r="BK449" s="97"/>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c r="DG449" s="2"/>
      <c r="DH449" s="2"/>
      <c r="DI449" s="2"/>
      <c r="DJ449" s="2"/>
      <c r="DK449" s="2"/>
      <c r="DL449" s="2"/>
      <c r="DM449" s="2"/>
      <c r="DN449" s="2"/>
      <c r="DO449" s="2"/>
      <c r="DP449" s="2"/>
      <c r="DQ449" s="2"/>
      <c r="DR449" s="2"/>
      <c r="DS449" s="2"/>
      <c r="DT449" s="2"/>
      <c r="DU449" s="2"/>
      <c r="DV449" s="2"/>
      <c r="DW449" s="2"/>
      <c r="DX449" s="2"/>
      <c r="DY449" s="2"/>
      <c r="DZ449" s="2"/>
      <c r="EA449" s="2"/>
      <c r="EB449" s="2"/>
      <c r="EC449" s="2"/>
      <c r="ED449" s="2"/>
      <c r="EE449" s="2"/>
      <c r="EF449" s="2"/>
      <c r="EG449" s="2"/>
      <c r="EH449" s="2"/>
      <c r="EI449" s="2"/>
      <c r="EJ449" s="2"/>
      <c r="EK449" s="2"/>
      <c r="EL449" s="2"/>
      <c r="EM449" s="2"/>
      <c r="EN449" s="2"/>
      <c r="EO449" s="2"/>
      <c r="EP449" s="2"/>
      <c r="EQ449" s="2"/>
      <c r="ER449" s="2"/>
      <c r="ES449" s="2"/>
      <c r="ET449" s="2"/>
      <c r="EU449" s="2"/>
      <c r="EV449" s="2"/>
      <c r="EW449" s="2"/>
      <c r="EX449" s="2"/>
      <c r="EY449" s="2"/>
      <c r="EZ449" s="2"/>
      <c r="FA449" s="2"/>
      <c r="FB449" s="2"/>
      <c r="FC449" s="2"/>
      <c r="FD449" s="2"/>
      <c r="FE449" s="2"/>
      <c r="FF449" s="2"/>
      <c r="FG449" s="2"/>
      <c r="FH449" s="2"/>
      <c r="FI449" s="2"/>
      <c r="FJ449" s="2"/>
      <c r="FK449" s="2"/>
      <c r="FL449" s="2"/>
      <c r="FM449" s="2"/>
      <c r="FN449" s="2"/>
      <c r="FO449" s="2"/>
      <c r="FP449" s="2"/>
      <c r="FQ449" s="2"/>
      <c r="FR449" s="2"/>
      <c r="FS449" s="2"/>
      <c r="FT449" s="2"/>
      <c r="FU449" s="2"/>
      <c r="FV449" s="2"/>
      <c r="FW449" s="2"/>
      <c r="FX449" s="2"/>
      <c r="FY449" s="2"/>
      <c r="FZ449" s="2"/>
      <c r="GA449" s="2"/>
      <c r="GB449" s="2"/>
      <c r="GC449" s="2"/>
      <c r="GD449" s="2"/>
      <c r="GE449" s="2"/>
      <c r="GF449" s="2"/>
      <c r="GG449" s="2"/>
      <c r="GH449" s="2"/>
      <c r="GI449" s="2"/>
      <c r="GJ449" s="2"/>
      <c r="GK449" s="2"/>
      <c r="GL449" s="2"/>
      <c r="GM449" s="2"/>
      <c r="GN449" s="2"/>
      <c r="GO449" s="2"/>
      <c r="GP449" s="2"/>
    </row>
    <row r="450" spans="6:198" s="1" customFormat="1" ht="12.75" customHeight="1">
      <c r="F450" s="97"/>
      <c r="G450" s="97"/>
      <c r="H450" s="253" t="s">
        <v>223</v>
      </c>
      <c r="I450" s="253"/>
      <c r="J450" s="9"/>
      <c r="K450" s="253"/>
      <c r="L450" s="253"/>
      <c r="M450" s="9"/>
      <c r="N450" s="59"/>
      <c r="O450" s="59"/>
      <c r="P450" s="59"/>
      <c r="Q450" s="59"/>
      <c r="R450" s="59"/>
      <c r="S450" s="59"/>
      <c r="T450" s="59"/>
      <c r="U450" s="59"/>
      <c r="V450" s="59"/>
      <c r="W450" s="59"/>
      <c r="X450" s="59"/>
      <c r="Y450" s="59"/>
      <c r="Z450" s="59"/>
      <c r="AA450" s="7"/>
      <c r="AB450" s="698">
        <f>'[2]Cash Buckets'!E50</f>
        <v>0</v>
      </c>
      <c r="AC450" s="698"/>
      <c r="AD450" s="698"/>
      <c r="AE450" s="698"/>
      <c r="AF450" s="698"/>
      <c r="AG450" s="81"/>
      <c r="AH450" s="81"/>
      <c r="AI450" s="81"/>
      <c r="AJ450" s="9"/>
      <c r="AK450" s="9"/>
      <c r="AL450" s="9"/>
      <c r="AM450" s="271"/>
      <c r="AN450" s="9"/>
      <c r="AO450" s="59"/>
      <c r="AP450" s="59"/>
      <c r="AQ450" s="59"/>
      <c r="AR450" s="59"/>
      <c r="AS450" s="59"/>
      <c r="AT450" s="59"/>
      <c r="AU450" s="59"/>
      <c r="AV450" s="59"/>
      <c r="AW450" s="59"/>
      <c r="AX450" s="59"/>
      <c r="AY450" s="59"/>
      <c r="AZ450" s="59"/>
      <c r="BA450" s="59"/>
      <c r="BB450" s="9"/>
      <c r="BC450" s="9"/>
      <c r="BD450" s="9"/>
      <c r="BE450" s="9"/>
      <c r="BF450" s="9"/>
      <c r="BG450" s="9"/>
      <c r="BH450" s="9"/>
      <c r="BI450" s="12"/>
      <c r="BJ450" s="97"/>
      <c r="BK450" s="97"/>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c r="DG450" s="2"/>
      <c r="DH450" s="2"/>
      <c r="DI450" s="2"/>
      <c r="DJ450" s="2"/>
      <c r="DK450" s="2"/>
      <c r="DL450" s="2"/>
      <c r="DM450" s="2"/>
      <c r="DN450" s="2"/>
      <c r="DO450" s="2"/>
      <c r="DP450" s="2"/>
      <c r="DQ450" s="2"/>
      <c r="DR450" s="2"/>
      <c r="DS450" s="2"/>
      <c r="DT450" s="2"/>
      <c r="DU450" s="2"/>
      <c r="DV450" s="2"/>
      <c r="DW450" s="2"/>
      <c r="DX450" s="2"/>
      <c r="DY450" s="2"/>
      <c r="DZ450" s="2"/>
      <c r="EA450" s="2"/>
      <c r="EB450" s="2"/>
      <c r="EC450" s="2"/>
      <c r="ED450" s="2"/>
      <c r="EE450" s="2"/>
      <c r="EF450" s="2"/>
      <c r="EG450" s="2"/>
      <c r="EH450" s="2"/>
      <c r="EI450" s="2"/>
      <c r="EJ450" s="2"/>
      <c r="EK450" s="2"/>
      <c r="EL450" s="2"/>
      <c r="EM450" s="2"/>
      <c r="EN450" s="2"/>
      <c r="EO450" s="2"/>
      <c r="EP450" s="2"/>
      <c r="EQ450" s="2"/>
      <c r="ER450" s="2"/>
      <c r="ES450" s="2"/>
      <c r="ET450" s="2"/>
      <c r="EU450" s="2"/>
      <c r="EV450" s="2"/>
      <c r="EW450" s="2"/>
      <c r="EX450" s="2"/>
      <c r="EY450" s="2"/>
      <c r="EZ450" s="2"/>
      <c r="FA450" s="2"/>
      <c r="FB450" s="2"/>
      <c r="FC450" s="2"/>
      <c r="FD450" s="2"/>
      <c r="FE450" s="2"/>
      <c r="FF450" s="2"/>
      <c r="FG450" s="2"/>
      <c r="FH450" s="2"/>
      <c r="FI450" s="2"/>
      <c r="FJ450" s="2"/>
      <c r="FK450" s="2"/>
      <c r="FL450" s="2"/>
      <c r="FM450" s="2"/>
      <c r="FN450" s="2"/>
      <c r="FO450" s="2"/>
      <c r="FP450" s="2"/>
      <c r="FQ450" s="2"/>
      <c r="FR450" s="2"/>
      <c r="FS450" s="2"/>
      <c r="FT450" s="2"/>
      <c r="FU450" s="2"/>
      <c r="FV450" s="2"/>
      <c r="FW450" s="2"/>
      <c r="FX450" s="2"/>
      <c r="FY450" s="2"/>
      <c r="FZ450" s="2"/>
      <c r="GA450" s="2"/>
      <c r="GB450" s="2"/>
      <c r="GC450" s="2"/>
      <c r="GD450" s="2"/>
      <c r="GE450" s="2"/>
      <c r="GF450" s="2"/>
      <c r="GG450" s="2"/>
      <c r="GH450" s="2"/>
      <c r="GI450" s="2"/>
      <c r="GJ450" s="2"/>
      <c r="GK450" s="2"/>
      <c r="GL450" s="2"/>
      <c r="GM450" s="2"/>
      <c r="GN450" s="2"/>
      <c r="GO450" s="2"/>
      <c r="GP450" s="2"/>
    </row>
    <row r="451" spans="6:198" s="1" customFormat="1" ht="12.75" customHeight="1">
      <c r="F451" s="97"/>
      <c r="G451" s="97"/>
      <c r="H451" s="250" t="s">
        <v>224</v>
      </c>
      <c r="I451" s="9"/>
      <c r="J451" s="252"/>
      <c r="K451" s="250"/>
      <c r="L451" s="250"/>
      <c r="M451" s="12"/>
      <c r="N451" s="81"/>
      <c r="O451" s="81"/>
      <c r="P451" s="81"/>
      <c r="Q451" s="81"/>
      <c r="R451" s="81"/>
      <c r="S451" s="81"/>
      <c r="T451" s="81"/>
      <c r="U451" s="81"/>
      <c r="V451" s="81"/>
      <c r="W451" s="81"/>
      <c r="X451" s="81"/>
      <c r="Y451" s="81"/>
      <c r="Z451" s="25"/>
      <c r="AA451" s="698">
        <f>'[2]Cash Buckets'!E52</f>
        <v>0</v>
      </c>
      <c r="AB451" s="698"/>
      <c r="AC451" s="698"/>
      <c r="AD451" s="698"/>
      <c r="AE451" s="698"/>
      <c r="AF451" s="698"/>
      <c r="AG451" s="81"/>
      <c r="AH451" s="81"/>
      <c r="AI451" s="81"/>
      <c r="AJ451" s="9"/>
      <c r="AK451" s="57"/>
      <c r="AL451" s="9"/>
      <c r="AM451" s="9"/>
      <c r="AN451" s="9"/>
      <c r="AO451" s="9"/>
      <c r="AP451" s="9"/>
      <c r="AQ451" s="9"/>
      <c r="AR451" s="9"/>
      <c r="AS451" s="9"/>
      <c r="AT451" s="9"/>
      <c r="AU451" s="9"/>
      <c r="AV451" s="9"/>
      <c r="AW451" s="9"/>
      <c r="AX451" s="9"/>
      <c r="AY451" s="9"/>
      <c r="AZ451" s="9"/>
      <c r="BA451" s="9"/>
      <c r="BB451" s="697"/>
      <c r="BC451" s="697"/>
      <c r="BD451" s="697"/>
      <c r="BE451" s="697"/>
      <c r="BF451" s="697"/>
      <c r="BG451" s="697"/>
      <c r="BH451" s="12"/>
      <c r="BI451" s="12"/>
      <c r="BJ451" s="97"/>
      <c r="BK451" s="97"/>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c r="DG451" s="2"/>
      <c r="DH451" s="2"/>
      <c r="DI451" s="2"/>
      <c r="DJ451" s="2"/>
      <c r="DK451" s="2"/>
      <c r="DL451" s="2"/>
      <c r="DM451" s="2"/>
      <c r="DN451" s="2"/>
      <c r="DO451" s="2"/>
      <c r="DP451" s="2"/>
      <c r="DQ451" s="2"/>
      <c r="DR451" s="2"/>
      <c r="DS451" s="2"/>
      <c r="DT451" s="2"/>
      <c r="DU451" s="2"/>
      <c r="DV451" s="2"/>
      <c r="DW451" s="2"/>
      <c r="DX451" s="2"/>
      <c r="DY451" s="2"/>
      <c r="DZ451" s="2"/>
      <c r="EA451" s="2"/>
      <c r="EB451" s="2"/>
      <c r="EC451" s="2"/>
      <c r="ED451" s="2"/>
      <c r="EE451" s="2"/>
      <c r="EF451" s="2"/>
      <c r="EG451" s="2"/>
      <c r="EH451" s="2"/>
      <c r="EI451" s="2"/>
      <c r="EJ451" s="2"/>
      <c r="EK451" s="2"/>
      <c r="EL451" s="2"/>
      <c r="EM451" s="2"/>
      <c r="EN451" s="2"/>
      <c r="EO451" s="2"/>
      <c r="EP451" s="2"/>
      <c r="EQ451" s="2"/>
      <c r="ER451" s="2"/>
      <c r="ES451" s="2"/>
      <c r="ET451" s="2"/>
      <c r="EU451" s="2"/>
      <c r="EV451" s="2"/>
      <c r="EW451" s="2"/>
      <c r="EX451" s="2"/>
      <c r="EY451" s="2"/>
      <c r="EZ451" s="2"/>
      <c r="FA451" s="2"/>
      <c r="FB451" s="2"/>
      <c r="FC451" s="2"/>
      <c r="FD451" s="2"/>
      <c r="FE451" s="2"/>
      <c r="FF451" s="2"/>
      <c r="FG451" s="2"/>
      <c r="FH451" s="2"/>
      <c r="FI451" s="2"/>
      <c r="FJ451" s="2"/>
      <c r="FK451" s="2"/>
      <c r="FL451" s="2"/>
      <c r="FM451" s="2"/>
      <c r="FN451" s="2"/>
      <c r="FO451" s="2"/>
      <c r="FP451" s="2"/>
      <c r="FQ451" s="2"/>
      <c r="FR451" s="2"/>
      <c r="FS451" s="2"/>
      <c r="FT451" s="2"/>
      <c r="FU451" s="2"/>
      <c r="FV451" s="2"/>
      <c r="FW451" s="2"/>
      <c r="FX451" s="2"/>
      <c r="FY451" s="2"/>
      <c r="FZ451" s="2"/>
      <c r="GA451" s="2"/>
      <c r="GB451" s="2"/>
      <c r="GC451" s="2"/>
      <c r="GD451" s="2"/>
      <c r="GE451" s="2"/>
      <c r="GF451" s="2"/>
      <c r="GG451" s="2"/>
      <c r="GH451" s="2"/>
      <c r="GI451" s="2"/>
      <c r="GJ451" s="2"/>
      <c r="GK451" s="2"/>
      <c r="GL451" s="2"/>
      <c r="GM451" s="2"/>
      <c r="GN451" s="2"/>
      <c r="GO451" s="2"/>
      <c r="GP451" s="2"/>
    </row>
    <row r="452" spans="6:198" s="1" customFormat="1" ht="12.75" customHeight="1" thickBot="1">
      <c r="F452" s="97"/>
      <c r="G452" s="12"/>
      <c r="H452" s="12"/>
      <c r="I452" s="12"/>
      <c r="J452" s="252" t="s">
        <v>214</v>
      </c>
      <c r="K452" s="12"/>
      <c r="L452" s="12"/>
      <c r="M452" s="12"/>
      <c r="N452" s="12"/>
      <c r="O452" s="12"/>
      <c r="P452" s="12"/>
      <c r="Q452" s="12"/>
      <c r="R452" s="12"/>
      <c r="S452" s="12"/>
      <c r="T452" s="12"/>
      <c r="U452" s="12"/>
      <c r="V452" s="12"/>
      <c r="W452" s="12"/>
      <c r="X452" s="12"/>
      <c r="Y452" s="12"/>
      <c r="Z452" s="12"/>
      <c r="AA452" s="703">
        <f>SUM(AA446:AF451)</f>
        <v>0</v>
      </c>
      <c r="AB452" s="703"/>
      <c r="AC452" s="703"/>
      <c r="AD452" s="703"/>
      <c r="AE452" s="703"/>
      <c r="AF452" s="703"/>
      <c r="AG452" s="81"/>
      <c r="AH452" s="81"/>
      <c r="AI452" s="81"/>
      <c r="AJ452" s="272" t="s">
        <v>225</v>
      </c>
      <c r="AK452" s="9"/>
      <c r="AL452" s="9"/>
      <c r="AM452" s="9"/>
      <c r="AN452" s="9"/>
      <c r="AO452" s="9"/>
      <c r="AP452" s="9"/>
      <c r="AQ452" s="9"/>
      <c r="AR452" s="9"/>
      <c r="AS452" s="9"/>
      <c r="AT452" s="9"/>
      <c r="AU452" s="9"/>
      <c r="AV452" s="9"/>
      <c r="AW452" s="9"/>
      <c r="AX452" s="9"/>
      <c r="AY452" s="9"/>
      <c r="AZ452" s="9"/>
      <c r="BA452" s="9"/>
      <c r="BB452" s="707">
        <f>BB437+BB449+BB427</f>
        <v>0</v>
      </c>
      <c r="BC452" s="707"/>
      <c r="BD452" s="707"/>
      <c r="BE452" s="707"/>
      <c r="BF452" s="707"/>
      <c r="BG452" s="707"/>
      <c r="BH452" s="12"/>
      <c r="BI452" s="12"/>
      <c r="BJ452" s="97"/>
      <c r="BK452" s="97"/>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c r="DG452" s="2"/>
      <c r="DH452" s="2"/>
      <c r="DI452" s="2"/>
      <c r="DJ452" s="2"/>
      <c r="DK452" s="2"/>
      <c r="DL452" s="2"/>
      <c r="DM452" s="2"/>
      <c r="DN452" s="2"/>
      <c r="DO452" s="2"/>
      <c r="DP452" s="2"/>
      <c r="DQ452" s="2"/>
      <c r="DR452" s="2"/>
      <c r="DS452" s="2"/>
      <c r="DT452" s="2"/>
      <c r="DU452" s="2"/>
      <c r="DV452" s="2"/>
      <c r="DW452" s="2"/>
      <c r="DX452" s="2"/>
      <c r="DY452" s="2"/>
      <c r="DZ452" s="2"/>
      <c r="EA452" s="2"/>
      <c r="EB452" s="2"/>
      <c r="EC452" s="2"/>
      <c r="ED452" s="2"/>
      <c r="EE452" s="2"/>
      <c r="EF452" s="2"/>
      <c r="EG452" s="2"/>
      <c r="EH452" s="2"/>
      <c r="EI452" s="2"/>
      <c r="EJ452" s="2"/>
      <c r="EK452" s="2"/>
      <c r="EL452" s="2"/>
      <c r="EM452" s="2"/>
      <c r="EN452" s="2"/>
      <c r="EO452" s="2"/>
      <c r="EP452" s="2"/>
      <c r="EQ452" s="2"/>
      <c r="ER452" s="2"/>
      <c r="ES452" s="2"/>
      <c r="ET452" s="2"/>
      <c r="EU452" s="2"/>
      <c r="EV452" s="2"/>
      <c r="EW452" s="2"/>
      <c r="EX452" s="2"/>
      <c r="EY452" s="2"/>
      <c r="EZ452" s="2"/>
      <c r="FA452" s="2"/>
      <c r="FB452" s="2"/>
      <c r="FC452" s="2"/>
      <c r="FD452" s="2"/>
      <c r="FE452" s="2"/>
      <c r="FF452" s="2"/>
      <c r="FG452" s="2"/>
      <c r="FH452" s="2"/>
      <c r="FI452" s="2"/>
      <c r="FJ452" s="2"/>
      <c r="FK452" s="2"/>
      <c r="FL452" s="2"/>
      <c r="FM452" s="2"/>
      <c r="FN452" s="2"/>
      <c r="FO452" s="2"/>
      <c r="FP452" s="2"/>
      <c r="FQ452" s="2"/>
      <c r="FR452" s="2"/>
      <c r="FS452" s="2"/>
      <c r="FT452" s="2"/>
      <c r="FU452" s="2"/>
      <c r="FV452" s="2"/>
      <c r="FW452" s="2"/>
      <c r="FX452" s="2"/>
      <c r="FY452" s="2"/>
      <c r="FZ452" s="2"/>
      <c r="GA452" s="2"/>
      <c r="GB452" s="2"/>
      <c r="GC452" s="2"/>
      <c r="GD452" s="2"/>
      <c r="GE452" s="2"/>
      <c r="GF452" s="2"/>
      <c r="GG452" s="2"/>
      <c r="GH452" s="2"/>
      <c r="GI452" s="2"/>
      <c r="GJ452" s="2"/>
      <c r="GK452" s="2"/>
      <c r="GL452" s="2"/>
      <c r="GM452" s="2"/>
      <c r="GN452" s="2"/>
      <c r="GO452" s="2"/>
      <c r="GP452" s="2"/>
    </row>
    <row r="453" spans="6:198" s="1" customFormat="1" ht="12.75" customHeight="1" thickTop="1">
      <c r="F453" s="97"/>
      <c r="G453" s="273" t="s">
        <v>226</v>
      </c>
      <c r="H453" s="253"/>
      <c r="I453" s="250"/>
      <c r="J453" s="12"/>
      <c r="K453" s="12"/>
      <c r="L453" s="12"/>
      <c r="M453" s="12"/>
      <c r="N453" s="12"/>
      <c r="O453" s="12"/>
      <c r="P453" s="12"/>
      <c r="Q453" s="12"/>
      <c r="R453" s="12"/>
      <c r="S453" s="12"/>
      <c r="T453" s="12"/>
      <c r="U453" s="12"/>
      <c r="V453" s="12"/>
      <c r="W453" s="12"/>
      <c r="X453" s="12"/>
      <c r="Y453" s="12"/>
      <c r="Z453" s="12"/>
      <c r="AA453" s="698">
        <f>[2]Waterfall!I7</f>
        <v>0</v>
      </c>
      <c r="AB453" s="698"/>
      <c r="AC453" s="698"/>
      <c r="AD453" s="698"/>
      <c r="AE453" s="698"/>
      <c r="AF453" s="698"/>
      <c r="AG453" s="81"/>
      <c r="AH453" s="81"/>
      <c r="AI453" s="81"/>
      <c r="AJ453" s="9"/>
      <c r="AK453" s="9"/>
      <c r="AL453" s="9"/>
      <c r="AM453" s="9"/>
      <c r="AN453" s="9"/>
      <c r="AO453" s="9"/>
      <c r="AP453" s="9"/>
      <c r="AQ453" s="9"/>
      <c r="AR453" s="9"/>
      <c r="AS453" s="9"/>
      <c r="AT453" s="9"/>
      <c r="AU453" s="9"/>
      <c r="AV453" s="9"/>
      <c r="AW453" s="9"/>
      <c r="AX453" s="9"/>
      <c r="AY453" s="9"/>
      <c r="AZ453" s="9"/>
      <c r="BA453" s="9"/>
      <c r="BB453" s="706"/>
      <c r="BC453" s="706"/>
      <c r="BD453" s="706"/>
      <c r="BE453" s="706"/>
      <c r="BF453" s="706"/>
      <c r="BG453" s="706"/>
      <c r="BH453" s="12"/>
      <c r="BI453" s="12"/>
      <c r="BJ453" s="97"/>
      <c r="BK453" s="97"/>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c r="DG453" s="2"/>
      <c r="DH453" s="2"/>
      <c r="DI453" s="2"/>
      <c r="DJ453" s="2"/>
      <c r="DK453" s="2"/>
      <c r="DL453" s="2"/>
      <c r="DM453" s="2"/>
      <c r="DN453" s="2"/>
      <c r="DO453" s="2"/>
      <c r="DP453" s="2"/>
      <c r="DQ453" s="2"/>
      <c r="DR453" s="2"/>
      <c r="DS453" s="2"/>
      <c r="DT453" s="2"/>
      <c r="DU453" s="2"/>
      <c r="DV453" s="2"/>
      <c r="DW453" s="2"/>
      <c r="DX453" s="2"/>
      <c r="DY453" s="2"/>
      <c r="DZ453" s="2"/>
      <c r="EA453" s="2"/>
      <c r="EB453" s="2"/>
      <c r="EC453" s="2"/>
      <c r="ED453" s="2"/>
      <c r="EE453" s="2"/>
      <c r="EF453" s="2"/>
      <c r="EG453" s="2"/>
      <c r="EH453" s="2"/>
      <c r="EI453" s="2"/>
      <c r="EJ453" s="2"/>
      <c r="EK453" s="2"/>
      <c r="EL453" s="2"/>
      <c r="EM453" s="2"/>
      <c r="EN453" s="2"/>
      <c r="EO453" s="2"/>
      <c r="EP453" s="2"/>
      <c r="EQ453" s="2"/>
      <c r="ER453" s="2"/>
      <c r="ES453" s="2"/>
      <c r="ET453" s="2"/>
      <c r="EU453" s="2"/>
      <c r="EV453" s="2"/>
      <c r="EW453" s="2"/>
      <c r="EX453" s="2"/>
      <c r="EY453" s="2"/>
      <c r="EZ453" s="2"/>
      <c r="FA453" s="2"/>
      <c r="FB453" s="2"/>
      <c r="FC453" s="2"/>
      <c r="FD453" s="2"/>
      <c r="FE453" s="2"/>
      <c r="FF453" s="2"/>
      <c r="FG453" s="2"/>
      <c r="FH453" s="2"/>
      <c r="FI453" s="2"/>
      <c r="FJ453" s="2"/>
      <c r="FK453" s="2"/>
      <c r="FL453" s="2"/>
      <c r="FM453" s="2"/>
      <c r="FN453" s="2"/>
      <c r="FO453" s="2"/>
      <c r="FP453" s="2"/>
      <c r="FQ453" s="2"/>
      <c r="FR453" s="2"/>
      <c r="FS453" s="2"/>
      <c r="FT453" s="2"/>
      <c r="FU453" s="2"/>
      <c r="FV453" s="2"/>
      <c r="FW453" s="2"/>
      <c r="FX453" s="2"/>
      <c r="FY453" s="2"/>
      <c r="FZ453" s="2"/>
      <c r="GA453" s="2"/>
      <c r="GB453" s="2"/>
      <c r="GC453" s="2"/>
      <c r="GD453" s="2"/>
      <c r="GE453" s="2"/>
      <c r="GF453" s="2"/>
      <c r="GG453" s="2"/>
      <c r="GH453" s="2"/>
      <c r="GI453" s="2"/>
      <c r="GJ453" s="2"/>
      <c r="GK453" s="2"/>
      <c r="GL453" s="2"/>
      <c r="GM453" s="2"/>
      <c r="GN453" s="2"/>
      <c r="GO453" s="2"/>
      <c r="GP453" s="2"/>
    </row>
    <row r="454" spans="6:198" s="1" customFormat="1" ht="12.75" customHeight="1">
      <c r="F454" s="233"/>
      <c r="G454" s="274" t="s">
        <v>227</v>
      </c>
      <c r="H454" s="9"/>
      <c r="I454" s="9"/>
      <c r="J454" s="9"/>
      <c r="K454" s="9"/>
      <c r="L454" s="9"/>
      <c r="M454" s="9"/>
      <c r="N454" s="9"/>
      <c r="O454" s="9"/>
      <c r="P454" s="9"/>
      <c r="Q454" s="9"/>
      <c r="R454" s="9"/>
      <c r="S454" s="9"/>
      <c r="T454" s="9"/>
      <c r="U454" s="9"/>
      <c r="V454" s="9"/>
      <c r="W454" s="9"/>
      <c r="X454" s="9"/>
      <c r="Y454" s="9"/>
      <c r="Z454" s="9"/>
      <c r="AA454" s="698">
        <f>[2]Waterfall!I8</f>
        <v>0</v>
      </c>
      <c r="AB454" s="698"/>
      <c r="AC454" s="698"/>
      <c r="AD454" s="698"/>
      <c r="AE454" s="698"/>
      <c r="AF454" s="698"/>
      <c r="AG454" s="59"/>
      <c r="AH454" s="59"/>
      <c r="AI454" s="59"/>
      <c r="AJ454" s="9"/>
      <c r="AK454" s="9"/>
      <c r="AL454" s="9"/>
      <c r="AM454" s="9"/>
      <c r="AN454" s="9"/>
      <c r="AO454" s="9"/>
      <c r="AP454" s="9"/>
      <c r="AQ454" s="9"/>
      <c r="AR454" s="9"/>
      <c r="AS454" s="9"/>
      <c r="AT454" s="9"/>
      <c r="AU454" s="9"/>
      <c r="AV454" s="9"/>
      <c r="AW454" s="9"/>
      <c r="AX454" s="9"/>
      <c r="AY454" s="9"/>
      <c r="AZ454" s="9"/>
      <c r="BA454" s="9"/>
      <c r="BB454" s="7"/>
      <c r="BC454" s="7"/>
      <c r="BD454" s="7"/>
      <c r="BE454" s="7"/>
      <c r="BF454" s="7"/>
      <c r="BG454" s="7"/>
      <c r="BH454" s="9"/>
      <c r="BI454" s="9"/>
      <c r="BJ454" s="97"/>
      <c r="BK454" s="97"/>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c r="DG454" s="2"/>
      <c r="DH454" s="2"/>
      <c r="DI454" s="2"/>
      <c r="DJ454" s="2"/>
      <c r="DK454" s="2"/>
      <c r="DL454" s="2"/>
      <c r="DM454" s="2"/>
      <c r="DN454" s="2"/>
      <c r="DO454" s="2"/>
      <c r="DP454" s="2"/>
      <c r="DQ454" s="2"/>
      <c r="DR454" s="2"/>
      <c r="DS454" s="2"/>
      <c r="DT454" s="2"/>
      <c r="DU454" s="2"/>
      <c r="DV454" s="2"/>
      <c r="DW454" s="2"/>
      <c r="DX454" s="2"/>
      <c r="DY454" s="2"/>
      <c r="DZ454" s="2"/>
      <c r="EA454" s="2"/>
      <c r="EB454" s="2"/>
      <c r="EC454" s="2"/>
      <c r="ED454" s="2"/>
      <c r="EE454" s="2"/>
      <c r="EF454" s="2"/>
      <c r="EG454" s="2"/>
      <c r="EH454" s="2"/>
      <c r="EI454" s="2"/>
      <c r="EJ454" s="2"/>
      <c r="EK454" s="2"/>
      <c r="EL454" s="2"/>
      <c r="EM454" s="2"/>
      <c r="EN454" s="2"/>
      <c r="EO454" s="2"/>
      <c r="EP454" s="2"/>
      <c r="EQ454" s="2"/>
      <c r="ER454" s="2"/>
      <c r="ES454" s="2"/>
      <c r="ET454" s="2"/>
      <c r="EU454" s="2"/>
      <c r="EV454" s="2"/>
      <c r="EW454" s="2"/>
      <c r="EX454" s="2"/>
      <c r="EY454" s="2"/>
      <c r="EZ454" s="2"/>
      <c r="FA454" s="2"/>
      <c r="FB454" s="2"/>
      <c r="FC454" s="2"/>
      <c r="FD454" s="2"/>
      <c r="FE454" s="2"/>
      <c r="FF454" s="2"/>
      <c r="FG454" s="2"/>
      <c r="FH454" s="2"/>
      <c r="FI454" s="2"/>
      <c r="FJ454" s="2"/>
      <c r="FK454" s="2"/>
      <c r="FL454" s="2"/>
      <c r="FM454" s="2"/>
      <c r="FN454" s="2"/>
      <c r="FO454" s="2"/>
      <c r="FP454" s="2"/>
      <c r="FQ454" s="2"/>
      <c r="FR454" s="2"/>
      <c r="FS454" s="2"/>
      <c r="FT454" s="2"/>
      <c r="FU454" s="2"/>
      <c r="FV454" s="2"/>
      <c r="FW454" s="2"/>
      <c r="FX454" s="2"/>
      <c r="FY454" s="2"/>
      <c r="FZ454" s="2"/>
      <c r="GA454" s="2"/>
      <c r="GB454" s="2"/>
      <c r="GC454" s="2"/>
      <c r="GD454" s="2"/>
      <c r="GE454" s="2"/>
      <c r="GF454" s="2"/>
      <c r="GG454" s="2"/>
      <c r="GH454" s="2"/>
      <c r="GI454" s="2"/>
      <c r="GJ454" s="2"/>
      <c r="GK454" s="2"/>
      <c r="GL454" s="2"/>
      <c r="GM454" s="2"/>
      <c r="GN454" s="2"/>
      <c r="GO454" s="2"/>
      <c r="GP454" s="2"/>
    </row>
    <row r="455" spans="6:198" s="1" customFormat="1" ht="12.75" customHeight="1">
      <c r="F455" s="233"/>
      <c r="G455" s="274" t="s">
        <v>228</v>
      </c>
      <c r="H455" s="275"/>
      <c r="I455" s="9"/>
      <c r="J455" s="9"/>
      <c r="K455" s="9"/>
      <c r="L455" s="9"/>
      <c r="M455" s="9"/>
      <c r="N455" s="9"/>
      <c r="O455" s="9"/>
      <c r="P455" s="9"/>
      <c r="Q455" s="9"/>
      <c r="R455" s="9"/>
      <c r="S455" s="9"/>
      <c r="T455" s="9"/>
      <c r="U455" s="9"/>
      <c r="V455" s="9"/>
      <c r="W455" s="9"/>
      <c r="X455" s="9"/>
      <c r="Y455" s="9"/>
      <c r="Z455" s="9"/>
      <c r="AA455" s="698">
        <f>[2]Waterfall!I9</f>
        <v>0</v>
      </c>
      <c r="AB455" s="698"/>
      <c r="AC455" s="698"/>
      <c r="AD455" s="698"/>
      <c r="AE455" s="698"/>
      <c r="AF455" s="698"/>
      <c r="AG455" s="87"/>
      <c r="AH455" s="59"/>
      <c r="AI455" s="59"/>
      <c r="AJ455" s="271"/>
      <c r="AK455" s="271"/>
      <c r="AL455" s="271"/>
      <c r="AM455" s="271"/>
      <c r="AN455" s="7"/>
      <c r="AO455" s="7"/>
      <c r="AP455" s="7"/>
      <c r="AQ455" s="7"/>
      <c r="AR455" s="7"/>
      <c r="AS455" s="7"/>
      <c r="AT455" s="7"/>
      <c r="AU455" s="7"/>
      <c r="AV455" s="7"/>
      <c r="AW455" s="7"/>
      <c r="AX455" s="7"/>
      <c r="AY455" s="7"/>
      <c r="AZ455" s="7"/>
      <c r="BA455" s="276"/>
      <c r="BB455" s="706"/>
      <c r="BC455" s="706"/>
      <c r="BD455" s="706"/>
      <c r="BE455" s="706"/>
      <c r="BF455" s="706"/>
      <c r="BG455" s="706"/>
      <c r="BH455" s="9"/>
      <c r="BI455" s="9"/>
      <c r="BJ455" s="97"/>
      <c r="BK455" s="97"/>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c r="DG455" s="2"/>
      <c r="DH455" s="2"/>
      <c r="DI455" s="2"/>
      <c r="DJ455" s="2"/>
      <c r="DK455" s="2"/>
      <c r="DL455" s="2"/>
      <c r="DM455" s="2"/>
      <c r="DN455" s="2"/>
      <c r="DO455" s="2"/>
      <c r="DP455" s="2"/>
      <c r="DQ455" s="2"/>
      <c r="DR455" s="2"/>
      <c r="DS455" s="2"/>
      <c r="DT455" s="2"/>
      <c r="DU455" s="2"/>
      <c r="DV455" s="2"/>
      <c r="DW455" s="2"/>
      <c r="DX455" s="2"/>
      <c r="DY455" s="2"/>
      <c r="DZ455" s="2"/>
      <c r="EA455" s="2"/>
      <c r="EB455" s="2"/>
      <c r="EC455" s="2"/>
      <c r="ED455" s="2"/>
      <c r="EE455" s="2"/>
      <c r="EF455" s="2"/>
      <c r="EG455" s="2"/>
      <c r="EH455" s="2"/>
      <c r="EI455" s="2"/>
      <c r="EJ455" s="2"/>
      <c r="EK455" s="2"/>
      <c r="EL455" s="2"/>
      <c r="EM455" s="2"/>
      <c r="EN455" s="2"/>
      <c r="EO455" s="2"/>
      <c r="EP455" s="2"/>
      <c r="EQ455" s="2"/>
      <c r="ER455" s="2"/>
      <c r="ES455" s="2"/>
      <c r="ET455" s="2"/>
      <c r="EU455" s="2"/>
      <c r="EV455" s="2"/>
      <c r="EW455" s="2"/>
      <c r="EX455" s="2"/>
      <c r="EY455" s="2"/>
      <c r="EZ455" s="2"/>
      <c r="FA455" s="2"/>
      <c r="FB455" s="2"/>
      <c r="FC455" s="2"/>
      <c r="FD455" s="2"/>
      <c r="FE455" s="2"/>
      <c r="FF455" s="2"/>
      <c r="FG455" s="2"/>
      <c r="FH455" s="2"/>
      <c r="FI455" s="2"/>
      <c r="FJ455" s="2"/>
      <c r="FK455" s="2"/>
      <c r="FL455" s="2"/>
      <c r="FM455" s="2"/>
      <c r="FN455" s="2"/>
      <c r="FO455" s="2"/>
      <c r="FP455" s="2"/>
      <c r="FQ455" s="2"/>
      <c r="FR455" s="2"/>
      <c r="FS455" s="2"/>
      <c r="FT455" s="2"/>
      <c r="FU455" s="2"/>
      <c r="FV455" s="2"/>
      <c r="FW455" s="2"/>
      <c r="FX455" s="2"/>
      <c r="FY455" s="2"/>
      <c r="FZ455" s="2"/>
      <c r="GA455" s="2"/>
      <c r="GB455" s="2"/>
      <c r="GC455" s="2"/>
      <c r="GD455" s="2"/>
      <c r="GE455" s="2"/>
      <c r="GF455" s="2"/>
      <c r="GG455" s="2"/>
      <c r="GH455" s="2"/>
      <c r="GI455" s="2"/>
      <c r="GJ455" s="2"/>
      <c r="GK455" s="2"/>
      <c r="GL455" s="2"/>
      <c r="GM455" s="2"/>
      <c r="GN455" s="2"/>
      <c r="GO455" s="2"/>
      <c r="GP455" s="2"/>
    </row>
    <row r="456" spans="6:198" s="1" customFormat="1" ht="12.75" customHeight="1">
      <c r="F456" s="233"/>
      <c r="G456" s="233"/>
      <c r="H456" s="9"/>
      <c r="I456" s="9"/>
      <c r="J456" s="9"/>
      <c r="K456" s="9"/>
      <c r="L456" s="9"/>
      <c r="M456" s="9"/>
      <c r="N456" s="9"/>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c r="AV456" s="9"/>
      <c r="AW456" s="9"/>
      <c r="AX456" s="9"/>
      <c r="AY456" s="9"/>
      <c r="AZ456" s="9"/>
      <c r="BA456" s="9"/>
      <c r="BB456" s="7"/>
      <c r="BC456" s="7"/>
      <c r="BD456" s="7"/>
      <c r="BE456" s="7"/>
      <c r="BF456" s="7"/>
      <c r="BG456" s="7"/>
      <c r="BH456" s="9"/>
      <c r="BI456" s="9"/>
      <c r="BJ456" s="97"/>
      <c r="BK456" s="97"/>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c r="DG456" s="2"/>
      <c r="DH456" s="2"/>
      <c r="DI456" s="2"/>
      <c r="DJ456" s="2"/>
      <c r="DK456" s="2"/>
      <c r="DL456" s="2"/>
      <c r="DM456" s="2"/>
      <c r="DN456" s="2"/>
      <c r="DO456" s="2"/>
      <c r="DP456" s="2"/>
      <c r="DQ456" s="2"/>
      <c r="DR456" s="2"/>
      <c r="DS456" s="2"/>
      <c r="DT456" s="2"/>
      <c r="DU456" s="2"/>
      <c r="DV456" s="2"/>
      <c r="DW456" s="2"/>
      <c r="DX456" s="2"/>
      <c r="DY456" s="2"/>
      <c r="DZ456" s="2"/>
      <c r="EA456" s="2"/>
      <c r="EB456" s="2"/>
      <c r="EC456" s="2"/>
      <c r="ED456" s="2"/>
      <c r="EE456" s="2"/>
      <c r="EF456" s="2"/>
      <c r="EG456" s="2"/>
      <c r="EH456" s="2"/>
      <c r="EI456" s="2"/>
      <c r="EJ456" s="2"/>
      <c r="EK456" s="2"/>
      <c r="EL456" s="2"/>
      <c r="EM456" s="2"/>
      <c r="EN456" s="2"/>
      <c r="EO456" s="2"/>
      <c r="EP456" s="2"/>
      <c r="EQ456" s="2"/>
      <c r="ER456" s="2"/>
      <c r="ES456" s="2"/>
      <c r="ET456" s="2"/>
      <c r="EU456" s="2"/>
      <c r="EV456" s="2"/>
      <c r="EW456" s="2"/>
      <c r="EX456" s="2"/>
      <c r="EY456" s="2"/>
      <c r="EZ456" s="2"/>
      <c r="FA456" s="2"/>
      <c r="FB456" s="2"/>
      <c r="FC456" s="2"/>
      <c r="FD456" s="2"/>
      <c r="FE456" s="2"/>
      <c r="FF456" s="2"/>
      <c r="FG456" s="2"/>
      <c r="FH456" s="2"/>
      <c r="FI456" s="2"/>
      <c r="FJ456" s="2"/>
      <c r="FK456" s="2"/>
      <c r="FL456" s="2"/>
      <c r="FM456" s="2"/>
      <c r="FN456" s="2"/>
      <c r="FO456" s="2"/>
      <c r="FP456" s="2"/>
      <c r="FQ456" s="2"/>
      <c r="FR456" s="2"/>
      <c r="FS456" s="2"/>
      <c r="FT456" s="2"/>
      <c r="FU456" s="2"/>
      <c r="FV456" s="2"/>
      <c r="FW456" s="2"/>
      <c r="FX456" s="2"/>
      <c r="FY456" s="2"/>
      <c r="FZ456" s="2"/>
      <c r="GA456" s="2"/>
      <c r="GB456" s="2"/>
      <c r="GC456" s="2"/>
      <c r="GD456" s="2"/>
      <c r="GE456" s="2"/>
      <c r="GF456" s="2"/>
      <c r="GG456" s="2"/>
      <c r="GH456" s="2"/>
      <c r="GI456" s="2"/>
      <c r="GJ456" s="2"/>
      <c r="GK456" s="2"/>
      <c r="GL456" s="2"/>
      <c r="GM456" s="2"/>
      <c r="GN456" s="2"/>
      <c r="GO456" s="2"/>
      <c r="GP456" s="2"/>
    </row>
    <row r="457" spans="6:198" s="1" customFormat="1" ht="12.75" customHeight="1" thickBot="1">
      <c r="F457" s="233"/>
      <c r="G457" s="9"/>
      <c r="H457" s="277"/>
      <c r="I457" s="252" t="s">
        <v>229</v>
      </c>
      <c r="J457" s="275"/>
      <c r="K457" s="275"/>
      <c r="L457" s="275"/>
      <c r="M457" s="275"/>
      <c r="N457" s="275"/>
      <c r="O457" s="275"/>
      <c r="P457" s="275"/>
      <c r="Q457" s="275"/>
      <c r="R457" s="275"/>
      <c r="S457" s="275"/>
      <c r="T457" s="275"/>
      <c r="U457" s="275"/>
      <c r="V457" s="275"/>
      <c r="W457" s="275"/>
      <c r="X457" s="275"/>
      <c r="Y457" s="275"/>
      <c r="Z457" s="275"/>
      <c r="AA457" s="707">
        <f>AA443+AA452+SUM(AA453:AF455)</f>
        <v>0</v>
      </c>
      <c r="AB457" s="707"/>
      <c r="AC457" s="707"/>
      <c r="AD457" s="707"/>
      <c r="AE457" s="707"/>
      <c r="AF457" s="707"/>
      <c r="AG457" s="254"/>
      <c r="AH457" s="59"/>
      <c r="AI457" s="59"/>
      <c r="AJ457" s="272"/>
      <c r="AK457" s="271"/>
      <c r="AL457" s="271"/>
      <c r="AM457" s="271"/>
      <c r="AN457" s="9"/>
      <c r="AO457" s="9"/>
      <c r="AP457" s="9"/>
      <c r="AQ457" s="9"/>
      <c r="AR457" s="9"/>
      <c r="AS457" s="9"/>
      <c r="AT457" s="9"/>
      <c r="AU457" s="9"/>
      <c r="AV457" s="9"/>
      <c r="AW457" s="9"/>
      <c r="AX457" s="9"/>
      <c r="AY457" s="9"/>
      <c r="AZ457" s="9"/>
      <c r="BA457" s="9"/>
      <c r="BB457" s="706"/>
      <c r="BC457" s="706"/>
      <c r="BD457" s="706"/>
      <c r="BE457" s="706"/>
      <c r="BF457" s="706"/>
      <c r="BG457" s="706"/>
      <c r="BH457" s="9"/>
      <c r="BI457" s="9"/>
      <c r="BJ457" s="97"/>
      <c r="BK457" s="97"/>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c r="DG457" s="2"/>
      <c r="DH457" s="2"/>
      <c r="DI457" s="2"/>
      <c r="DJ457" s="2"/>
      <c r="DK457" s="2"/>
      <c r="DL457" s="2"/>
      <c r="DM457" s="2"/>
      <c r="DN457" s="2"/>
      <c r="DO457" s="2"/>
      <c r="DP457" s="2"/>
      <c r="DQ457" s="2"/>
      <c r="DR457" s="2"/>
      <c r="DS457" s="2"/>
      <c r="DT457" s="2"/>
      <c r="DU457" s="2"/>
      <c r="DV457" s="2"/>
      <c r="DW457" s="2"/>
      <c r="DX457" s="2"/>
      <c r="DY457" s="2"/>
      <c r="DZ457" s="2"/>
      <c r="EA457" s="2"/>
      <c r="EB457" s="2"/>
      <c r="EC457" s="2"/>
      <c r="ED457" s="2"/>
      <c r="EE457" s="2"/>
      <c r="EF457" s="2"/>
      <c r="EG457" s="2"/>
      <c r="EH457" s="2"/>
      <c r="EI457" s="2"/>
      <c r="EJ457" s="2"/>
      <c r="EK457" s="2"/>
      <c r="EL457" s="2"/>
      <c r="EM457" s="2"/>
      <c r="EN457" s="2"/>
      <c r="EO457" s="2"/>
      <c r="EP457" s="2"/>
      <c r="EQ457" s="2"/>
      <c r="ER457" s="2"/>
      <c r="ES457" s="2"/>
      <c r="ET457" s="2"/>
      <c r="EU457" s="2"/>
      <c r="EV457" s="2"/>
      <c r="EW457" s="2"/>
      <c r="EX457" s="2"/>
      <c r="EY457" s="2"/>
      <c r="EZ457" s="2"/>
      <c r="FA457" s="2"/>
      <c r="FB457" s="2"/>
      <c r="FC457" s="2"/>
      <c r="FD457" s="2"/>
      <c r="FE457" s="2"/>
      <c r="FF457" s="2"/>
      <c r="FG457" s="2"/>
      <c r="FH457" s="2"/>
      <c r="FI457" s="2"/>
      <c r="FJ457" s="2"/>
      <c r="FK457" s="2"/>
      <c r="FL457" s="2"/>
      <c r="FM457" s="2"/>
      <c r="FN457" s="2"/>
      <c r="FO457" s="2"/>
      <c r="FP457" s="2"/>
      <c r="FQ457" s="2"/>
      <c r="FR457" s="2"/>
      <c r="FS457" s="2"/>
      <c r="FT457" s="2"/>
      <c r="FU457" s="2"/>
      <c r="FV457" s="2"/>
      <c r="FW457" s="2"/>
      <c r="FX457" s="2"/>
      <c r="FY457" s="2"/>
      <c r="FZ457" s="2"/>
      <c r="GA457" s="2"/>
      <c r="GB457" s="2"/>
      <c r="GC457" s="2"/>
      <c r="GD457" s="2"/>
      <c r="GE457" s="2"/>
      <c r="GF457" s="2"/>
      <c r="GG457" s="2"/>
      <c r="GH457" s="2"/>
      <c r="GI457" s="2"/>
      <c r="GJ457" s="2"/>
      <c r="GK457" s="2"/>
      <c r="GL457" s="2"/>
      <c r="GM457" s="2"/>
      <c r="GN457" s="2"/>
      <c r="GO457" s="2"/>
      <c r="GP457" s="2"/>
    </row>
    <row r="458" spans="6:198" s="1" customFormat="1" ht="12.75" customHeight="1" thickTop="1">
      <c r="F458" s="233"/>
      <c r="G458" s="9"/>
      <c r="H458" s="9"/>
      <c r="I458" s="9"/>
      <c r="J458" s="9"/>
      <c r="K458" s="9"/>
      <c r="L458" s="9"/>
      <c r="M458" s="9"/>
      <c r="N458" s="9"/>
      <c r="O458" s="9"/>
      <c r="P458" s="9"/>
      <c r="Q458" s="9"/>
      <c r="R458" s="9"/>
      <c r="S458" s="9"/>
      <c r="T458" s="9"/>
      <c r="U458" s="9"/>
      <c r="V458" s="9"/>
      <c r="W458" s="9"/>
      <c r="X458" s="9"/>
      <c r="Y458" s="9"/>
      <c r="Z458" s="9"/>
      <c r="AA458" s="9"/>
      <c r="AB458" s="278"/>
      <c r="AC458" s="278"/>
      <c r="AD458" s="278"/>
      <c r="AE458" s="278"/>
      <c r="AF458" s="278"/>
      <c r="AG458" s="254"/>
      <c r="AH458" s="59"/>
      <c r="AI458" s="59"/>
      <c r="AJ458" s="272"/>
      <c r="AK458" s="271"/>
      <c r="AL458" s="271"/>
      <c r="AM458" s="271"/>
      <c r="AN458" s="9"/>
      <c r="AO458" s="9"/>
      <c r="AP458" s="9"/>
      <c r="AQ458" s="9"/>
      <c r="AR458" s="9"/>
      <c r="AS458" s="9"/>
      <c r="AT458" s="9"/>
      <c r="AU458" s="279"/>
      <c r="AV458" s="279"/>
      <c r="AW458" s="279"/>
      <c r="AX458" s="279"/>
      <c r="AY458" s="279"/>
      <c r="AZ458" s="9"/>
      <c r="BA458" s="9"/>
      <c r="BB458" s="254"/>
      <c r="BC458" s="254"/>
      <c r="BD458" s="254"/>
      <c r="BE458" s="254"/>
      <c r="BF458" s="254"/>
      <c r="BG458" s="254"/>
      <c r="BH458" s="9"/>
      <c r="BI458" s="9"/>
      <c r="BJ458" s="97"/>
      <c r="BK458" s="97"/>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c r="DG458" s="2"/>
      <c r="DH458" s="2"/>
      <c r="DI458" s="2"/>
      <c r="DJ458" s="2"/>
      <c r="DK458" s="2"/>
      <c r="DL458" s="2"/>
      <c r="DM458" s="2"/>
      <c r="DN458" s="2"/>
      <c r="DO458" s="2"/>
      <c r="DP458" s="2"/>
      <c r="DQ458" s="2"/>
      <c r="DR458" s="2"/>
      <c r="DS458" s="2"/>
      <c r="DT458" s="2"/>
      <c r="DU458" s="2"/>
      <c r="DV458" s="2"/>
      <c r="DW458" s="2"/>
      <c r="DX458" s="2"/>
      <c r="DY458" s="2"/>
      <c r="DZ458" s="2"/>
      <c r="EA458" s="2"/>
      <c r="EB458" s="2"/>
      <c r="EC458" s="2"/>
      <c r="ED458" s="2"/>
      <c r="EE458" s="2"/>
      <c r="EF458" s="2"/>
      <c r="EG458" s="2"/>
      <c r="EH458" s="2"/>
      <c r="EI458" s="2"/>
      <c r="EJ458" s="2"/>
      <c r="EK458" s="2"/>
      <c r="EL458" s="2"/>
      <c r="EM458" s="2"/>
      <c r="EN458" s="2"/>
      <c r="EO458" s="2"/>
      <c r="EP458" s="2"/>
      <c r="EQ458" s="2"/>
      <c r="ER458" s="2"/>
      <c r="ES458" s="2"/>
      <c r="ET458" s="2"/>
      <c r="EU458" s="2"/>
      <c r="EV458" s="2"/>
      <c r="EW458" s="2"/>
      <c r="EX458" s="2"/>
      <c r="EY458" s="2"/>
      <c r="EZ458" s="2"/>
      <c r="FA458" s="2"/>
      <c r="FB458" s="2"/>
      <c r="FC458" s="2"/>
      <c r="FD458" s="2"/>
      <c r="FE458" s="2"/>
      <c r="FF458" s="2"/>
      <c r="FG458" s="2"/>
      <c r="FH458" s="2"/>
      <c r="FI458" s="2"/>
      <c r="FJ458" s="2"/>
      <c r="FK458" s="2"/>
      <c r="FL458" s="2"/>
      <c r="FM458" s="2"/>
      <c r="FN458" s="2"/>
      <c r="FO458" s="2"/>
      <c r="FP458" s="2"/>
      <c r="FQ458" s="2"/>
      <c r="FR458" s="2"/>
      <c r="FS458" s="2"/>
      <c r="FT458" s="2"/>
      <c r="FU458" s="2"/>
      <c r="FV458" s="2"/>
      <c r="FW458" s="2"/>
      <c r="FX458" s="2"/>
      <c r="FY458" s="2"/>
      <c r="FZ458" s="2"/>
      <c r="GA458" s="2"/>
      <c r="GB458" s="2"/>
      <c r="GC458" s="2"/>
      <c r="GD458" s="2"/>
      <c r="GE458" s="2"/>
      <c r="GF458" s="2"/>
      <c r="GG458" s="2"/>
      <c r="GH458" s="2"/>
      <c r="GI458" s="2"/>
      <c r="GJ458" s="2"/>
      <c r="GK458" s="2"/>
      <c r="GL458" s="2"/>
      <c r="GM458" s="2"/>
      <c r="GN458" s="2"/>
      <c r="GO458" s="2"/>
      <c r="GP458" s="2"/>
    </row>
    <row r="459" spans="6:198" s="1" customFormat="1" ht="13.5" customHeight="1" thickBot="1">
      <c r="F459" s="193"/>
      <c r="G459" s="280" t="s">
        <v>230</v>
      </c>
      <c r="H459" s="193"/>
      <c r="I459" s="193"/>
      <c r="J459" s="193"/>
      <c r="K459" s="193"/>
      <c r="L459" s="280"/>
      <c r="M459" s="193"/>
      <c r="N459" s="280"/>
      <c r="O459" s="280" t="s">
        <v>231</v>
      </c>
      <c r="P459" s="193"/>
      <c r="Q459" s="193"/>
      <c r="R459" s="193"/>
      <c r="S459" s="193"/>
      <c r="T459" s="193"/>
      <c r="U459" s="193"/>
      <c r="V459" s="193"/>
      <c r="W459" s="280" t="s">
        <v>232</v>
      </c>
      <c r="X459" s="281"/>
      <c r="Y459" s="193"/>
      <c r="Z459" s="193"/>
      <c r="AA459" s="193"/>
      <c r="AB459" s="193"/>
      <c r="AC459" s="193"/>
      <c r="AD459" s="193"/>
      <c r="AE459" s="193"/>
      <c r="AF459" s="193"/>
      <c r="AG459" s="193"/>
      <c r="AH459" s="193"/>
      <c r="AI459" s="193"/>
      <c r="AJ459" s="193"/>
      <c r="AK459" s="193"/>
      <c r="AL459" s="193"/>
      <c r="AM459" s="281"/>
      <c r="AN459" s="193"/>
      <c r="AO459" s="193"/>
      <c r="AP459" s="193"/>
      <c r="AQ459" s="193"/>
      <c r="AR459" s="193"/>
      <c r="AS459" s="193"/>
      <c r="AT459" s="193"/>
      <c r="AU459" s="193"/>
      <c r="AV459" s="193"/>
      <c r="AW459" s="193"/>
      <c r="AX459" s="193"/>
      <c r="AY459" s="193"/>
      <c r="AZ459" s="193"/>
      <c r="BA459" s="193"/>
      <c r="BB459" s="193"/>
      <c r="BC459" s="193"/>
      <c r="BD459" s="193"/>
      <c r="BE459" s="193"/>
      <c r="BF459" s="193"/>
      <c r="BG459" s="193"/>
      <c r="BH459" s="193"/>
      <c r="BI459" s="193"/>
      <c r="BJ459" s="193"/>
      <c r="BK459" s="19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c r="DG459" s="2"/>
      <c r="DH459" s="2"/>
      <c r="DI459" s="2"/>
      <c r="DJ459" s="2"/>
      <c r="DK459" s="2"/>
      <c r="DL459" s="2"/>
      <c r="DM459" s="2"/>
      <c r="DN459" s="2"/>
      <c r="DO459" s="2"/>
      <c r="DP459" s="2"/>
      <c r="DQ459" s="2"/>
      <c r="DR459" s="2"/>
      <c r="DS459" s="2"/>
      <c r="DT459" s="2"/>
      <c r="DU459" s="2"/>
      <c r="DV459" s="2"/>
      <c r="DW459" s="2"/>
      <c r="DX459" s="2"/>
      <c r="DY459" s="2"/>
      <c r="DZ459" s="2"/>
      <c r="EA459" s="2"/>
      <c r="EB459" s="2"/>
      <c r="EC459" s="2"/>
      <c r="ED459" s="2"/>
      <c r="EE459" s="2"/>
      <c r="EF459" s="2"/>
      <c r="EG459" s="2"/>
      <c r="EH459" s="2"/>
      <c r="EI459" s="2"/>
      <c r="EJ459" s="2"/>
      <c r="EK459" s="2"/>
      <c r="EL459" s="2"/>
      <c r="EM459" s="2"/>
      <c r="EN459" s="2"/>
      <c r="EO459" s="2"/>
      <c r="EP459" s="2"/>
      <c r="EQ459" s="2"/>
      <c r="ER459" s="2"/>
      <c r="ES459" s="2"/>
      <c r="ET459" s="2"/>
      <c r="EU459" s="2"/>
      <c r="EV459" s="2"/>
      <c r="EW459" s="2"/>
      <c r="EX459" s="2"/>
      <c r="EY459" s="2"/>
      <c r="EZ459" s="2"/>
      <c r="FA459" s="2"/>
      <c r="FB459" s="2"/>
      <c r="FC459" s="2"/>
      <c r="FD459" s="2"/>
      <c r="FE459" s="2"/>
      <c r="FF459" s="2"/>
      <c r="FG459" s="2"/>
      <c r="FH459" s="2"/>
      <c r="FI459" s="2"/>
      <c r="FJ459" s="2"/>
      <c r="FK459" s="2"/>
      <c r="FL459" s="2"/>
      <c r="FM459" s="2"/>
      <c r="FN459" s="2"/>
      <c r="FO459" s="2"/>
      <c r="FP459" s="2"/>
      <c r="FQ459" s="2"/>
      <c r="FR459" s="2"/>
      <c r="FS459" s="2"/>
      <c r="FT459" s="2"/>
      <c r="FU459" s="2"/>
      <c r="FV459" s="2"/>
      <c r="FW459" s="2"/>
      <c r="FX459" s="2"/>
      <c r="FY459" s="2"/>
      <c r="FZ459" s="2"/>
      <c r="GA459" s="2"/>
      <c r="GB459" s="2"/>
      <c r="GC459" s="2"/>
      <c r="GD459" s="2"/>
      <c r="GE459" s="2"/>
      <c r="GF459" s="2"/>
      <c r="GG459" s="2"/>
      <c r="GH459" s="2"/>
      <c r="GI459" s="2"/>
      <c r="GJ459" s="2"/>
      <c r="GK459" s="2"/>
      <c r="GL459" s="2"/>
      <c r="GM459" s="2"/>
      <c r="GN459" s="2"/>
      <c r="GO459" s="2"/>
      <c r="GP459" s="2"/>
    </row>
    <row r="460" spans="6:198" s="1" customFormat="1" ht="18" customHeight="1">
      <c r="F460" s="550" t="str">
        <f>[2]Setup!$B$5</f>
        <v>Precise Mortgage Funding 2018-2B plc</v>
      </c>
      <c r="G460" s="550"/>
      <c r="H460" s="550"/>
      <c r="I460" s="550"/>
      <c r="J460" s="550"/>
      <c r="K460" s="550"/>
      <c r="L460" s="550"/>
      <c r="M460" s="550"/>
      <c r="N460" s="550"/>
      <c r="O460" s="550"/>
      <c r="P460" s="550"/>
      <c r="Q460" s="550"/>
      <c r="R460" s="550"/>
      <c r="S460" s="550"/>
      <c r="T460" s="550"/>
      <c r="U460" s="550"/>
      <c r="V460" s="550"/>
      <c r="W460" s="550"/>
      <c r="X460" s="550"/>
      <c r="Y460" s="550"/>
      <c r="Z460" s="550"/>
      <c r="AA460" s="550"/>
      <c r="AB460" s="550"/>
      <c r="AC460" s="550"/>
      <c r="AD460" s="550"/>
      <c r="AE460" s="550"/>
      <c r="AF460" s="550"/>
      <c r="AG460" s="550"/>
      <c r="AH460" s="550"/>
      <c r="AI460" s="550"/>
      <c r="AJ460" s="550"/>
      <c r="AK460" s="550"/>
      <c r="AL460" s="550"/>
      <c r="AM460" s="550"/>
      <c r="AN460" s="550"/>
      <c r="AO460" s="550"/>
      <c r="AP460" s="550"/>
      <c r="AQ460" s="550"/>
      <c r="AR460" s="550"/>
      <c r="AS460" s="550"/>
      <c r="AT460" s="550"/>
      <c r="AU460" s="550"/>
      <c r="AV460" s="550"/>
      <c r="AW460" s="550"/>
      <c r="AX460" s="550"/>
      <c r="AY460" s="550"/>
      <c r="AZ460" s="550"/>
      <c r="BA460" s="550"/>
      <c r="BB460" s="550"/>
      <c r="BC460" s="550"/>
      <c r="BD460" s="550"/>
      <c r="BE460" s="550"/>
      <c r="BF460" s="550"/>
      <c r="BG460" s="550"/>
      <c r="BH460" s="550"/>
      <c r="BI460" s="550"/>
      <c r="BJ460" s="550"/>
      <c r="BK460" s="550"/>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c r="DG460" s="2"/>
      <c r="DH460" s="2"/>
      <c r="DI460" s="2"/>
      <c r="DJ460" s="2"/>
      <c r="DK460" s="2"/>
      <c r="DL460" s="2"/>
      <c r="DM460" s="2"/>
      <c r="DN460" s="2"/>
      <c r="DO460" s="2"/>
      <c r="DP460" s="2"/>
      <c r="DQ460" s="2"/>
      <c r="DR460" s="2"/>
      <c r="DS460" s="2"/>
      <c r="DT460" s="2"/>
      <c r="DU460" s="2"/>
      <c r="DV460" s="2"/>
      <c r="DW460" s="2"/>
      <c r="DX460" s="2"/>
      <c r="DY460" s="2"/>
      <c r="DZ460" s="2"/>
      <c r="EA460" s="2"/>
      <c r="EB460" s="2"/>
      <c r="EC460" s="2"/>
      <c r="ED460" s="2"/>
      <c r="EE460" s="2"/>
      <c r="EF460" s="2"/>
      <c r="EG460" s="2"/>
      <c r="EH460" s="2"/>
      <c r="EI460" s="2"/>
      <c r="EJ460" s="2"/>
      <c r="EK460" s="2"/>
      <c r="EL460" s="2"/>
      <c r="EM460" s="2"/>
      <c r="EN460" s="2"/>
      <c r="EO460" s="2"/>
      <c r="EP460" s="2"/>
      <c r="EQ460" s="2"/>
      <c r="ER460" s="2"/>
      <c r="ES460" s="2"/>
      <c r="ET460" s="2"/>
      <c r="EU460" s="2"/>
      <c r="EV460" s="2"/>
      <c r="EW460" s="2"/>
      <c r="EX460" s="2"/>
      <c r="EY460" s="2"/>
      <c r="EZ460" s="2"/>
      <c r="FA460" s="2"/>
      <c r="FB460" s="2"/>
      <c r="FC460" s="2"/>
      <c r="FD460" s="2"/>
      <c r="FE460" s="2"/>
      <c r="FF460" s="2"/>
      <c r="FG460" s="2"/>
      <c r="FH460" s="2"/>
      <c r="FI460" s="2"/>
      <c r="FJ460" s="2"/>
      <c r="FK460" s="2"/>
      <c r="FL460" s="2"/>
      <c r="FM460" s="2"/>
      <c r="FN460" s="2"/>
      <c r="FO460" s="2"/>
      <c r="FP460" s="2"/>
      <c r="FQ460" s="2"/>
      <c r="FR460" s="2"/>
      <c r="FS460" s="2"/>
      <c r="FT460" s="2"/>
      <c r="FU460" s="2"/>
      <c r="FV460" s="2"/>
      <c r="FW460" s="2"/>
      <c r="FX460" s="2"/>
      <c r="FY460" s="2"/>
      <c r="FZ460" s="2"/>
      <c r="GA460" s="2"/>
      <c r="GB460" s="2"/>
      <c r="GC460" s="2"/>
      <c r="GD460" s="2"/>
      <c r="GE460" s="2"/>
      <c r="GF460" s="2"/>
      <c r="GG460" s="2"/>
      <c r="GH460" s="2"/>
      <c r="GI460" s="2"/>
      <c r="GJ460" s="2"/>
      <c r="GK460" s="2"/>
      <c r="GL460" s="2"/>
      <c r="GM460" s="2"/>
      <c r="GN460" s="2"/>
      <c r="GO460" s="2"/>
      <c r="GP460" s="2"/>
    </row>
    <row r="461" spans="6:198" s="1" customFormat="1" ht="15" customHeight="1">
      <c r="F461" s="551" t="s">
        <v>1</v>
      </c>
      <c r="G461" s="551"/>
      <c r="H461" s="551"/>
      <c r="I461" s="551"/>
      <c r="J461" s="551"/>
      <c r="K461" s="551"/>
      <c r="L461" s="551"/>
      <c r="M461" s="551"/>
      <c r="N461" s="551"/>
      <c r="O461" s="551"/>
      <c r="P461" s="551"/>
      <c r="Q461" s="551"/>
      <c r="R461" s="551"/>
      <c r="S461" s="551"/>
      <c r="T461" s="551"/>
      <c r="U461" s="551"/>
      <c r="V461" s="551"/>
      <c r="W461" s="551"/>
      <c r="X461" s="551"/>
      <c r="Y461" s="551"/>
      <c r="Z461" s="551"/>
      <c r="AA461" s="551"/>
      <c r="AB461" s="551"/>
      <c r="AC461" s="551"/>
      <c r="AD461" s="551"/>
      <c r="AE461" s="551"/>
      <c r="AF461" s="551"/>
      <c r="AG461" s="551"/>
      <c r="AH461" s="551"/>
      <c r="AI461" s="551"/>
      <c r="AJ461" s="551"/>
      <c r="AK461" s="551"/>
      <c r="AL461" s="551"/>
      <c r="AM461" s="551"/>
      <c r="AN461" s="551"/>
      <c r="AO461" s="551"/>
      <c r="AP461" s="551"/>
      <c r="AQ461" s="551"/>
      <c r="AR461" s="551"/>
      <c r="AS461" s="551"/>
      <c r="AT461" s="551"/>
      <c r="AU461" s="551"/>
      <c r="AV461" s="551"/>
      <c r="AW461" s="551"/>
      <c r="AX461" s="551"/>
      <c r="AY461" s="551"/>
      <c r="AZ461" s="551"/>
      <c r="BA461" s="551"/>
      <c r="BB461" s="551"/>
      <c r="BC461" s="551"/>
      <c r="BD461" s="551"/>
      <c r="BE461" s="551"/>
      <c r="BF461" s="551"/>
      <c r="BG461" s="551"/>
      <c r="BH461" s="551"/>
      <c r="BI461" s="551"/>
      <c r="BJ461" s="551"/>
      <c r="BK461" s="551"/>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c r="DG461" s="2"/>
      <c r="DH461" s="2"/>
      <c r="DI461" s="2"/>
      <c r="DJ461" s="2"/>
      <c r="DK461" s="2"/>
      <c r="DL461" s="2"/>
      <c r="DM461" s="2"/>
      <c r="DN461" s="2"/>
      <c r="DO461" s="2"/>
      <c r="DP461" s="2"/>
      <c r="DQ461" s="2"/>
      <c r="DR461" s="2"/>
      <c r="DS461" s="2"/>
      <c r="DT461" s="2"/>
      <c r="DU461" s="2"/>
      <c r="DV461" s="2"/>
      <c r="DW461" s="2"/>
      <c r="DX461" s="2"/>
      <c r="DY461" s="2"/>
      <c r="DZ461" s="2"/>
      <c r="EA461" s="2"/>
      <c r="EB461" s="2"/>
      <c r="EC461" s="2"/>
      <c r="ED461" s="2"/>
      <c r="EE461" s="2"/>
      <c r="EF461" s="2"/>
      <c r="EG461" s="2"/>
      <c r="EH461" s="2"/>
      <c r="EI461" s="2"/>
      <c r="EJ461" s="2"/>
      <c r="EK461" s="2"/>
      <c r="EL461" s="2"/>
      <c r="EM461" s="2"/>
      <c r="EN461" s="2"/>
      <c r="EO461" s="2"/>
      <c r="EP461" s="2"/>
      <c r="EQ461" s="2"/>
      <c r="ER461" s="2"/>
      <c r="ES461" s="2"/>
      <c r="ET461" s="2"/>
      <c r="EU461" s="2"/>
      <c r="EV461" s="2"/>
      <c r="EW461" s="2"/>
      <c r="EX461" s="2"/>
      <c r="EY461" s="2"/>
      <c r="EZ461" s="2"/>
      <c r="FA461" s="2"/>
      <c r="FB461" s="2"/>
      <c r="FC461" s="2"/>
      <c r="FD461" s="2"/>
      <c r="FE461" s="2"/>
      <c r="FF461" s="2"/>
      <c r="FG461" s="2"/>
      <c r="FH461" s="2"/>
      <c r="FI461" s="2"/>
      <c r="FJ461" s="2"/>
      <c r="FK461" s="2"/>
      <c r="FL461" s="2"/>
      <c r="FM461" s="2"/>
      <c r="FN461" s="2"/>
      <c r="FO461" s="2"/>
      <c r="FP461" s="2"/>
      <c r="FQ461" s="2"/>
      <c r="FR461" s="2"/>
      <c r="FS461" s="2"/>
      <c r="FT461" s="2"/>
      <c r="FU461" s="2"/>
      <c r="FV461" s="2"/>
      <c r="FW461" s="2"/>
      <c r="FX461" s="2"/>
      <c r="FY461" s="2"/>
      <c r="FZ461" s="2"/>
      <c r="GA461" s="2"/>
      <c r="GB461" s="2"/>
      <c r="GC461" s="2"/>
      <c r="GD461" s="2"/>
      <c r="GE461" s="2"/>
      <c r="GF461" s="2"/>
      <c r="GG461" s="2"/>
      <c r="GH461" s="2"/>
      <c r="GI461" s="2"/>
      <c r="GJ461" s="2"/>
      <c r="GK461" s="2"/>
      <c r="GL461" s="2"/>
      <c r="GM461" s="2"/>
      <c r="GN461" s="2"/>
      <c r="GO461" s="2"/>
      <c r="GP461" s="2"/>
    </row>
    <row r="462" spans="6:198" s="1" customFormat="1" ht="15" customHeight="1">
      <c r="F462" s="551" t="s">
        <v>2</v>
      </c>
      <c r="G462" s="551"/>
      <c r="H462" s="551"/>
      <c r="I462" s="551"/>
      <c r="J462" s="551"/>
      <c r="K462" s="551"/>
      <c r="L462" s="551"/>
      <c r="M462" s="551"/>
      <c r="N462" s="551"/>
      <c r="O462" s="551"/>
      <c r="P462" s="551"/>
      <c r="Q462" s="551"/>
      <c r="R462" s="551"/>
      <c r="S462" s="551"/>
      <c r="T462" s="551"/>
      <c r="U462" s="551"/>
      <c r="V462" s="551"/>
      <c r="W462" s="551"/>
      <c r="X462" s="551"/>
      <c r="Y462" s="551"/>
      <c r="Z462" s="551"/>
      <c r="AA462" s="551"/>
      <c r="AB462" s="551"/>
      <c r="AC462" s="551"/>
      <c r="AD462" s="551"/>
      <c r="AE462" s="551"/>
      <c r="AF462" s="551"/>
      <c r="AG462" s="551"/>
      <c r="AH462" s="551"/>
      <c r="AI462" s="551"/>
      <c r="AJ462" s="551"/>
      <c r="AK462" s="551"/>
      <c r="AL462" s="551"/>
      <c r="AM462" s="551"/>
      <c r="AN462" s="551"/>
      <c r="AO462" s="551"/>
      <c r="AP462" s="551"/>
      <c r="AQ462" s="551"/>
      <c r="AR462" s="551"/>
      <c r="AS462" s="551"/>
      <c r="AT462" s="551"/>
      <c r="AU462" s="551"/>
      <c r="AV462" s="551"/>
      <c r="AW462" s="551"/>
      <c r="AX462" s="551"/>
      <c r="AY462" s="551"/>
      <c r="AZ462" s="551"/>
      <c r="BA462" s="551"/>
      <c r="BB462" s="551"/>
      <c r="BC462" s="551"/>
      <c r="BD462" s="551"/>
      <c r="BE462" s="551"/>
      <c r="BF462" s="551"/>
      <c r="BG462" s="551"/>
      <c r="BH462" s="551"/>
      <c r="BI462" s="551"/>
      <c r="BJ462" s="551"/>
      <c r="BK462" s="551"/>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c r="DG462" s="2"/>
      <c r="DH462" s="2"/>
      <c r="DI462" s="2"/>
      <c r="DJ462" s="2"/>
      <c r="DK462" s="2"/>
      <c r="DL462" s="2"/>
      <c r="DM462" s="2"/>
      <c r="DN462" s="2"/>
      <c r="DO462" s="2"/>
      <c r="DP462" s="2"/>
      <c r="DQ462" s="2"/>
      <c r="DR462" s="2"/>
      <c r="DS462" s="2"/>
      <c r="DT462" s="2"/>
      <c r="DU462" s="2"/>
      <c r="DV462" s="2"/>
      <c r="DW462" s="2"/>
      <c r="DX462" s="2"/>
      <c r="DY462" s="2"/>
      <c r="DZ462" s="2"/>
      <c r="EA462" s="2"/>
      <c r="EB462" s="2"/>
      <c r="EC462" s="2"/>
      <c r="ED462" s="2"/>
      <c r="EE462" s="2"/>
      <c r="EF462" s="2"/>
      <c r="EG462" s="2"/>
      <c r="EH462" s="2"/>
      <c r="EI462" s="2"/>
      <c r="EJ462" s="2"/>
      <c r="EK462" s="2"/>
      <c r="EL462" s="2"/>
      <c r="EM462" s="2"/>
      <c r="EN462" s="2"/>
      <c r="EO462" s="2"/>
      <c r="EP462" s="2"/>
      <c r="EQ462" s="2"/>
      <c r="ER462" s="2"/>
      <c r="ES462" s="2"/>
      <c r="ET462" s="2"/>
      <c r="EU462" s="2"/>
      <c r="EV462" s="2"/>
      <c r="EW462" s="2"/>
      <c r="EX462" s="2"/>
      <c r="EY462" s="2"/>
      <c r="EZ462" s="2"/>
      <c r="FA462" s="2"/>
      <c r="FB462" s="2"/>
      <c r="FC462" s="2"/>
      <c r="FD462" s="2"/>
      <c r="FE462" s="2"/>
      <c r="FF462" s="2"/>
      <c r="FG462" s="2"/>
      <c r="FH462" s="2"/>
      <c r="FI462" s="2"/>
      <c r="FJ462" s="2"/>
      <c r="FK462" s="2"/>
      <c r="FL462" s="2"/>
      <c r="FM462" s="2"/>
      <c r="FN462" s="2"/>
      <c r="FO462" s="2"/>
      <c r="FP462" s="2"/>
      <c r="FQ462" s="2"/>
      <c r="FR462" s="2"/>
      <c r="FS462" s="2"/>
      <c r="FT462" s="2"/>
      <c r="FU462" s="2"/>
      <c r="FV462" s="2"/>
      <c r="FW462" s="2"/>
      <c r="FX462" s="2"/>
      <c r="FY462" s="2"/>
      <c r="FZ462" s="2"/>
      <c r="GA462" s="2"/>
      <c r="GB462" s="2"/>
      <c r="GC462" s="2"/>
      <c r="GD462" s="2"/>
      <c r="GE462" s="2"/>
      <c r="GF462" s="2"/>
      <c r="GG462" s="2"/>
      <c r="GH462" s="2"/>
      <c r="GI462" s="2"/>
      <c r="GJ462" s="2"/>
      <c r="GK462" s="2"/>
      <c r="GL462" s="2"/>
      <c r="GM462" s="2"/>
      <c r="GN462" s="2"/>
      <c r="GO462" s="2"/>
      <c r="GP462" s="2"/>
    </row>
    <row r="463" spans="6:198" s="1" customFormat="1" ht="13.5" customHeight="1" thickBot="1">
      <c r="F463" s="552">
        <f>[1]Input!$C$112</f>
        <v>43211</v>
      </c>
      <c r="G463" s="552"/>
      <c r="H463" s="552"/>
      <c r="I463" s="552"/>
      <c r="J463" s="552"/>
      <c r="K463" s="552"/>
      <c r="L463" s="552"/>
      <c r="M463" s="552"/>
      <c r="N463" s="552"/>
      <c r="O463" s="552"/>
      <c r="P463" s="552"/>
      <c r="Q463" s="552"/>
      <c r="R463" s="552"/>
      <c r="S463" s="552"/>
      <c r="T463" s="552"/>
      <c r="U463" s="552"/>
      <c r="V463" s="552"/>
      <c r="W463" s="552"/>
      <c r="X463" s="552"/>
      <c r="Y463" s="552"/>
      <c r="Z463" s="552"/>
      <c r="AA463" s="552"/>
      <c r="AB463" s="552"/>
      <c r="AC463" s="552"/>
      <c r="AD463" s="552"/>
      <c r="AE463" s="552"/>
      <c r="AF463" s="552"/>
      <c r="AG463" s="552"/>
      <c r="AH463" s="552"/>
      <c r="AI463" s="552"/>
      <c r="AJ463" s="552"/>
      <c r="AK463" s="552"/>
      <c r="AL463" s="552"/>
      <c r="AM463" s="552"/>
      <c r="AN463" s="552"/>
      <c r="AO463" s="552"/>
      <c r="AP463" s="552"/>
      <c r="AQ463" s="552"/>
      <c r="AR463" s="552"/>
      <c r="AS463" s="552"/>
      <c r="AT463" s="552"/>
      <c r="AU463" s="552"/>
      <c r="AV463" s="552"/>
      <c r="AW463" s="552"/>
      <c r="AX463" s="552"/>
      <c r="AY463" s="552"/>
      <c r="AZ463" s="552"/>
      <c r="BA463" s="552"/>
      <c r="BB463" s="552"/>
      <c r="BC463" s="552"/>
      <c r="BD463" s="552"/>
      <c r="BE463" s="552"/>
      <c r="BF463" s="552"/>
      <c r="BG463" s="552"/>
      <c r="BH463" s="552"/>
      <c r="BI463" s="552"/>
      <c r="BJ463" s="552"/>
      <c r="BK463" s="55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c r="DG463" s="2"/>
      <c r="DH463" s="2"/>
      <c r="DI463" s="2"/>
      <c r="DJ463" s="2"/>
      <c r="DK463" s="2"/>
      <c r="DL463" s="2"/>
      <c r="DM463" s="2"/>
      <c r="DN463" s="2"/>
      <c r="DO463" s="2"/>
      <c r="DP463" s="2"/>
      <c r="DQ463" s="2"/>
      <c r="DR463" s="2"/>
      <c r="DS463" s="2"/>
      <c r="DT463" s="2"/>
      <c r="DU463" s="2"/>
      <c r="DV463" s="2"/>
      <c r="DW463" s="2"/>
      <c r="DX463" s="2"/>
      <c r="DY463" s="2"/>
      <c r="DZ463" s="2"/>
      <c r="EA463" s="2"/>
      <c r="EB463" s="2"/>
      <c r="EC463" s="2"/>
      <c r="ED463" s="2"/>
      <c r="EE463" s="2"/>
      <c r="EF463" s="2"/>
      <c r="EG463" s="2"/>
      <c r="EH463" s="2"/>
      <c r="EI463" s="2"/>
      <c r="EJ463" s="2"/>
      <c r="EK463" s="2"/>
      <c r="EL463" s="2"/>
      <c r="EM463" s="2"/>
      <c r="EN463" s="2"/>
      <c r="EO463" s="2"/>
      <c r="EP463" s="2"/>
      <c r="EQ463" s="2"/>
      <c r="ER463" s="2"/>
      <c r="ES463" s="2"/>
      <c r="ET463" s="2"/>
      <c r="EU463" s="2"/>
      <c r="EV463" s="2"/>
      <c r="EW463" s="2"/>
      <c r="EX463" s="2"/>
      <c r="EY463" s="2"/>
      <c r="EZ463" s="2"/>
      <c r="FA463" s="2"/>
      <c r="FB463" s="2"/>
      <c r="FC463" s="2"/>
      <c r="FD463" s="2"/>
      <c r="FE463" s="2"/>
      <c r="FF463" s="2"/>
      <c r="FG463" s="2"/>
      <c r="FH463" s="2"/>
      <c r="FI463" s="2"/>
      <c r="FJ463" s="2"/>
      <c r="FK463" s="2"/>
      <c r="FL463" s="2"/>
      <c r="FM463" s="2"/>
      <c r="FN463" s="2"/>
      <c r="FO463" s="2"/>
      <c r="FP463" s="2"/>
      <c r="FQ463" s="2"/>
      <c r="FR463" s="2"/>
      <c r="FS463" s="2"/>
      <c r="FT463" s="2"/>
      <c r="FU463" s="2"/>
      <c r="FV463" s="2"/>
      <c r="FW463" s="2"/>
      <c r="FX463" s="2"/>
      <c r="FY463" s="2"/>
      <c r="FZ463" s="2"/>
      <c r="GA463" s="2"/>
      <c r="GB463" s="2"/>
      <c r="GC463" s="2"/>
      <c r="GD463" s="2"/>
      <c r="GE463" s="2"/>
      <c r="GF463" s="2"/>
      <c r="GG463" s="2"/>
      <c r="GH463" s="2"/>
      <c r="GI463" s="2"/>
      <c r="GJ463" s="2"/>
      <c r="GK463" s="2"/>
      <c r="GL463" s="2"/>
      <c r="GM463" s="2"/>
      <c r="GN463" s="2"/>
      <c r="GO463" s="2"/>
      <c r="GP463" s="2"/>
    </row>
    <row r="464" spans="6:198" s="1" customFormat="1" ht="12.75" customHeight="1">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c r="AS464" s="4"/>
      <c r="AT464" s="4"/>
      <c r="AU464" s="4"/>
      <c r="AV464" s="4"/>
      <c r="AW464" s="4"/>
      <c r="AX464" s="4"/>
      <c r="AY464" s="4"/>
      <c r="AZ464" s="4"/>
      <c r="BA464" s="4"/>
      <c r="BB464" s="4"/>
      <c r="BC464" s="4"/>
      <c r="BD464" s="4"/>
      <c r="BE464" s="4"/>
      <c r="BF464" s="4"/>
      <c r="BG464" s="4"/>
      <c r="BH464" s="4"/>
      <c r="BI464" s="4"/>
      <c r="BJ464" s="4"/>
      <c r="BK464" s="4"/>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c r="DG464" s="2"/>
      <c r="DH464" s="2"/>
      <c r="DI464" s="2"/>
      <c r="DJ464" s="2"/>
      <c r="DK464" s="2"/>
      <c r="DL464" s="2"/>
      <c r="DM464" s="2"/>
      <c r="DN464" s="2"/>
      <c r="DO464" s="2"/>
      <c r="DP464" s="2"/>
      <c r="DQ464" s="2"/>
      <c r="DR464" s="2"/>
      <c r="DS464" s="2"/>
      <c r="DT464" s="2"/>
      <c r="DU464" s="2"/>
      <c r="DV464" s="2"/>
      <c r="DW464" s="2"/>
      <c r="DX464" s="2"/>
      <c r="DY464" s="2"/>
      <c r="DZ464" s="2"/>
      <c r="EA464" s="2"/>
      <c r="EB464" s="2"/>
      <c r="EC464" s="2"/>
      <c r="ED464" s="2"/>
      <c r="EE464" s="2"/>
      <c r="EF464" s="2"/>
      <c r="EG464" s="2"/>
      <c r="EH464" s="2"/>
      <c r="EI464" s="2"/>
      <c r="EJ464" s="2"/>
      <c r="EK464" s="2"/>
      <c r="EL464" s="2"/>
      <c r="EM464" s="2"/>
      <c r="EN464" s="2"/>
      <c r="EO464" s="2"/>
      <c r="EP464" s="2"/>
      <c r="EQ464" s="2"/>
      <c r="ER464" s="2"/>
      <c r="ES464" s="2"/>
      <c r="ET464" s="2"/>
      <c r="EU464" s="2"/>
      <c r="EV464" s="2"/>
      <c r="EW464" s="2"/>
      <c r="EX464" s="2"/>
      <c r="EY464" s="2"/>
      <c r="EZ464" s="2"/>
      <c r="FA464" s="2"/>
      <c r="FB464" s="2"/>
      <c r="FC464" s="2"/>
      <c r="FD464" s="2"/>
      <c r="FE464" s="2"/>
      <c r="FF464" s="2"/>
      <c r="FG464" s="2"/>
      <c r="FH464" s="2"/>
      <c r="FI464" s="2"/>
      <c r="FJ464" s="2"/>
      <c r="FK464" s="2"/>
      <c r="FL464" s="2"/>
      <c r="FM464" s="2"/>
      <c r="FN464" s="2"/>
      <c r="FO464" s="2"/>
      <c r="FP464" s="2"/>
      <c r="FQ464" s="2"/>
      <c r="FR464" s="2"/>
      <c r="FS464" s="2"/>
      <c r="FT464" s="2"/>
      <c r="FU464" s="2"/>
      <c r="FV464" s="2"/>
      <c r="FW464" s="2"/>
      <c r="FX464" s="2"/>
      <c r="FY464" s="2"/>
      <c r="FZ464" s="2"/>
      <c r="GA464" s="2"/>
      <c r="GB464" s="2"/>
      <c r="GC464" s="2"/>
      <c r="GD464" s="2"/>
      <c r="GE464" s="2"/>
      <c r="GF464" s="2"/>
      <c r="GG464" s="2"/>
      <c r="GH464" s="2"/>
      <c r="GI464" s="2"/>
      <c r="GJ464" s="2"/>
      <c r="GK464" s="2"/>
      <c r="GL464" s="2"/>
      <c r="GM464" s="2"/>
      <c r="GN464" s="2"/>
      <c r="GO464" s="2"/>
      <c r="GP464" s="2"/>
    </row>
    <row r="465" spans="6:198" s="1" customFormat="1" ht="12.75" customHeight="1">
      <c r="F465" s="579" t="s">
        <v>233</v>
      </c>
      <c r="G465" s="579"/>
      <c r="H465" s="579"/>
      <c r="I465" s="579"/>
      <c r="J465" s="579"/>
      <c r="K465" s="579"/>
      <c r="L465" s="579"/>
      <c r="M465" s="579"/>
      <c r="N465" s="579"/>
      <c r="O465" s="579"/>
      <c r="P465" s="579"/>
      <c r="Q465" s="579"/>
      <c r="R465" s="579"/>
      <c r="S465" s="579"/>
      <c r="T465" s="579"/>
      <c r="U465" s="579"/>
      <c r="V465" s="579"/>
      <c r="W465" s="579"/>
      <c r="X465" s="579"/>
      <c r="Y465" s="579"/>
      <c r="Z465" s="579"/>
      <c r="AA465" s="579"/>
      <c r="AB465" s="579"/>
      <c r="AC465" s="579"/>
      <c r="AD465" s="579"/>
      <c r="AE465" s="579"/>
      <c r="AF465" s="579"/>
      <c r="AG465" s="579"/>
      <c r="AH465" s="579"/>
      <c r="AI465" s="579"/>
      <c r="AJ465" s="579"/>
      <c r="AK465" s="579"/>
      <c r="AL465" s="579"/>
      <c r="AM465" s="579"/>
      <c r="AN465" s="579"/>
      <c r="AO465" s="579"/>
      <c r="AP465" s="579"/>
      <c r="AQ465" s="579"/>
      <c r="AR465" s="579"/>
      <c r="AS465" s="579"/>
      <c r="AT465" s="579"/>
      <c r="AU465" s="579"/>
      <c r="AV465" s="579"/>
      <c r="AW465" s="579"/>
      <c r="AX465" s="579"/>
      <c r="AY465" s="579"/>
      <c r="AZ465" s="579"/>
      <c r="BA465" s="579"/>
      <c r="BB465" s="579"/>
      <c r="BC465" s="579"/>
      <c r="BD465" s="579"/>
      <c r="BE465" s="579"/>
      <c r="BF465" s="579"/>
      <c r="BG465" s="579"/>
      <c r="BH465" s="579"/>
      <c r="BI465" s="579"/>
      <c r="BJ465" s="579"/>
      <c r="BK465" s="579"/>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c r="DG465" s="2"/>
      <c r="DH465" s="2"/>
      <c r="DI465" s="2"/>
      <c r="DJ465" s="2"/>
      <c r="DK465" s="2"/>
      <c r="DL465" s="2"/>
      <c r="DM465" s="2"/>
      <c r="DN465" s="2"/>
      <c r="DO465" s="2"/>
      <c r="DP465" s="2"/>
      <c r="DQ465" s="2"/>
      <c r="DR465" s="2"/>
      <c r="DS465" s="2"/>
      <c r="DT465" s="2"/>
      <c r="DU465" s="2"/>
      <c r="DV465" s="2"/>
      <c r="DW465" s="2"/>
      <c r="DX465" s="2"/>
      <c r="DY465" s="2"/>
      <c r="DZ465" s="2"/>
      <c r="EA465" s="2"/>
      <c r="EB465" s="2"/>
      <c r="EC465" s="2"/>
      <c r="ED465" s="2"/>
      <c r="EE465" s="2"/>
      <c r="EF465" s="2"/>
      <c r="EG465" s="2"/>
      <c r="EH465" s="2"/>
      <c r="EI465" s="2"/>
      <c r="EJ465" s="2"/>
      <c r="EK465" s="2"/>
      <c r="EL465" s="2"/>
      <c r="EM465" s="2"/>
      <c r="EN465" s="2"/>
      <c r="EO465" s="2"/>
      <c r="EP465" s="2"/>
      <c r="EQ465" s="2"/>
      <c r="ER465" s="2"/>
      <c r="ES465" s="2"/>
      <c r="ET465" s="2"/>
      <c r="EU465" s="2"/>
      <c r="EV465" s="2"/>
      <c r="EW465" s="2"/>
      <c r="EX465" s="2"/>
      <c r="EY465" s="2"/>
      <c r="EZ465" s="2"/>
      <c r="FA465" s="2"/>
      <c r="FB465" s="2"/>
      <c r="FC465" s="2"/>
      <c r="FD465" s="2"/>
      <c r="FE465" s="2"/>
      <c r="FF465" s="2"/>
      <c r="FG465" s="2"/>
      <c r="FH465" s="2"/>
      <c r="FI465" s="2"/>
      <c r="FJ465" s="2"/>
      <c r="FK465" s="2"/>
      <c r="FL465" s="2"/>
      <c r="FM465" s="2"/>
      <c r="FN465" s="2"/>
      <c r="FO465" s="2"/>
      <c r="FP465" s="2"/>
      <c r="FQ465" s="2"/>
      <c r="FR465" s="2"/>
      <c r="FS465" s="2"/>
      <c r="FT465" s="2"/>
      <c r="FU465" s="2"/>
      <c r="FV465" s="2"/>
      <c r="FW465" s="2"/>
      <c r="FX465" s="2"/>
      <c r="FY465" s="2"/>
      <c r="FZ465" s="2"/>
      <c r="GA465" s="2"/>
      <c r="GB465" s="2"/>
      <c r="GC465" s="2"/>
      <c r="GD465" s="2"/>
      <c r="GE465" s="2"/>
      <c r="GF465" s="2"/>
      <c r="GG465" s="2"/>
      <c r="GH465" s="2"/>
      <c r="GI465" s="2"/>
      <c r="GJ465" s="2"/>
      <c r="GK465" s="2"/>
      <c r="GL465" s="2"/>
      <c r="GM465" s="2"/>
      <c r="GN465" s="2"/>
      <c r="GO465" s="2"/>
      <c r="GP465" s="2"/>
    </row>
    <row r="466" spans="6:198" s="1" customFormat="1" ht="12.75" customHeight="1">
      <c r="F466" s="97"/>
      <c r="G466" s="97"/>
      <c r="H466" s="97"/>
      <c r="I466" s="97"/>
      <c r="J466" s="97"/>
      <c r="K466" s="97"/>
      <c r="L466" s="97"/>
      <c r="M466" s="97"/>
      <c r="N466" s="97"/>
      <c r="O466" s="97"/>
      <c r="P466" s="97"/>
      <c r="Q466" s="97"/>
      <c r="R466" s="97"/>
      <c r="S466" s="97"/>
      <c r="T466" s="97"/>
      <c r="U466" s="97"/>
      <c r="V466" s="97"/>
      <c r="W466" s="97"/>
      <c r="X466" s="97"/>
      <c r="Y466" s="97"/>
      <c r="Z466" s="97"/>
      <c r="AA466" s="97"/>
      <c r="AB466" s="97"/>
      <c r="AC466" s="97"/>
      <c r="AD466" s="97"/>
      <c r="AE466" s="97"/>
      <c r="AF466" s="97"/>
      <c r="AG466" s="97"/>
      <c r="AH466" s="97"/>
      <c r="AI466" s="97"/>
      <c r="AJ466" s="97"/>
      <c r="AK466" s="97"/>
      <c r="AL466" s="97"/>
      <c r="AM466" s="97"/>
      <c r="AN466" s="97"/>
      <c r="AO466" s="97"/>
      <c r="AP466" s="97"/>
      <c r="AQ466" s="97"/>
      <c r="AR466" s="97"/>
      <c r="AS466" s="97"/>
      <c r="AT466" s="97"/>
      <c r="AU466" s="97"/>
      <c r="AV466" s="97"/>
      <c r="AW466" s="97"/>
      <c r="AX466" s="97"/>
      <c r="AY466" s="97"/>
      <c r="AZ466" s="97"/>
      <c r="BA466" s="97"/>
      <c r="BB466" s="97"/>
      <c r="BC466" s="97"/>
      <c r="BD466" s="97"/>
      <c r="BE466" s="97"/>
      <c r="BF466" s="97"/>
      <c r="BG466" s="97"/>
      <c r="BH466" s="97"/>
      <c r="BI466" s="97"/>
      <c r="BJ466" s="97"/>
      <c r="BK466" s="97"/>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c r="DG466" s="2"/>
      <c r="DH466" s="2"/>
      <c r="DI466" s="2"/>
      <c r="DJ466" s="2"/>
      <c r="DK466" s="2"/>
      <c r="DL466" s="2"/>
      <c r="DM466" s="2"/>
      <c r="DN466" s="2"/>
      <c r="DO466" s="2"/>
      <c r="DP466" s="2"/>
      <c r="DQ466" s="2"/>
      <c r="DR466" s="2"/>
      <c r="DS466" s="2"/>
      <c r="DT466" s="2"/>
      <c r="DU466" s="2"/>
      <c r="DV466" s="2"/>
      <c r="DW466" s="2"/>
      <c r="DX466" s="2"/>
      <c r="DY466" s="2"/>
      <c r="DZ466" s="2"/>
      <c r="EA466" s="2"/>
      <c r="EB466" s="2"/>
      <c r="EC466" s="2"/>
      <c r="ED466" s="2"/>
      <c r="EE466" s="2"/>
      <c r="EF466" s="2"/>
      <c r="EG466" s="2"/>
      <c r="EH466" s="2"/>
      <c r="EI466" s="2"/>
      <c r="EJ466" s="2"/>
      <c r="EK466" s="2"/>
      <c r="EL466" s="2"/>
      <c r="EM466" s="2"/>
      <c r="EN466" s="2"/>
      <c r="EO466" s="2"/>
      <c r="EP466" s="2"/>
      <c r="EQ466" s="2"/>
      <c r="ER466" s="2"/>
      <c r="ES466" s="2"/>
      <c r="ET466" s="2"/>
      <c r="EU466" s="2"/>
      <c r="EV466" s="2"/>
      <c r="EW466" s="2"/>
      <c r="EX466" s="2"/>
      <c r="EY466" s="2"/>
      <c r="EZ466" s="2"/>
      <c r="FA466" s="2"/>
      <c r="FB466" s="2"/>
      <c r="FC466" s="2"/>
      <c r="FD466" s="2"/>
      <c r="FE466" s="2"/>
      <c r="FF466" s="2"/>
      <c r="FG466" s="2"/>
      <c r="FH466" s="2"/>
      <c r="FI466" s="2"/>
      <c r="FJ466" s="2"/>
      <c r="FK466" s="2"/>
      <c r="FL466" s="2"/>
      <c r="FM466" s="2"/>
      <c r="FN466" s="2"/>
      <c r="FO466" s="2"/>
      <c r="FP466" s="2"/>
      <c r="FQ466" s="2"/>
      <c r="FR466" s="2"/>
      <c r="FS466" s="2"/>
      <c r="FT466" s="2"/>
      <c r="FU466" s="2"/>
      <c r="FV466" s="2"/>
      <c r="FW466" s="2"/>
      <c r="FX466" s="2"/>
      <c r="FY466" s="2"/>
      <c r="FZ466" s="2"/>
      <c r="GA466" s="2"/>
      <c r="GB466" s="2"/>
      <c r="GC466" s="2"/>
      <c r="GD466" s="2"/>
      <c r="GE466" s="2"/>
      <c r="GF466" s="2"/>
      <c r="GG466" s="2"/>
      <c r="GH466" s="2"/>
      <c r="GI466" s="2"/>
      <c r="GJ466" s="2"/>
      <c r="GK466" s="2"/>
      <c r="GL466" s="2"/>
      <c r="GM466" s="2"/>
      <c r="GN466" s="2"/>
      <c r="GO466" s="2"/>
      <c r="GP466" s="2"/>
    </row>
    <row r="467" spans="6:198" s="1" customFormat="1" ht="12.75" customHeight="1">
      <c r="F467" s="97"/>
      <c r="G467" s="97"/>
      <c r="H467" s="97"/>
      <c r="I467" s="596" t="s">
        <v>234</v>
      </c>
      <c r="J467" s="596"/>
      <c r="K467" s="596"/>
      <c r="L467" s="596"/>
      <c r="M467" s="596"/>
      <c r="N467" s="596"/>
      <c r="O467" s="596"/>
      <c r="P467" s="596"/>
      <c r="Q467" s="596"/>
      <c r="R467" s="596"/>
      <c r="S467" s="596"/>
      <c r="T467" s="596"/>
      <c r="U467" s="596"/>
      <c r="V467" s="596"/>
      <c r="W467" s="596"/>
      <c r="X467" s="596"/>
      <c r="Y467" s="596"/>
      <c r="Z467" s="596"/>
      <c r="AA467" s="596"/>
      <c r="AB467" s="596"/>
      <c r="AC467" s="596"/>
      <c r="AD467" s="596"/>
      <c r="AE467" s="596"/>
      <c r="AF467" s="596"/>
      <c r="AG467" s="81"/>
      <c r="AH467" s="81"/>
      <c r="AI467" s="81"/>
      <c r="AJ467" s="594"/>
      <c r="AK467" s="594"/>
      <c r="AL467" s="594"/>
      <c r="AM467" s="594"/>
      <c r="AN467" s="594"/>
      <c r="AO467" s="594"/>
      <c r="AP467" s="594"/>
      <c r="AQ467" s="594"/>
      <c r="AR467" s="594"/>
      <c r="AS467" s="594"/>
      <c r="AT467" s="594"/>
      <c r="AU467" s="594"/>
      <c r="AV467" s="594"/>
      <c r="AW467" s="594"/>
      <c r="AX467" s="594"/>
      <c r="AY467" s="594"/>
      <c r="AZ467" s="594"/>
      <c r="BA467" s="594"/>
      <c r="BB467" s="594"/>
      <c r="BC467" s="594"/>
      <c r="BD467" s="594"/>
      <c r="BE467" s="594"/>
      <c r="BF467" s="594"/>
      <c r="BG467" s="594"/>
      <c r="BH467" s="97"/>
      <c r="BI467" s="97"/>
      <c r="BJ467" s="97"/>
      <c r="BK467" s="97"/>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c r="DG467" s="2"/>
      <c r="DH467" s="2"/>
      <c r="DI467" s="2"/>
      <c r="DJ467" s="2"/>
      <c r="DK467" s="2"/>
      <c r="DL467" s="2"/>
      <c r="DM467" s="2"/>
      <c r="DN467" s="2"/>
      <c r="DO467" s="2"/>
      <c r="DP467" s="2"/>
      <c r="DQ467" s="2"/>
      <c r="DR467" s="2"/>
      <c r="DS467" s="2"/>
      <c r="DT467" s="2"/>
      <c r="DU467" s="2"/>
      <c r="DV467" s="2"/>
      <c r="DW467" s="2"/>
      <c r="DX467" s="2"/>
      <c r="DY467" s="2"/>
      <c r="DZ467" s="2"/>
      <c r="EA467" s="2"/>
      <c r="EB467" s="2"/>
      <c r="EC467" s="2"/>
      <c r="ED467" s="2"/>
      <c r="EE467" s="2"/>
      <c r="EF467" s="2"/>
      <c r="EG467" s="2"/>
      <c r="EH467" s="2"/>
      <c r="EI467" s="2"/>
      <c r="EJ467" s="2"/>
      <c r="EK467" s="2"/>
      <c r="EL467" s="2"/>
      <c r="EM467" s="2"/>
      <c r="EN467" s="2"/>
      <c r="EO467" s="2"/>
      <c r="EP467" s="2"/>
      <c r="EQ467" s="2"/>
      <c r="ER467" s="2"/>
      <c r="ES467" s="2"/>
      <c r="ET467" s="2"/>
      <c r="EU467" s="2"/>
      <c r="EV467" s="2"/>
      <c r="EW467" s="2"/>
      <c r="EX467" s="2"/>
      <c r="EY467" s="2"/>
      <c r="EZ467" s="2"/>
      <c r="FA467" s="2"/>
      <c r="FB467" s="2"/>
      <c r="FC467" s="2"/>
      <c r="FD467" s="2"/>
      <c r="FE467" s="2"/>
      <c r="FF467" s="2"/>
      <c r="FG467" s="2"/>
      <c r="FH467" s="2"/>
      <c r="FI467" s="2"/>
      <c r="FJ467" s="2"/>
      <c r="FK467" s="2"/>
      <c r="FL467" s="2"/>
      <c r="FM467" s="2"/>
      <c r="FN467" s="2"/>
      <c r="FO467" s="2"/>
      <c r="FP467" s="2"/>
      <c r="FQ467" s="2"/>
      <c r="FR467" s="2"/>
      <c r="FS467" s="2"/>
      <c r="FT467" s="2"/>
      <c r="FU467" s="2"/>
      <c r="FV467" s="2"/>
      <c r="FW467" s="2"/>
      <c r="FX467" s="2"/>
      <c r="FY467" s="2"/>
      <c r="FZ467" s="2"/>
      <c r="GA467" s="2"/>
      <c r="GB467" s="2"/>
      <c r="GC467" s="2"/>
      <c r="GD467" s="2"/>
      <c r="GE467" s="2"/>
      <c r="GF467" s="2"/>
      <c r="GG467" s="2"/>
      <c r="GH467" s="2"/>
      <c r="GI467" s="2"/>
      <c r="GJ467" s="2"/>
      <c r="GK467" s="2"/>
      <c r="GL467" s="2"/>
      <c r="GM467" s="2"/>
      <c r="GN467" s="2"/>
      <c r="GO467" s="2"/>
      <c r="GP467" s="2"/>
    </row>
    <row r="468" spans="6:198" s="1" customFormat="1" ht="12.75" customHeight="1">
      <c r="F468" s="97"/>
      <c r="G468" s="97"/>
      <c r="H468" s="97"/>
      <c r="I468" s="250" t="s">
        <v>235</v>
      </c>
      <c r="J468" s="250"/>
      <c r="K468" s="250"/>
      <c r="L468" s="250"/>
      <c r="M468" s="251"/>
      <c r="N468" s="81"/>
      <c r="O468" s="81"/>
      <c r="P468" s="81"/>
      <c r="Q468" s="81"/>
      <c r="R468" s="81"/>
      <c r="S468" s="81"/>
      <c r="T468" s="81"/>
      <c r="U468" s="81"/>
      <c r="V468" s="81"/>
      <c r="W468" s="81"/>
      <c r="X468" s="81"/>
      <c r="Y468" s="81"/>
      <c r="Z468" s="81"/>
      <c r="AA468" s="712">
        <f>[2]Waterfall!K18</f>
        <v>0</v>
      </c>
      <c r="AB468" s="712"/>
      <c r="AC468" s="712"/>
      <c r="AD468" s="712"/>
      <c r="AE468" s="712"/>
      <c r="AF468" s="712"/>
      <c r="AG468" s="282"/>
      <c r="AH468" s="282"/>
      <c r="AI468" s="282"/>
      <c r="AJ468" s="13"/>
      <c r="AK468" s="13"/>
      <c r="AL468" s="13"/>
      <c r="AM468" s="13"/>
      <c r="AN468" s="13"/>
      <c r="AO468" s="13"/>
      <c r="AP468" s="13"/>
      <c r="AQ468" s="13"/>
      <c r="AR468" s="13"/>
      <c r="AS468" s="13"/>
      <c r="AT468" s="13"/>
      <c r="AU468" s="25"/>
      <c r="AV468" s="25"/>
      <c r="AW468" s="25"/>
      <c r="AX468" s="25"/>
      <c r="AY468" s="25"/>
      <c r="AZ468" s="25"/>
      <c r="BA468" s="25"/>
      <c r="BB468" s="25"/>
      <c r="BC468" s="25"/>
      <c r="BD468" s="25"/>
      <c r="BE468" s="25"/>
      <c r="BF468" s="25"/>
      <c r="BG468" s="25"/>
      <c r="BH468" s="97"/>
      <c r="BI468" s="97"/>
      <c r="BJ468" s="97"/>
      <c r="BK468" s="97"/>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c r="DG468" s="2"/>
      <c r="DH468" s="2"/>
      <c r="DI468" s="2"/>
      <c r="DJ468" s="2"/>
      <c r="DK468" s="2"/>
      <c r="DL468" s="2"/>
      <c r="DM468" s="2"/>
      <c r="DN468" s="2"/>
      <c r="DO468" s="2"/>
      <c r="DP468" s="2"/>
      <c r="DQ468" s="2"/>
      <c r="DR468" s="2"/>
      <c r="DS468" s="2"/>
      <c r="DT468" s="2"/>
      <c r="DU468" s="2"/>
      <c r="DV468" s="2"/>
      <c r="DW468" s="2"/>
      <c r="DX468" s="2"/>
      <c r="DY468" s="2"/>
      <c r="DZ468" s="2"/>
      <c r="EA468" s="2"/>
      <c r="EB468" s="2"/>
      <c r="EC468" s="2"/>
      <c r="ED468" s="2"/>
      <c r="EE468" s="2"/>
      <c r="EF468" s="2"/>
      <c r="EG468" s="2"/>
      <c r="EH468" s="2"/>
      <c r="EI468" s="2"/>
      <c r="EJ468" s="2"/>
      <c r="EK468" s="2"/>
      <c r="EL468" s="2"/>
      <c r="EM468" s="2"/>
      <c r="EN468" s="2"/>
      <c r="EO468" s="2"/>
      <c r="EP468" s="2"/>
      <c r="EQ468" s="2"/>
      <c r="ER468" s="2"/>
      <c r="ES468" s="2"/>
      <c r="ET468" s="2"/>
      <c r="EU468" s="2"/>
      <c r="EV468" s="2"/>
      <c r="EW468" s="2"/>
      <c r="EX468" s="2"/>
      <c r="EY468" s="2"/>
      <c r="EZ468" s="2"/>
      <c r="FA468" s="2"/>
      <c r="FB468" s="2"/>
      <c r="FC468" s="2"/>
      <c r="FD468" s="2"/>
      <c r="FE468" s="2"/>
      <c r="FF468" s="2"/>
      <c r="FG468" s="2"/>
      <c r="FH468" s="2"/>
      <c r="FI468" s="2"/>
      <c r="FJ468" s="2"/>
      <c r="FK468" s="2"/>
      <c r="FL468" s="2"/>
      <c r="FM468" s="2"/>
      <c r="FN468" s="2"/>
      <c r="FO468" s="2"/>
      <c r="FP468" s="2"/>
      <c r="FQ468" s="2"/>
      <c r="FR468" s="2"/>
      <c r="FS468" s="2"/>
      <c r="FT468" s="2"/>
      <c r="FU468" s="2"/>
      <c r="FV468" s="2"/>
      <c r="FW468" s="2"/>
      <c r="FX468" s="2"/>
      <c r="FY468" s="2"/>
      <c r="FZ468" s="2"/>
      <c r="GA468" s="2"/>
      <c r="GB468" s="2"/>
      <c r="GC468" s="2"/>
      <c r="GD468" s="2"/>
      <c r="GE468" s="2"/>
      <c r="GF468" s="2"/>
      <c r="GG468" s="2"/>
      <c r="GH468" s="2"/>
      <c r="GI468" s="2"/>
      <c r="GJ468" s="2"/>
      <c r="GK468" s="2"/>
      <c r="GL468" s="2"/>
      <c r="GM468" s="2"/>
      <c r="GN468" s="2"/>
      <c r="GO468" s="2"/>
      <c r="GP468" s="2"/>
    </row>
    <row r="469" spans="6:198" s="1" customFormat="1" ht="12.75" customHeight="1">
      <c r="F469" s="97"/>
      <c r="G469" s="97"/>
      <c r="H469" s="97"/>
      <c r="I469" s="250" t="s">
        <v>236</v>
      </c>
      <c r="J469" s="250"/>
      <c r="K469" s="250"/>
      <c r="L469" s="250"/>
      <c r="M469" s="12"/>
      <c r="N469" s="81"/>
      <c r="O469" s="81"/>
      <c r="P469" s="81"/>
      <c r="Q469" s="81"/>
      <c r="R469" s="81"/>
      <c r="S469" s="81"/>
      <c r="T469" s="81"/>
      <c r="U469" s="81"/>
      <c r="V469" s="81"/>
      <c r="W469" s="81"/>
      <c r="X469" s="81"/>
      <c r="Y469" s="81"/>
      <c r="Z469" s="81"/>
      <c r="AA469" s="708">
        <f>[2]Waterfall!K17</f>
        <v>0</v>
      </c>
      <c r="AB469" s="708"/>
      <c r="AC469" s="708"/>
      <c r="AD469" s="708"/>
      <c r="AE469" s="708"/>
      <c r="AF469" s="708"/>
      <c r="AG469" s="282"/>
      <c r="AH469" s="282"/>
      <c r="AI469" s="282"/>
      <c r="AJ469" s="711"/>
      <c r="AK469" s="711"/>
      <c r="AL469" s="711"/>
      <c r="AM469" s="711"/>
      <c r="AN469" s="711"/>
      <c r="AO469" s="711"/>
      <c r="AP469" s="711"/>
      <c r="AQ469" s="711"/>
      <c r="AR469" s="711"/>
      <c r="AS469" s="711"/>
      <c r="AT469" s="711"/>
      <c r="AU469" s="97"/>
      <c r="AV469" s="97"/>
      <c r="AW469" s="97"/>
      <c r="AX469" s="97"/>
      <c r="AY469" s="97"/>
      <c r="AZ469" s="97"/>
      <c r="BA469" s="97"/>
      <c r="BB469" s="97"/>
      <c r="BC469" s="97"/>
      <c r="BD469" s="97"/>
      <c r="BE469" s="97"/>
      <c r="BF469" s="97"/>
      <c r="BG469" s="97"/>
      <c r="BH469" s="97"/>
      <c r="BI469" s="97"/>
      <c r="BJ469" s="97"/>
      <c r="BK469" s="97"/>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c r="DG469" s="2"/>
      <c r="DH469" s="2"/>
      <c r="DI469" s="2"/>
      <c r="DJ469" s="2"/>
      <c r="DK469" s="2"/>
      <c r="DL469" s="2"/>
      <c r="DM469" s="2"/>
      <c r="DN469" s="2"/>
      <c r="DO469" s="2"/>
      <c r="DP469" s="2"/>
      <c r="DQ469" s="2"/>
      <c r="DR469" s="2"/>
      <c r="DS469" s="2"/>
      <c r="DT469" s="2"/>
      <c r="DU469" s="2"/>
      <c r="DV469" s="2"/>
      <c r="DW469" s="2"/>
      <c r="DX469" s="2"/>
      <c r="DY469" s="2"/>
      <c r="DZ469" s="2"/>
      <c r="EA469" s="2"/>
      <c r="EB469" s="2"/>
      <c r="EC469" s="2"/>
      <c r="ED469" s="2"/>
      <c r="EE469" s="2"/>
      <c r="EF469" s="2"/>
      <c r="EG469" s="2"/>
      <c r="EH469" s="2"/>
      <c r="EI469" s="2"/>
      <c r="EJ469" s="2"/>
      <c r="EK469" s="2"/>
      <c r="EL469" s="2"/>
      <c r="EM469" s="2"/>
      <c r="EN469" s="2"/>
      <c r="EO469" s="2"/>
      <c r="EP469" s="2"/>
      <c r="EQ469" s="2"/>
      <c r="ER469" s="2"/>
      <c r="ES469" s="2"/>
      <c r="ET469" s="2"/>
      <c r="EU469" s="2"/>
      <c r="EV469" s="2"/>
      <c r="EW469" s="2"/>
      <c r="EX469" s="2"/>
      <c r="EY469" s="2"/>
      <c r="EZ469" s="2"/>
      <c r="FA469" s="2"/>
      <c r="FB469" s="2"/>
      <c r="FC469" s="2"/>
      <c r="FD469" s="2"/>
      <c r="FE469" s="2"/>
      <c r="FF469" s="2"/>
      <c r="FG469" s="2"/>
      <c r="FH469" s="2"/>
      <c r="FI469" s="2"/>
      <c r="FJ469" s="2"/>
      <c r="FK469" s="2"/>
      <c r="FL469" s="2"/>
      <c r="FM469" s="2"/>
      <c r="FN469" s="2"/>
      <c r="FO469" s="2"/>
      <c r="FP469" s="2"/>
      <c r="FQ469" s="2"/>
      <c r="FR469" s="2"/>
      <c r="FS469" s="2"/>
      <c r="FT469" s="2"/>
      <c r="FU469" s="2"/>
      <c r="FV469" s="2"/>
      <c r="FW469" s="2"/>
      <c r="FX469" s="2"/>
      <c r="FY469" s="2"/>
      <c r="FZ469" s="2"/>
      <c r="GA469" s="2"/>
      <c r="GB469" s="2"/>
      <c r="GC469" s="2"/>
      <c r="GD469" s="2"/>
      <c r="GE469" s="2"/>
      <c r="GF469" s="2"/>
      <c r="GG469" s="2"/>
      <c r="GH469" s="2"/>
      <c r="GI469" s="2"/>
      <c r="GJ469" s="2"/>
      <c r="GK469" s="2"/>
      <c r="GL469" s="2"/>
      <c r="GM469" s="2"/>
      <c r="GN469" s="2"/>
      <c r="GO469" s="2"/>
      <c r="GP469" s="2"/>
    </row>
    <row r="470" spans="6:198" s="1" customFormat="1" ht="12.75" customHeight="1">
      <c r="F470" s="97"/>
      <c r="G470" s="97"/>
      <c r="H470" s="97"/>
      <c r="I470" s="250" t="s">
        <v>237</v>
      </c>
      <c r="J470" s="250"/>
      <c r="K470" s="250"/>
      <c r="L470" s="250"/>
      <c r="M470" s="12"/>
      <c r="N470" s="81"/>
      <c r="O470" s="81"/>
      <c r="P470" s="81"/>
      <c r="Q470" s="81"/>
      <c r="R470" s="81"/>
      <c r="S470" s="81"/>
      <c r="T470" s="81"/>
      <c r="U470" s="81"/>
      <c r="V470" s="81"/>
      <c r="W470" s="81"/>
      <c r="X470" s="81"/>
      <c r="Y470" s="81"/>
      <c r="Z470" s="81"/>
      <c r="AA470" s="708">
        <f>[2]Waterfall!K22+[2]Waterfall!K23+[2]Waterfall!K24</f>
        <v>0</v>
      </c>
      <c r="AB470" s="708"/>
      <c r="AC470" s="708"/>
      <c r="AD470" s="708"/>
      <c r="AE470" s="708"/>
      <c r="AF470" s="708"/>
      <c r="AG470" s="282"/>
      <c r="AH470" s="282"/>
      <c r="AI470" s="282"/>
      <c r="AJ470" s="149"/>
      <c r="AK470" s="149"/>
      <c r="AL470" s="149"/>
      <c r="AM470" s="149"/>
      <c r="AN470" s="149"/>
      <c r="AO470" s="149"/>
      <c r="AP470" s="149"/>
      <c r="AQ470" s="149"/>
      <c r="AR470" s="149"/>
      <c r="AS470" s="149"/>
      <c r="AT470" s="149"/>
      <c r="AU470" s="97"/>
      <c r="AV470" s="97"/>
      <c r="AW470" s="97"/>
      <c r="AX470" s="97"/>
      <c r="AY470" s="97"/>
      <c r="AZ470" s="97"/>
      <c r="BA470" s="97"/>
      <c r="BB470" s="709"/>
      <c r="BC470" s="709"/>
      <c r="BD470" s="709"/>
      <c r="BE470" s="709"/>
      <c r="BF470" s="709"/>
      <c r="BG470" s="709"/>
      <c r="BH470" s="97"/>
      <c r="BI470" s="97"/>
      <c r="BJ470" s="97"/>
      <c r="BK470" s="97"/>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c r="DG470" s="2"/>
      <c r="DH470" s="2"/>
      <c r="DI470" s="2"/>
      <c r="DJ470" s="2"/>
      <c r="DK470" s="2"/>
      <c r="DL470" s="2"/>
      <c r="DM470" s="2"/>
      <c r="DN470" s="2"/>
      <c r="DO470" s="2"/>
      <c r="DP470" s="2"/>
      <c r="DQ470" s="2"/>
      <c r="DR470" s="2"/>
      <c r="DS470" s="2"/>
      <c r="DT470" s="2"/>
      <c r="DU470" s="2"/>
      <c r="DV470" s="2"/>
      <c r="DW470" s="2"/>
      <c r="DX470" s="2"/>
      <c r="DY470" s="2"/>
      <c r="DZ470" s="2"/>
      <c r="EA470" s="2"/>
      <c r="EB470" s="2"/>
      <c r="EC470" s="2"/>
      <c r="ED470" s="2"/>
      <c r="EE470" s="2"/>
      <c r="EF470" s="2"/>
      <c r="EG470" s="2"/>
      <c r="EH470" s="2"/>
      <c r="EI470" s="2"/>
      <c r="EJ470" s="2"/>
      <c r="EK470" s="2"/>
      <c r="EL470" s="2"/>
      <c r="EM470" s="2"/>
      <c r="EN470" s="2"/>
      <c r="EO470" s="2"/>
      <c r="EP470" s="2"/>
      <c r="EQ470" s="2"/>
      <c r="ER470" s="2"/>
      <c r="ES470" s="2"/>
      <c r="ET470" s="2"/>
      <c r="EU470" s="2"/>
      <c r="EV470" s="2"/>
      <c r="EW470" s="2"/>
      <c r="EX470" s="2"/>
      <c r="EY470" s="2"/>
      <c r="EZ470" s="2"/>
      <c r="FA470" s="2"/>
      <c r="FB470" s="2"/>
      <c r="FC470" s="2"/>
      <c r="FD470" s="2"/>
      <c r="FE470" s="2"/>
      <c r="FF470" s="2"/>
      <c r="FG470" s="2"/>
      <c r="FH470" s="2"/>
      <c r="FI470" s="2"/>
      <c r="FJ470" s="2"/>
      <c r="FK470" s="2"/>
      <c r="FL470" s="2"/>
      <c r="FM470" s="2"/>
      <c r="FN470" s="2"/>
      <c r="FO470" s="2"/>
      <c r="FP470" s="2"/>
      <c r="FQ470" s="2"/>
      <c r="FR470" s="2"/>
      <c r="FS470" s="2"/>
      <c r="FT470" s="2"/>
      <c r="FU470" s="2"/>
      <c r="FV470" s="2"/>
      <c r="FW470" s="2"/>
      <c r="FX470" s="2"/>
      <c r="FY470" s="2"/>
      <c r="FZ470" s="2"/>
      <c r="GA470" s="2"/>
      <c r="GB470" s="2"/>
      <c r="GC470" s="2"/>
      <c r="GD470" s="2"/>
      <c r="GE470" s="2"/>
      <c r="GF470" s="2"/>
      <c r="GG470" s="2"/>
      <c r="GH470" s="2"/>
      <c r="GI470" s="2"/>
      <c r="GJ470" s="2"/>
      <c r="GK470" s="2"/>
      <c r="GL470" s="2"/>
      <c r="GM470" s="2"/>
      <c r="GN470" s="2"/>
      <c r="GO470" s="2"/>
      <c r="GP470" s="2"/>
    </row>
    <row r="471" spans="6:198" s="1" customFormat="1" ht="12.75" customHeight="1">
      <c r="F471" s="97"/>
      <c r="G471" s="97"/>
      <c r="H471" s="97"/>
      <c r="I471" s="250" t="s">
        <v>238</v>
      </c>
      <c r="J471" s="250"/>
      <c r="K471" s="250"/>
      <c r="L471" s="250"/>
      <c r="M471" s="12"/>
      <c r="N471" s="81"/>
      <c r="O471" s="81"/>
      <c r="P471" s="81"/>
      <c r="Q471" s="81"/>
      <c r="R471" s="81"/>
      <c r="S471" s="81"/>
      <c r="T471" s="81"/>
      <c r="U471" s="81"/>
      <c r="V471" s="81"/>
      <c r="W471" s="81"/>
      <c r="X471" s="81"/>
      <c r="Y471" s="81"/>
      <c r="Z471" s="81"/>
      <c r="AA471" s="708">
        <f>[2]Waterfall!K25</f>
        <v>0</v>
      </c>
      <c r="AB471" s="708"/>
      <c r="AC471" s="708"/>
      <c r="AD471" s="708"/>
      <c r="AE471" s="708"/>
      <c r="AF471" s="708"/>
      <c r="AG471" s="282"/>
      <c r="AH471" s="282"/>
      <c r="AI471" s="282"/>
      <c r="AJ471" s="149"/>
      <c r="AK471" s="149"/>
      <c r="AL471" s="149"/>
      <c r="AM471" s="149"/>
      <c r="AN471" s="149"/>
      <c r="AO471" s="149"/>
      <c r="AP471" s="149"/>
      <c r="AQ471" s="149"/>
      <c r="AR471" s="149"/>
      <c r="AS471" s="149"/>
      <c r="AT471" s="149"/>
      <c r="AU471" s="97"/>
      <c r="AV471" s="97"/>
      <c r="AW471" s="97"/>
      <c r="AX471" s="97"/>
      <c r="AY471" s="97"/>
      <c r="AZ471" s="97"/>
      <c r="BA471" s="97"/>
      <c r="BB471" s="709"/>
      <c r="BC471" s="709"/>
      <c r="BD471" s="709"/>
      <c r="BE471" s="709"/>
      <c r="BF471" s="709"/>
      <c r="BG471" s="709"/>
      <c r="BH471" s="97"/>
      <c r="BI471" s="97"/>
      <c r="BJ471" s="97"/>
      <c r="BK471" s="97"/>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c r="DG471" s="2"/>
      <c r="DH471" s="2"/>
      <c r="DI471" s="2"/>
      <c r="DJ471" s="2"/>
      <c r="DK471" s="2"/>
      <c r="DL471" s="2"/>
      <c r="DM471" s="2"/>
      <c r="DN471" s="2"/>
      <c r="DO471" s="2"/>
      <c r="DP471" s="2"/>
      <c r="DQ471" s="2"/>
      <c r="DR471" s="2"/>
      <c r="DS471" s="2"/>
      <c r="DT471" s="2"/>
      <c r="DU471" s="2"/>
      <c r="DV471" s="2"/>
      <c r="DW471" s="2"/>
      <c r="DX471" s="2"/>
      <c r="DY471" s="2"/>
      <c r="DZ471" s="2"/>
      <c r="EA471" s="2"/>
      <c r="EB471" s="2"/>
      <c r="EC471" s="2"/>
      <c r="ED471" s="2"/>
      <c r="EE471" s="2"/>
      <c r="EF471" s="2"/>
      <c r="EG471" s="2"/>
      <c r="EH471" s="2"/>
      <c r="EI471" s="2"/>
      <c r="EJ471" s="2"/>
      <c r="EK471" s="2"/>
      <c r="EL471" s="2"/>
      <c r="EM471" s="2"/>
      <c r="EN471" s="2"/>
      <c r="EO471" s="2"/>
      <c r="EP471" s="2"/>
      <c r="EQ471" s="2"/>
      <c r="ER471" s="2"/>
      <c r="ES471" s="2"/>
      <c r="ET471" s="2"/>
      <c r="EU471" s="2"/>
      <c r="EV471" s="2"/>
      <c r="EW471" s="2"/>
      <c r="EX471" s="2"/>
      <c r="EY471" s="2"/>
      <c r="EZ471" s="2"/>
      <c r="FA471" s="2"/>
      <c r="FB471" s="2"/>
      <c r="FC471" s="2"/>
      <c r="FD471" s="2"/>
      <c r="FE471" s="2"/>
      <c r="FF471" s="2"/>
      <c r="FG471" s="2"/>
      <c r="FH471" s="2"/>
      <c r="FI471" s="2"/>
      <c r="FJ471" s="2"/>
      <c r="FK471" s="2"/>
      <c r="FL471" s="2"/>
      <c r="FM471" s="2"/>
      <c r="FN471" s="2"/>
      <c r="FO471" s="2"/>
      <c r="FP471" s="2"/>
      <c r="FQ471" s="2"/>
      <c r="FR471" s="2"/>
      <c r="FS471" s="2"/>
      <c r="FT471" s="2"/>
      <c r="FU471" s="2"/>
      <c r="FV471" s="2"/>
      <c r="FW471" s="2"/>
      <c r="FX471" s="2"/>
      <c r="FY471" s="2"/>
      <c r="FZ471" s="2"/>
      <c r="GA471" s="2"/>
      <c r="GB471" s="2"/>
      <c r="GC471" s="2"/>
      <c r="GD471" s="2"/>
      <c r="GE471" s="2"/>
      <c r="GF471" s="2"/>
      <c r="GG471" s="2"/>
      <c r="GH471" s="2"/>
      <c r="GI471" s="2"/>
      <c r="GJ471" s="2"/>
      <c r="GK471" s="2"/>
      <c r="GL471" s="2"/>
      <c r="GM471" s="2"/>
      <c r="GN471" s="2"/>
      <c r="GO471" s="2"/>
      <c r="GP471" s="2"/>
    </row>
    <row r="472" spans="6:198" s="1" customFormat="1" ht="12.75" customHeight="1">
      <c r="F472" s="97"/>
      <c r="G472" s="97"/>
      <c r="H472" s="97"/>
      <c r="I472" s="250" t="s">
        <v>239</v>
      </c>
      <c r="J472" s="250"/>
      <c r="K472" s="250"/>
      <c r="L472" s="250"/>
      <c r="M472" s="12"/>
      <c r="N472" s="81"/>
      <c r="O472" s="81"/>
      <c r="P472" s="81"/>
      <c r="Q472" s="81"/>
      <c r="R472" s="81"/>
      <c r="S472" s="81"/>
      <c r="T472" s="81"/>
      <c r="U472" s="81"/>
      <c r="V472" s="81"/>
      <c r="W472" s="81"/>
      <c r="X472" s="81"/>
      <c r="Y472" s="81"/>
      <c r="Z472" s="81"/>
      <c r="AA472" s="708">
        <f>[2]Waterfall!K26</f>
        <v>0</v>
      </c>
      <c r="AB472" s="708"/>
      <c r="AC472" s="708"/>
      <c r="AD472" s="708"/>
      <c r="AE472" s="708"/>
      <c r="AF472" s="708"/>
      <c r="AG472" s="282"/>
      <c r="AH472" s="282"/>
      <c r="AI472" s="282"/>
      <c r="AJ472" s="149"/>
      <c r="AK472" s="149"/>
      <c r="AL472" s="149"/>
      <c r="AM472" s="149"/>
      <c r="AN472" s="149"/>
      <c r="AO472" s="283"/>
      <c r="AP472" s="283"/>
      <c r="AQ472" s="283"/>
      <c r="AR472" s="283"/>
      <c r="AS472" s="283"/>
      <c r="AT472" s="283"/>
      <c r="AU472" s="273"/>
      <c r="AV472" s="97"/>
      <c r="AW472" s="97"/>
      <c r="AX472" s="97"/>
      <c r="AY472" s="97"/>
      <c r="AZ472" s="97"/>
      <c r="BA472" s="97"/>
      <c r="BB472" s="709"/>
      <c r="BC472" s="709"/>
      <c r="BD472" s="709"/>
      <c r="BE472" s="709"/>
      <c r="BF472" s="709"/>
      <c r="BG472" s="710"/>
      <c r="BH472" s="97"/>
      <c r="BI472" s="97"/>
      <c r="BJ472" s="97"/>
      <c r="BK472" s="97"/>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c r="DG472" s="2"/>
      <c r="DH472" s="2"/>
      <c r="DI472" s="2"/>
      <c r="DJ472" s="2"/>
      <c r="DK472" s="2"/>
      <c r="DL472" s="2"/>
      <c r="DM472" s="2"/>
      <c r="DN472" s="2"/>
      <c r="DO472" s="2"/>
      <c r="DP472" s="2"/>
      <c r="DQ472" s="2"/>
      <c r="DR472" s="2"/>
      <c r="DS472" s="2"/>
      <c r="DT472" s="2"/>
      <c r="DU472" s="2"/>
      <c r="DV472" s="2"/>
      <c r="DW472" s="2"/>
      <c r="DX472" s="2"/>
      <c r="DY472" s="2"/>
      <c r="DZ472" s="2"/>
      <c r="EA472" s="2"/>
      <c r="EB472" s="2"/>
      <c r="EC472" s="2"/>
      <c r="ED472" s="2"/>
      <c r="EE472" s="2"/>
      <c r="EF472" s="2"/>
      <c r="EG472" s="2"/>
      <c r="EH472" s="2"/>
      <c r="EI472" s="2"/>
      <c r="EJ472" s="2"/>
      <c r="EK472" s="2"/>
      <c r="EL472" s="2"/>
      <c r="EM472" s="2"/>
      <c r="EN472" s="2"/>
      <c r="EO472" s="2"/>
      <c r="EP472" s="2"/>
      <c r="EQ472" s="2"/>
      <c r="ER472" s="2"/>
      <c r="ES472" s="2"/>
      <c r="ET472" s="2"/>
      <c r="EU472" s="2"/>
      <c r="EV472" s="2"/>
      <c r="EW472" s="2"/>
      <c r="EX472" s="2"/>
      <c r="EY472" s="2"/>
      <c r="EZ472" s="2"/>
      <c r="FA472" s="2"/>
      <c r="FB472" s="2"/>
      <c r="FC472" s="2"/>
      <c r="FD472" s="2"/>
      <c r="FE472" s="2"/>
      <c r="FF472" s="2"/>
      <c r="FG472" s="2"/>
      <c r="FH472" s="2"/>
      <c r="FI472" s="2"/>
      <c r="FJ472" s="2"/>
      <c r="FK472" s="2"/>
      <c r="FL472" s="2"/>
      <c r="FM472" s="2"/>
      <c r="FN472" s="2"/>
      <c r="FO472" s="2"/>
      <c r="FP472" s="2"/>
      <c r="FQ472" s="2"/>
      <c r="FR472" s="2"/>
      <c r="FS472" s="2"/>
      <c r="FT472" s="2"/>
      <c r="FU472" s="2"/>
      <c r="FV472" s="2"/>
      <c r="FW472" s="2"/>
      <c r="FX472" s="2"/>
      <c r="FY472" s="2"/>
      <c r="FZ472" s="2"/>
      <c r="GA472" s="2"/>
      <c r="GB472" s="2"/>
      <c r="GC472" s="2"/>
      <c r="GD472" s="2"/>
      <c r="GE472" s="2"/>
      <c r="GF472" s="2"/>
      <c r="GG472" s="2"/>
      <c r="GH472" s="2"/>
      <c r="GI472" s="2"/>
      <c r="GJ472" s="2"/>
      <c r="GK472" s="2"/>
      <c r="GL472" s="2"/>
      <c r="GM472" s="2"/>
      <c r="GN472" s="2"/>
      <c r="GO472" s="2"/>
      <c r="GP472" s="2"/>
    </row>
    <row r="473" spans="6:198" s="1" customFormat="1" ht="12.75" customHeight="1">
      <c r="F473" s="97"/>
      <c r="G473" s="97"/>
      <c r="H473" s="97"/>
      <c r="I473" s="250" t="s">
        <v>133</v>
      </c>
      <c r="J473" s="250"/>
      <c r="K473" s="250"/>
      <c r="L473" s="250"/>
      <c r="M473" s="12"/>
      <c r="N473" s="81"/>
      <c r="O473" s="81"/>
      <c r="P473" s="81"/>
      <c r="Q473" s="81"/>
      <c r="R473" s="81"/>
      <c r="S473" s="81"/>
      <c r="T473" s="81"/>
      <c r="U473" s="81"/>
      <c r="V473" s="81"/>
      <c r="W473" s="81"/>
      <c r="X473" s="81"/>
      <c r="Y473" s="81"/>
      <c r="Z473" s="81"/>
      <c r="AA473" s="708">
        <f>[2]Waterfall!K27</f>
        <v>0</v>
      </c>
      <c r="AB473" s="708"/>
      <c r="AC473" s="708"/>
      <c r="AD473" s="708"/>
      <c r="AE473" s="708"/>
      <c r="AF473" s="708"/>
      <c r="AG473" s="282"/>
      <c r="AH473" s="282"/>
      <c r="AI473" s="282"/>
      <c r="AJ473" s="149"/>
      <c r="AK473" s="149"/>
      <c r="AL473" s="149"/>
      <c r="AM473" s="149"/>
      <c r="AN473" s="149"/>
      <c r="AO473" s="283"/>
      <c r="AP473" s="283"/>
      <c r="AQ473" s="283"/>
      <c r="AR473" s="283"/>
      <c r="AS473" s="283"/>
      <c r="AT473" s="283"/>
      <c r="AU473" s="273"/>
      <c r="AV473" s="97"/>
      <c r="AW473" s="97"/>
      <c r="AX473" s="97"/>
      <c r="AY473" s="97"/>
      <c r="AZ473" s="97"/>
      <c r="BA473" s="97"/>
      <c r="BB473" s="284"/>
      <c r="BC473" s="284"/>
      <c r="BD473" s="284"/>
      <c r="BE473" s="284"/>
      <c r="BF473" s="284"/>
      <c r="BG473" s="285"/>
      <c r="BH473" s="97"/>
      <c r="BI473" s="97"/>
      <c r="BJ473" s="97"/>
      <c r="BK473" s="97"/>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c r="DG473" s="2"/>
      <c r="DH473" s="2"/>
      <c r="DI473" s="2"/>
      <c r="DJ473" s="2"/>
      <c r="DK473" s="2"/>
      <c r="DL473" s="2"/>
      <c r="DM473" s="2"/>
      <c r="DN473" s="2"/>
      <c r="DO473" s="2"/>
      <c r="DP473" s="2"/>
      <c r="DQ473" s="2"/>
      <c r="DR473" s="2"/>
      <c r="DS473" s="2"/>
      <c r="DT473" s="2"/>
      <c r="DU473" s="2"/>
      <c r="DV473" s="2"/>
      <c r="DW473" s="2"/>
      <c r="DX473" s="2"/>
      <c r="DY473" s="2"/>
      <c r="DZ473" s="2"/>
      <c r="EA473" s="2"/>
      <c r="EB473" s="2"/>
      <c r="EC473" s="2"/>
      <c r="ED473" s="2"/>
      <c r="EE473" s="2"/>
      <c r="EF473" s="2"/>
      <c r="EG473" s="2"/>
      <c r="EH473" s="2"/>
      <c r="EI473" s="2"/>
      <c r="EJ473" s="2"/>
      <c r="EK473" s="2"/>
      <c r="EL473" s="2"/>
      <c r="EM473" s="2"/>
      <c r="EN473" s="2"/>
      <c r="EO473" s="2"/>
      <c r="EP473" s="2"/>
      <c r="EQ473" s="2"/>
      <c r="ER473" s="2"/>
      <c r="ES473" s="2"/>
      <c r="ET473" s="2"/>
      <c r="EU473" s="2"/>
      <c r="EV473" s="2"/>
      <c r="EW473" s="2"/>
      <c r="EX473" s="2"/>
      <c r="EY473" s="2"/>
      <c r="EZ473" s="2"/>
      <c r="FA473" s="2"/>
      <c r="FB473" s="2"/>
      <c r="FC473" s="2"/>
      <c r="FD473" s="2"/>
      <c r="FE473" s="2"/>
      <c r="FF473" s="2"/>
      <c r="FG473" s="2"/>
      <c r="FH473" s="2"/>
      <c r="FI473" s="2"/>
      <c r="FJ473" s="2"/>
      <c r="FK473" s="2"/>
      <c r="FL473" s="2"/>
      <c r="FM473" s="2"/>
      <c r="FN473" s="2"/>
      <c r="FO473" s="2"/>
      <c r="FP473" s="2"/>
      <c r="FQ473" s="2"/>
      <c r="FR473" s="2"/>
      <c r="FS473" s="2"/>
      <c r="FT473" s="2"/>
      <c r="FU473" s="2"/>
      <c r="FV473" s="2"/>
      <c r="FW473" s="2"/>
      <c r="FX473" s="2"/>
      <c r="FY473" s="2"/>
      <c r="FZ473" s="2"/>
      <c r="GA473" s="2"/>
      <c r="GB473" s="2"/>
      <c r="GC473" s="2"/>
      <c r="GD473" s="2"/>
      <c r="GE473" s="2"/>
      <c r="GF473" s="2"/>
      <c r="GG473" s="2"/>
      <c r="GH473" s="2"/>
      <c r="GI473" s="2"/>
      <c r="GJ473" s="2"/>
      <c r="GK473" s="2"/>
      <c r="GL473" s="2"/>
      <c r="GM473" s="2"/>
      <c r="GN473" s="2"/>
      <c r="GO473" s="2"/>
      <c r="GP473" s="2"/>
    </row>
    <row r="474" spans="6:198" s="1" customFormat="1" ht="12.75" customHeight="1">
      <c r="F474" s="97"/>
      <c r="G474" s="97"/>
      <c r="H474" s="97"/>
      <c r="I474" s="250" t="s">
        <v>240</v>
      </c>
      <c r="J474" s="250"/>
      <c r="K474" s="250"/>
      <c r="L474" s="250"/>
      <c r="M474" s="12"/>
      <c r="N474" s="81"/>
      <c r="O474" s="81"/>
      <c r="P474" s="81"/>
      <c r="Q474" s="81"/>
      <c r="R474" s="81"/>
      <c r="S474" s="81"/>
      <c r="T474" s="81"/>
      <c r="U474" s="81"/>
      <c r="V474" s="81"/>
      <c r="W474" s="81"/>
      <c r="X474" s="81"/>
      <c r="Y474" s="81"/>
      <c r="Z474" s="81"/>
      <c r="AA474" s="708">
        <f>[2]Waterfall!K28</f>
        <v>0</v>
      </c>
      <c r="AB474" s="708"/>
      <c r="AC474" s="708"/>
      <c r="AD474" s="708"/>
      <c r="AE474" s="708"/>
      <c r="AF474" s="708"/>
      <c r="AG474" s="282"/>
      <c r="AH474" s="282"/>
      <c r="AI474" s="282"/>
      <c r="AJ474" s="149"/>
      <c r="AK474" s="149"/>
      <c r="AL474" s="149"/>
      <c r="AM474" s="149"/>
      <c r="AN474" s="149"/>
      <c r="AO474" s="283"/>
      <c r="AP474" s="283"/>
      <c r="AQ474" s="283"/>
      <c r="AR474" s="283"/>
      <c r="AS474" s="283"/>
      <c r="AT474" s="283"/>
      <c r="AU474" s="273"/>
      <c r="AV474" s="97"/>
      <c r="AW474" s="97"/>
      <c r="AX474" s="97"/>
      <c r="AY474" s="97"/>
      <c r="AZ474" s="97"/>
      <c r="BA474" s="97"/>
      <c r="BB474" s="189"/>
      <c r="BC474" s="189"/>
      <c r="BD474" s="189"/>
      <c r="BE474" s="189"/>
      <c r="BF474" s="189"/>
      <c r="BG474" s="286"/>
      <c r="BH474" s="97"/>
      <c r="BI474" s="97"/>
      <c r="BJ474" s="97"/>
      <c r="BK474" s="97"/>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c r="DG474" s="2"/>
      <c r="DH474" s="2"/>
      <c r="DI474" s="2"/>
      <c r="DJ474" s="2"/>
      <c r="DK474" s="2"/>
      <c r="DL474" s="2"/>
      <c r="DM474" s="2"/>
      <c r="DN474" s="2"/>
      <c r="DO474" s="2"/>
      <c r="DP474" s="2"/>
      <c r="DQ474" s="2"/>
      <c r="DR474" s="2"/>
      <c r="DS474" s="2"/>
      <c r="DT474" s="2"/>
      <c r="DU474" s="2"/>
      <c r="DV474" s="2"/>
      <c r="DW474" s="2"/>
      <c r="DX474" s="2"/>
      <c r="DY474" s="2"/>
      <c r="DZ474" s="2"/>
      <c r="EA474" s="2"/>
      <c r="EB474" s="2"/>
      <c r="EC474" s="2"/>
      <c r="ED474" s="2"/>
      <c r="EE474" s="2"/>
      <c r="EF474" s="2"/>
      <c r="EG474" s="2"/>
      <c r="EH474" s="2"/>
      <c r="EI474" s="2"/>
      <c r="EJ474" s="2"/>
      <c r="EK474" s="2"/>
      <c r="EL474" s="2"/>
      <c r="EM474" s="2"/>
      <c r="EN474" s="2"/>
      <c r="EO474" s="2"/>
      <c r="EP474" s="2"/>
      <c r="EQ474" s="2"/>
      <c r="ER474" s="2"/>
      <c r="ES474" s="2"/>
      <c r="ET474" s="2"/>
      <c r="EU474" s="2"/>
      <c r="EV474" s="2"/>
      <c r="EW474" s="2"/>
      <c r="EX474" s="2"/>
      <c r="EY474" s="2"/>
      <c r="EZ474" s="2"/>
      <c r="FA474" s="2"/>
      <c r="FB474" s="2"/>
      <c r="FC474" s="2"/>
      <c r="FD474" s="2"/>
      <c r="FE474" s="2"/>
      <c r="FF474" s="2"/>
      <c r="FG474" s="2"/>
      <c r="FH474" s="2"/>
      <c r="FI474" s="2"/>
      <c r="FJ474" s="2"/>
      <c r="FK474" s="2"/>
      <c r="FL474" s="2"/>
      <c r="FM474" s="2"/>
      <c r="FN474" s="2"/>
      <c r="FO474" s="2"/>
      <c r="FP474" s="2"/>
      <c r="FQ474" s="2"/>
      <c r="FR474" s="2"/>
      <c r="FS474" s="2"/>
      <c r="FT474" s="2"/>
      <c r="FU474" s="2"/>
      <c r="FV474" s="2"/>
      <c r="FW474" s="2"/>
      <c r="FX474" s="2"/>
      <c r="FY474" s="2"/>
      <c r="FZ474" s="2"/>
      <c r="GA474" s="2"/>
      <c r="GB474" s="2"/>
      <c r="GC474" s="2"/>
      <c r="GD474" s="2"/>
      <c r="GE474" s="2"/>
      <c r="GF474" s="2"/>
      <c r="GG474" s="2"/>
      <c r="GH474" s="2"/>
      <c r="GI474" s="2"/>
      <c r="GJ474" s="2"/>
      <c r="GK474" s="2"/>
      <c r="GL474" s="2"/>
      <c r="GM474" s="2"/>
      <c r="GN474" s="2"/>
      <c r="GO474" s="2"/>
      <c r="GP474" s="2"/>
    </row>
    <row r="475" spans="6:198" s="1" customFormat="1" ht="12.75" customHeight="1">
      <c r="F475" s="97"/>
      <c r="G475" s="97"/>
      <c r="H475" s="97"/>
      <c r="I475" s="250" t="s">
        <v>241</v>
      </c>
      <c r="J475" s="250"/>
      <c r="K475" s="250"/>
      <c r="L475" s="250"/>
      <c r="M475" s="12"/>
      <c r="N475" s="81"/>
      <c r="O475" s="81"/>
      <c r="P475" s="81"/>
      <c r="Q475" s="81"/>
      <c r="R475" s="81"/>
      <c r="S475" s="81"/>
      <c r="T475" s="81"/>
      <c r="U475" s="81"/>
      <c r="V475" s="81"/>
      <c r="W475" s="81"/>
      <c r="X475" s="81"/>
      <c r="Y475" s="81"/>
      <c r="Z475" s="81"/>
      <c r="AA475" s="708">
        <f>[2]Waterfall!K29</f>
        <v>0</v>
      </c>
      <c r="AB475" s="708"/>
      <c r="AC475" s="708"/>
      <c r="AD475" s="708"/>
      <c r="AE475" s="708"/>
      <c r="AF475" s="708"/>
      <c r="AG475" s="282"/>
      <c r="AH475" s="282"/>
      <c r="AI475" s="282"/>
      <c r="AJ475" s="149"/>
      <c r="AK475" s="149"/>
      <c r="AL475" s="149"/>
      <c r="AM475" s="149"/>
      <c r="AN475" s="149"/>
      <c r="AO475" s="149"/>
      <c r="AP475" s="149"/>
      <c r="AQ475" s="149"/>
      <c r="AR475" s="149"/>
      <c r="AS475" s="149"/>
      <c r="AT475" s="149"/>
      <c r="AU475" s="97"/>
      <c r="AV475" s="97"/>
      <c r="AW475" s="97"/>
      <c r="AX475" s="97"/>
      <c r="AY475" s="97"/>
      <c r="AZ475" s="97"/>
      <c r="BA475" s="97"/>
      <c r="BB475" s="287"/>
      <c r="BC475" s="287"/>
      <c r="BD475" s="287"/>
      <c r="BE475" s="287"/>
      <c r="BF475" s="287"/>
      <c r="BG475" s="287"/>
      <c r="BH475" s="97"/>
      <c r="BI475" s="97"/>
      <c r="BJ475" s="97"/>
      <c r="BK475" s="97"/>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c r="DG475" s="2"/>
      <c r="DH475" s="2"/>
      <c r="DI475" s="2"/>
      <c r="DJ475" s="2"/>
      <c r="DK475" s="2"/>
      <c r="DL475" s="2"/>
      <c r="DM475" s="2"/>
      <c r="DN475" s="2"/>
      <c r="DO475" s="2"/>
      <c r="DP475" s="2"/>
      <c r="DQ475" s="2"/>
      <c r="DR475" s="2"/>
      <c r="DS475" s="2"/>
      <c r="DT475" s="2"/>
      <c r="DU475" s="2"/>
      <c r="DV475" s="2"/>
      <c r="DW475" s="2"/>
      <c r="DX475" s="2"/>
      <c r="DY475" s="2"/>
      <c r="DZ475" s="2"/>
      <c r="EA475" s="2"/>
      <c r="EB475" s="2"/>
      <c r="EC475" s="2"/>
      <c r="ED475" s="2"/>
      <c r="EE475" s="2"/>
      <c r="EF475" s="2"/>
      <c r="EG475" s="2"/>
      <c r="EH475" s="2"/>
      <c r="EI475" s="2"/>
      <c r="EJ475" s="2"/>
      <c r="EK475" s="2"/>
      <c r="EL475" s="2"/>
      <c r="EM475" s="2"/>
      <c r="EN475" s="2"/>
      <c r="EO475" s="2"/>
      <c r="EP475" s="2"/>
      <c r="EQ475" s="2"/>
      <c r="ER475" s="2"/>
      <c r="ES475" s="2"/>
      <c r="ET475" s="2"/>
      <c r="EU475" s="2"/>
      <c r="EV475" s="2"/>
      <c r="EW475" s="2"/>
      <c r="EX475" s="2"/>
      <c r="EY475" s="2"/>
      <c r="EZ475" s="2"/>
      <c r="FA475" s="2"/>
      <c r="FB475" s="2"/>
      <c r="FC475" s="2"/>
      <c r="FD475" s="2"/>
      <c r="FE475" s="2"/>
      <c r="FF475" s="2"/>
      <c r="FG475" s="2"/>
      <c r="FH475" s="2"/>
      <c r="FI475" s="2"/>
      <c r="FJ475" s="2"/>
      <c r="FK475" s="2"/>
      <c r="FL475" s="2"/>
      <c r="FM475" s="2"/>
      <c r="FN475" s="2"/>
      <c r="FO475" s="2"/>
      <c r="FP475" s="2"/>
      <c r="FQ475" s="2"/>
      <c r="FR475" s="2"/>
      <c r="FS475" s="2"/>
      <c r="FT475" s="2"/>
      <c r="FU475" s="2"/>
      <c r="FV475" s="2"/>
      <c r="FW475" s="2"/>
      <c r="FX475" s="2"/>
      <c r="FY475" s="2"/>
      <c r="FZ475" s="2"/>
      <c r="GA475" s="2"/>
      <c r="GB475" s="2"/>
      <c r="GC475" s="2"/>
      <c r="GD475" s="2"/>
      <c r="GE475" s="2"/>
      <c r="GF475" s="2"/>
      <c r="GG475" s="2"/>
      <c r="GH475" s="2"/>
      <c r="GI475" s="2"/>
      <c r="GJ475" s="2"/>
      <c r="GK475" s="2"/>
      <c r="GL475" s="2"/>
      <c r="GM475" s="2"/>
      <c r="GN475" s="2"/>
      <c r="GO475" s="2"/>
      <c r="GP475" s="2"/>
    </row>
    <row r="476" spans="6:198" s="1" customFormat="1" ht="12.75" customHeight="1">
      <c r="F476" s="97"/>
      <c r="G476" s="97"/>
      <c r="H476" s="97"/>
      <c r="I476" s="250" t="s">
        <v>242</v>
      </c>
      <c r="J476" s="250"/>
      <c r="K476" s="250"/>
      <c r="L476" s="250"/>
      <c r="M476" s="12"/>
      <c r="N476" s="81"/>
      <c r="O476" s="81"/>
      <c r="P476" s="81"/>
      <c r="Q476" s="81"/>
      <c r="R476" s="81"/>
      <c r="S476" s="81"/>
      <c r="T476" s="81"/>
      <c r="U476" s="81"/>
      <c r="V476" s="81"/>
      <c r="W476" s="81"/>
      <c r="X476" s="81"/>
      <c r="Y476" s="81"/>
      <c r="Z476" s="81"/>
      <c r="AA476" s="708">
        <f>[2]Waterfall!K30</f>
        <v>0</v>
      </c>
      <c r="AB476" s="708"/>
      <c r="AC476" s="708"/>
      <c r="AD476" s="708"/>
      <c r="AE476" s="708"/>
      <c r="AF476" s="708"/>
      <c r="AG476" s="282"/>
      <c r="AH476" s="282"/>
      <c r="AI476" s="282"/>
      <c r="AJ476" s="711"/>
      <c r="AK476" s="711"/>
      <c r="AL476" s="711"/>
      <c r="AM476" s="711"/>
      <c r="AN476" s="711"/>
      <c r="AO476" s="711"/>
      <c r="AP476" s="711"/>
      <c r="AQ476" s="711"/>
      <c r="AR476" s="711"/>
      <c r="AS476" s="711"/>
      <c r="AT476" s="711"/>
      <c r="AU476" s="97"/>
      <c r="AV476" s="97"/>
      <c r="AW476" s="97"/>
      <c r="AX476" s="97"/>
      <c r="AY476" s="97"/>
      <c r="AZ476" s="97"/>
      <c r="BA476" s="97"/>
      <c r="BB476" s="97"/>
      <c r="BC476" s="97"/>
      <c r="BD476" s="97"/>
      <c r="BE476" s="97"/>
      <c r="BF476" s="97"/>
      <c r="BG476" s="97"/>
      <c r="BH476" s="97"/>
      <c r="BI476" s="97"/>
      <c r="BJ476" s="97"/>
      <c r="BK476" s="97"/>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c r="DG476" s="2"/>
      <c r="DH476" s="2"/>
      <c r="DI476" s="2"/>
      <c r="DJ476" s="2"/>
      <c r="DK476" s="2"/>
      <c r="DL476" s="2"/>
      <c r="DM476" s="2"/>
      <c r="DN476" s="2"/>
      <c r="DO476" s="2"/>
      <c r="DP476" s="2"/>
      <c r="DQ476" s="2"/>
      <c r="DR476" s="2"/>
      <c r="DS476" s="2"/>
      <c r="DT476" s="2"/>
      <c r="DU476" s="2"/>
      <c r="DV476" s="2"/>
      <c r="DW476" s="2"/>
      <c r="DX476" s="2"/>
      <c r="DY476" s="2"/>
      <c r="DZ476" s="2"/>
      <c r="EA476" s="2"/>
      <c r="EB476" s="2"/>
      <c r="EC476" s="2"/>
      <c r="ED476" s="2"/>
      <c r="EE476" s="2"/>
      <c r="EF476" s="2"/>
      <c r="EG476" s="2"/>
      <c r="EH476" s="2"/>
      <c r="EI476" s="2"/>
      <c r="EJ476" s="2"/>
      <c r="EK476" s="2"/>
      <c r="EL476" s="2"/>
      <c r="EM476" s="2"/>
      <c r="EN476" s="2"/>
      <c r="EO476" s="2"/>
      <c r="EP476" s="2"/>
      <c r="EQ476" s="2"/>
      <c r="ER476" s="2"/>
      <c r="ES476" s="2"/>
      <c r="ET476" s="2"/>
      <c r="EU476" s="2"/>
      <c r="EV476" s="2"/>
      <c r="EW476" s="2"/>
      <c r="EX476" s="2"/>
      <c r="EY476" s="2"/>
      <c r="EZ476" s="2"/>
      <c r="FA476" s="2"/>
      <c r="FB476" s="2"/>
      <c r="FC476" s="2"/>
      <c r="FD476" s="2"/>
      <c r="FE476" s="2"/>
      <c r="FF476" s="2"/>
      <c r="FG476" s="2"/>
      <c r="FH476" s="2"/>
      <c r="FI476" s="2"/>
      <c r="FJ476" s="2"/>
      <c r="FK476" s="2"/>
      <c r="FL476" s="2"/>
      <c r="FM476" s="2"/>
      <c r="FN476" s="2"/>
      <c r="FO476" s="2"/>
      <c r="FP476" s="2"/>
      <c r="FQ476" s="2"/>
      <c r="FR476" s="2"/>
      <c r="FS476" s="2"/>
      <c r="FT476" s="2"/>
      <c r="FU476" s="2"/>
      <c r="FV476" s="2"/>
      <c r="FW476" s="2"/>
      <c r="FX476" s="2"/>
      <c r="FY476" s="2"/>
      <c r="FZ476" s="2"/>
      <c r="GA476" s="2"/>
      <c r="GB476" s="2"/>
      <c r="GC476" s="2"/>
      <c r="GD476" s="2"/>
      <c r="GE476" s="2"/>
      <c r="GF476" s="2"/>
      <c r="GG476" s="2"/>
      <c r="GH476" s="2"/>
      <c r="GI476" s="2"/>
      <c r="GJ476" s="2"/>
      <c r="GK476" s="2"/>
      <c r="GL476" s="2"/>
      <c r="GM476" s="2"/>
      <c r="GN476" s="2"/>
      <c r="GO476" s="2"/>
      <c r="GP476" s="2"/>
    </row>
    <row r="477" spans="6:198" s="1" customFormat="1" ht="12.75" customHeight="1">
      <c r="F477" s="97"/>
      <c r="G477" s="97"/>
      <c r="H477" s="97"/>
      <c r="I477" s="250" t="s">
        <v>243</v>
      </c>
      <c r="J477" s="250"/>
      <c r="K477" s="250"/>
      <c r="L477" s="250"/>
      <c r="M477" s="12"/>
      <c r="N477" s="81"/>
      <c r="O477" s="81"/>
      <c r="P477" s="81"/>
      <c r="Q477" s="81"/>
      <c r="R477" s="81"/>
      <c r="S477" s="81"/>
      <c r="T477" s="81"/>
      <c r="U477" s="81"/>
      <c r="V477" s="81"/>
      <c r="W477" s="81"/>
      <c r="X477" s="81"/>
      <c r="Y477" s="81"/>
      <c r="Z477" s="81"/>
      <c r="AA477" s="708">
        <f>[2]Waterfall!K33</f>
        <v>0</v>
      </c>
      <c r="AB477" s="708"/>
      <c r="AC477" s="708"/>
      <c r="AD477" s="708"/>
      <c r="AE477" s="708"/>
      <c r="AF477" s="708"/>
      <c r="AG477" s="282"/>
      <c r="AH477" s="282"/>
      <c r="AI477" s="282"/>
      <c r="AJ477" s="149"/>
      <c r="AK477" s="149"/>
      <c r="AL477" s="149"/>
      <c r="AM477" s="149"/>
      <c r="AN477" s="149"/>
      <c r="AO477" s="149"/>
      <c r="AP477" s="149"/>
      <c r="AQ477" s="149"/>
      <c r="AR477" s="149"/>
      <c r="AS477" s="149"/>
      <c r="AT477" s="149"/>
      <c r="AU477" s="97"/>
      <c r="AV477" s="97"/>
      <c r="AW477" s="97"/>
      <c r="AX477" s="97"/>
      <c r="AY477" s="97"/>
      <c r="AZ477" s="97"/>
      <c r="BA477" s="97"/>
      <c r="BB477" s="709"/>
      <c r="BC477" s="709"/>
      <c r="BD477" s="709"/>
      <c r="BE477" s="709"/>
      <c r="BF477" s="709"/>
      <c r="BG477" s="709"/>
      <c r="BH477" s="97"/>
      <c r="BI477" s="97"/>
      <c r="BJ477" s="97"/>
      <c r="BK477" s="97"/>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c r="DG477" s="2"/>
      <c r="DH477" s="2"/>
      <c r="DI477" s="2"/>
      <c r="DJ477" s="2"/>
      <c r="DK477" s="2"/>
      <c r="DL477" s="2"/>
      <c r="DM477" s="2"/>
      <c r="DN477" s="2"/>
      <c r="DO477" s="2"/>
      <c r="DP477" s="2"/>
      <c r="DQ477" s="2"/>
      <c r="DR477" s="2"/>
      <c r="DS477" s="2"/>
      <c r="DT477" s="2"/>
      <c r="DU477" s="2"/>
      <c r="DV477" s="2"/>
      <c r="DW477" s="2"/>
      <c r="DX477" s="2"/>
      <c r="DY477" s="2"/>
      <c r="DZ477" s="2"/>
      <c r="EA477" s="2"/>
      <c r="EB477" s="2"/>
      <c r="EC477" s="2"/>
      <c r="ED477" s="2"/>
      <c r="EE477" s="2"/>
      <c r="EF477" s="2"/>
      <c r="EG477" s="2"/>
      <c r="EH477" s="2"/>
      <c r="EI477" s="2"/>
      <c r="EJ477" s="2"/>
      <c r="EK477" s="2"/>
      <c r="EL477" s="2"/>
      <c r="EM477" s="2"/>
      <c r="EN477" s="2"/>
      <c r="EO477" s="2"/>
      <c r="EP477" s="2"/>
      <c r="EQ477" s="2"/>
      <c r="ER477" s="2"/>
      <c r="ES477" s="2"/>
      <c r="ET477" s="2"/>
      <c r="EU477" s="2"/>
      <c r="EV477" s="2"/>
      <c r="EW477" s="2"/>
      <c r="EX477" s="2"/>
      <c r="EY477" s="2"/>
      <c r="EZ477" s="2"/>
      <c r="FA477" s="2"/>
      <c r="FB477" s="2"/>
      <c r="FC477" s="2"/>
      <c r="FD477" s="2"/>
      <c r="FE477" s="2"/>
      <c r="FF477" s="2"/>
      <c r="FG477" s="2"/>
      <c r="FH477" s="2"/>
      <c r="FI477" s="2"/>
      <c r="FJ477" s="2"/>
      <c r="FK477" s="2"/>
      <c r="FL477" s="2"/>
      <c r="FM477" s="2"/>
      <c r="FN477" s="2"/>
      <c r="FO477" s="2"/>
      <c r="FP477" s="2"/>
      <c r="FQ477" s="2"/>
      <c r="FR477" s="2"/>
      <c r="FS477" s="2"/>
      <c r="FT477" s="2"/>
      <c r="FU477" s="2"/>
      <c r="FV477" s="2"/>
      <c r="FW477" s="2"/>
      <c r="FX477" s="2"/>
      <c r="FY477" s="2"/>
      <c r="FZ477" s="2"/>
      <c r="GA477" s="2"/>
      <c r="GB477" s="2"/>
      <c r="GC477" s="2"/>
      <c r="GD477" s="2"/>
      <c r="GE477" s="2"/>
      <c r="GF477" s="2"/>
      <c r="GG477" s="2"/>
      <c r="GH477" s="2"/>
      <c r="GI477" s="2"/>
      <c r="GJ477" s="2"/>
      <c r="GK477" s="2"/>
      <c r="GL477" s="2"/>
      <c r="GM477" s="2"/>
      <c r="GN477" s="2"/>
      <c r="GO477" s="2"/>
      <c r="GP477" s="2"/>
    </row>
    <row r="478" spans="6:198" s="1" customFormat="1" ht="12.75" customHeight="1">
      <c r="F478" s="97"/>
      <c r="G478" s="97"/>
      <c r="H478" s="97"/>
      <c r="I478" s="250" t="s">
        <v>244</v>
      </c>
      <c r="J478" s="250"/>
      <c r="K478" s="250"/>
      <c r="L478" s="250"/>
      <c r="M478" s="12"/>
      <c r="N478" s="81"/>
      <c r="O478" s="81"/>
      <c r="P478" s="81"/>
      <c r="Q478" s="81"/>
      <c r="R478" s="81"/>
      <c r="S478" s="81"/>
      <c r="T478" s="81"/>
      <c r="U478" s="81"/>
      <c r="V478" s="81"/>
      <c r="W478" s="81"/>
      <c r="X478" s="81"/>
      <c r="Y478" s="81"/>
      <c r="Z478" s="81"/>
      <c r="AA478" s="708">
        <f>[2]Waterfall!K34</f>
        <v>0</v>
      </c>
      <c r="AB478" s="708"/>
      <c r="AC478" s="708"/>
      <c r="AD478" s="708"/>
      <c r="AE478" s="708"/>
      <c r="AF478" s="708"/>
      <c r="AG478" s="282"/>
      <c r="AH478" s="282"/>
      <c r="AI478" s="282"/>
      <c r="AJ478" s="149"/>
      <c r="AK478" s="149"/>
      <c r="AL478" s="149"/>
      <c r="AM478" s="149"/>
      <c r="AN478" s="149"/>
      <c r="AO478" s="149"/>
      <c r="AP478" s="149"/>
      <c r="AQ478" s="149"/>
      <c r="AR478" s="149"/>
      <c r="AS478" s="149"/>
      <c r="AT478" s="149"/>
      <c r="AU478" s="97"/>
      <c r="AV478" s="97"/>
      <c r="AW478" s="97"/>
      <c r="AX478" s="97"/>
      <c r="AY478" s="97"/>
      <c r="AZ478" s="97"/>
      <c r="BA478" s="97"/>
      <c r="BB478" s="709"/>
      <c r="BC478" s="709"/>
      <c r="BD478" s="709"/>
      <c r="BE478" s="709"/>
      <c r="BF478" s="709"/>
      <c r="BG478" s="709"/>
      <c r="BH478" s="97"/>
      <c r="BI478" s="97"/>
      <c r="BJ478" s="97"/>
      <c r="BK478" s="97"/>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c r="DG478" s="2"/>
      <c r="DH478" s="2"/>
      <c r="DI478" s="2"/>
      <c r="DJ478" s="2"/>
      <c r="DK478" s="2"/>
      <c r="DL478" s="2"/>
      <c r="DM478" s="2"/>
      <c r="DN478" s="2"/>
      <c r="DO478" s="2"/>
      <c r="DP478" s="2"/>
      <c r="DQ478" s="2"/>
      <c r="DR478" s="2"/>
      <c r="DS478" s="2"/>
      <c r="DT478" s="2"/>
      <c r="DU478" s="2"/>
      <c r="DV478" s="2"/>
      <c r="DW478" s="2"/>
      <c r="DX478" s="2"/>
      <c r="DY478" s="2"/>
      <c r="DZ478" s="2"/>
      <c r="EA478" s="2"/>
      <c r="EB478" s="2"/>
      <c r="EC478" s="2"/>
      <c r="ED478" s="2"/>
      <c r="EE478" s="2"/>
      <c r="EF478" s="2"/>
      <c r="EG478" s="2"/>
      <c r="EH478" s="2"/>
      <c r="EI478" s="2"/>
      <c r="EJ478" s="2"/>
      <c r="EK478" s="2"/>
      <c r="EL478" s="2"/>
      <c r="EM478" s="2"/>
      <c r="EN478" s="2"/>
      <c r="EO478" s="2"/>
      <c r="EP478" s="2"/>
      <c r="EQ478" s="2"/>
      <c r="ER478" s="2"/>
      <c r="ES478" s="2"/>
      <c r="ET478" s="2"/>
      <c r="EU478" s="2"/>
      <c r="EV478" s="2"/>
      <c r="EW478" s="2"/>
      <c r="EX478" s="2"/>
      <c r="EY478" s="2"/>
      <c r="EZ478" s="2"/>
      <c r="FA478" s="2"/>
      <c r="FB478" s="2"/>
      <c r="FC478" s="2"/>
      <c r="FD478" s="2"/>
      <c r="FE478" s="2"/>
      <c r="FF478" s="2"/>
      <c r="FG478" s="2"/>
      <c r="FH478" s="2"/>
      <c r="FI478" s="2"/>
      <c r="FJ478" s="2"/>
      <c r="FK478" s="2"/>
      <c r="FL478" s="2"/>
      <c r="FM478" s="2"/>
      <c r="FN478" s="2"/>
      <c r="FO478" s="2"/>
      <c r="FP478" s="2"/>
      <c r="FQ478" s="2"/>
      <c r="FR478" s="2"/>
      <c r="FS478" s="2"/>
      <c r="FT478" s="2"/>
      <c r="FU478" s="2"/>
      <c r="FV478" s="2"/>
      <c r="FW478" s="2"/>
      <c r="FX478" s="2"/>
      <c r="FY478" s="2"/>
      <c r="FZ478" s="2"/>
      <c r="GA478" s="2"/>
      <c r="GB478" s="2"/>
      <c r="GC478" s="2"/>
      <c r="GD478" s="2"/>
      <c r="GE478" s="2"/>
      <c r="GF478" s="2"/>
      <c r="GG478" s="2"/>
      <c r="GH478" s="2"/>
      <c r="GI478" s="2"/>
      <c r="GJ478" s="2"/>
      <c r="GK478" s="2"/>
      <c r="GL478" s="2"/>
      <c r="GM478" s="2"/>
      <c r="GN478" s="2"/>
      <c r="GO478" s="2"/>
      <c r="GP478" s="2"/>
    </row>
    <row r="479" spans="6:198" s="1" customFormat="1" ht="12.75" customHeight="1">
      <c r="F479" s="97"/>
      <c r="G479" s="97"/>
      <c r="H479" s="97"/>
      <c r="I479" s="250" t="s">
        <v>110</v>
      </c>
      <c r="J479" s="250"/>
      <c r="K479" s="250"/>
      <c r="L479" s="250"/>
      <c r="M479" s="12"/>
      <c r="N479" s="81"/>
      <c r="O479" s="81"/>
      <c r="P479" s="81"/>
      <c r="Q479" s="81"/>
      <c r="R479" s="81"/>
      <c r="S479" s="81"/>
      <c r="T479" s="81"/>
      <c r="U479" s="81"/>
      <c r="V479" s="81"/>
      <c r="W479" s="81"/>
      <c r="X479" s="81"/>
      <c r="Y479" s="81"/>
      <c r="Z479" s="81"/>
      <c r="AA479" s="708">
        <f>[2]Waterfall!K36</f>
        <v>0</v>
      </c>
      <c r="AB479" s="708"/>
      <c r="AC479" s="708"/>
      <c r="AD479" s="708"/>
      <c r="AE479" s="708"/>
      <c r="AF479" s="708"/>
      <c r="AG479" s="282"/>
      <c r="AH479" s="282"/>
      <c r="AI479" s="282"/>
      <c r="AJ479" s="149"/>
      <c r="AK479" s="149"/>
      <c r="AL479" s="149"/>
      <c r="AM479" s="149"/>
      <c r="AN479" s="149"/>
      <c r="AO479" s="283"/>
      <c r="AP479" s="283"/>
      <c r="AQ479" s="283"/>
      <c r="AR479" s="283"/>
      <c r="AS479" s="283"/>
      <c r="AT479" s="283"/>
      <c r="AU479" s="273"/>
      <c r="AV479" s="97"/>
      <c r="AW479" s="97"/>
      <c r="AX479" s="97"/>
      <c r="AY479" s="97"/>
      <c r="AZ479" s="97"/>
      <c r="BA479" s="97"/>
      <c r="BB479" s="709"/>
      <c r="BC479" s="709"/>
      <c r="BD479" s="709"/>
      <c r="BE479" s="709"/>
      <c r="BF479" s="709"/>
      <c r="BG479" s="710"/>
      <c r="BH479" s="97"/>
      <c r="BI479" s="97"/>
      <c r="BJ479" s="97"/>
      <c r="BK479" s="97"/>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c r="DG479" s="2"/>
      <c r="DH479" s="2"/>
      <c r="DI479" s="2"/>
      <c r="DJ479" s="2"/>
      <c r="DK479" s="2"/>
      <c r="DL479" s="2"/>
      <c r="DM479" s="2"/>
      <c r="DN479" s="2"/>
      <c r="DO479" s="2"/>
      <c r="DP479" s="2"/>
      <c r="DQ479" s="2"/>
      <c r="DR479" s="2"/>
      <c r="DS479" s="2"/>
      <c r="DT479" s="2"/>
      <c r="DU479" s="2"/>
      <c r="DV479" s="2"/>
      <c r="DW479" s="2"/>
      <c r="DX479" s="2"/>
      <c r="DY479" s="2"/>
      <c r="DZ479" s="2"/>
      <c r="EA479" s="2"/>
      <c r="EB479" s="2"/>
      <c r="EC479" s="2"/>
      <c r="ED479" s="2"/>
      <c r="EE479" s="2"/>
      <c r="EF479" s="2"/>
      <c r="EG479" s="2"/>
      <c r="EH479" s="2"/>
      <c r="EI479" s="2"/>
      <c r="EJ479" s="2"/>
      <c r="EK479" s="2"/>
      <c r="EL479" s="2"/>
      <c r="EM479" s="2"/>
      <c r="EN479" s="2"/>
      <c r="EO479" s="2"/>
      <c r="EP479" s="2"/>
      <c r="EQ479" s="2"/>
      <c r="ER479" s="2"/>
      <c r="ES479" s="2"/>
      <c r="ET479" s="2"/>
      <c r="EU479" s="2"/>
      <c r="EV479" s="2"/>
      <c r="EW479" s="2"/>
      <c r="EX479" s="2"/>
      <c r="EY479" s="2"/>
      <c r="EZ479" s="2"/>
      <c r="FA479" s="2"/>
      <c r="FB479" s="2"/>
      <c r="FC479" s="2"/>
      <c r="FD479" s="2"/>
      <c r="FE479" s="2"/>
      <c r="FF479" s="2"/>
      <c r="FG479" s="2"/>
      <c r="FH479" s="2"/>
      <c r="FI479" s="2"/>
      <c r="FJ479" s="2"/>
      <c r="FK479" s="2"/>
      <c r="FL479" s="2"/>
      <c r="FM479" s="2"/>
      <c r="FN479" s="2"/>
      <c r="FO479" s="2"/>
      <c r="FP479" s="2"/>
      <c r="FQ479" s="2"/>
      <c r="FR479" s="2"/>
      <c r="FS479" s="2"/>
      <c r="FT479" s="2"/>
      <c r="FU479" s="2"/>
      <c r="FV479" s="2"/>
      <c r="FW479" s="2"/>
      <c r="FX479" s="2"/>
      <c r="FY479" s="2"/>
      <c r="FZ479" s="2"/>
      <c r="GA479" s="2"/>
      <c r="GB479" s="2"/>
      <c r="GC479" s="2"/>
      <c r="GD479" s="2"/>
      <c r="GE479" s="2"/>
      <c r="GF479" s="2"/>
      <c r="GG479" s="2"/>
      <c r="GH479" s="2"/>
      <c r="GI479" s="2"/>
      <c r="GJ479" s="2"/>
      <c r="GK479" s="2"/>
      <c r="GL479" s="2"/>
      <c r="GM479" s="2"/>
      <c r="GN479" s="2"/>
      <c r="GO479" s="2"/>
      <c r="GP479" s="2"/>
    </row>
    <row r="480" spans="6:198" s="1" customFormat="1" ht="12.75" customHeight="1" thickBot="1">
      <c r="F480" s="97"/>
      <c r="G480" s="97"/>
      <c r="H480" s="97"/>
      <c r="I480" s="715" t="s">
        <v>193</v>
      </c>
      <c r="J480" s="716"/>
      <c r="K480" s="716"/>
      <c r="L480" s="716"/>
      <c r="M480" s="716"/>
      <c r="N480" s="716"/>
      <c r="O480" s="716"/>
      <c r="P480" s="716"/>
      <c r="Q480" s="716"/>
      <c r="R480" s="716"/>
      <c r="S480" s="716"/>
      <c r="T480" s="716"/>
      <c r="U480" s="716"/>
      <c r="V480" s="9"/>
      <c r="W480" s="9"/>
      <c r="X480" s="9"/>
      <c r="Y480" s="9"/>
      <c r="Z480" s="9"/>
      <c r="AA480" s="717">
        <f>SUM(AA468:AF479)</f>
        <v>0</v>
      </c>
      <c r="AB480" s="717"/>
      <c r="AC480" s="717"/>
      <c r="AD480" s="717"/>
      <c r="AE480" s="717"/>
      <c r="AF480" s="717"/>
      <c r="AG480" s="282"/>
      <c r="AH480" s="282"/>
      <c r="AI480" s="282"/>
      <c r="AJ480" s="149"/>
      <c r="AK480" s="149"/>
      <c r="AL480" s="149"/>
      <c r="AM480" s="149"/>
      <c r="AN480" s="149"/>
      <c r="AO480" s="149"/>
      <c r="AP480" s="149"/>
      <c r="AQ480" s="149"/>
      <c r="AR480" s="149"/>
      <c r="AS480" s="149"/>
      <c r="AT480" s="149"/>
      <c r="AU480" s="97"/>
      <c r="AV480" s="97"/>
      <c r="AW480" s="97"/>
      <c r="AX480" s="97"/>
      <c r="AY480" s="97"/>
      <c r="AZ480" s="97"/>
      <c r="BA480" s="97"/>
      <c r="BB480" s="97"/>
      <c r="BC480" s="97"/>
      <c r="BD480" s="97"/>
      <c r="BE480" s="97"/>
      <c r="BF480" s="97"/>
      <c r="BG480" s="97"/>
      <c r="BH480" s="97"/>
      <c r="BI480" s="97"/>
      <c r="BJ480" s="97"/>
      <c r="BK480" s="97"/>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c r="DG480" s="2"/>
      <c r="DH480" s="2"/>
      <c r="DI480" s="2"/>
      <c r="DJ480" s="2"/>
      <c r="DK480" s="2"/>
      <c r="DL480" s="2"/>
      <c r="DM480" s="2"/>
      <c r="DN480" s="2"/>
      <c r="DO480" s="2"/>
      <c r="DP480" s="2"/>
      <c r="DQ480" s="2"/>
      <c r="DR480" s="2"/>
      <c r="DS480" s="2"/>
      <c r="DT480" s="2"/>
      <c r="DU480" s="2"/>
      <c r="DV480" s="2"/>
      <c r="DW480" s="2"/>
      <c r="DX480" s="2"/>
      <c r="DY480" s="2"/>
      <c r="DZ480" s="2"/>
      <c r="EA480" s="2"/>
      <c r="EB480" s="2"/>
      <c r="EC480" s="2"/>
      <c r="ED480" s="2"/>
      <c r="EE480" s="2"/>
      <c r="EF480" s="2"/>
      <c r="EG480" s="2"/>
      <c r="EH480" s="2"/>
      <c r="EI480" s="2"/>
      <c r="EJ480" s="2"/>
      <c r="EK480" s="2"/>
      <c r="EL480" s="2"/>
      <c r="EM480" s="2"/>
      <c r="EN480" s="2"/>
      <c r="EO480" s="2"/>
      <c r="EP480" s="2"/>
      <c r="EQ480" s="2"/>
      <c r="ER480" s="2"/>
      <c r="ES480" s="2"/>
      <c r="ET480" s="2"/>
      <c r="EU480" s="2"/>
      <c r="EV480" s="2"/>
      <c r="EW480" s="2"/>
      <c r="EX480" s="2"/>
      <c r="EY480" s="2"/>
      <c r="EZ480" s="2"/>
      <c r="FA480" s="2"/>
      <c r="FB480" s="2"/>
      <c r="FC480" s="2"/>
      <c r="FD480" s="2"/>
      <c r="FE480" s="2"/>
      <c r="FF480" s="2"/>
      <c r="FG480" s="2"/>
      <c r="FH480" s="2"/>
      <c r="FI480" s="2"/>
      <c r="FJ480" s="2"/>
      <c r="FK480" s="2"/>
      <c r="FL480" s="2"/>
      <c r="FM480" s="2"/>
      <c r="FN480" s="2"/>
      <c r="FO480" s="2"/>
      <c r="FP480" s="2"/>
      <c r="FQ480" s="2"/>
      <c r="FR480" s="2"/>
      <c r="FS480" s="2"/>
      <c r="FT480" s="2"/>
      <c r="FU480" s="2"/>
      <c r="FV480" s="2"/>
      <c r="FW480" s="2"/>
      <c r="FX480" s="2"/>
      <c r="FY480" s="2"/>
      <c r="FZ480" s="2"/>
      <c r="GA480" s="2"/>
      <c r="GB480" s="2"/>
      <c r="GC480" s="2"/>
      <c r="GD480" s="2"/>
      <c r="GE480" s="2"/>
      <c r="GF480" s="2"/>
      <c r="GG480" s="2"/>
      <c r="GH480" s="2"/>
      <c r="GI480" s="2"/>
      <c r="GJ480" s="2"/>
      <c r="GK480" s="2"/>
      <c r="GL480" s="2"/>
      <c r="GM480" s="2"/>
      <c r="GN480" s="2"/>
      <c r="GO480" s="2"/>
      <c r="GP480" s="2"/>
    </row>
    <row r="481" spans="6:198" s="1" customFormat="1" ht="12.75" customHeight="1" thickTop="1">
      <c r="F481" s="97"/>
      <c r="G481" s="97"/>
      <c r="H481" s="97"/>
      <c r="I481" s="9"/>
      <c r="J481" s="9"/>
      <c r="K481" s="9"/>
      <c r="L481" s="9"/>
      <c r="M481" s="9"/>
      <c r="N481" s="9"/>
      <c r="O481" s="9"/>
      <c r="P481" s="9"/>
      <c r="Q481" s="9"/>
      <c r="R481" s="9"/>
      <c r="S481" s="9"/>
      <c r="T481" s="9"/>
      <c r="U481" s="9"/>
      <c r="V481" s="9"/>
      <c r="W481" s="9"/>
      <c r="X481" s="9"/>
      <c r="Y481" s="9"/>
      <c r="Z481" s="9"/>
      <c r="AA481" s="288"/>
      <c r="AB481" s="288"/>
      <c r="AC481" s="288"/>
      <c r="AD481" s="288"/>
      <c r="AE481" s="288"/>
      <c r="AF481" s="288"/>
      <c r="AG481" s="282"/>
      <c r="AH481" s="282"/>
      <c r="AI481" s="282"/>
      <c r="AJ481" s="149"/>
      <c r="AK481" s="149"/>
      <c r="AL481" s="149"/>
      <c r="AM481" s="149"/>
      <c r="AN481" s="149"/>
      <c r="AO481" s="149"/>
      <c r="AP481" s="149"/>
      <c r="AQ481" s="149"/>
      <c r="AR481" s="149"/>
      <c r="AS481" s="149"/>
      <c r="AT481" s="149"/>
      <c r="AU481" s="97"/>
      <c r="AV481" s="97"/>
      <c r="AW481" s="97"/>
      <c r="AX481" s="97"/>
      <c r="AY481" s="97"/>
      <c r="AZ481" s="97"/>
      <c r="BA481" s="97"/>
      <c r="BB481" s="97"/>
      <c r="BC481" s="97"/>
      <c r="BD481" s="97"/>
      <c r="BE481" s="97"/>
      <c r="BF481" s="97"/>
      <c r="BG481" s="97"/>
      <c r="BH481" s="97"/>
      <c r="BI481" s="97"/>
      <c r="BJ481" s="97"/>
      <c r="BK481" s="97"/>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c r="DG481" s="2"/>
      <c r="DH481" s="2"/>
      <c r="DI481" s="2"/>
      <c r="DJ481" s="2"/>
      <c r="DK481" s="2"/>
      <c r="DL481" s="2"/>
      <c r="DM481" s="2"/>
      <c r="DN481" s="2"/>
      <c r="DO481" s="2"/>
      <c r="DP481" s="2"/>
      <c r="DQ481" s="2"/>
      <c r="DR481" s="2"/>
      <c r="DS481" s="2"/>
      <c r="DT481" s="2"/>
      <c r="DU481" s="2"/>
      <c r="DV481" s="2"/>
      <c r="DW481" s="2"/>
      <c r="DX481" s="2"/>
      <c r="DY481" s="2"/>
      <c r="DZ481" s="2"/>
      <c r="EA481" s="2"/>
      <c r="EB481" s="2"/>
      <c r="EC481" s="2"/>
      <c r="ED481" s="2"/>
      <c r="EE481" s="2"/>
      <c r="EF481" s="2"/>
      <c r="EG481" s="2"/>
      <c r="EH481" s="2"/>
      <c r="EI481" s="2"/>
      <c r="EJ481" s="2"/>
      <c r="EK481" s="2"/>
      <c r="EL481" s="2"/>
      <c r="EM481" s="2"/>
      <c r="EN481" s="2"/>
      <c r="EO481" s="2"/>
      <c r="EP481" s="2"/>
      <c r="EQ481" s="2"/>
      <c r="ER481" s="2"/>
      <c r="ES481" s="2"/>
      <c r="ET481" s="2"/>
      <c r="EU481" s="2"/>
      <c r="EV481" s="2"/>
      <c r="EW481" s="2"/>
      <c r="EX481" s="2"/>
      <c r="EY481" s="2"/>
      <c r="EZ481" s="2"/>
      <c r="FA481" s="2"/>
      <c r="FB481" s="2"/>
      <c r="FC481" s="2"/>
      <c r="FD481" s="2"/>
      <c r="FE481" s="2"/>
      <c r="FF481" s="2"/>
      <c r="FG481" s="2"/>
      <c r="FH481" s="2"/>
      <c r="FI481" s="2"/>
      <c r="FJ481" s="2"/>
      <c r="FK481" s="2"/>
      <c r="FL481" s="2"/>
      <c r="FM481" s="2"/>
      <c r="FN481" s="2"/>
      <c r="FO481" s="2"/>
      <c r="FP481" s="2"/>
      <c r="FQ481" s="2"/>
      <c r="FR481" s="2"/>
      <c r="FS481" s="2"/>
      <c r="FT481" s="2"/>
      <c r="FU481" s="2"/>
      <c r="FV481" s="2"/>
      <c r="FW481" s="2"/>
      <c r="FX481" s="2"/>
      <c r="FY481" s="2"/>
      <c r="FZ481" s="2"/>
      <c r="GA481" s="2"/>
      <c r="GB481" s="2"/>
      <c r="GC481" s="2"/>
      <c r="GD481" s="2"/>
      <c r="GE481" s="2"/>
      <c r="GF481" s="2"/>
      <c r="GG481" s="2"/>
      <c r="GH481" s="2"/>
      <c r="GI481" s="2"/>
      <c r="GJ481" s="2"/>
      <c r="GK481" s="2"/>
      <c r="GL481" s="2"/>
      <c r="GM481" s="2"/>
      <c r="GN481" s="2"/>
      <c r="GO481" s="2"/>
      <c r="GP481" s="2"/>
    </row>
    <row r="482" spans="6:198" s="1" customFormat="1" ht="12.75" customHeight="1">
      <c r="F482" s="233"/>
      <c r="G482" s="233"/>
      <c r="H482" s="233"/>
      <c r="I482" s="715"/>
      <c r="J482" s="716"/>
      <c r="K482" s="716"/>
      <c r="L482" s="716"/>
      <c r="M482" s="716"/>
      <c r="N482" s="716"/>
      <c r="O482" s="716"/>
      <c r="P482" s="716"/>
      <c r="Q482" s="716"/>
      <c r="R482" s="716"/>
      <c r="S482" s="716"/>
      <c r="T482" s="716"/>
      <c r="U482" s="716"/>
      <c r="V482" s="81"/>
      <c r="W482" s="81"/>
      <c r="X482" s="81"/>
      <c r="Y482" s="81"/>
      <c r="Z482" s="81"/>
      <c r="AA482" s="718"/>
      <c r="AB482" s="718"/>
      <c r="AC482" s="718"/>
      <c r="AD482" s="718"/>
      <c r="AE482" s="718"/>
      <c r="AF482" s="718"/>
      <c r="AG482" s="289"/>
      <c r="AH482" s="289"/>
      <c r="AI482" s="289"/>
      <c r="AJ482" s="134"/>
      <c r="AK482" s="134"/>
      <c r="AL482" s="134"/>
      <c r="AM482" s="134"/>
      <c r="AN482" s="134"/>
      <c r="AO482" s="134"/>
      <c r="AP482" s="134"/>
      <c r="AQ482" s="134"/>
      <c r="AR482" s="134"/>
      <c r="AS482" s="134"/>
      <c r="AT482" s="134"/>
      <c r="AU482" s="233"/>
      <c r="AV482" s="233"/>
      <c r="AW482" s="233"/>
      <c r="AX482" s="233"/>
      <c r="AY482" s="233"/>
      <c r="AZ482" s="233"/>
      <c r="BA482" s="233"/>
      <c r="BB482" s="233"/>
      <c r="BC482" s="233"/>
      <c r="BD482" s="233"/>
      <c r="BE482" s="233"/>
      <c r="BF482" s="233"/>
      <c r="BG482" s="233"/>
      <c r="BH482" s="233"/>
      <c r="BI482" s="233"/>
      <c r="BJ482" s="233"/>
      <c r="BK482" s="233"/>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c r="DG482" s="2"/>
      <c r="DH482" s="2"/>
      <c r="DI482" s="2"/>
      <c r="DJ482" s="2"/>
      <c r="DK482" s="2"/>
      <c r="DL482" s="2"/>
      <c r="DM482" s="2"/>
      <c r="DN482" s="2"/>
      <c r="DO482" s="2"/>
      <c r="DP482" s="2"/>
      <c r="DQ482" s="2"/>
      <c r="DR482" s="2"/>
      <c r="DS482" s="2"/>
      <c r="DT482" s="2"/>
      <c r="DU482" s="2"/>
      <c r="DV482" s="2"/>
      <c r="DW482" s="2"/>
      <c r="DX482" s="2"/>
      <c r="DY482" s="2"/>
      <c r="DZ482" s="2"/>
      <c r="EA482" s="2"/>
      <c r="EB482" s="2"/>
      <c r="EC482" s="2"/>
      <c r="ED482" s="2"/>
      <c r="EE482" s="2"/>
      <c r="EF482" s="2"/>
      <c r="EG482" s="2"/>
      <c r="EH482" s="2"/>
      <c r="EI482" s="2"/>
      <c r="EJ482" s="2"/>
      <c r="EK482" s="2"/>
      <c r="EL482" s="2"/>
      <c r="EM482" s="2"/>
      <c r="EN482" s="2"/>
      <c r="EO482" s="2"/>
      <c r="EP482" s="2"/>
      <c r="EQ482" s="2"/>
      <c r="ER482" s="2"/>
      <c r="ES482" s="2"/>
      <c r="ET482" s="2"/>
      <c r="EU482" s="2"/>
      <c r="EV482" s="2"/>
      <c r="EW482" s="2"/>
      <c r="EX482" s="2"/>
      <c r="EY482" s="2"/>
      <c r="EZ482" s="2"/>
      <c r="FA482" s="2"/>
      <c r="FB482" s="2"/>
      <c r="FC482" s="2"/>
      <c r="FD482" s="2"/>
      <c r="FE482" s="2"/>
      <c r="FF482" s="2"/>
      <c r="FG482" s="2"/>
      <c r="FH482" s="2"/>
      <c r="FI482" s="2"/>
      <c r="FJ482" s="2"/>
      <c r="FK482" s="2"/>
      <c r="FL482" s="2"/>
      <c r="FM482" s="2"/>
      <c r="FN482" s="2"/>
      <c r="FO482" s="2"/>
      <c r="FP482" s="2"/>
      <c r="FQ482" s="2"/>
      <c r="FR482" s="2"/>
      <c r="FS482" s="2"/>
      <c r="FT482" s="2"/>
      <c r="FU482" s="2"/>
      <c r="FV482" s="2"/>
      <c r="FW482" s="2"/>
      <c r="FX482" s="2"/>
      <c r="FY482" s="2"/>
      <c r="FZ482" s="2"/>
      <c r="GA482" s="2"/>
      <c r="GB482" s="2"/>
      <c r="GC482" s="2"/>
      <c r="GD482" s="2"/>
      <c r="GE482" s="2"/>
      <c r="GF482" s="2"/>
      <c r="GG482" s="2"/>
      <c r="GH482" s="2"/>
      <c r="GI482" s="2"/>
      <c r="GJ482" s="2"/>
      <c r="GK482" s="2"/>
      <c r="GL482" s="2"/>
      <c r="GM482" s="2"/>
      <c r="GN482" s="2"/>
      <c r="GO482" s="2"/>
      <c r="GP482" s="2"/>
    </row>
    <row r="483" spans="6:198" s="1" customFormat="1" ht="12.75" customHeight="1">
      <c r="F483" s="233"/>
      <c r="G483" s="233"/>
      <c r="H483" s="233"/>
      <c r="I483" s="59"/>
      <c r="J483" s="9"/>
      <c r="K483" s="9"/>
      <c r="L483" s="9"/>
      <c r="M483" s="9"/>
      <c r="N483" s="9"/>
      <c r="O483" s="9"/>
      <c r="P483" s="9"/>
      <c r="Q483" s="9"/>
      <c r="R483" s="9"/>
      <c r="S483" s="9"/>
      <c r="T483" s="9"/>
      <c r="U483" s="9"/>
      <c r="V483" s="9"/>
      <c r="W483" s="9"/>
      <c r="X483" s="9"/>
      <c r="Y483" s="9"/>
      <c r="Z483" s="9"/>
      <c r="AA483" s="719"/>
      <c r="AB483" s="719"/>
      <c r="AC483" s="719"/>
      <c r="AD483" s="719"/>
      <c r="AE483" s="719"/>
      <c r="AF483" s="719"/>
      <c r="AG483" s="289"/>
      <c r="AH483" s="289"/>
      <c r="AI483" s="289"/>
      <c r="AJ483" s="134"/>
      <c r="AK483" s="134"/>
      <c r="AL483" s="134"/>
      <c r="AM483" s="134"/>
      <c r="AN483" s="134"/>
      <c r="AO483" s="134"/>
      <c r="AP483" s="134"/>
      <c r="AQ483" s="134"/>
      <c r="AR483" s="134"/>
      <c r="AS483" s="134"/>
      <c r="AT483" s="134"/>
      <c r="AU483" s="233"/>
      <c r="AV483" s="233"/>
      <c r="AW483" s="233"/>
      <c r="AX483" s="233"/>
      <c r="AY483" s="233"/>
      <c r="AZ483" s="233"/>
      <c r="BA483" s="233"/>
      <c r="BB483" s="233"/>
      <c r="BC483" s="233"/>
      <c r="BD483" s="233"/>
      <c r="BE483" s="233"/>
      <c r="BF483" s="233"/>
      <c r="BG483" s="233"/>
      <c r="BH483" s="233"/>
      <c r="BI483" s="233"/>
      <c r="BJ483" s="233"/>
      <c r="BK483" s="233"/>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c r="DG483" s="2"/>
      <c r="DH483" s="2"/>
      <c r="DI483" s="2"/>
      <c r="DJ483" s="2"/>
      <c r="DK483" s="2"/>
      <c r="DL483" s="2"/>
      <c r="DM483" s="2"/>
      <c r="DN483" s="2"/>
      <c r="DO483" s="2"/>
      <c r="DP483" s="2"/>
      <c r="DQ483" s="2"/>
      <c r="DR483" s="2"/>
      <c r="DS483" s="2"/>
      <c r="DT483" s="2"/>
      <c r="DU483" s="2"/>
      <c r="DV483" s="2"/>
      <c r="DW483" s="2"/>
      <c r="DX483" s="2"/>
      <c r="DY483" s="2"/>
      <c r="DZ483" s="2"/>
      <c r="EA483" s="2"/>
      <c r="EB483" s="2"/>
      <c r="EC483" s="2"/>
      <c r="ED483" s="2"/>
      <c r="EE483" s="2"/>
      <c r="EF483" s="2"/>
      <c r="EG483" s="2"/>
      <c r="EH483" s="2"/>
      <c r="EI483" s="2"/>
      <c r="EJ483" s="2"/>
      <c r="EK483" s="2"/>
      <c r="EL483" s="2"/>
      <c r="EM483" s="2"/>
      <c r="EN483" s="2"/>
      <c r="EO483" s="2"/>
      <c r="EP483" s="2"/>
      <c r="EQ483" s="2"/>
      <c r="ER483" s="2"/>
      <c r="ES483" s="2"/>
      <c r="ET483" s="2"/>
      <c r="EU483" s="2"/>
      <c r="EV483" s="2"/>
      <c r="EW483" s="2"/>
      <c r="EX483" s="2"/>
      <c r="EY483" s="2"/>
      <c r="EZ483" s="2"/>
      <c r="FA483" s="2"/>
      <c r="FB483" s="2"/>
      <c r="FC483" s="2"/>
      <c r="FD483" s="2"/>
      <c r="FE483" s="2"/>
      <c r="FF483" s="2"/>
      <c r="FG483" s="2"/>
      <c r="FH483" s="2"/>
      <c r="FI483" s="2"/>
      <c r="FJ483" s="2"/>
      <c r="FK483" s="2"/>
      <c r="FL483" s="2"/>
      <c r="FM483" s="2"/>
      <c r="FN483" s="2"/>
      <c r="FO483" s="2"/>
      <c r="FP483" s="2"/>
      <c r="FQ483" s="2"/>
      <c r="FR483" s="2"/>
      <c r="FS483" s="2"/>
      <c r="FT483" s="2"/>
      <c r="FU483" s="2"/>
      <c r="FV483" s="2"/>
      <c r="FW483" s="2"/>
      <c r="FX483" s="2"/>
      <c r="FY483" s="2"/>
      <c r="FZ483" s="2"/>
      <c r="GA483" s="2"/>
      <c r="GB483" s="2"/>
      <c r="GC483" s="2"/>
      <c r="GD483" s="2"/>
      <c r="GE483" s="2"/>
      <c r="GF483" s="2"/>
      <c r="GG483" s="2"/>
      <c r="GH483" s="2"/>
      <c r="GI483" s="2"/>
      <c r="GJ483" s="2"/>
      <c r="GK483" s="2"/>
      <c r="GL483" s="2"/>
      <c r="GM483" s="2"/>
      <c r="GN483" s="2"/>
      <c r="GO483" s="2"/>
      <c r="GP483" s="2"/>
    </row>
    <row r="484" spans="6:198" s="1" customFormat="1" ht="12.75" customHeight="1">
      <c r="F484" s="233"/>
      <c r="G484" s="233"/>
      <c r="H484" s="233"/>
      <c r="I484" s="57" t="s">
        <v>245</v>
      </c>
      <c r="J484" s="9"/>
      <c r="K484" s="9"/>
      <c r="L484" s="9"/>
      <c r="M484" s="9"/>
      <c r="N484" s="9"/>
      <c r="O484" s="9"/>
      <c r="P484" s="9"/>
      <c r="Q484" s="9"/>
      <c r="R484" s="9"/>
      <c r="S484" s="9"/>
      <c r="T484" s="9"/>
      <c r="U484" s="9"/>
      <c r="V484" s="9"/>
      <c r="W484" s="9"/>
      <c r="X484" s="9"/>
      <c r="Y484" s="9"/>
      <c r="Z484" s="9"/>
      <c r="AA484" s="288"/>
      <c r="AB484" s="288"/>
      <c r="AC484" s="288"/>
      <c r="AD484" s="288"/>
      <c r="AE484" s="288"/>
      <c r="AF484" s="288"/>
      <c r="AG484" s="289"/>
      <c r="AH484" s="289"/>
      <c r="AI484" s="289"/>
      <c r="AJ484" s="134"/>
      <c r="AK484" s="134"/>
      <c r="AL484" s="134"/>
      <c r="AM484" s="134"/>
      <c r="AN484" s="134"/>
      <c r="AO484" s="134"/>
      <c r="AP484" s="134"/>
      <c r="AQ484" s="134"/>
      <c r="AR484" s="134"/>
      <c r="AS484" s="134"/>
      <c r="AT484" s="134"/>
      <c r="AU484" s="233"/>
      <c r="AV484" s="233"/>
      <c r="AW484" s="233"/>
      <c r="AX484" s="233"/>
      <c r="AY484" s="233"/>
      <c r="AZ484" s="233"/>
      <c r="BA484" s="233"/>
      <c r="BB484" s="233"/>
      <c r="BC484" s="233"/>
      <c r="BD484" s="233"/>
      <c r="BE484" s="233"/>
      <c r="BF484" s="233"/>
      <c r="BG484" s="233"/>
      <c r="BH484" s="233"/>
      <c r="BI484" s="233"/>
      <c r="BJ484" s="233"/>
      <c r="BK484" s="233"/>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c r="DC484" s="2"/>
      <c r="DD484" s="2"/>
      <c r="DE484" s="2"/>
      <c r="DF484" s="2"/>
      <c r="DG484" s="2"/>
      <c r="DH484" s="2"/>
      <c r="DI484" s="2"/>
      <c r="DJ484" s="2"/>
      <c r="DK484" s="2"/>
      <c r="DL484" s="2"/>
      <c r="DM484" s="2"/>
      <c r="DN484" s="2"/>
      <c r="DO484" s="2"/>
      <c r="DP484" s="2"/>
      <c r="DQ484" s="2"/>
      <c r="DR484" s="2"/>
      <c r="DS484" s="2"/>
      <c r="DT484" s="2"/>
      <c r="DU484" s="2"/>
      <c r="DV484" s="2"/>
      <c r="DW484" s="2"/>
      <c r="DX484" s="2"/>
      <c r="DY484" s="2"/>
      <c r="DZ484" s="2"/>
      <c r="EA484" s="2"/>
      <c r="EB484" s="2"/>
      <c r="EC484" s="2"/>
      <c r="ED484" s="2"/>
      <c r="EE484" s="2"/>
      <c r="EF484" s="2"/>
      <c r="EG484" s="2"/>
      <c r="EH484" s="2"/>
      <c r="EI484" s="2"/>
      <c r="EJ484" s="2"/>
      <c r="EK484" s="2"/>
      <c r="EL484" s="2"/>
      <c r="EM484" s="2"/>
      <c r="EN484" s="2"/>
      <c r="EO484" s="2"/>
      <c r="EP484" s="2"/>
      <c r="EQ484" s="2"/>
      <c r="ER484" s="2"/>
      <c r="ES484" s="2"/>
      <c r="ET484" s="2"/>
      <c r="EU484" s="2"/>
      <c r="EV484" s="2"/>
      <c r="EW484" s="2"/>
      <c r="EX484" s="2"/>
      <c r="EY484" s="2"/>
      <c r="EZ484" s="2"/>
      <c r="FA484" s="2"/>
      <c r="FB484" s="2"/>
      <c r="FC484" s="2"/>
      <c r="FD484" s="2"/>
      <c r="FE484" s="2"/>
      <c r="FF484" s="2"/>
      <c r="FG484" s="2"/>
      <c r="FH484" s="2"/>
      <c r="FI484" s="2"/>
      <c r="FJ484" s="2"/>
      <c r="FK484" s="2"/>
      <c r="FL484" s="2"/>
      <c r="FM484" s="2"/>
      <c r="FN484" s="2"/>
      <c r="FO484" s="2"/>
      <c r="FP484" s="2"/>
      <c r="FQ484" s="2"/>
      <c r="FR484" s="2"/>
      <c r="FS484" s="2"/>
      <c r="FT484" s="2"/>
      <c r="FU484" s="2"/>
      <c r="FV484" s="2"/>
      <c r="FW484" s="2"/>
      <c r="FX484" s="2"/>
      <c r="FY484" s="2"/>
      <c r="FZ484" s="2"/>
      <c r="GA484" s="2"/>
      <c r="GB484" s="2"/>
      <c r="GC484" s="2"/>
      <c r="GD484" s="2"/>
      <c r="GE484" s="2"/>
      <c r="GF484" s="2"/>
      <c r="GG484" s="2"/>
      <c r="GH484" s="2"/>
      <c r="GI484" s="2"/>
      <c r="GJ484" s="2"/>
      <c r="GK484" s="2"/>
      <c r="GL484" s="2"/>
      <c r="GM484" s="2"/>
      <c r="GN484" s="2"/>
      <c r="GO484" s="2"/>
      <c r="GP484" s="2"/>
    </row>
    <row r="485" spans="6:198" s="1" customFormat="1" ht="12.75" customHeight="1">
      <c r="F485" s="233"/>
      <c r="G485" s="233"/>
      <c r="H485" s="233"/>
      <c r="I485" s="713" t="str">
        <f>'[1]Summary &amp; Aggregate Data'!B7</f>
        <v>Total interest receipts</v>
      </c>
      <c r="J485" s="713"/>
      <c r="K485" s="713"/>
      <c r="L485" s="713"/>
      <c r="M485" s="713"/>
      <c r="N485" s="713"/>
      <c r="O485" s="713"/>
      <c r="P485" s="713"/>
      <c r="Q485" s="713"/>
      <c r="R485" s="713"/>
      <c r="S485" s="713"/>
      <c r="T485" s="713"/>
      <c r="U485" s="713"/>
      <c r="V485" s="713"/>
      <c r="W485" s="713"/>
      <c r="X485" s="713"/>
      <c r="Y485" s="59"/>
      <c r="Z485" s="59"/>
      <c r="AA485" s="714">
        <f>'[1]Summary &amp; Aggregate Data'!C7</f>
        <v>0</v>
      </c>
      <c r="AB485" s="714"/>
      <c r="AC485" s="714"/>
      <c r="AD485" s="714"/>
      <c r="AE485" s="714"/>
      <c r="AF485" s="714"/>
      <c r="AG485" s="289"/>
      <c r="AH485" s="289"/>
      <c r="AI485" s="289"/>
      <c r="AJ485" s="134"/>
      <c r="AK485" s="134"/>
      <c r="AL485" s="134"/>
      <c r="AM485" s="134"/>
      <c r="AN485" s="134"/>
      <c r="AO485" s="134"/>
      <c r="AP485" s="134"/>
      <c r="AQ485" s="134"/>
      <c r="AR485" s="134"/>
      <c r="AS485" s="134"/>
      <c r="AT485" s="134"/>
      <c r="AU485" s="233"/>
      <c r="AV485" s="233"/>
      <c r="AW485" s="233"/>
      <c r="AX485" s="233"/>
      <c r="AY485" s="233"/>
      <c r="AZ485" s="233"/>
      <c r="BA485" s="233"/>
      <c r="BB485" s="233"/>
      <c r="BC485" s="233"/>
      <c r="BD485" s="233"/>
      <c r="BE485" s="233"/>
      <c r="BF485" s="233"/>
      <c r="BG485" s="233"/>
      <c r="BH485" s="233"/>
      <c r="BI485" s="233"/>
      <c r="BJ485" s="233"/>
      <c r="BK485" s="233"/>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c r="CV485" s="2"/>
      <c r="CW485" s="2"/>
      <c r="CX485" s="2"/>
      <c r="CY485" s="2"/>
      <c r="CZ485" s="2"/>
      <c r="DA485" s="2"/>
      <c r="DB485" s="2"/>
      <c r="DC485" s="2"/>
      <c r="DD485" s="2"/>
      <c r="DE485" s="2"/>
      <c r="DF485" s="2"/>
      <c r="DG485" s="2"/>
      <c r="DH485" s="2"/>
      <c r="DI485" s="2"/>
      <c r="DJ485" s="2"/>
      <c r="DK485" s="2"/>
      <c r="DL485" s="2"/>
      <c r="DM485" s="2"/>
      <c r="DN485" s="2"/>
      <c r="DO485" s="2"/>
      <c r="DP485" s="2"/>
      <c r="DQ485" s="2"/>
      <c r="DR485" s="2"/>
      <c r="DS485" s="2"/>
      <c r="DT485" s="2"/>
      <c r="DU485" s="2"/>
      <c r="DV485" s="2"/>
      <c r="DW485" s="2"/>
      <c r="DX485" s="2"/>
      <c r="DY485" s="2"/>
      <c r="DZ485" s="2"/>
      <c r="EA485" s="2"/>
      <c r="EB485" s="2"/>
      <c r="EC485" s="2"/>
      <c r="ED485" s="2"/>
      <c r="EE485" s="2"/>
      <c r="EF485" s="2"/>
      <c r="EG485" s="2"/>
      <c r="EH485" s="2"/>
      <c r="EI485" s="2"/>
      <c r="EJ485" s="2"/>
      <c r="EK485" s="2"/>
      <c r="EL485" s="2"/>
      <c r="EM485" s="2"/>
      <c r="EN485" s="2"/>
      <c r="EO485" s="2"/>
      <c r="EP485" s="2"/>
      <c r="EQ485" s="2"/>
      <c r="ER485" s="2"/>
      <c r="ES485" s="2"/>
      <c r="ET485" s="2"/>
      <c r="EU485" s="2"/>
      <c r="EV485" s="2"/>
      <c r="EW485" s="2"/>
      <c r="EX485" s="2"/>
      <c r="EY485" s="2"/>
      <c r="EZ485" s="2"/>
      <c r="FA485" s="2"/>
      <c r="FB485" s="2"/>
      <c r="FC485" s="2"/>
      <c r="FD485" s="2"/>
      <c r="FE485" s="2"/>
      <c r="FF485" s="2"/>
      <c r="FG485" s="2"/>
      <c r="FH485" s="2"/>
      <c r="FI485" s="2"/>
      <c r="FJ485" s="2"/>
      <c r="FK485" s="2"/>
      <c r="FL485" s="2"/>
      <c r="FM485" s="2"/>
      <c r="FN485" s="2"/>
      <c r="FO485" s="2"/>
      <c r="FP485" s="2"/>
      <c r="FQ485" s="2"/>
      <c r="FR485" s="2"/>
      <c r="FS485" s="2"/>
      <c r="FT485" s="2"/>
      <c r="FU485" s="2"/>
      <c r="FV485" s="2"/>
      <c r="FW485" s="2"/>
      <c r="FX485" s="2"/>
      <c r="FY485" s="2"/>
      <c r="FZ485" s="2"/>
      <c r="GA485" s="2"/>
      <c r="GB485" s="2"/>
      <c r="GC485" s="2"/>
      <c r="GD485" s="2"/>
      <c r="GE485" s="2"/>
      <c r="GF485" s="2"/>
      <c r="GG485" s="2"/>
      <c r="GH485" s="2"/>
      <c r="GI485" s="2"/>
      <c r="GJ485" s="2"/>
      <c r="GK485" s="2"/>
      <c r="GL485" s="2"/>
      <c r="GM485" s="2"/>
      <c r="GN485" s="2"/>
      <c r="GO485" s="2"/>
      <c r="GP485" s="2"/>
    </row>
    <row r="486" spans="6:198" s="1" customFormat="1" ht="12.75" customHeight="1">
      <c r="F486" s="290"/>
      <c r="G486" s="290"/>
      <c r="H486" s="290"/>
      <c r="I486" s="713" t="str">
        <f>'[1]Summary &amp; Aggregate Data'!B8</f>
        <v>Total fees</v>
      </c>
      <c r="J486" s="713"/>
      <c r="K486" s="713"/>
      <c r="L486" s="713"/>
      <c r="M486" s="713"/>
      <c r="N486" s="713"/>
      <c r="O486" s="713"/>
      <c r="P486" s="713"/>
      <c r="Q486" s="713"/>
      <c r="R486" s="713"/>
      <c r="S486" s="713"/>
      <c r="T486" s="713"/>
      <c r="U486" s="713"/>
      <c r="V486" s="713"/>
      <c r="W486" s="713"/>
      <c r="X486" s="713"/>
      <c r="Y486" s="290"/>
      <c r="Z486" s="290"/>
      <c r="AA486" s="714">
        <f>'[1]Summary &amp; Aggregate Data'!C8</f>
        <v>0</v>
      </c>
      <c r="AB486" s="714"/>
      <c r="AC486" s="714"/>
      <c r="AD486" s="714"/>
      <c r="AE486" s="714"/>
      <c r="AF486" s="714"/>
      <c r="AG486" s="290"/>
      <c r="AH486" s="290"/>
      <c r="AI486" s="290"/>
      <c r="AJ486" s="290"/>
      <c r="AK486" s="290"/>
      <c r="AL486" s="290"/>
      <c r="AM486" s="290"/>
      <c r="AN486" s="290"/>
      <c r="AO486" s="290"/>
      <c r="AP486" s="290"/>
      <c r="AQ486" s="290"/>
      <c r="AR486" s="290"/>
      <c r="AS486" s="290"/>
      <c r="AT486" s="290"/>
      <c r="AU486" s="290"/>
      <c r="AV486" s="290"/>
      <c r="AW486" s="290"/>
      <c r="AX486" s="290"/>
      <c r="AY486" s="290"/>
      <c r="AZ486" s="290"/>
      <c r="BA486" s="290"/>
      <c r="BB486" s="290"/>
      <c r="BC486" s="290"/>
      <c r="BD486" s="290"/>
      <c r="BE486" s="290"/>
      <c r="BF486" s="290"/>
      <c r="BG486" s="290"/>
      <c r="BH486" s="290"/>
      <c r="BI486" s="290"/>
      <c r="BJ486" s="290"/>
      <c r="BK486" s="290"/>
      <c r="BR486" s="2"/>
      <c r="BS486" s="2"/>
      <c r="BT486" s="2"/>
      <c r="BU486" s="2"/>
      <c r="BV486" s="2"/>
      <c r="BW486" s="2"/>
      <c r="BX486" s="2"/>
      <c r="BY486" s="2"/>
      <c r="BZ486" s="2"/>
      <c r="CA486" s="2"/>
      <c r="CB486" s="2"/>
      <c r="CC486" s="2"/>
      <c r="CD486" s="2"/>
      <c r="CE486" s="2"/>
      <c r="CF486" s="2"/>
      <c r="CG486" s="2"/>
      <c r="CH486" s="2"/>
      <c r="CI486" s="2"/>
      <c r="CJ486" s="2"/>
      <c r="CK486" s="2"/>
      <c r="CL486" s="2"/>
      <c r="CM486" s="2"/>
      <c r="CN486" s="2"/>
      <c r="CO486" s="2"/>
      <c r="CP486" s="2"/>
      <c r="CQ486" s="2"/>
      <c r="CR486" s="2"/>
      <c r="CS486" s="2"/>
      <c r="CT486" s="2"/>
      <c r="CU486" s="2"/>
      <c r="CV486" s="2"/>
      <c r="CW486" s="2"/>
      <c r="CX486" s="2"/>
      <c r="CY486" s="2"/>
      <c r="CZ486" s="2"/>
      <c r="DA486" s="2"/>
      <c r="DB486" s="2"/>
      <c r="DC486" s="2"/>
      <c r="DD486" s="2"/>
      <c r="DE486" s="2"/>
      <c r="DF486" s="2"/>
      <c r="DG486" s="2"/>
      <c r="DH486" s="2"/>
      <c r="DI486" s="2"/>
      <c r="DJ486" s="2"/>
      <c r="DK486" s="2"/>
      <c r="DL486" s="2"/>
      <c r="DM486" s="2"/>
      <c r="DN486" s="2"/>
      <c r="DO486" s="2"/>
      <c r="DP486" s="2"/>
      <c r="DQ486" s="2"/>
      <c r="DR486" s="2"/>
      <c r="DS486" s="2"/>
      <c r="DT486" s="2"/>
      <c r="DU486" s="2"/>
      <c r="DV486" s="2"/>
      <c r="DW486" s="2"/>
      <c r="DX486" s="2"/>
      <c r="DY486" s="2"/>
      <c r="DZ486" s="2"/>
      <c r="EA486" s="2"/>
      <c r="EB486" s="2"/>
      <c r="EC486" s="2"/>
      <c r="ED486" s="2"/>
      <c r="EE486" s="2"/>
      <c r="EF486" s="2"/>
      <c r="EG486" s="2"/>
      <c r="EH486" s="2"/>
      <c r="EI486" s="2"/>
      <c r="EJ486" s="2"/>
      <c r="EK486" s="2"/>
      <c r="EL486" s="2"/>
      <c r="EM486" s="2"/>
      <c r="EN486" s="2"/>
      <c r="EO486" s="2"/>
      <c r="EP486" s="2"/>
      <c r="EQ486" s="2"/>
      <c r="ER486" s="2"/>
      <c r="ES486" s="2"/>
      <c r="ET486" s="2"/>
      <c r="EU486" s="2"/>
      <c r="EV486" s="2"/>
      <c r="EW486" s="2"/>
      <c r="EX486" s="2"/>
      <c r="EY486" s="2"/>
      <c r="EZ486" s="2"/>
      <c r="FA486" s="2"/>
      <c r="FB486" s="2"/>
      <c r="FC486" s="2"/>
      <c r="FD486" s="2"/>
      <c r="FE486" s="2"/>
      <c r="FF486" s="2"/>
      <c r="FG486" s="2"/>
      <c r="FH486" s="2"/>
      <c r="FI486" s="2"/>
      <c r="FJ486" s="2"/>
      <c r="FK486" s="2"/>
      <c r="FL486" s="2"/>
      <c r="FM486" s="2"/>
      <c r="FN486" s="2"/>
      <c r="FO486" s="2"/>
      <c r="FP486" s="2"/>
      <c r="FQ486" s="2"/>
      <c r="FR486" s="2"/>
      <c r="FS486" s="2"/>
      <c r="FT486" s="2"/>
      <c r="FU486" s="2"/>
      <c r="FV486" s="2"/>
      <c r="FW486" s="2"/>
      <c r="FX486" s="2"/>
      <c r="FY486" s="2"/>
      <c r="FZ486" s="2"/>
      <c r="GA486" s="2"/>
      <c r="GB486" s="2"/>
      <c r="GC486" s="2"/>
      <c r="GD486" s="2"/>
      <c r="GE486" s="2"/>
      <c r="GF486" s="2"/>
      <c r="GG486" s="2"/>
      <c r="GH486" s="2"/>
      <c r="GI486" s="2"/>
      <c r="GJ486" s="2"/>
      <c r="GK486" s="2"/>
      <c r="GL486" s="2"/>
      <c r="GM486" s="2"/>
      <c r="GN486" s="2"/>
      <c r="GO486" s="2"/>
      <c r="GP486" s="2"/>
    </row>
    <row r="487" spans="6:198" s="1" customFormat="1" ht="12.75" customHeight="1">
      <c r="F487" s="97"/>
      <c r="G487" s="97"/>
      <c r="H487" s="97"/>
      <c r="I487" s="713" t="str">
        <f>'[1]Summary &amp; Aggregate Data'!B9</f>
        <v>Total expenses</v>
      </c>
      <c r="J487" s="713"/>
      <c r="K487" s="713"/>
      <c r="L487" s="713"/>
      <c r="M487" s="713"/>
      <c r="N487" s="713"/>
      <c r="O487" s="713"/>
      <c r="P487" s="713"/>
      <c r="Q487" s="713"/>
      <c r="R487" s="713"/>
      <c r="S487" s="713"/>
      <c r="T487" s="713"/>
      <c r="U487" s="713"/>
      <c r="V487" s="713"/>
      <c r="W487" s="713"/>
      <c r="X487" s="713"/>
      <c r="Y487" s="97"/>
      <c r="Z487" s="97"/>
      <c r="AA487" s="714">
        <f>'[1]Summary &amp; Aggregate Data'!C9</f>
        <v>0</v>
      </c>
      <c r="AB487" s="714"/>
      <c r="AC487" s="714"/>
      <c r="AD487" s="714"/>
      <c r="AE487" s="714"/>
      <c r="AF487" s="714"/>
      <c r="AG487" s="97"/>
      <c r="AH487" s="97"/>
      <c r="AI487" s="97"/>
      <c r="AJ487" s="97"/>
      <c r="AK487" s="97"/>
      <c r="AL487" s="97"/>
      <c r="AM487" s="97"/>
      <c r="AN487" s="97"/>
      <c r="AO487" s="97"/>
      <c r="AP487" s="97"/>
      <c r="AQ487" s="97"/>
      <c r="AR487" s="97"/>
      <c r="AS487" s="97"/>
      <c r="AT487" s="97"/>
      <c r="AU487" s="97"/>
      <c r="AV487" s="97"/>
      <c r="AW487" s="97"/>
      <c r="AX487" s="97"/>
      <c r="AY487" s="97"/>
      <c r="AZ487" s="97"/>
      <c r="BA487" s="97"/>
      <c r="BB487" s="97"/>
      <c r="BC487" s="97"/>
      <c r="BD487" s="97"/>
      <c r="BE487" s="97"/>
      <c r="BF487" s="97"/>
      <c r="BG487" s="97"/>
      <c r="BH487" s="97"/>
      <c r="BI487" s="97"/>
      <c r="BJ487" s="97"/>
      <c r="BK487" s="97"/>
      <c r="BR487" s="2"/>
      <c r="BS487" s="2"/>
      <c r="BT487" s="2"/>
      <c r="BU487" s="2"/>
      <c r="BV487" s="2"/>
      <c r="BW487" s="2"/>
      <c r="BX487" s="2"/>
      <c r="BY487" s="2"/>
      <c r="BZ487" s="2"/>
      <c r="CA487" s="2"/>
      <c r="CB487" s="2"/>
      <c r="CC487" s="2"/>
      <c r="CD487" s="2"/>
      <c r="CE487" s="2"/>
      <c r="CF487" s="2"/>
      <c r="CG487" s="2"/>
      <c r="CH487" s="2"/>
      <c r="CI487" s="2"/>
      <c r="CJ487" s="2"/>
      <c r="CK487" s="2"/>
      <c r="CL487" s="2"/>
      <c r="CM487" s="2"/>
      <c r="CN487" s="2"/>
      <c r="CO487" s="2"/>
      <c r="CP487" s="2"/>
      <c r="CQ487" s="2"/>
      <c r="CR487" s="2"/>
      <c r="CS487" s="2"/>
      <c r="CT487" s="2"/>
      <c r="CU487" s="2"/>
      <c r="CV487" s="2"/>
      <c r="CW487" s="2"/>
      <c r="CX487" s="2"/>
      <c r="CY487" s="2"/>
      <c r="CZ487" s="2"/>
      <c r="DA487" s="2"/>
      <c r="DB487" s="2"/>
      <c r="DC487" s="2"/>
      <c r="DD487" s="2"/>
      <c r="DE487" s="2"/>
      <c r="DF487" s="2"/>
      <c r="DG487" s="2"/>
      <c r="DH487" s="2"/>
      <c r="DI487" s="2"/>
      <c r="DJ487" s="2"/>
      <c r="DK487" s="2"/>
      <c r="DL487" s="2"/>
      <c r="DM487" s="2"/>
      <c r="DN487" s="2"/>
      <c r="DO487" s="2"/>
      <c r="DP487" s="2"/>
      <c r="DQ487" s="2"/>
      <c r="DR487" s="2"/>
      <c r="DS487" s="2"/>
      <c r="DT487" s="2"/>
      <c r="DU487" s="2"/>
      <c r="DV487" s="2"/>
      <c r="DW487" s="2"/>
      <c r="DX487" s="2"/>
      <c r="DY487" s="2"/>
      <c r="DZ487" s="2"/>
      <c r="EA487" s="2"/>
      <c r="EB487" s="2"/>
      <c r="EC487" s="2"/>
      <c r="ED487" s="2"/>
      <c r="EE487" s="2"/>
      <c r="EF487" s="2"/>
      <c r="EG487" s="2"/>
      <c r="EH487" s="2"/>
      <c r="EI487" s="2"/>
      <c r="EJ487" s="2"/>
      <c r="EK487" s="2"/>
      <c r="EL487" s="2"/>
      <c r="EM487" s="2"/>
      <c r="EN487" s="2"/>
      <c r="EO487" s="2"/>
      <c r="EP487" s="2"/>
      <c r="EQ487" s="2"/>
      <c r="ER487" s="2"/>
      <c r="ES487" s="2"/>
      <c r="ET487" s="2"/>
      <c r="EU487" s="2"/>
      <c r="EV487" s="2"/>
      <c r="EW487" s="2"/>
      <c r="EX487" s="2"/>
      <c r="EY487" s="2"/>
      <c r="EZ487" s="2"/>
      <c r="FA487" s="2"/>
      <c r="FB487" s="2"/>
      <c r="FC487" s="2"/>
      <c r="FD487" s="2"/>
      <c r="FE487" s="2"/>
      <c r="FF487" s="2"/>
      <c r="FG487" s="2"/>
      <c r="FH487" s="2"/>
      <c r="FI487" s="2"/>
      <c r="FJ487" s="2"/>
      <c r="FK487" s="2"/>
      <c r="FL487" s="2"/>
      <c r="FM487" s="2"/>
      <c r="FN487" s="2"/>
      <c r="FO487" s="2"/>
      <c r="FP487" s="2"/>
      <c r="FQ487" s="2"/>
      <c r="FR487" s="2"/>
      <c r="FS487" s="2"/>
      <c r="FT487" s="2"/>
      <c r="FU487" s="2"/>
      <c r="FV487" s="2"/>
      <c r="FW487" s="2"/>
      <c r="FX487" s="2"/>
      <c r="FY487" s="2"/>
      <c r="FZ487" s="2"/>
      <c r="GA487" s="2"/>
      <c r="GB487" s="2"/>
      <c r="GC487" s="2"/>
      <c r="GD487" s="2"/>
      <c r="GE487" s="2"/>
      <c r="GF487" s="2"/>
      <c r="GG487" s="2"/>
      <c r="GH487" s="2"/>
      <c r="GI487" s="2"/>
      <c r="GJ487" s="2"/>
      <c r="GK487" s="2"/>
      <c r="GL487" s="2"/>
      <c r="GM487" s="2"/>
      <c r="GN487" s="2"/>
      <c r="GO487" s="2"/>
      <c r="GP487" s="2"/>
    </row>
    <row r="488" spans="6:198" s="1" customFormat="1" ht="12.75" customHeight="1">
      <c r="F488" s="273"/>
      <c r="G488" s="97"/>
      <c r="H488" s="97"/>
      <c r="I488" s="713" t="str">
        <f>'[1]Summary &amp; Aggregate Data'!B10</f>
        <v>Total ERC</v>
      </c>
      <c r="J488" s="713"/>
      <c r="K488" s="713"/>
      <c r="L488" s="713"/>
      <c r="M488" s="713"/>
      <c r="N488" s="713"/>
      <c r="O488" s="713"/>
      <c r="P488" s="713"/>
      <c r="Q488" s="713"/>
      <c r="R488" s="713"/>
      <c r="S488" s="713"/>
      <c r="T488" s="713"/>
      <c r="U488" s="713"/>
      <c r="V488" s="713"/>
      <c r="W488" s="713"/>
      <c r="X488" s="713"/>
      <c r="Y488" s="97"/>
      <c r="Z488" s="97"/>
      <c r="AA488" s="714">
        <f>'[1]Summary &amp; Aggregate Data'!C10</f>
        <v>0</v>
      </c>
      <c r="AB488" s="714"/>
      <c r="AC488" s="714"/>
      <c r="AD488" s="714"/>
      <c r="AE488" s="714"/>
      <c r="AF488" s="714"/>
      <c r="AG488" s="97"/>
      <c r="AH488" s="97"/>
      <c r="AI488" s="97"/>
      <c r="AJ488" s="97"/>
      <c r="AK488" s="159"/>
      <c r="AL488" s="159"/>
      <c r="AM488" s="159"/>
      <c r="AN488" s="159"/>
      <c r="AO488" s="159"/>
      <c r="AP488" s="97"/>
      <c r="AQ488" s="97"/>
      <c r="AR488" s="97"/>
      <c r="AS488" s="273"/>
      <c r="AT488" s="97"/>
      <c r="AU488" s="97"/>
      <c r="AV488" s="97"/>
      <c r="AW488" s="97"/>
      <c r="AX488" s="97"/>
      <c r="AY488" s="97"/>
      <c r="AZ488" s="97"/>
      <c r="BA488" s="97"/>
      <c r="BB488" s="97"/>
      <c r="BC488" s="97"/>
      <c r="BD488" s="97"/>
      <c r="BE488" s="97"/>
      <c r="BF488" s="97"/>
      <c r="BG488" s="97"/>
      <c r="BH488" s="97"/>
      <c r="BI488" s="97"/>
      <c r="BJ488" s="97"/>
      <c r="BK488" s="97"/>
      <c r="BR488" s="2"/>
      <c r="BS488" s="2"/>
      <c r="BT488" s="2"/>
      <c r="BU488" s="2"/>
      <c r="BV488" s="2"/>
      <c r="BW488" s="2"/>
      <c r="BX488" s="2"/>
      <c r="BY488" s="2"/>
      <c r="BZ488" s="2"/>
      <c r="CA488" s="2"/>
      <c r="CB488" s="2"/>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c r="DG488" s="2"/>
      <c r="DH488" s="2"/>
      <c r="DI488" s="2"/>
      <c r="DJ488" s="2"/>
      <c r="DK488" s="2"/>
      <c r="DL488" s="2"/>
      <c r="DM488" s="2"/>
      <c r="DN488" s="2"/>
      <c r="DO488" s="2"/>
      <c r="DP488" s="2"/>
      <c r="DQ488" s="2"/>
      <c r="DR488" s="2"/>
      <c r="DS488" s="2"/>
      <c r="DT488" s="2"/>
      <c r="DU488" s="2"/>
      <c r="DV488" s="2"/>
      <c r="DW488" s="2"/>
      <c r="DX488" s="2"/>
      <c r="DY488" s="2"/>
      <c r="DZ488" s="2"/>
      <c r="EA488" s="2"/>
      <c r="EB488" s="2"/>
      <c r="EC488" s="2"/>
      <c r="ED488" s="2"/>
      <c r="EE488" s="2"/>
      <c r="EF488" s="2"/>
      <c r="EG488" s="2"/>
      <c r="EH488" s="2"/>
      <c r="EI488" s="2"/>
      <c r="EJ488" s="2"/>
      <c r="EK488" s="2"/>
      <c r="EL488" s="2"/>
      <c r="EM488" s="2"/>
      <c r="EN488" s="2"/>
      <c r="EO488" s="2"/>
      <c r="EP488" s="2"/>
      <c r="EQ488" s="2"/>
      <c r="ER488" s="2"/>
      <c r="ES488" s="2"/>
      <c r="ET488" s="2"/>
      <c r="EU488" s="2"/>
      <c r="EV488" s="2"/>
      <c r="EW488" s="2"/>
      <c r="EX488" s="2"/>
      <c r="EY488" s="2"/>
      <c r="EZ488" s="2"/>
      <c r="FA488" s="2"/>
      <c r="FB488" s="2"/>
      <c r="FC488" s="2"/>
      <c r="FD488" s="2"/>
      <c r="FE488" s="2"/>
      <c r="FF488" s="2"/>
      <c r="FG488" s="2"/>
      <c r="FH488" s="2"/>
      <c r="FI488" s="2"/>
      <c r="FJ488" s="2"/>
      <c r="FK488" s="2"/>
      <c r="FL488" s="2"/>
      <c r="FM488" s="2"/>
      <c r="FN488" s="2"/>
      <c r="FO488" s="2"/>
      <c r="FP488" s="2"/>
      <c r="FQ488" s="2"/>
      <c r="FR488" s="2"/>
      <c r="FS488" s="2"/>
      <c r="FT488" s="2"/>
      <c r="FU488" s="2"/>
      <c r="FV488" s="2"/>
      <c r="FW488" s="2"/>
      <c r="FX488" s="2"/>
      <c r="FY488" s="2"/>
      <c r="FZ488" s="2"/>
      <c r="GA488" s="2"/>
      <c r="GB488" s="2"/>
      <c r="GC488" s="2"/>
      <c r="GD488" s="2"/>
      <c r="GE488" s="2"/>
      <c r="GF488" s="2"/>
      <c r="GG488" s="2"/>
      <c r="GH488" s="2"/>
      <c r="GI488" s="2"/>
      <c r="GJ488" s="2"/>
      <c r="GK488" s="2"/>
      <c r="GL488" s="2"/>
      <c r="GM488" s="2"/>
      <c r="GN488" s="2"/>
      <c r="GO488" s="2"/>
      <c r="GP488" s="2"/>
    </row>
    <row r="489" spans="6:198" s="1" customFormat="1" ht="12.75" customHeight="1">
      <c r="F489" s="97"/>
      <c r="G489" s="97"/>
      <c r="H489" s="97"/>
      <c r="I489" s="713" t="str">
        <f>'[1]Summary &amp; Aggregate Data'!B11</f>
        <v>Total Revenue Recoveries</v>
      </c>
      <c r="J489" s="713"/>
      <c r="K489" s="713"/>
      <c r="L489" s="713"/>
      <c r="M489" s="713"/>
      <c r="N489" s="713"/>
      <c r="O489" s="713"/>
      <c r="P489" s="713"/>
      <c r="Q489" s="713"/>
      <c r="R489" s="713"/>
      <c r="S489" s="713"/>
      <c r="T489" s="713"/>
      <c r="U489" s="713"/>
      <c r="V489" s="713"/>
      <c r="W489" s="713"/>
      <c r="X489" s="713"/>
      <c r="Y489" s="97"/>
      <c r="Z489" s="97"/>
      <c r="AA489" s="714">
        <f>'[1]Summary &amp; Aggregate Data'!C11</f>
        <v>0</v>
      </c>
      <c r="AB489" s="714"/>
      <c r="AC489" s="714"/>
      <c r="AD489" s="714"/>
      <c r="AE489" s="714"/>
      <c r="AF489" s="714"/>
      <c r="AG489" s="97"/>
      <c r="AH489" s="97"/>
      <c r="AI489" s="97"/>
      <c r="AJ489" s="97"/>
      <c r="AK489" s="159"/>
      <c r="AL489" s="159"/>
      <c r="AM489" s="159"/>
      <c r="AN489" s="159"/>
      <c r="AO489" s="159"/>
      <c r="AP489" s="97"/>
      <c r="AQ489" s="97"/>
      <c r="AR489" s="97"/>
      <c r="AS489" s="273"/>
      <c r="AT489" s="97"/>
      <c r="AU489" s="97"/>
      <c r="AV489" s="97"/>
      <c r="AW489" s="97"/>
      <c r="AX489" s="97"/>
      <c r="AY489" s="97"/>
      <c r="AZ489" s="97"/>
      <c r="BA489" s="97"/>
      <c r="BB489" s="97"/>
      <c r="BC489" s="97"/>
      <c r="BD489" s="97"/>
      <c r="BE489" s="97"/>
      <c r="BF489" s="159"/>
      <c r="BG489" s="159"/>
      <c r="BH489" s="159"/>
      <c r="BI489" s="159"/>
      <c r="BJ489" s="159"/>
      <c r="BK489" s="159"/>
      <c r="BR489" s="2"/>
      <c r="BS489" s="2"/>
      <c r="BT489" s="2"/>
      <c r="BU489" s="2"/>
      <c r="BV489" s="2"/>
      <c r="BW489" s="2"/>
      <c r="BX489" s="2"/>
      <c r="BY489" s="2"/>
      <c r="BZ489" s="2"/>
      <c r="CA489" s="2"/>
      <c r="CB489" s="2"/>
      <c r="CC489" s="2"/>
      <c r="CD489" s="2"/>
      <c r="CE489" s="2"/>
      <c r="CF489" s="2"/>
      <c r="CG489" s="2"/>
      <c r="CH489" s="2"/>
      <c r="CI489" s="2"/>
      <c r="CJ489" s="2"/>
      <c r="CK489" s="2"/>
      <c r="CL489" s="2"/>
      <c r="CM489" s="2"/>
      <c r="CN489" s="2"/>
      <c r="CO489" s="2"/>
      <c r="CP489" s="2"/>
      <c r="CQ489" s="2"/>
      <c r="CR489" s="2"/>
      <c r="CS489" s="2"/>
      <c r="CT489" s="2"/>
      <c r="CU489" s="2"/>
      <c r="CV489" s="2"/>
      <c r="CW489" s="2"/>
      <c r="CX489" s="2"/>
      <c r="CY489" s="2"/>
      <c r="CZ489" s="2"/>
      <c r="DA489" s="2"/>
      <c r="DB489" s="2"/>
      <c r="DC489" s="2"/>
      <c r="DD489" s="2"/>
      <c r="DE489" s="2"/>
      <c r="DF489" s="2"/>
      <c r="DG489" s="2"/>
      <c r="DH489" s="2"/>
      <c r="DI489" s="2"/>
      <c r="DJ489" s="2"/>
      <c r="DK489" s="2"/>
      <c r="DL489" s="2"/>
      <c r="DM489" s="2"/>
      <c r="DN489" s="2"/>
      <c r="DO489" s="2"/>
      <c r="DP489" s="2"/>
      <c r="DQ489" s="2"/>
      <c r="DR489" s="2"/>
      <c r="DS489" s="2"/>
      <c r="DT489" s="2"/>
      <c r="DU489" s="2"/>
      <c r="DV489" s="2"/>
      <c r="DW489" s="2"/>
      <c r="DX489" s="2"/>
      <c r="DY489" s="2"/>
      <c r="DZ489" s="2"/>
      <c r="EA489" s="2"/>
      <c r="EB489" s="2"/>
      <c r="EC489" s="2"/>
      <c r="ED489" s="2"/>
      <c r="EE489" s="2"/>
      <c r="EF489" s="2"/>
      <c r="EG489" s="2"/>
      <c r="EH489" s="2"/>
      <c r="EI489" s="2"/>
      <c r="EJ489" s="2"/>
      <c r="EK489" s="2"/>
      <c r="EL489" s="2"/>
      <c r="EM489" s="2"/>
      <c r="EN489" s="2"/>
      <c r="EO489" s="2"/>
      <c r="EP489" s="2"/>
      <c r="EQ489" s="2"/>
      <c r="ER489" s="2"/>
      <c r="ES489" s="2"/>
      <c r="ET489" s="2"/>
      <c r="EU489" s="2"/>
      <c r="EV489" s="2"/>
      <c r="EW489" s="2"/>
      <c r="EX489" s="2"/>
      <c r="EY489" s="2"/>
      <c r="EZ489" s="2"/>
      <c r="FA489" s="2"/>
      <c r="FB489" s="2"/>
      <c r="FC489" s="2"/>
      <c r="FD489" s="2"/>
      <c r="FE489" s="2"/>
      <c r="FF489" s="2"/>
      <c r="FG489" s="2"/>
      <c r="FH489" s="2"/>
      <c r="FI489" s="2"/>
      <c r="FJ489" s="2"/>
      <c r="FK489" s="2"/>
      <c r="FL489" s="2"/>
      <c r="FM489" s="2"/>
      <c r="FN489" s="2"/>
      <c r="FO489" s="2"/>
      <c r="FP489" s="2"/>
      <c r="FQ489" s="2"/>
      <c r="FR489" s="2"/>
      <c r="FS489" s="2"/>
      <c r="FT489" s="2"/>
      <c r="FU489" s="2"/>
      <c r="FV489" s="2"/>
      <c r="FW489" s="2"/>
      <c r="FX489" s="2"/>
      <c r="FY489" s="2"/>
      <c r="FZ489" s="2"/>
      <c r="GA489" s="2"/>
      <c r="GB489" s="2"/>
      <c r="GC489" s="2"/>
      <c r="GD489" s="2"/>
      <c r="GE489" s="2"/>
      <c r="GF489" s="2"/>
      <c r="GG489" s="2"/>
      <c r="GH489" s="2"/>
      <c r="GI489" s="2"/>
      <c r="GJ489" s="2"/>
      <c r="GK489" s="2"/>
      <c r="GL489" s="2"/>
      <c r="GM489" s="2"/>
      <c r="GN489" s="2"/>
      <c r="GO489" s="2"/>
      <c r="GP489" s="2"/>
    </row>
    <row r="490" spans="6:198" s="1" customFormat="1" ht="12.75" customHeight="1">
      <c r="F490" s="97"/>
      <c r="G490" s="97"/>
      <c r="H490" s="97"/>
      <c r="I490" s="713"/>
      <c r="J490" s="713"/>
      <c r="K490" s="713"/>
      <c r="L490" s="713"/>
      <c r="M490" s="713"/>
      <c r="N490" s="713"/>
      <c r="O490" s="713"/>
      <c r="P490" s="713"/>
      <c r="Q490" s="713"/>
      <c r="R490" s="713"/>
      <c r="S490" s="713"/>
      <c r="T490" s="713"/>
      <c r="U490" s="713"/>
      <c r="V490" s="713"/>
      <c r="W490" s="713"/>
      <c r="X490" s="713"/>
      <c r="Y490" s="97"/>
      <c r="Z490" s="97"/>
      <c r="AA490" s="714"/>
      <c r="AB490" s="714"/>
      <c r="AC490" s="714"/>
      <c r="AD490" s="714"/>
      <c r="AE490" s="714"/>
      <c r="AF490" s="714"/>
      <c r="AG490" s="97"/>
      <c r="AH490" s="97"/>
      <c r="AI490" s="97"/>
      <c r="AJ490" s="97"/>
      <c r="AK490" s="177"/>
      <c r="AL490" s="177"/>
      <c r="AM490" s="177"/>
      <c r="AN490" s="177"/>
      <c r="AO490" s="177"/>
      <c r="AP490" s="97"/>
      <c r="AQ490" s="97"/>
      <c r="AR490" s="97"/>
      <c r="AS490" s="273"/>
      <c r="AT490" s="97"/>
      <c r="AU490" s="97"/>
      <c r="AV490" s="97"/>
      <c r="AW490" s="97"/>
      <c r="AX490" s="97"/>
      <c r="AY490" s="97"/>
      <c r="AZ490" s="97"/>
      <c r="BA490" s="97"/>
      <c r="BB490" s="97"/>
      <c r="BC490" s="97"/>
      <c r="BD490" s="97"/>
      <c r="BE490" s="97"/>
      <c r="BF490" s="177"/>
      <c r="BG490" s="177"/>
      <c r="BH490" s="177"/>
      <c r="BI490" s="177"/>
      <c r="BJ490" s="177"/>
      <c r="BK490" s="177"/>
      <c r="BR490" s="2"/>
      <c r="BS490" s="2"/>
      <c r="BT490" s="2"/>
      <c r="BU490" s="2"/>
      <c r="BV490" s="2"/>
      <c r="BW490" s="2"/>
      <c r="BX490" s="2"/>
      <c r="BY490" s="2"/>
      <c r="BZ490" s="2"/>
      <c r="CA490" s="2"/>
      <c r="CB490" s="2"/>
      <c r="CC490" s="2"/>
      <c r="CD490" s="2"/>
      <c r="CE490" s="2"/>
      <c r="CF490" s="2"/>
      <c r="CG490" s="2"/>
      <c r="CH490" s="2"/>
      <c r="CI490" s="2"/>
      <c r="CJ490" s="2"/>
      <c r="CK490" s="2"/>
      <c r="CL490" s="2"/>
      <c r="CM490" s="2"/>
      <c r="CN490" s="2"/>
      <c r="CO490" s="2"/>
      <c r="CP490" s="2"/>
      <c r="CQ490" s="2"/>
      <c r="CR490" s="2"/>
      <c r="CS490" s="2"/>
      <c r="CT490" s="2"/>
      <c r="CU490" s="2"/>
      <c r="CV490" s="2"/>
      <c r="CW490" s="2"/>
      <c r="CX490" s="2"/>
      <c r="CY490" s="2"/>
      <c r="CZ490" s="2"/>
      <c r="DA490" s="2"/>
      <c r="DB490" s="2"/>
      <c r="DC490" s="2"/>
      <c r="DD490" s="2"/>
      <c r="DE490" s="2"/>
      <c r="DF490" s="2"/>
      <c r="DG490" s="2"/>
      <c r="DH490" s="2"/>
      <c r="DI490" s="2"/>
      <c r="DJ490" s="2"/>
      <c r="DK490" s="2"/>
      <c r="DL490" s="2"/>
      <c r="DM490" s="2"/>
      <c r="DN490" s="2"/>
      <c r="DO490" s="2"/>
      <c r="DP490" s="2"/>
      <c r="DQ490" s="2"/>
      <c r="DR490" s="2"/>
      <c r="DS490" s="2"/>
      <c r="DT490" s="2"/>
      <c r="DU490" s="2"/>
      <c r="DV490" s="2"/>
      <c r="DW490" s="2"/>
      <c r="DX490" s="2"/>
      <c r="DY490" s="2"/>
      <c r="DZ490" s="2"/>
      <c r="EA490" s="2"/>
      <c r="EB490" s="2"/>
      <c r="EC490" s="2"/>
      <c r="ED490" s="2"/>
      <c r="EE490" s="2"/>
      <c r="EF490" s="2"/>
      <c r="EG490" s="2"/>
      <c r="EH490" s="2"/>
      <c r="EI490" s="2"/>
      <c r="EJ490" s="2"/>
      <c r="EK490" s="2"/>
      <c r="EL490" s="2"/>
      <c r="EM490" s="2"/>
      <c r="EN490" s="2"/>
      <c r="EO490" s="2"/>
      <c r="EP490" s="2"/>
      <c r="EQ490" s="2"/>
      <c r="ER490" s="2"/>
      <c r="ES490" s="2"/>
      <c r="ET490" s="2"/>
      <c r="EU490" s="2"/>
      <c r="EV490" s="2"/>
      <c r="EW490" s="2"/>
      <c r="EX490" s="2"/>
      <c r="EY490" s="2"/>
      <c r="EZ490" s="2"/>
      <c r="FA490" s="2"/>
      <c r="FB490" s="2"/>
      <c r="FC490" s="2"/>
      <c r="FD490" s="2"/>
      <c r="FE490" s="2"/>
      <c r="FF490" s="2"/>
      <c r="FG490" s="2"/>
      <c r="FH490" s="2"/>
      <c r="FI490" s="2"/>
      <c r="FJ490" s="2"/>
      <c r="FK490" s="2"/>
      <c r="FL490" s="2"/>
      <c r="FM490" s="2"/>
      <c r="FN490" s="2"/>
      <c r="FO490" s="2"/>
      <c r="FP490" s="2"/>
      <c r="FQ490" s="2"/>
      <c r="FR490" s="2"/>
      <c r="FS490" s="2"/>
      <c r="FT490" s="2"/>
      <c r="FU490" s="2"/>
      <c r="FV490" s="2"/>
      <c r="FW490" s="2"/>
      <c r="FX490" s="2"/>
      <c r="FY490" s="2"/>
      <c r="FZ490" s="2"/>
      <c r="GA490" s="2"/>
      <c r="GB490" s="2"/>
      <c r="GC490" s="2"/>
      <c r="GD490" s="2"/>
      <c r="GE490" s="2"/>
      <c r="GF490" s="2"/>
      <c r="GG490" s="2"/>
      <c r="GH490" s="2"/>
      <c r="GI490" s="2"/>
      <c r="GJ490" s="2"/>
      <c r="GK490" s="2"/>
      <c r="GL490" s="2"/>
      <c r="GM490" s="2"/>
      <c r="GN490" s="2"/>
      <c r="GO490" s="2"/>
      <c r="GP490" s="2"/>
    </row>
    <row r="491" spans="6:198" s="1" customFormat="1" ht="12.75" customHeight="1" thickBot="1">
      <c r="F491" s="97"/>
      <c r="G491" s="97"/>
      <c r="H491" s="97"/>
      <c r="I491" s="97"/>
      <c r="J491" s="720"/>
      <c r="K491" s="720"/>
      <c r="L491" s="720"/>
      <c r="M491" s="720"/>
      <c r="N491" s="720"/>
      <c r="O491" s="720"/>
      <c r="P491" s="720"/>
      <c r="Q491" s="720"/>
      <c r="R491" s="720"/>
      <c r="S491" s="720"/>
      <c r="T491" s="720"/>
      <c r="U491" s="720"/>
      <c r="V491" s="720"/>
      <c r="W491" s="720"/>
      <c r="X491" s="720"/>
      <c r="Y491" s="97"/>
      <c r="Z491" s="97"/>
      <c r="AA491" s="722">
        <f>SUM(AA485:AF490)</f>
        <v>0</v>
      </c>
      <c r="AB491" s="722"/>
      <c r="AC491" s="722"/>
      <c r="AD491" s="722"/>
      <c r="AE491" s="722"/>
      <c r="AF491" s="722"/>
      <c r="AG491" s="97"/>
      <c r="AH491" s="97"/>
      <c r="AI491" s="97"/>
      <c r="AJ491" s="97"/>
      <c r="AK491" s="291"/>
      <c r="AL491" s="291"/>
      <c r="AM491" s="291"/>
      <c r="AN491" s="291"/>
      <c r="AO491" s="291"/>
      <c r="AP491" s="97"/>
      <c r="AQ491" s="97"/>
      <c r="AR491" s="97"/>
      <c r="AS491" s="273"/>
      <c r="AT491" s="97"/>
      <c r="AU491" s="97"/>
      <c r="AV491" s="97"/>
      <c r="AW491" s="97"/>
      <c r="AX491" s="97"/>
      <c r="AY491" s="97"/>
      <c r="AZ491" s="97"/>
      <c r="BA491" s="97"/>
      <c r="BB491" s="97"/>
      <c r="BC491" s="97"/>
      <c r="BD491" s="97"/>
      <c r="BE491" s="97"/>
      <c r="BF491" s="291"/>
      <c r="BG491" s="291"/>
      <c r="BH491" s="291"/>
      <c r="BI491" s="291"/>
      <c r="BJ491" s="291"/>
      <c r="BK491" s="291"/>
      <c r="BR491" s="2"/>
      <c r="BS491" s="2"/>
      <c r="BT491" s="2"/>
      <c r="BU491" s="2"/>
      <c r="BV491" s="2"/>
      <c r="BW491" s="2"/>
      <c r="BX491" s="2"/>
      <c r="BY491" s="2"/>
      <c r="BZ491" s="2"/>
      <c r="CA491" s="2"/>
      <c r="CB491" s="2"/>
      <c r="CC491" s="2"/>
      <c r="CD491" s="2"/>
      <c r="CE491" s="2"/>
      <c r="CF491" s="2"/>
      <c r="CG491" s="2"/>
      <c r="CH491" s="2"/>
      <c r="CI491" s="2"/>
      <c r="CJ491" s="2"/>
      <c r="CK491" s="2"/>
      <c r="CL491" s="2"/>
      <c r="CM491" s="2"/>
      <c r="CN491" s="2"/>
      <c r="CO491" s="2"/>
      <c r="CP491" s="2"/>
      <c r="CQ491" s="2"/>
      <c r="CR491" s="2"/>
      <c r="CS491" s="2"/>
      <c r="CT491" s="2"/>
      <c r="CU491" s="2"/>
      <c r="CV491" s="2"/>
      <c r="CW491" s="2"/>
      <c r="CX491" s="2"/>
      <c r="CY491" s="2"/>
      <c r="CZ491" s="2"/>
      <c r="DA491" s="2"/>
      <c r="DB491" s="2"/>
      <c r="DC491" s="2"/>
      <c r="DD491" s="2"/>
      <c r="DE491" s="2"/>
      <c r="DF491" s="2"/>
      <c r="DG491" s="2"/>
      <c r="DH491" s="2"/>
      <c r="DI491" s="2"/>
      <c r="DJ491" s="2"/>
      <c r="DK491" s="2"/>
      <c r="DL491" s="2"/>
      <c r="DM491" s="2"/>
      <c r="DN491" s="2"/>
      <c r="DO491" s="2"/>
      <c r="DP491" s="2"/>
      <c r="DQ491" s="2"/>
      <c r="DR491" s="2"/>
      <c r="DS491" s="2"/>
      <c r="DT491" s="2"/>
      <c r="DU491" s="2"/>
      <c r="DV491" s="2"/>
      <c r="DW491" s="2"/>
      <c r="DX491" s="2"/>
      <c r="DY491" s="2"/>
      <c r="DZ491" s="2"/>
      <c r="EA491" s="2"/>
      <c r="EB491" s="2"/>
      <c r="EC491" s="2"/>
      <c r="ED491" s="2"/>
      <c r="EE491" s="2"/>
      <c r="EF491" s="2"/>
      <c r="EG491" s="2"/>
      <c r="EH491" s="2"/>
      <c r="EI491" s="2"/>
      <c r="EJ491" s="2"/>
      <c r="EK491" s="2"/>
      <c r="EL491" s="2"/>
      <c r="EM491" s="2"/>
      <c r="EN491" s="2"/>
      <c r="EO491" s="2"/>
      <c r="EP491" s="2"/>
      <c r="EQ491" s="2"/>
      <c r="ER491" s="2"/>
      <c r="ES491" s="2"/>
      <c r="ET491" s="2"/>
      <c r="EU491" s="2"/>
      <c r="EV491" s="2"/>
      <c r="EW491" s="2"/>
      <c r="EX491" s="2"/>
      <c r="EY491" s="2"/>
      <c r="EZ491" s="2"/>
      <c r="FA491" s="2"/>
      <c r="FB491" s="2"/>
      <c r="FC491" s="2"/>
      <c r="FD491" s="2"/>
      <c r="FE491" s="2"/>
      <c r="FF491" s="2"/>
      <c r="FG491" s="2"/>
      <c r="FH491" s="2"/>
      <c r="FI491" s="2"/>
      <c r="FJ491" s="2"/>
      <c r="FK491" s="2"/>
      <c r="FL491" s="2"/>
      <c r="FM491" s="2"/>
      <c r="FN491" s="2"/>
      <c r="FO491" s="2"/>
      <c r="FP491" s="2"/>
      <c r="FQ491" s="2"/>
      <c r="FR491" s="2"/>
      <c r="FS491" s="2"/>
      <c r="FT491" s="2"/>
      <c r="FU491" s="2"/>
      <c r="FV491" s="2"/>
      <c r="FW491" s="2"/>
      <c r="FX491" s="2"/>
      <c r="FY491" s="2"/>
      <c r="FZ491" s="2"/>
      <c r="GA491" s="2"/>
      <c r="GB491" s="2"/>
      <c r="GC491" s="2"/>
      <c r="GD491" s="2"/>
      <c r="GE491" s="2"/>
      <c r="GF491" s="2"/>
      <c r="GG491" s="2"/>
      <c r="GH491" s="2"/>
      <c r="GI491" s="2"/>
      <c r="GJ491" s="2"/>
      <c r="GK491" s="2"/>
      <c r="GL491" s="2"/>
      <c r="GM491" s="2"/>
      <c r="GN491" s="2"/>
      <c r="GO491" s="2"/>
      <c r="GP491" s="2"/>
    </row>
    <row r="492" spans="6:198" s="1" customFormat="1" ht="12.75" customHeight="1" thickTop="1">
      <c r="F492" s="97"/>
      <c r="G492" s="97"/>
      <c r="H492" s="97"/>
      <c r="I492" s="97"/>
      <c r="J492" s="720"/>
      <c r="K492" s="720"/>
      <c r="L492" s="720"/>
      <c r="M492" s="720"/>
      <c r="N492" s="720"/>
      <c r="O492" s="720"/>
      <c r="P492" s="720"/>
      <c r="Q492" s="720"/>
      <c r="R492" s="720"/>
      <c r="S492" s="720"/>
      <c r="T492" s="720"/>
      <c r="U492" s="720"/>
      <c r="V492" s="720"/>
      <c r="W492" s="720"/>
      <c r="X492" s="720"/>
      <c r="Y492" s="97"/>
      <c r="Z492" s="97"/>
      <c r="AA492" s="97"/>
      <c r="AB492" s="97"/>
      <c r="AC492" s="97"/>
      <c r="AD492" s="97"/>
      <c r="AE492" s="97"/>
      <c r="AF492" s="97"/>
      <c r="AG492" s="97"/>
      <c r="AH492" s="97"/>
      <c r="AI492" s="97"/>
      <c r="AJ492" s="97"/>
      <c r="AK492" s="292"/>
      <c r="AL492" s="292"/>
      <c r="AM492" s="292"/>
      <c r="AN492" s="292"/>
      <c r="AO492" s="292"/>
      <c r="AP492" s="97"/>
      <c r="AQ492" s="97"/>
      <c r="AR492" s="97"/>
      <c r="AS492" s="273"/>
      <c r="AT492" s="97"/>
      <c r="AU492" s="97"/>
      <c r="AV492" s="97"/>
      <c r="AW492" s="97"/>
      <c r="AX492" s="97"/>
      <c r="AY492" s="97"/>
      <c r="AZ492" s="97"/>
      <c r="BA492" s="97"/>
      <c r="BB492" s="97"/>
      <c r="BC492" s="97"/>
      <c r="BD492" s="97"/>
      <c r="BE492" s="97"/>
      <c r="BF492" s="292"/>
      <c r="BG492" s="292"/>
      <c r="BH492" s="292"/>
      <c r="BI492" s="292"/>
      <c r="BJ492" s="292"/>
      <c r="BK492" s="292"/>
      <c r="BR492" s="2"/>
      <c r="BS492" s="2"/>
      <c r="BT492" s="2"/>
      <c r="BU492" s="2"/>
      <c r="BV492" s="2"/>
      <c r="BW492" s="2"/>
      <c r="BX492" s="2"/>
      <c r="BY492" s="2"/>
      <c r="BZ492" s="2"/>
      <c r="CA492" s="2"/>
      <c r="CB492" s="2"/>
      <c r="CC492" s="2"/>
      <c r="CD492" s="2"/>
      <c r="CE492" s="2"/>
      <c r="CF492" s="2"/>
      <c r="CG492" s="2"/>
      <c r="CH492" s="2"/>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c r="DG492" s="2"/>
      <c r="DH492" s="2"/>
      <c r="DI492" s="2"/>
      <c r="DJ492" s="2"/>
      <c r="DK492" s="2"/>
      <c r="DL492" s="2"/>
      <c r="DM492" s="2"/>
      <c r="DN492" s="2"/>
      <c r="DO492" s="2"/>
      <c r="DP492" s="2"/>
      <c r="DQ492" s="2"/>
      <c r="DR492" s="2"/>
      <c r="DS492" s="2"/>
      <c r="DT492" s="2"/>
      <c r="DU492" s="2"/>
      <c r="DV492" s="2"/>
      <c r="DW492" s="2"/>
      <c r="DX492" s="2"/>
      <c r="DY492" s="2"/>
      <c r="DZ492" s="2"/>
      <c r="EA492" s="2"/>
      <c r="EB492" s="2"/>
      <c r="EC492" s="2"/>
      <c r="ED492" s="2"/>
      <c r="EE492" s="2"/>
      <c r="EF492" s="2"/>
      <c r="EG492" s="2"/>
      <c r="EH492" s="2"/>
      <c r="EI492" s="2"/>
      <c r="EJ492" s="2"/>
      <c r="EK492" s="2"/>
      <c r="EL492" s="2"/>
      <c r="EM492" s="2"/>
      <c r="EN492" s="2"/>
      <c r="EO492" s="2"/>
      <c r="EP492" s="2"/>
      <c r="EQ492" s="2"/>
      <c r="ER492" s="2"/>
      <c r="ES492" s="2"/>
      <c r="ET492" s="2"/>
      <c r="EU492" s="2"/>
      <c r="EV492" s="2"/>
      <c r="EW492" s="2"/>
      <c r="EX492" s="2"/>
      <c r="EY492" s="2"/>
      <c r="EZ492" s="2"/>
      <c r="FA492" s="2"/>
      <c r="FB492" s="2"/>
      <c r="FC492" s="2"/>
      <c r="FD492" s="2"/>
      <c r="FE492" s="2"/>
      <c r="FF492" s="2"/>
      <c r="FG492" s="2"/>
      <c r="FH492" s="2"/>
      <c r="FI492" s="2"/>
      <c r="FJ492" s="2"/>
      <c r="FK492" s="2"/>
      <c r="FL492" s="2"/>
      <c r="FM492" s="2"/>
      <c r="FN492" s="2"/>
      <c r="FO492" s="2"/>
      <c r="FP492" s="2"/>
      <c r="FQ492" s="2"/>
      <c r="FR492" s="2"/>
      <c r="FS492" s="2"/>
      <c r="FT492" s="2"/>
      <c r="FU492" s="2"/>
      <c r="FV492" s="2"/>
      <c r="FW492" s="2"/>
      <c r="FX492" s="2"/>
      <c r="FY492" s="2"/>
      <c r="FZ492" s="2"/>
      <c r="GA492" s="2"/>
      <c r="GB492" s="2"/>
      <c r="GC492" s="2"/>
      <c r="GD492" s="2"/>
      <c r="GE492" s="2"/>
      <c r="GF492" s="2"/>
      <c r="GG492" s="2"/>
      <c r="GH492" s="2"/>
      <c r="GI492" s="2"/>
      <c r="GJ492" s="2"/>
      <c r="GK492" s="2"/>
      <c r="GL492" s="2"/>
      <c r="GM492" s="2"/>
      <c r="GN492" s="2"/>
      <c r="GO492" s="2"/>
      <c r="GP492" s="2"/>
    </row>
    <row r="493" spans="6:198" s="1" customFormat="1" ht="12.75" customHeight="1">
      <c r="F493" s="273"/>
      <c r="G493" s="97"/>
      <c r="H493" s="97"/>
      <c r="I493" s="97"/>
      <c r="J493" s="720"/>
      <c r="K493" s="720"/>
      <c r="L493" s="720"/>
      <c r="M493" s="720"/>
      <c r="N493" s="720"/>
      <c r="O493" s="720"/>
      <c r="P493" s="720"/>
      <c r="Q493" s="720"/>
      <c r="R493" s="720"/>
      <c r="S493" s="720"/>
      <c r="T493" s="720"/>
      <c r="U493" s="720"/>
      <c r="V493" s="720"/>
      <c r="W493" s="720"/>
      <c r="X493" s="720"/>
      <c r="Y493" s="97"/>
      <c r="Z493" s="97"/>
      <c r="AA493" s="97"/>
      <c r="AB493" s="97"/>
      <c r="AC493" s="97"/>
      <c r="AD493" s="97"/>
      <c r="AE493" s="97"/>
      <c r="AF493" s="97"/>
      <c r="AG493" s="97"/>
      <c r="AH493" s="97"/>
      <c r="AI493" s="97"/>
      <c r="AJ493" s="97"/>
      <c r="AK493" s="159"/>
      <c r="AL493" s="159"/>
      <c r="AM493" s="159"/>
      <c r="AN493" s="159"/>
      <c r="AO493" s="159"/>
      <c r="AP493" s="97"/>
      <c r="AQ493" s="97"/>
      <c r="AR493" s="97"/>
      <c r="AS493" s="273"/>
      <c r="AT493" s="97"/>
      <c r="AU493" s="97"/>
      <c r="AV493" s="97"/>
      <c r="AW493" s="97"/>
      <c r="AX493" s="97"/>
      <c r="AY493" s="97"/>
      <c r="AZ493" s="97"/>
      <c r="BA493" s="97"/>
      <c r="BB493" s="97"/>
      <c r="BC493" s="97"/>
      <c r="BD493" s="97"/>
      <c r="BE493" s="97"/>
      <c r="BF493" s="159"/>
      <c r="BG493" s="159"/>
      <c r="BH493" s="159"/>
      <c r="BI493" s="159"/>
      <c r="BJ493" s="159"/>
      <c r="BK493" s="159"/>
      <c r="BR493" s="2"/>
      <c r="BS493" s="2"/>
      <c r="BT493" s="2"/>
      <c r="BU493" s="2"/>
      <c r="BV493" s="2"/>
      <c r="BW493" s="2"/>
      <c r="BX493" s="2"/>
      <c r="BY493" s="2"/>
      <c r="BZ493" s="2"/>
      <c r="CA493" s="2"/>
      <c r="CB493" s="2"/>
      <c r="CC493" s="2"/>
      <c r="CD493" s="2"/>
      <c r="CE493" s="2"/>
      <c r="CF493" s="2"/>
      <c r="CG493" s="2"/>
      <c r="CH493" s="2"/>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c r="DG493" s="2"/>
      <c r="DH493" s="2"/>
      <c r="DI493" s="2"/>
      <c r="DJ493" s="2"/>
      <c r="DK493" s="2"/>
      <c r="DL493" s="2"/>
      <c r="DM493" s="2"/>
      <c r="DN493" s="2"/>
      <c r="DO493" s="2"/>
      <c r="DP493" s="2"/>
      <c r="DQ493" s="2"/>
      <c r="DR493" s="2"/>
      <c r="DS493" s="2"/>
      <c r="DT493" s="2"/>
      <c r="DU493" s="2"/>
      <c r="DV493" s="2"/>
      <c r="DW493" s="2"/>
      <c r="DX493" s="2"/>
      <c r="DY493" s="2"/>
      <c r="DZ493" s="2"/>
      <c r="EA493" s="2"/>
      <c r="EB493" s="2"/>
      <c r="EC493" s="2"/>
      <c r="ED493" s="2"/>
      <c r="EE493" s="2"/>
      <c r="EF493" s="2"/>
      <c r="EG493" s="2"/>
      <c r="EH493" s="2"/>
      <c r="EI493" s="2"/>
      <c r="EJ493" s="2"/>
      <c r="EK493" s="2"/>
      <c r="EL493" s="2"/>
      <c r="EM493" s="2"/>
      <c r="EN493" s="2"/>
      <c r="EO493" s="2"/>
      <c r="EP493" s="2"/>
      <c r="EQ493" s="2"/>
      <c r="ER493" s="2"/>
      <c r="ES493" s="2"/>
      <c r="ET493" s="2"/>
      <c r="EU493" s="2"/>
      <c r="EV493" s="2"/>
      <c r="EW493" s="2"/>
      <c r="EX493" s="2"/>
      <c r="EY493" s="2"/>
      <c r="EZ493" s="2"/>
      <c r="FA493" s="2"/>
      <c r="FB493" s="2"/>
      <c r="FC493" s="2"/>
      <c r="FD493" s="2"/>
      <c r="FE493" s="2"/>
      <c r="FF493" s="2"/>
      <c r="FG493" s="2"/>
      <c r="FH493" s="2"/>
      <c r="FI493" s="2"/>
      <c r="FJ493" s="2"/>
      <c r="FK493" s="2"/>
      <c r="FL493" s="2"/>
      <c r="FM493" s="2"/>
      <c r="FN493" s="2"/>
      <c r="FO493" s="2"/>
      <c r="FP493" s="2"/>
      <c r="FQ493" s="2"/>
      <c r="FR493" s="2"/>
      <c r="FS493" s="2"/>
      <c r="FT493" s="2"/>
      <c r="FU493" s="2"/>
      <c r="FV493" s="2"/>
      <c r="FW493" s="2"/>
      <c r="FX493" s="2"/>
      <c r="FY493" s="2"/>
      <c r="FZ493" s="2"/>
      <c r="GA493" s="2"/>
      <c r="GB493" s="2"/>
      <c r="GC493" s="2"/>
      <c r="GD493" s="2"/>
      <c r="GE493" s="2"/>
      <c r="GF493" s="2"/>
      <c r="GG493" s="2"/>
      <c r="GH493" s="2"/>
      <c r="GI493" s="2"/>
      <c r="GJ493" s="2"/>
      <c r="GK493" s="2"/>
      <c r="GL493" s="2"/>
      <c r="GM493" s="2"/>
      <c r="GN493" s="2"/>
      <c r="GO493" s="2"/>
      <c r="GP493" s="2"/>
    </row>
    <row r="494" spans="6:198" s="1" customFormat="1" ht="12.75" customHeight="1">
      <c r="F494" s="97"/>
      <c r="G494" s="97"/>
      <c r="H494" s="97"/>
      <c r="I494" s="97"/>
      <c r="J494" s="720"/>
      <c r="K494" s="720"/>
      <c r="L494" s="720"/>
      <c r="M494" s="720"/>
      <c r="N494" s="720"/>
      <c r="O494" s="720"/>
      <c r="P494" s="720"/>
      <c r="Q494" s="720"/>
      <c r="R494" s="720"/>
      <c r="S494" s="720"/>
      <c r="T494" s="720"/>
      <c r="U494" s="720"/>
      <c r="V494" s="720"/>
      <c r="W494" s="720"/>
      <c r="X494" s="720"/>
      <c r="Y494" s="97"/>
      <c r="Z494" s="97"/>
      <c r="AA494" s="97"/>
      <c r="AB494" s="97"/>
      <c r="AC494" s="97"/>
      <c r="AD494" s="97"/>
      <c r="AE494" s="97"/>
      <c r="AF494" s="97"/>
      <c r="AG494" s="97"/>
      <c r="AH494" s="97"/>
      <c r="AI494" s="97"/>
      <c r="AJ494" s="97"/>
      <c r="AK494" s="159"/>
      <c r="AL494" s="159"/>
      <c r="AM494" s="159"/>
      <c r="AN494" s="159"/>
      <c r="AO494" s="159"/>
      <c r="AP494" s="97"/>
      <c r="AQ494" s="97"/>
      <c r="AR494" s="97"/>
      <c r="AS494" s="273"/>
      <c r="AT494" s="97"/>
      <c r="AU494" s="97"/>
      <c r="AV494" s="97"/>
      <c r="AW494" s="97"/>
      <c r="AX494" s="97"/>
      <c r="AY494" s="97"/>
      <c r="AZ494" s="97"/>
      <c r="BA494" s="97"/>
      <c r="BB494" s="97"/>
      <c r="BC494" s="97"/>
      <c r="BD494" s="97"/>
      <c r="BE494" s="97"/>
      <c r="BF494" s="159"/>
      <c r="BG494" s="159"/>
      <c r="BH494" s="159"/>
      <c r="BI494" s="159"/>
      <c r="BJ494" s="159"/>
      <c r="BK494" s="159"/>
      <c r="BR494" s="2"/>
      <c r="BS494" s="2"/>
      <c r="BT494" s="2"/>
      <c r="BU494" s="2"/>
      <c r="BV494" s="2"/>
      <c r="BW494" s="2"/>
      <c r="BX494" s="2"/>
      <c r="BY494" s="2"/>
      <c r="BZ494" s="2"/>
      <c r="CA494" s="2"/>
      <c r="CB494" s="2"/>
      <c r="CC494" s="2"/>
      <c r="CD494" s="2"/>
      <c r="CE494" s="2"/>
      <c r="CF494" s="2"/>
      <c r="CG494" s="2"/>
      <c r="CH494" s="2"/>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c r="DG494" s="2"/>
      <c r="DH494" s="2"/>
      <c r="DI494" s="2"/>
      <c r="DJ494" s="2"/>
      <c r="DK494" s="2"/>
      <c r="DL494" s="2"/>
      <c r="DM494" s="2"/>
      <c r="DN494" s="2"/>
      <c r="DO494" s="2"/>
      <c r="DP494" s="2"/>
      <c r="DQ494" s="2"/>
      <c r="DR494" s="2"/>
      <c r="DS494" s="2"/>
      <c r="DT494" s="2"/>
      <c r="DU494" s="2"/>
      <c r="DV494" s="2"/>
      <c r="DW494" s="2"/>
      <c r="DX494" s="2"/>
      <c r="DY494" s="2"/>
      <c r="DZ494" s="2"/>
      <c r="EA494" s="2"/>
      <c r="EB494" s="2"/>
      <c r="EC494" s="2"/>
      <c r="ED494" s="2"/>
      <c r="EE494" s="2"/>
      <c r="EF494" s="2"/>
      <c r="EG494" s="2"/>
      <c r="EH494" s="2"/>
      <c r="EI494" s="2"/>
      <c r="EJ494" s="2"/>
      <c r="EK494" s="2"/>
      <c r="EL494" s="2"/>
      <c r="EM494" s="2"/>
      <c r="EN494" s="2"/>
      <c r="EO494" s="2"/>
      <c r="EP494" s="2"/>
      <c r="EQ494" s="2"/>
      <c r="ER494" s="2"/>
      <c r="ES494" s="2"/>
      <c r="ET494" s="2"/>
      <c r="EU494" s="2"/>
      <c r="EV494" s="2"/>
      <c r="EW494" s="2"/>
      <c r="EX494" s="2"/>
      <c r="EY494" s="2"/>
      <c r="EZ494" s="2"/>
      <c r="FA494" s="2"/>
      <c r="FB494" s="2"/>
      <c r="FC494" s="2"/>
      <c r="FD494" s="2"/>
      <c r="FE494" s="2"/>
      <c r="FF494" s="2"/>
      <c r="FG494" s="2"/>
      <c r="FH494" s="2"/>
      <c r="FI494" s="2"/>
      <c r="FJ494" s="2"/>
      <c r="FK494" s="2"/>
      <c r="FL494" s="2"/>
      <c r="FM494" s="2"/>
      <c r="FN494" s="2"/>
      <c r="FO494" s="2"/>
      <c r="FP494" s="2"/>
      <c r="FQ494" s="2"/>
      <c r="FR494" s="2"/>
      <c r="FS494" s="2"/>
      <c r="FT494" s="2"/>
      <c r="FU494" s="2"/>
      <c r="FV494" s="2"/>
      <c r="FW494" s="2"/>
      <c r="FX494" s="2"/>
      <c r="FY494" s="2"/>
      <c r="FZ494" s="2"/>
      <c r="GA494" s="2"/>
      <c r="GB494" s="2"/>
      <c r="GC494" s="2"/>
      <c r="GD494" s="2"/>
      <c r="GE494" s="2"/>
      <c r="GF494" s="2"/>
      <c r="GG494" s="2"/>
      <c r="GH494" s="2"/>
      <c r="GI494" s="2"/>
      <c r="GJ494" s="2"/>
      <c r="GK494" s="2"/>
      <c r="GL494" s="2"/>
      <c r="GM494" s="2"/>
      <c r="GN494" s="2"/>
      <c r="GO494" s="2"/>
      <c r="GP494" s="2"/>
    </row>
    <row r="495" spans="6:198" s="1" customFormat="1" ht="12.75" customHeight="1">
      <c r="F495" s="273"/>
      <c r="G495" s="97"/>
      <c r="H495" s="97"/>
      <c r="I495" s="97"/>
      <c r="J495" s="720"/>
      <c r="K495" s="720"/>
      <c r="L495" s="720"/>
      <c r="M495" s="720"/>
      <c r="N495" s="720"/>
      <c r="O495" s="720"/>
      <c r="P495" s="720"/>
      <c r="Q495" s="720"/>
      <c r="R495" s="720"/>
      <c r="S495" s="720"/>
      <c r="T495" s="720"/>
      <c r="U495" s="720"/>
      <c r="V495" s="720"/>
      <c r="W495" s="720"/>
      <c r="X495" s="720"/>
      <c r="Y495" s="97"/>
      <c r="Z495" s="97"/>
      <c r="AA495" s="97"/>
      <c r="AB495" s="97"/>
      <c r="AC495" s="97"/>
      <c r="AD495" s="97"/>
      <c r="AE495" s="97"/>
      <c r="AF495" s="97"/>
      <c r="AG495" s="97"/>
      <c r="AH495" s="97"/>
      <c r="AI495" s="97"/>
      <c r="AJ495" s="97"/>
      <c r="AK495" s="159"/>
      <c r="AL495" s="159"/>
      <c r="AM495" s="159"/>
      <c r="AN495" s="159"/>
      <c r="AO495" s="159"/>
      <c r="AP495" s="97"/>
      <c r="AQ495" s="97"/>
      <c r="AR495" s="97"/>
      <c r="AS495" s="273"/>
      <c r="AT495" s="273"/>
      <c r="AU495" s="273"/>
      <c r="AV495" s="273"/>
      <c r="AW495" s="273"/>
      <c r="AX495" s="273"/>
      <c r="AY495" s="273"/>
      <c r="AZ495" s="273"/>
      <c r="BA495" s="273"/>
      <c r="BB495" s="273"/>
      <c r="BC495" s="273"/>
      <c r="BD495" s="273"/>
      <c r="BE495" s="273"/>
      <c r="BF495" s="273"/>
      <c r="BG495" s="273"/>
      <c r="BH495" s="273"/>
      <c r="BI495" s="273"/>
      <c r="BJ495" s="273"/>
      <c r="BK495" s="273"/>
      <c r="BR495" s="2"/>
      <c r="BS495" s="2"/>
      <c r="BT495" s="2"/>
      <c r="BU495" s="2"/>
      <c r="BV495" s="2"/>
      <c r="BW495" s="2"/>
      <c r="BX495" s="2"/>
      <c r="BY495" s="2"/>
      <c r="BZ495" s="2"/>
      <c r="CA495" s="2"/>
      <c r="CB495" s="2"/>
      <c r="CC495" s="2"/>
      <c r="CD495" s="2"/>
      <c r="CE495" s="2"/>
      <c r="CF495" s="2"/>
      <c r="CG495" s="2"/>
      <c r="CH495" s="2"/>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c r="DG495" s="2"/>
      <c r="DH495" s="2"/>
      <c r="DI495" s="2"/>
      <c r="DJ495" s="2"/>
      <c r="DK495" s="2"/>
      <c r="DL495" s="2"/>
      <c r="DM495" s="2"/>
      <c r="DN495" s="2"/>
      <c r="DO495" s="2"/>
      <c r="DP495" s="2"/>
      <c r="DQ495" s="2"/>
      <c r="DR495" s="2"/>
      <c r="DS495" s="2"/>
      <c r="DT495" s="2"/>
      <c r="DU495" s="2"/>
      <c r="DV495" s="2"/>
      <c r="DW495" s="2"/>
      <c r="DX495" s="2"/>
      <c r="DY495" s="2"/>
      <c r="DZ495" s="2"/>
      <c r="EA495" s="2"/>
      <c r="EB495" s="2"/>
      <c r="EC495" s="2"/>
      <c r="ED495" s="2"/>
      <c r="EE495" s="2"/>
      <c r="EF495" s="2"/>
      <c r="EG495" s="2"/>
      <c r="EH495" s="2"/>
      <c r="EI495" s="2"/>
      <c r="EJ495" s="2"/>
      <c r="EK495" s="2"/>
      <c r="EL495" s="2"/>
      <c r="EM495" s="2"/>
      <c r="EN495" s="2"/>
      <c r="EO495" s="2"/>
      <c r="EP495" s="2"/>
      <c r="EQ495" s="2"/>
      <c r="ER495" s="2"/>
      <c r="ES495" s="2"/>
      <c r="ET495" s="2"/>
      <c r="EU495" s="2"/>
      <c r="EV495" s="2"/>
      <c r="EW495" s="2"/>
      <c r="EX495" s="2"/>
      <c r="EY495" s="2"/>
      <c r="EZ495" s="2"/>
      <c r="FA495" s="2"/>
      <c r="FB495" s="2"/>
      <c r="FC495" s="2"/>
      <c r="FD495" s="2"/>
      <c r="FE495" s="2"/>
      <c r="FF495" s="2"/>
      <c r="FG495" s="2"/>
      <c r="FH495" s="2"/>
      <c r="FI495" s="2"/>
      <c r="FJ495" s="2"/>
      <c r="FK495" s="2"/>
      <c r="FL495" s="2"/>
      <c r="FM495" s="2"/>
      <c r="FN495" s="2"/>
      <c r="FO495" s="2"/>
      <c r="FP495" s="2"/>
      <c r="FQ495" s="2"/>
      <c r="FR495" s="2"/>
      <c r="FS495" s="2"/>
      <c r="FT495" s="2"/>
      <c r="FU495" s="2"/>
      <c r="FV495" s="2"/>
      <c r="FW495" s="2"/>
      <c r="FX495" s="2"/>
      <c r="FY495" s="2"/>
      <c r="FZ495" s="2"/>
      <c r="GA495" s="2"/>
      <c r="GB495" s="2"/>
      <c r="GC495" s="2"/>
      <c r="GD495" s="2"/>
      <c r="GE495" s="2"/>
      <c r="GF495" s="2"/>
      <c r="GG495" s="2"/>
      <c r="GH495" s="2"/>
      <c r="GI495" s="2"/>
      <c r="GJ495" s="2"/>
      <c r="GK495" s="2"/>
      <c r="GL495" s="2"/>
      <c r="GM495" s="2"/>
      <c r="GN495" s="2"/>
      <c r="GO495" s="2"/>
      <c r="GP495" s="2"/>
    </row>
    <row r="496" spans="6:198" s="1" customFormat="1" ht="12.75" customHeight="1">
      <c r="F496" s="97"/>
      <c r="G496" s="97"/>
      <c r="H496" s="97"/>
      <c r="I496" s="97"/>
      <c r="J496" s="720"/>
      <c r="K496" s="720"/>
      <c r="L496" s="720"/>
      <c r="M496" s="720"/>
      <c r="N496" s="720"/>
      <c r="O496" s="720"/>
      <c r="P496" s="720"/>
      <c r="Q496" s="720"/>
      <c r="R496" s="720"/>
      <c r="S496" s="720"/>
      <c r="T496" s="720"/>
      <c r="U496" s="720"/>
      <c r="V496" s="720"/>
      <c r="W496" s="720"/>
      <c r="X496" s="720"/>
      <c r="Y496" s="97"/>
      <c r="Z496" s="97"/>
      <c r="AA496" s="97"/>
      <c r="AB496" s="97"/>
      <c r="AC496" s="97"/>
      <c r="AD496" s="97"/>
      <c r="AE496" s="97"/>
      <c r="AF496" s="97"/>
      <c r="AG496" s="97"/>
      <c r="AH496" s="97"/>
      <c r="AI496" s="97"/>
      <c r="AJ496" s="97"/>
      <c r="AK496" s="159"/>
      <c r="AL496" s="159"/>
      <c r="AM496" s="159"/>
      <c r="AN496" s="159"/>
      <c r="AO496" s="159"/>
      <c r="AP496" s="97"/>
      <c r="AQ496" s="97"/>
      <c r="AR496" s="97"/>
      <c r="AS496" s="273"/>
      <c r="AT496" s="273"/>
      <c r="AU496" s="273"/>
      <c r="AV496" s="273"/>
      <c r="AW496" s="273"/>
      <c r="AX496" s="273"/>
      <c r="AY496" s="273"/>
      <c r="AZ496" s="273"/>
      <c r="BA496" s="273"/>
      <c r="BB496" s="273"/>
      <c r="BC496" s="273"/>
      <c r="BD496" s="273"/>
      <c r="BE496" s="273"/>
      <c r="BF496" s="273"/>
      <c r="BG496" s="273"/>
      <c r="BH496" s="273"/>
      <c r="BI496" s="273"/>
      <c r="BJ496" s="273"/>
      <c r="BK496" s="273"/>
      <c r="BR496" s="2"/>
      <c r="BS496" s="2"/>
      <c r="BT496" s="2"/>
      <c r="BU496" s="2"/>
      <c r="BV496" s="2"/>
      <c r="BW496" s="2"/>
      <c r="BX496" s="2"/>
      <c r="BY496" s="2"/>
      <c r="BZ496" s="2"/>
      <c r="CA496" s="2"/>
      <c r="CB496" s="2"/>
      <c r="CC496" s="2"/>
      <c r="CD496" s="2"/>
      <c r="CE496" s="2"/>
      <c r="CF496" s="2"/>
      <c r="CG496" s="2"/>
      <c r="CH496" s="2"/>
      <c r="CI496" s="2"/>
      <c r="CJ496" s="2"/>
      <c r="CK496" s="2"/>
      <c r="CL496" s="2"/>
      <c r="CM496" s="2"/>
      <c r="CN496" s="2"/>
      <c r="CO496" s="2"/>
      <c r="CP496" s="2"/>
      <c r="CQ496" s="2"/>
      <c r="CR496" s="2"/>
      <c r="CS496" s="2"/>
      <c r="CT496" s="2"/>
      <c r="CU496" s="2"/>
      <c r="CV496" s="2"/>
      <c r="CW496" s="2"/>
      <c r="CX496" s="2"/>
      <c r="CY496" s="2"/>
      <c r="CZ496" s="2"/>
      <c r="DA496" s="2"/>
      <c r="DB496" s="2"/>
      <c r="DC496" s="2"/>
      <c r="DD496" s="2"/>
      <c r="DE496" s="2"/>
      <c r="DF496" s="2"/>
      <c r="DG496" s="2"/>
      <c r="DH496" s="2"/>
      <c r="DI496" s="2"/>
      <c r="DJ496" s="2"/>
      <c r="DK496" s="2"/>
      <c r="DL496" s="2"/>
      <c r="DM496" s="2"/>
      <c r="DN496" s="2"/>
      <c r="DO496" s="2"/>
      <c r="DP496" s="2"/>
      <c r="DQ496" s="2"/>
      <c r="DR496" s="2"/>
      <c r="DS496" s="2"/>
      <c r="DT496" s="2"/>
      <c r="DU496" s="2"/>
      <c r="DV496" s="2"/>
      <c r="DW496" s="2"/>
      <c r="DX496" s="2"/>
      <c r="DY496" s="2"/>
      <c r="DZ496" s="2"/>
      <c r="EA496" s="2"/>
      <c r="EB496" s="2"/>
      <c r="EC496" s="2"/>
      <c r="ED496" s="2"/>
      <c r="EE496" s="2"/>
      <c r="EF496" s="2"/>
      <c r="EG496" s="2"/>
      <c r="EH496" s="2"/>
      <c r="EI496" s="2"/>
      <c r="EJ496" s="2"/>
      <c r="EK496" s="2"/>
      <c r="EL496" s="2"/>
      <c r="EM496" s="2"/>
      <c r="EN496" s="2"/>
      <c r="EO496" s="2"/>
      <c r="EP496" s="2"/>
      <c r="EQ496" s="2"/>
      <c r="ER496" s="2"/>
      <c r="ES496" s="2"/>
      <c r="ET496" s="2"/>
      <c r="EU496" s="2"/>
      <c r="EV496" s="2"/>
      <c r="EW496" s="2"/>
      <c r="EX496" s="2"/>
      <c r="EY496" s="2"/>
      <c r="EZ496" s="2"/>
      <c r="FA496" s="2"/>
      <c r="FB496" s="2"/>
      <c r="FC496" s="2"/>
      <c r="FD496" s="2"/>
      <c r="FE496" s="2"/>
      <c r="FF496" s="2"/>
      <c r="FG496" s="2"/>
      <c r="FH496" s="2"/>
      <c r="FI496" s="2"/>
      <c r="FJ496" s="2"/>
      <c r="FK496" s="2"/>
      <c r="FL496" s="2"/>
      <c r="FM496" s="2"/>
      <c r="FN496" s="2"/>
      <c r="FO496" s="2"/>
      <c r="FP496" s="2"/>
      <c r="FQ496" s="2"/>
      <c r="FR496" s="2"/>
      <c r="FS496" s="2"/>
      <c r="FT496" s="2"/>
      <c r="FU496" s="2"/>
      <c r="FV496" s="2"/>
      <c r="FW496" s="2"/>
      <c r="FX496" s="2"/>
      <c r="FY496" s="2"/>
      <c r="FZ496" s="2"/>
      <c r="GA496" s="2"/>
      <c r="GB496" s="2"/>
      <c r="GC496" s="2"/>
      <c r="GD496" s="2"/>
      <c r="GE496" s="2"/>
      <c r="GF496" s="2"/>
      <c r="GG496" s="2"/>
      <c r="GH496" s="2"/>
      <c r="GI496" s="2"/>
      <c r="GJ496" s="2"/>
      <c r="GK496" s="2"/>
      <c r="GL496" s="2"/>
      <c r="GM496" s="2"/>
      <c r="GN496" s="2"/>
      <c r="GO496" s="2"/>
      <c r="GP496" s="2"/>
    </row>
    <row r="497" spans="6:198" s="1" customFormat="1" ht="12.75" customHeight="1">
      <c r="F497" s="97"/>
      <c r="G497" s="97"/>
      <c r="H497" s="97"/>
      <c r="I497" s="97"/>
      <c r="J497" s="97"/>
      <c r="K497" s="97"/>
      <c r="L497" s="97"/>
      <c r="M497" s="97"/>
      <c r="N497" s="97"/>
      <c r="O497" s="97"/>
      <c r="P497" s="177"/>
      <c r="Q497" s="177"/>
      <c r="R497" s="177"/>
      <c r="S497" s="177"/>
      <c r="T497" s="177"/>
      <c r="U497" s="97"/>
      <c r="V497" s="97"/>
      <c r="W497" s="97"/>
      <c r="X497" s="273"/>
      <c r="Y497" s="97"/>
      <c r="Z497" s="97"/>
      <c r="AA497" s="97"/>
      <c r="AB497" s="97"/>
      <c r="AC497" s="97"/>
      <c r="AD497" s="97"/>
      <c r="AE497" s="97"/>
      <c r="AF497" s="97"/>
      <c r="AG497" s="97"/>
      <c r="AH497" s="97"/>
      <c r="AI497" s="97"/>
      <c r="AJ497" s="97"/>
      <c r="AK497" s="177"/>
      <c r="AL497" s="177"/>
      <c r="AM497" s="177"/>
      <c r="AN497" s="177"/>
      <c r="AO497" s="177"/>
      <c r="AP497" s="97"/>
      <c r="AQ497" s="97"/>
      <c r="AR497" s="97"/>
      <c r="AS497" s="273"/>
      <c r="AT497" s="273"/>
      <c r="AU497" s="273"/>
      <c r="AV497" s="273"/>
      <c r="AW497" s="273"/>
      <c r="AX497" s="273"/>
      <c r="AY497" s="273"/>
      <c r="AZ497" s="273"/>
      <c r="BA497" s="273"/>
      <c r="BB497" s="273"/>
      <c r="BC497" s="273"/>
      <c r="BD497" s="273"/>
      <c r="BE497" s="273"/>
      <c r="BF497" s="273"/>
      <c r="BG497" s="273"/>
      <c r="BH497" s="273"/>
      <c r="BI497" s="273"/>
      <c r="BJ497" s="273"/>
      <c r="BK497" s="273"/>
      <c r="BR497" s="2"/>
      <c r="BS497" s="2"/>
      <c r="BT497" s="2"/>
      <c r="BU497" s="2"/>
      <c r="BV497" s="2"/>
      <c r="BW497" s="2"/>
      <c r="BX497" s="2"/>
      <c r="BY497" s="2"/>
      <c r="BZ497" s="2"/>
      <c r="CA497" s="2"/>
      <c r="CB497" s="2"/>
      <c r="CC497" s="2"/>
      <c r="CD497" s="2"/>
      <c r="CE497" s="2"/>
      <c r="CF497" s="2"/>
      <c r="CG497" s="2"/>
      <c r="CH497" s="2"/>
      <c r="CI497" s="2"/>
      <c r="CJ497" s="2"/>
      <c r="CK497" s="2"/>
      <c r="CL497" s="2"/>
      <c r="CM497" s="2"/>
      <c r="CN497" s="2"/>
      <c r="CO497" s="2"/>
      <c r="CP497" s="2"/>
      <c r="CQ497" s="2"/>
      <c r="CR497" s="2"/>
      <c r="CS497" s="2"/>
      <c r="CT497" s="2"/>
      <c r="CU497" s="2"/>
      <c r="CV497" s="2"/>
      <c r="CW497" s="2"/>
      <c r="CX497" s="2"/>
      <c r="CY497" s="2"/>
      <c r="CZ497" s="2"/>
      <c r="DA497" s="2"/>
      <c r="DB497" s="2"/>
      <c r="DC497" s="2"/>
      <c r="DD497" s="2"/>
      <c r="DE497" s="2"/>
      <c r="DF497" s="2"/>
      <c r="DG497" s="2"/>
      <c r="DH497" s="2"/>
      <c r="DI497" s="2"/>
      <c r="DJ497" s="2"/>
      <c r="DK497" s="2"/>
      <c r="DL497" s="2"/>
      <c r="DM497" s="2"/>
      <c r="DN497" s="2"/>
      <c r="DO497" s="2"/>
      <c r="DP497" s="2"/>
      <c r="DQ497" s="2"/>
      <c r="DR497" s="2"/>
      <c r="DS497" s="2"/>
      <c r="DT497" s="2"/>
      <c r="DU497" s="2"/>
      <c r="DV497" s="2"/>
      <c r="DW497" s="2"/>
      <c r="DX497" s="2"/>
      <c r="DY497" s="2"/>
      <c r="DZ497" s="2"/>
      <c r="EA497" s="2"/>
      <c r="EB497" s="2"/>
      <c r="EC497" s="2"/>
      <c r="ED497" s="2"/>
      <c r="EE497" s="2"/>
      <c r="EF497" s="2"/>
      <c r="EG497" s="2"/>
      <c r="EH497" s="2"/>
      <c r="EI497" s="2"/>
      <c r="EJ497" s="2"/>
      <c r="EK497" s="2"/>
      <c r="EL497" s="2"/>
      <c r="EM497" s="2"/>
      <c r="EN497" s="2"/>
      <c r="EO497" s="2"/>
      <c r="EP497" s="2"/>
      <c r="EQ497" s="2"/>
      <c r="ER497" s="2"/>
      <c r="ES497" s="2"/>
      <c r="ET497" s="2"/>
      <c r="EU497" s="2"/>
      <c r="EV497" s="2"/>
      <c r="EW497" s="2"/>
      <c r="EX497" s="2"/>
      <c r="EY497" s="2"/>
      <c r="EZ497" s="2"/>
      <c r="FA497" s="2"/>
      <c r="FB497" s="2"/>
      <c r="FC497" s="2"/>
      <c r="FD497" s="2"/>
      <c r="FE497" s="2"/>
      <c r="FF497" s="2"/>
      <c r="FG497" s="2"/>
      <c r="FH497" s="2"/>
      <c r="FI497" s="2"/>
      <c r="FJ497" s="2"/>
      <c r="FK497" s="2"/>
      <c r="FL497" s="2"/>
      <c r="FM497" s="2"/>
      <c r="FN497" s="2"/>
      <c r="FO497" s="2"/>
      <c r="FP497" s="2"/>
      <c r="FQ497" s="2"/>
      <c r="FR497" s="2"/>
      <c r="FS497" s="2"/>
      <c r="FT497" s="2"/>
      <c r="FU497" s="2"/>
      <c r="FV497" s="2"/>
      <c r="FW497" s="2"/>
      <c r="FX497" s="2"/>
      <c r="FY497" s="2"/>
      <c r="FZ497" s="2"/>
      <c r="GA497" s="2"/>
      <c r="GB497" s="2"/>
      <c r="GC497" s="2"/>
      <c r="GD497" s="2"/>
      <c r="GE497" s="2"/>
      <c r="GF497" s="2"/>
      <c r="GG497" s="2"/>
      <c r="GH497" s="2"/>
      <c r="GI497" s="2"/>
      <c r="GJ497" s="2"/>
      <c r="GK497" s="2"/>
      <c r="GL497" s="2"/>
      <c r="GM497" s="2"/>
      <c r="GN497" s="2"/>
      <c r="GO497" s="2"/>
      <c r="GP497" s="2"/>
    </row>
    <row r="498" spans="6:198" s="1" customFormat="1" ht="12.75" customHeight="1">
      <c r="F498" s="97"/>
      <c r="G498" s="97"/>
      <c r="H498" s="97"/>
      <c r="I498" s="97"/>
      <c r="J498" s="97"/>
      <c r="K498" s="97"/>
      <c r="L498" s="97"/>
      <c r="M498" s="97"/>
      <c r="N498" s="97"/>
      <c r="O498" s="97"/>
      <c r="P498" s="291"/>
      <c r="Q498" s="291"/>
      <c r="R498" s="291"/>
      <c r="S498" s="291"/>
      <c r="T498" s="291"/>
      <c r="U498" s="97"/>
      <c r="V498" s="97"/>
      <c r="W498" s="97"/>
      <c r="X498" s="273"/>
      <c r="Y498" s="97"/>
      <c r="Z498" s="97"/>
      <c r="AA498" s="97"/>
      <c r="AB498" s="97"/>
      <c r="AC498" s="97"/>
      <c r="AD498" s="97"/>
      <c r="AE498" s="97"/>
      <c r="AF498" s="97"/>
      <c r="AG498" s="97"/>
      <c r="AH498" s="97"/>
      <c r="AI498" s="97"/>
      <c r="AJ498" s="97"/>
      <c r="AK498" s="291"/>
      <c r="AL498" s="291"/>
      <c r="AM498" s="291"/>
      <c r="AN498" s="291"/>
      <c r="AO498" s="291"/>
      <c r="AP498" s="97"/>
      <c r="AQ498" s="97"/>
      <c r="AR498" s="97"/>
      <c r="AS498" s="273"/>
      <c r="AT498" s="273"/>
      <c r="AU498" s="273"/>
      <c r="AV498" s="273"/>
      <c r="AW498" s="273"/>
      <c r="AX498" s="273"/>
      <c r="AY498" s="273"/>
      <c r="AZ498" s="273"/>
      <c r="BA498" s="273"/>
      <c r="BB498" s="273"/>
      <c r="BC498" s="273"/>
      <c r="BD498" s="273"/>
      <c r="BE498" s="273"/>
      <c r="BF498" s="273"/>
      <c r="BG498" s="273"/>
      <c r="BH498" s="273"/>
      <c r="BI498" s="273"/>
      <c r="BJ498" s="273"/>
      <c r="BK498" s="273"/>
      <c r="BR498" s="2"/>
      <c r="BS498" s="2"/>
      <c r="BT498" s="2"/>
      <c r="BU498" s="2"/>
      <c r="BV498" s="2"/>
      <c r="BW498" s="2"/>
      <c r="BX498" s="2"/>
      <c r="BY498" s="2"/>
      <c r="BZ498" s="2"/>
      <c r="CA498" s="2"/>
      <c r="CB498" s="2"/>
      <c r="CC498" s="2"/>
      <c r="CD498" s="2"/>
      <c r="CE498" s="2"/>
      <c r="CF498" s="2"/>
      <c r="CG498" s="2"/>
      <c r="CH498" s="2"/>
      <c r="CI498" s="2"/>
      <c r="CJ498" s="2"/>
      <c r="CK498" s="2"/>
      <c r="CL498" s="2"/>
      <c r="CM498" s="2"/>
      <c r="CN498" s="2"/>
      <c r="CO498" s="2"/>
      <c r="CP498" s="2"/>
      <c r="CQ498" s="2"/>
      <c r="CR498" s="2"/>
      <c r="CS498" s="2"/>
      <c r="CT498" s="2"/>
      <c r="CU498" s="2"/>
      <c r="CV498" s="2"/>
      <c r="CW498" s="2"/>
      <c r="CX498" s="2"/>
      <c r="CY498" s="2"/>
      <c r="CZ498" s="2"/>
      <c r="DA498" s="2"/>
      <c r="DB498" s="2"/>
      <c r="DC498" s="2"/>
      <c r="DD498" s="2"/>
      <c r="DE498" s="2"/>
      <c r="DF498" s="2"/>
      <c r="DG498" s="2"/>
      <c r="DH498" s="2"/>
      <c r="DI498" s="2"/>
      <c r="DJ498" s="2"/>
      <c r="DK498" s="2"/>
      <c r="DL498" s="2"/>
      <c r="DM498" s="2"/>
      <c r="DN498" s="2"/>
      <c r="DO498" s="2"/>
      <c r="DP498" s="2"/>
      <c r="DQ498" s="2"/>
      <c r="DR498" s="2"/>
      <c r="DS498" s="2"/>
      <c r="DT498" s="2"/>
      <c r="DU498" s="2"/>
      <c r="DV498" s="2"/>
      <c r="DW498" s="2"/>
      <c r="DX498" s="2"/>
      <c r="DY498" s="2"/>
      <c r="DZ498" s="2"/>
      <c r="EA498" s="2"/>
      <c r="EB498" s="2"/>
      <c r="EC498" s="2"/>
      <c r="ED498" s="2"/>
      <c r="EE498" s="2"/>
      <c r="EF498" s="2"/>
      <c r="EG498" s="2"/>
      <c r="EH498" s="2"/>
      <c r="EI498" s="2"/>
      <c r="EJ498" s="2"/>
      <c r="EK498" s="2"/>
      <c r="EL498" s="2"/>
      <c r="EM498" s="2"/>
      <c r="EN498" s="2"/>
      <c r="EO498" s="2"/>
      <c r="EP498" s="2"/>
      <c r="EQ498" s="2"/>
      <c r="ER498" s="2"/>
      <c r="ES498" s="2"/>
      <c r="ET498" s="2"/>
      <c r="EU498" s="2"/>
      <c r="EV498" s="2"/>
      <c r="EW498" s="2"/>
      <c r="EX498" s="2"/>
      <c r="EY498" s="2"/>
      <c r="EZ498" s="2"/>
      <c r="FA498" s="2"/>
      <c r="FB498" s="2"/>
      <c r="FC498" s="2"/>
      <c r="FD498" s="2"/>
      <c r="FE498" s="2"/>
      <c r="FF498" s="2"/>
      <c r="FG498" s="2"/>
      <c r="FH498" s="2"/>
      <c r="FI498" s="2"/>
      <c r="FJ498" s="2"/>
      <c r="FK498" s="2"/>
      <c r="FL498" s="2"/>
      <c r="FM498" s="2"/>
      <c r="FN498" s="2"/>
      <c r="FO498" s="2"/>
      <c r="FP498" s="2"/>
      <c r="FQ498" s="2"/>
      <c r="FR498" s="2"/>
      <c r="FS498" s="2"/>
      <c r="FT498" s="2"/>
      <c r="FU498" s="2"/>
      <c r="FV498" s="2"/>
      <c r="FW498" s="2"/>
      <c r="FX498" s="2"/>
      <c r="FY498" s="2"/>
      <c r="FZ498" s="2"/>
      <c r="GA498" s="2"/>
      <c r="GB498" s="2"/>
      <c r="GC498" s="2"/>
      <c r="GD498" s="2"/>
      <c r="GE498" s="2"/>
      <c r="GF498" s="2"/>
      <c r="GG498" s="2"/>
      <c r="GH498" s="2"/>
      <c r="GI498" s="2"/>
      <c r="GJ498" s="2"/>
      <c r="GK498" s="2"/>
      <c r="GL498" s="2"/>
      <c r="GM498" s="2"/>
      <c r="GN498" s="2"/>
      <c r="GO498" s="2"/>
      <c r="GP498" s="2"/>
    </row>
    <row r="499" spans="6:198" s="1" customFormat="1" ht="12.75" customHeight="1">
      <c r="F499" s="273"/>
      <c r="G499" s="97"/>
      <c r="H499" s="97"/>
      <c r="I499" s="97"/>
      <c r="J499" s="97"/>
      <c r="K499" s="97"/>
      <c r="L499" s="97"/>
      <c r="M499" s="97"/>
      <c r="N499" s="97"/>
      <c r="O499" s="97"/>
      <c r="P499" s="292"/>
      <c r="Q499" s="292"/>
      <c r="R499" s="292"/>
      <c r="S499" s="292"/>
      <c r="T499" s="292"/>
      <c r="U499" s="97"/>
      <c r="V499" s="97"/>
      <c r="W499" s="97"/>
      <c r="X499" s="273"/>
      <c r="Y499" s="97"/>
      <c r="Z499" s="97"/>
      <c r="AA499" s="97"/>
      <c r="AB499" s="97"/>
      <c r="AC499" s="97"/>
      <c r="AD499" s="97"/>
      <c r="AE499" s="97"/>
      <c r="AF499" s="97"/>
      <c r="AG499" s="97"/>
      <c r="AH499" s="97"/>
      <c r="AI499" s="97"/>
      <c r="AJ499" s="97"/>
      <c r="AK499" s="292"/>
      <c r="AL499" s="292"/>
      <c r="AM499" s="292"/>
      <c r="AN499" s="292"/>
      <c r="AO499" s="292"/>
      <c r="AP499" s="97"/>
      <c r="AQ499" s="97"/>
      <c r="AR499" s="97"/>
      <c r="AS499" s="273"/>
      <c r="AT499" s="273"/>
      <c r="AU499" s="273"/>
      <c r="AV499" s="273"/>
      <c r="AW499" s="273"/>
      <c r="AX499" s="273"/>
      <c r="AY499" s="273"/>
      <c r="AZ499" s="273"/>
      <c r="BA499" s="273"/>
      <c r="BB499" s="273"/>
      <c r="BC499" s="273"/>
      <c r="BD499" s="273"/>
      <c r="BE499" s="273"/>
      <c r="BF499" s="273"/>
      <c r="BG499" s="273"/>
      <c r="BH499" s="273"/>
      <c r="BI499" s="273"/>
      <c r="BJ499" s="273"/>
      <c r="BK499" s="273"/>
      <c r="BR499" s="2"/>
      <c r="BS499" s="2"/>
      <c r="BT499" s="2"/>
      <c r="BU499" s="2"/>
      <c r="BV499" s="2"/>
      <c r="BW499" s="2"/>
      <c r="BX499" s="2"/>
      <c r="BY499" s="2"/>
      <c r="BZ499" s="2"/>
      <c r="CA499" s="2"/>
      <c r="CB499" s="2"/>
      <c r="CC499" s="2"/>
      <c r="CD499" s="2"/>
      <c r="CE499" s="2"/>
      <c r="CF499" s="2"/>
      <c r="CG499" s="2"/>
      <c r="CH499" s="2"/>
      <c r="CI499" s="2"/>
      <c r="CJ499" s="2"/>
      <c r="CK499" s="2"/>
      <c r="CL499" s="2"/>
      <c r="CM499" s="2"/>
      <c r="CN499" s="2"/>
      <c r="CO499" s="2"/>
      <c r="CP499" s="2"/>
      <c r="CQ499" s="2"/>
      <c r="CR499" s="2"/>
      <c r="CS499" s="2"/>
      <c r="CT499" s="2"/>
      <c r="CU499" s="2"/>
      <c r="CV499" s="2"/>
      <c r="CW499" s="2"/>
      <c r="CX499" s="2"/>
      <c r="CY499" s="2"/>
      <c r="CZ499" s="2"/>
      <c r="DA499" s="2"/>
      <c r="DB499" s="2"/>
      <c r="DC499" s="2"/>
      <c r="DD499" s="2"/>
      <c r="DE499" s="2"/>
      <c r="DF499" s="2"/>
      <c r="DG499" s="2"/>
      <c r="DH499" s="2"/>
      <c r="DI499" s="2"/>
      <c r="DJ499" s="2"/>
      <c r="DK499" s="2"/>
      <c r="DL499" s="2"/>
      <c r="DM499" s="2"/>
      <c r="DN499" s="2"/>
      <c r="DO499" s="2"/>
      <c r="DP499" s="2"/>
      <c r="DQ499" s="2"/>
      <c r="DR499" s="2"/>
      <c r="DS499" s="2"/>
      <c r="DT499" s="2"/>
      <c r="DU499" s="2"/>
      <c r="DV499" s="2"/>
      <c r="DW499" s="2"/>
      <c r="DX499" s="2"/>
      <c r="DY499" s="2"/>
      <c r="DZ499" s="2"/>
      <c r="EA499" s="2"/>
      <c r="EB499" s="2"/>
      <c r="EC499" s="2"/>
      <c r="ED499" s="2"/>
      <c r="EE499" s="2"/>
      <c r="EF499" s="2"/>
      <c r="EG499" s="2"/>
      <c r="EH499" s="2"/>
      <c r="EI499" s="2"/>
      <c r="EJ499" s="2"/>
      <c r="EK499" s="2"/>
      <c r="EL499" s="2"/>
      <c r="EM499" s="2"/>
      <c r="EN499" s="2"/>
      <c r="EO499" s="2"/>
      <c r="EP499" s="2"/>
      <c r="EQ499" s="2"/>
      <c r="ER499" s="2"/>
      <c r="ES499" s="2"/>
      <c r="ET499" s="2"/>
      <c r="EU499" s="2"/>
      <c r="EV499" s="2"/>
      <c r="EW499" s="2"/>
      <c r="EX499" s="2"/>
      <c r="EY499" s="2"/>
      <c r="EZ499" s="2"/>
      <c r="FA499" s="2"/>
      <c r="FB499" s="2"/>
      <c r="FC499" s="2"/>
      <c r="FD499" s="2"/>
      <c r="FE499" s="2"/>
      <c r="FF499" s="2"/>
      <c r="FG499" s="2"/>
      <c r="FH499" s="2"/>
      <c r="FI499" s="2"/>
      <c r="FJ499" s="2"/>
      <c r="FK499" s="2"/>
      <c r="FL499" s="2"/>
      <c r="FM499" s="2"/>
      <c r="FN499" s="2"/>
      <c r="FO499" s="2"/>
      <c r="FP499" s="2"/>
      <c r="FQ499" s="2"/>
      <c r="FR499" s="2"/>
      <c r="FS499" s="2"/>
      <c r="FT499" s="2"/>
      <c r="FU499" s="2"/>
      <c r="FV499" s="2"/>
      <c r="FW499" s="2"/>
      <c r="FX499" s="2"/>
      <c r="FY499" s="2"/>
      <c r="FZ499" s="2"/>
      <c r="GA499" s="2"/>
      <c r="GB499" s="2"/>
      <c r="GC499" s="2"/>
      <c r="GD499" s="2"/>
      <c r="GE499" s="2"/>
      <c r="GF499" s="2"/>
      <c r="GG499" s="2"/>
      <c r="GH499" s="2"/>
      <c r="GI499" s="2"/>
      <c r="GJ499" s="2"/>
      <c r="GK499" s="2"/>
      <c r="GL499" s="2"/>
      <c r="GM499" s="2"/>
      <c r="GN499" s="2"/>
      <c r="GO499" s="2"/>
      <c r="GP499" s="2"/>
    </row>
    <row r="500" spans="6:198" s="1" customFormat="1" ht="13.5" customHeight="1" thickBot="1">
      <c r="F500" s="192"/>
      <c r="G500" s="721"/>
      <c r="H500" s="721"/>
      <c r="I500" s="721"/>
      <c r="J500" s="721"/>
      <c r="K500" s="721"/>
      <c r="L500" s="721"/>
      <c r="M500" s="721"/>
      <c r="N500" s="721"/>
      <c r="O500" s="721"/>
      <c r="P500" s="721"/>
      <c r="Q500" s="721"/>
      <c r="R500" s="721"/>
      <c r="S500" s="721"/>
      <c r="T500" s="721"/>
      <c r="U500" s="721"/>
      <c r="V500" s="721"/>
      <c r="W500" s="721"/>
      <c r="X500" s="721"/>
      <c r="Y500" s="721"/>
      <c r="Z500" s="721"/>
      <c r="AA500" s="721"/>
      <c r="AB500" s="721"/>
      <c r="AC500" s="721"/>
      <c r="AD500" s="721"/>
      <c r="AE500" s="721"/>
      <c r="AF500" s="721"/>
      <c r="AG500" s="721"/>
      <c r="AH500" s="721"/>
      <c r="AI500" s="721"/>
      <c r="AJ500" s="721"/>
      <c r="AK500" s="721"/>
      <c r="AL500" s="721"/>
      <c r="AM500" s="721"/>
      <c r="AN500" s="721"/>
      <c r="AO500" s="721"/>
      <c r="AP500" s="193"/>
      <c r="AQ500" s="193"/>
      <c r="AR500" s="193"/>
      <c r="AS500" s="193"/>
      <c r="AT500" s="193"/>
      <c r="AU500" s="193"/>
      <c r="AV500" s="193"/>
      <c r="AW500" s="193"/>
      <c r="AX500" s="193"/>
      <c r="AY500" s="193"/>
      <c r="AZ500" s="193"/>
      <c r="BA500" s="193"/>
      <c r="BB500" s="193"/>
      <c r="BC500" s="193"/>
      <c r="BD500" s="193"/>
      <c r="BE500" s="193"/>
      <c r="BF500" s="193"/>
      <c r="BG500" s="193"/>
      <c r="BH500" s="193"/>
      <c r="BI500" s="193"/>
      <c r="BJ500" s="193"/>
      <c r="BK500" s="192"/>
      <c r="BR500" s="2"/>
      <c r="BS500" s="2"/>
      <c r="BT500" s="2"/>
      <c r="BU500" s="2"/>
      <c r="BV500" s="2"/>
      <c r="BW500" s="2"/>
      <c r="BX500" s="2"/>
      <c r="BY500" s="2"/>
      <c r="BZ500" s="2"/>
      <c r="CA500" s="2"/>
      <c r="CB500" s="2"/>
      <c r="CC500" s="2"/>
      <c r="CD500" s="2"/>
      <c r="CE500" s="2"/>
      <c r="CF500" s="2"/>
      <c r="CG500" s="2"/>
      <c r="CH500" s="2"/>
      <c r="CI500" s="2"/>
      <c r="CJ500" s="2"/>
      <c r="CK500" s="2"/>
      <c r="CL500" s="2"/>
      <c r="CM500" s="2"/>
      <c r="CN500" s="2"/>
      <c r="CO500" s="2"/>
      <c r="CP500" s="2"/>
      <c r="CQ500" s="2"/>
      <c r="CR500" s="2"/>
      <c r="CS500" s="2"/>
      <c r="CT500" s="2"/>
      <c r="CU500" s="2"/>
      <c r="CV500" s="2"/>
      <c r="CW500" s="2"/>
      <c r="CX500" s="2"/>
      <c r="CY500" s="2"/>
      <c r="CZ500" s="2"/>
      <c r="DA500" s="2"/>
      <c r="DB500" s="2"/>
      <c r="DC500" s="2"/>
      <c r="DD500" s="2"/>
      <c r="DE500" s="2"/>
      <c r="DF500" s="2"/>
      <c r="DG500" s="2"/>
      <c r="DH500" s="2"/>
      <c r="DI500" s="2"/>
      <c r="DJ500" s="2"/>
      <c r="DK500" s="2"/>
      <c r="DL500" s="2"/>
      <c r="DM500" s="2"/>
      <c r="DN500" s="2"/>
      <c r="DO500" s="2"/>
      <c r="DP500" s="2"/>
      <c r="DQ500" s="2"/>
      <c r="DR500" s="2"/>
      <c r="DS500" s="2"/>
      <c r="DT500" s="2"/>
      <c r="DU500" s="2"/>
      <c r="DV500" s="2"/>
      <c r="DW500" s="2"/>
      <c r="DX500" s="2"/>
      <c r="DY500" s="2"/>
      <c r="DZ500" s="2"/>
      <c r="EA500" s="2"/>
      <c r="EB500" s="2"/>
      <c r="EC500" s="2"/>
      <c r="ED500" s="2"/>
      <c r="EE500" s="2"/>
      <c r="EF500" s="2"/>
      <c r="EG500" s="2"/>
      <c r="EH500" s="2"/>
      <c r="EI500" s="2"/>
      <c r="EJ500" s="2"/>
      <c r="EK500" s="2"/>
      <c r="EL500" s="2"/>
      <c r="EM500" s="2"/>
      <c r="EN500" s="2"/>
      <c r="EO500" s="2"/>
      <c r="EP500" s="2"/>
      <c r="EQ500" s="2"/>
      <c r="ER500" s="2"/>
      <c r="ES500" s="2"/>
      <c r="ET500" s="2"/>
      <c r="EU500" s="2"/>
      <c r="EV500" s="2"/>
      <c r="EW500" s="2"/>
      <c r="EX500" s="2"/>
      <c r="EY500" s="2"/>
      <c r="EZ500" s="2"/>
      <c r="FA500" s="2"/>
      <c r="FB500" s="2"/>
      <c r="FC500" s="2"/>
      <c r="FD500" s="2"/>
      <c r="FE500" s="2"/>
      <c r="FF500" s="2"/>
      <c r="FG500" s="2"/>
      <c r="FH500" s="2"/>
      <c r="FI500" s="2"/>
      <c r="FJ500" s="2"/>
      <c r="FK500" s="2"/>
      <c r="FL500" s="2"/>
      <c r="FM500" s="2"/>
      <c r="FN500" s="2"/>
      <c r="FO500" s="2"/>
      <c r="FP500" s="2"/>
      <c r="FQ500" s="2"/>
      <c r="FR500" s="2"/>
      <c r="FS500" s="2"/>
      <c r="FT500" s="2"/>
      <c r="FU500" s="2"/>
      <c r="FV500" s="2"/>
      <c r="FW500" s="2"/>
      <c r="FX500" s="2"/>
      <c r="FY500" s="2"/>
      <c r="FZ500" s="2"/>
      <c r="GA500" s="2"/>
      <c r="GB500" s="2"/>
      <c r="GC500" s="2"/>
      <c r="GD500" s="2"/>
      <c r="GE500" s="2"/>
      <c r="GF500" s="2"/>
      <c r="GG500" s="2"/>
      <c r="GH500" s="2"/>
      <c r="GI500" s="2"/>
      <c r="GJ500" s="2"/>
      <c r="GK500" s="2"/>
      <c r="GL500" s="2"/>
      <c r="GM500" s="2"/>
      <c r="GN500" s="2"/>
      <c r="GO500" s="2"/>
      <c r="GP500" s="2"/>
    </row>
    <row r="501" spans="6:198" s="1" customFormat="1" ht="18" customHeight="1">
      <c r="F501" s="550" t="str">
        <f>[2]Setup!$B$5</f>
        <v>Precise Mortgage Funding 2018-2B plc</v>
      </c>
      <c r="G501" s="550"/>
      <c r="H501" s="550"/>
      <c r="I501" s="550"/>
      <c r="J501" s="550"/>
      <c r="K501" s="550"/>
      <c r="L501" s="550"/>
      <c r="M501" s="550"/>
      <c r="N501" s="550"/>
      <c r="O501" s="550"/>
      <c r="P501" s="550"/>
      <c r="Q501" s="550"/>
      <c r="R501" s="550"/>
      <c r="S501" s="550"/>
      <c r="T501" s="550"/>
      <c r="U501" s="550"/>
      <c r="V501" s="550"/>
      <c r="W501" s="550"/>
      <c r="X501" s="550"/>
      <c r="Y501" s="550"/>
      <c r="Z501" s="550"/>
      <c r="AA501" s="550"/>
      <c r="AB501" s="550"/>
      <c r="AC501" s="550"/>
      <c r="AD501" s="550"/>
      <c r="AE501" s="550"/>
      <c r="AF501" s="550"/>
      <c r="AG501" s="550"/>
      <c r="AH501" s="550"/>
      <c r="AI501" s="550"/>
      <c r="AJ501" s="550"/>
      <c r="AK501" s="550"/>
      <c r="AL501" s="550"/>
      <c r="AM501" s="550"/>
      <c r="AN501" s="550"/>
      <c r="AO501" s="550"/>
      <c r="AP501" s="550"/>
      <c r="AQ501" s="550"/>
      <c r="AR501" s="550"/>
      <c r="AS501" s="550"/>
      <c r="AT501" s="550"/>
      <c r="AU501" s="550"/>
      <c r="AV501" s="550"/>
      <c r="AW501" s="550"/>
      <c r="AX501" s="550"/>
      <c r="AY501" s="550"/>
      <c r="AZ501" s="550"/>
      <c r="BA501" s="550"/>
      <c r="BB501" s="550"/>
      <c r="BC501" s="550"/>
      <c r="BD501" s="550"/>
      <c r="BE501" s="550"/>
      <c r="BF501" s="550"/>
      <c r="BG501" s="550"/>
      <c r="BH501" s="550"/>
      <c r="BI501" s="550"/>
      <c r="BJ501" s="550"/>
      <c r="BK501" s="550"/>
      <c r="BR501" s="2"/>
      <c r="BS501" s="2"/>
      <c r="BT501" s="2"/>
      <c r="BU501" s="2"/>
      <c r="BV501" s="2"/>
      <c r="BW501" s="2"/>
      <c r="BX501" s="2"/>
      <c r="BY501" s="2"/>
      <c r="BZ501" s="2"/>
      <c r="CA501" s="2"/>
      <c r="CB501" s="2"/>
      <c r="CC501" s="2"/>
      <c r="CD501" s="2"/>
      <c r="CE501" s="2"/>
      <c r="CF501" s="2"/>
      <c r="CG501" s="2"/>
      <c r="CH501" s="2"/>
      <c r="CI501" s="2"/>
      <c r="CJ501" s="2"/>
      <c r="CK501" s="2"/>
      <c r="CL501" s="2"/>
      <c r="CM501" s="2"/>
      <c r="CN501" s="2"/>
      <c r="CO501" s="2"/>
      <c r="CP501" s="2"/>
      <c r="CQ501" s="2"/>
      <c r="CR501" s="2"/>
      <c r="CS501" s="2"/>
      <c r="CT501" s="2"/>
      <c r="CU501" s="2"/>
      <c r="CV501" s="2"/>
      <c r="CW501" s="2"/>
      <c r="CX501" s="2"/>
      <c r="CY501" s="2"/>
      <c r="CZ501" s="2"/>
      <c r="DA501" s="2"/>
      <c r="DB501" s="2"/>
      <c r="DC501" s="2"/>
      <c r="DD501" s="2"/>
      <c r="DE501" s="2"/>
      <c r="DF501" s="2"/>
      <c r="DG501" s="2"/>
      <c r="DH501" s="2"/>
      <c r="DI501" s="2"/>
      <c r="DJ501" s="2"/>
      <c r="DK501" s="2"/>
      <c r="DL501" s="2"/>
      <c r="DM501" s="2"/>
      <c r="DN501" s="2"/>
      <c r="DO501" s="2"/>
      <c r="DP501" s="2"/>
      <c r="DQ501" s="2"/>
      <c r="DR501" s="2"/>
      <c r="DS501" s="2"/>
      <c r="DT501" s="2"/>
      <c r="DU501" s="2"/>
      <c r="DV501" s="2"/>
      <c r="DW501" s="2"/>
      <c r="DX501" s="2"/>
      <c r="DY501" s="2"/>
      <c r="DZ501" s="2"/>
      <c r="EA501" s="2"/>
      <c r="EB501" s="2"/>
      <c r="EC501" s="2"/>
      <c r="ED501" s="2"/>
      <c r="EE501" s="2"/>
      <c r="EF501" s="2"/>
      <c r="EG501" s="2"/>
      <c r="EH501" s="2"/>
      <c r="EI501" s="2"/>
      <c r="EJ501" s="2"/>
      <c r="EK501" s="2"/>
      <c r="EL501" s="2"/>
      <c r="EM501" s="2"/>
      <c r="EN501" s="2"/>
      <c r="EO501" s="2"/>
      <c r="EP501" s="2"/>
      <c r="EQ501" s="2"/>
      <c r="ER501" s="2"/>
      <c r="ES501" s="2"/>
      <c r="ET501" s="2"/>
      <c r="EU501" s="2"/>
      <c r="EV501" s="2"/>
      <c r="EW501" s="2"/>
      <c r="EX501" s="2"/>
      <c r="EY501" s="2"/>
      <c r="EZ501" s="2"/>
      <c r="FA501" s="2"/>
      <c r="FB501" s="2"/>
      <c r="FC501" s="2"/>
      <c r="FD501" s="2"/>
      <c r="FE501" s="2"/>
      <c r="FF501" s="2"/>
      <c r="FG501" s="2"/>
      <c r="FH501" s="2"/>
      <c r="FI501" s="2"/>
      <c r="FJ501" s="2"/>
      <c r="FK501" s="2"/>
      <c r="FL501" s="2"/>
      <c r="FM501" s="2"/>
      <c r="FN501" s="2"/>
      <c r="FO501" s="2"/>
      <c r="FP501" s="2"/>
      <c r="FQ501" s="2"/>
      <c r="FR501" s="2"/>
      <c r="FS501" s="2"/>
      <c r="FT501" s="2"/>
      <c r="FU501" s="2"/>
      <c r="FV501" s="2"/>
      <c r="FW501" s="2"/>
      <c r="FX501" s="2"/>
      <c r="FY501" s="2"/>
      <c r="FZ501" s="2"/>
      <c r="GA501" s="2"/>
      <c r="GB501" s="2"/>
      <c r="GC501" s="2"/>
      <c r="GD501" s="2"/>
      <c r="GE501" s="2"/>
      <c r="GF501" s="2"/>
      <c r="GG501" s="2"/>
      <c r="GH501" s="2"/>
      <c r="GI501" s="2"/>
      <c r="GJ501" s="2"/>
      <c r="GK501" s="2"/>
      <c r="GL501" s="2"/>
      <c r="GM501" s="2"/>
      <c r="GN501" s="2"/>
      <c r="GO501" s="2"/>
      <c r="GP501" s="2"/>
    </row>
    <row r="502" spans="6:198" s="1" customFormat="1" ht="15" customHeight="1">
      <c r="F502" s="551" t="s">
        <v>1</v>
      </c>
      <c r="G502" s="551"/>
      <c r="H502" s="551"/>
      <c r="I502" s="551"/>
      <c r="J502" s="551"/>
      <c r="K502" s="551"/>
      <c r="L502" s="551"/>
      <c r="M502" s="551"/>
      <c r="N502" s="551"/>
      <c r="O502" s="551"/>
      <c r="P502" s="551"/>
      <c r="Q502" s="551"/>
      <c r="R502" s="551"/>
      <c r="S502" s="551"/>
      <c r="T502" s="551"/>
      <c r="U502" s="551"/>
      <c r="V502" s="551"/>
      <c r="W502" s="551"/>
      <c r="X502" s="551"/>
      <c r="Y502" s="551"/>
      <c r="Z502" s="551"/>
      <c r="AA502" s="551"/>
      <c r="AB502" s="551"/>
      <c r="AC502" s="551"/>
      <c r="AD502" s="551"/>
      <c r="AE502" s="551"/>
      <c r="AF502" s="551"/>
      <c r="AG502" s="551"/>
      <c r="AH502" s="551"/>
      <c r="AI502" s="551"/>
      <c r="AJ502" s="551"/>
      <c r="AK502" s="551"/>
      <c r="AL502" s="551"/>
      <c r="AM502" s="551"/>
      <c r="AN502" s="551"/>
      <c r="AO502" s="551"/>
      <c r="AP502" s="551"/>
      <c r="AQ502" s="551"/>
      <c r="AR502" s="551"/>
      <c r="AS502" s="551"/>
      <c r="AT502" s="551"/>
      <c r="AU502" s="551"/>
      <c r="AV502" s="551"/>
      <c r="AW502" s="551"/>
      <c r="AX502" s="551"/>
      <c r="AY502" s="551"/>
      <c r="AZ502" s="551"/>
      <c r="BA502" s="551"/>
      <c r="BB502" s="551"/>
      <c r="BC502" s="551"/>
      <c r="BD502" s="551"/>
      <c r="BE502" s="551"/>
      <c r="BF502" s="551"/>
      <c r="BG502" s="551"/>
      <c r="BH502" s="551"/>
      <c r="BI502" s="551"/>
      <c r="BJ502" s="551"/>
      <c r="BK502" s="551"/>
      <c r="BR502" s="2"/>
      <c r="BS502" s="2"/>
      <c r="BT502" s="2"/>
      <c r="BU502" s="2"/>
      <c r="BV502" s="2"/>
      <c r="BW502" s="2"/>
      <c r="BX502" s="2"/>
      <c r="BY502" s="2"/>
      <c r="BZ502" s="2"/>
      <c r="CA502" s="2"/>
      <c r="CB502" s="2"/>
      <c r="CC502" s="2"/>
      <c r="CD502" s="2"/>
      <c r="CE502" s="2"/>
      <c r="CF502" s="2"/>
      <c r="CG502" s="2"/>
      <c r="CH502" s="2"/>
      <c r="CI502" s="2"/>
      <c r="CJ502" s="2"/>
      <c r="CK502" s="2"/>
      <c r="CL502" s="2"/>
      <c r="CM502" s="2"/>
      <c r="CN502" s="2"/>
      <c r="CO502" s="2"/>
      <c r="CP502" s="2"/>
      <c r="CQ502" s="2"/>
      <c r="CR502" s="2"/>
      <c r="CS502" s="2"/>
      <c r="CT502" s="2"/>
      <c r="CU502" s="2"/>
      <c r="CV502" s="2"/>
      <c r="CW502" s="2"/>
      <c r="CX502" s="2"/>
      <c r="CY502" s="2"/>
      <c r="CZ502" s="2"/>
      <c r="DA502" s="2"/>
      <c r="DB502" s="2"/>
      <c r="DC502" s="2"/>
      <c r="DD502" s="2"/>
      <c r="DE502" s="2"/>
      <c r="DF502" s="2"/>
      <c r="DG502" s="2"/>
      <c r="DH502" s="2"/>
      <c r="DI502" s="2"/>
      <c r="DJ502" s="2"/>
      <c r="DK502" s="2"/>
      <c r="DL502" s="2"/>
      <c r="DM502" s="2"/>
      <c r="DN502" s="2"/>
      <c r="DO502" s="2"/>
      <c r="DP502" s="2"/>
      <c r="DQ502" s="2"/>
      <c r="DR502" s="2"/>
      <c r="DS502" s="2"/>
      <c r="DT502" s="2"/>
      <c r="DU502" s="2"/>
      <c r="DV502" s="2"/>
      <c r="DW502" s="2"/>
      <c r="DX502" s="2"/>
      <c r="DY502" s="2"/>
      <c r="DZ502" s="2"/>
      <c r="EA502" s="2"/>
      <c r="EB502" s="2"/>
      <c r="EC502" s="2"/>
      <c r="ED502" s="2"/>
      <c r="EE502" s="2"/>
      <c r="EF502" s="2"/>
      <c r="EG502" s="2"/>
      <c r="EH502" s="2"/>
      <c r="EI502" s="2"/>
      <c r="EJ502" s="2"/>
      <c r="EK502" s="2"/>
      <c r="EL502" s="2"/>
      <c r="EM502" s="2"/>
      <c r="EN502" s="2"/>
      <c r="EO502" s="2"/>
      <c r="EP502" s="2"/>
      <c r="EQ502" s="2"/>
      <c r="ER502" s="2"/>
      <c r="ES502" s="2"/>
      <c r="ET502" s="2"/>
      <c r="EU502" s="2"/>
      <c r="EV502" s="2"/>
      <c r="EW502" s="2"/>
      <c r="EX502" s="2"/>
      <c r="EY502" s="2"/>
      <c r="EZ502" s="2"/>
      <c r="FA502" s="2"/>
      <c r="FB502" s="2"/>
      <c r="FC502" s="2"/>
      <c r="FD502" s="2"/>
      <c r="FE502" s="2"/>
      <c r="FF502" s="2"/>
      <c r="FG502" s="2"/>
      <c r="FH502" s="2"/>
      <c r="FI502" s="2"/>
      <c r="FJ502" s="2"/>
      <c r="FK502" s="2"/>
      <c r="FL502" s="2"/>
      <c r="FM502" s="2"/>
      <c r="FN502" s="2"/>
      <c r="FO502" s="2"/>
      <c r="FP502" s="2"/>
      <c r="FQ502" s="2"/>
      <c r="FR502" s="2"/>
      <c r="FS502" s="2"/>
      <c r="FT502" s="2"/>
      <c r="FU502" s="2"/>
      <c r="FV502" s="2"/>
      <c r="FW502" s="2"/>
      <c r="FX502" s="2"/>
      <c r="FY502" s="2"/>
      <c r="FZ502" s="2"/>
      <c r="GA502" s="2"/>
      <c r="GB502" s="2"/>
      <c r="GC502" s="2"/>
      <c r="GD502" s="2"/>
      <c r="GE502" s="2"/>
      <c r="GF502" s="2"/>
      <c r="GG502" s="2"/>
      <c r="GH502" s="2"/>
      <c r="GI502" s="2"/>
      <c r="GJ502" s="2"/>
      <c r="GK502" s="2"/>
      <c r="GL502" s="2"/>
      <c r="GM502" s="2"/>
      <c r="GN502" s="2"/>
      <c r="GO502" s="2"/>
      <c r="GP502" s="2"/>
    </row>
    <row r="503" spans="6:198" s="1" customFormat="1" ht="15" customHeight="1">
      <c r="F503" s="551" t="s">
        <v>2</v>
      </c>
      <c r="G503" s="551"/>
      <c r="H503" s="551"/>
      <c r="I503" s="551"/>
      <c r="J503" s="551"/>
      <c r="K503" s="551"/>
      <c r="L503" s="551"/>
      <c r="M503" s="551"/>
      <c r="N503" s="551"/>
      <c r="O503" s="551"/>
      <c r="P503" s="551"/>
      <c r="Q503" s="551"/>
      <c r="R503" s="551"/>
      <c r="S503" s="551"/>
      <c r="T503" s="551"/>
      <c r="U503" s="551"/>
      <c r="V503" s="551"/>
      <c r="W503" s="551"/>
      <c r="X503" s="551"/>
      <c r="Y503" s="551"/>
      <c r="Z503" s="551"/>
      <c r="AA503" s="551"/>
      <c r="AB503" s="551"/>
      <c r="AC503" s="551"/>
      <c r="AD503" s="551"/>
      <c r="AE503" s="551"/>
      <c r="AF503" s="551"/>
      <c r="AG503" s="551"/>
      <c r="AH503" s="551"/>
      <c r="AI503" s="551"/>
      <c r="AJ503" s="551"/>
      <c r="AK503" s="551"/>
      <c r="AL503" s="551"/>
      <c r="AM503" s="551"/>
      <c r="AN503" s="551"/>
      <c r="AO503" s="551"/>
      <c r="AP503" s="551"/>
      <c r="AQ503" s="551"/>
      <c r="AR503" s="551"/>
      <c r="AS503" s="551"/>
      <c r="AT503" s="551"/>
      <c r="AU503" s="551"/>
      <c r="AV503" s="551"/>
      <c r="AW503" s="551"/>
      <c r="AX503" s="551"/>
      <c r="AY503" s="551"/>
      <c r="AZ503" s="551"/>
      <c r="BA503" s="551"/>
      <c r="BB503" s="551"/>
      <c r="BC503" s="551"/>
      <c r="BD503" s="551"/>
      <c r="BE503" s="551"/>
      <c r="BF503" s="551"/>
      <c r="BG503" s="551"/>
      <c r="BH503" s="551"/>
      <c r="BI503" s="551"/>
      <c r="BJ503" s="551"/>
      <c r="BK503" s="551"/>
      <c r="BR503" s="2"/>
      <c r="BS503" s="2"/>
      <c r="BT503" s="2"/>
      <c r="BU503" s="2"/>
      <c r="BV503" s="2"/>
      <c r="BW503" s="2"/>
      <c r="BX503" s="2"/>
      <c r="BY503" s="2"/>
      <c r="BZ503" s="2"/>
      <c r="CA503" s="2"/>
      <c r="CB503" s="2"/>
      <c r="CC503" s="2"/>
      <c r="CD503" s="2"/>
      <c r="CE503" s="2"/>
      <c r="CF503" s="2"/>
      <c r="CG503" s="2"/>
      <c r="CH503" s="2"/>
      <c r="CI503" s="2"/>
      <c r="CJ503" s="2"/>
      <c r="CK503" s="2"/>
      <c r="CL503" s="2"/>
      <c r="CM503" s="2"/>
      <c r="CN503" s="2"/>
      <c r="CO503" s="2"/>
      <c r="CP503" s="2"/>
      <c r="CQ503" s="2"/>
      <c r="CR503" s="2"/>
      <c r="CS503" s="2"/>
      <c r="CT503" s="2"/>
      <c r="CU503" s="2"/>
      <c r="CV503" s="2"/>
      <c r="CW503" s="2"/>
      <c r="CX503" s="2"/>
      <c r="CY503" s="2"/>
      <c r="CZ503" s="2"/>
      <c r="DA503" s="2"/>
      <c r="DB503" s="2"/>
      <c r="DC503" s="2"/>
      <c r="DD503" s="2"/>
      <c r="DE503" s="2"/>
      <c r="DF503" s="2"/>
      <c r="DG503" s="2"/>
      <c r="DH503" s="2"/>
      <c r="DI503" s="2"/>
      <c r="DJ503" s="2"/>
      <c r="DK503" s="2"/>
      <c r="DL503" s="2"/>
      <c r="DM503" s="2"/>
      <c r="DN503" s="2"/>
      <c r="DO503" s="2"/>
      <c r="DP503" s="2"/>
      <c r="DQ503" s="2"/>
      <c r="DR503" s="2"/>
      <c r="DS503" s="2"/>
      <c r="DT503" s="2"/>
      <c r="DU503" s="2"/>
      <c r="DV503" s="2"/>
      <c r="DW503" s="2"/>
      <c r="DX503" s="2"/>
      <c r="DY503" s="2"/>
      <c r="DZ503" s="2"/>
      <c r="EA503" s="2"/>
      <c r="EB503" s="2"/>
      <c r="EC503" s="2"/>
      <c r="ED503" s="2"/>
      <c r="EE503" s="2"/>
      <c r="EF503" s="2"/>
      <c r="EG503" s="2"/>
      <c r="EH503" s="2"/>
      <c r="EI503" s="2"/>
      <c r="EJ503" s="2"/>
      <c r="EK503" s="2"/>
      <c r="EL503" s="2"/>
      <c r="EM503" s="2"/>
      <c r="EN503" s="2"/>
      <c r="EO503" s="2"/>
      <c r="EP503" s="2"/>
      <c r="EQ503" s="2"/>
      <c r="ER503" s="2"/>
      <c r="ES503" s="2"/>
      <c r="ET503" s="2"/>
      <c r="EU503" s="2"/>
      <c r="EV503" s="2"/>
      <c r="EW503" s="2"/>
      <c r="EX503" s="2"/>
      <c r="EY503" s="2"/>
      <c r="EZ503" s="2"/>
      <c r="FA503" s="2"/>
      <c r="FB503" s="2"/>
      <c r="FC503" s="2"/>
      <c r="FD503" s="2"/>
      <c r="FE503" s="2"/>
      <c r="FF503" s="2"/>
      <c r="FG503" s="2"/>
      <c r="FH503" s="2"/>
      <c r="FI503" s="2"/>
      <c r="FJ503" s="2"/>
      <c r="FK503" s="2"/>
      <c r="FL503" s="2"/>
      <c r="FM503" s="2"/>
      <c r="FN503" s="2"/>
      <c r="FO503" s="2"/>
      <c r="FP503" s="2"/>
      <c r="FQ503" s="2"/>
      <c r="FR503" s="2"/>
      <c r="FS503" s="2"/>
      <c r="FT503" s="2"/>
      <c r="FU503" s="2"/>
      <c r="FV503" s="2"/>
      <c r="FW503" s="2"/>
      <c r="FX503" s="2"/>
      <c r="FY503" s="2"/>
      <c r="FZ503" s="2"/>
      <c r="GA503" s="2"/>
      <c r="GB503" s="2"/>
      <c r="GC503" s="2"/>
      <c r="GD503" s="2"/>
      <c r="GE503" s="2"/>
      <c r="GF503" s="2"/>
      <c r="GG503" s="2"/>
      <c r="GH503" s="2"/>
      <c r="GI503" s="2"/>
      <c r="GJ503" s="2"/>
      <c r="GK503" s="2"/>
      <c r="GL503" s="2"/>
      <c r="GM503" s="2"/>
      <c r="GN503" s="2"/>
      <c r="GO503" s="2"/>
      <c r="GP503" s="2"/>
    </row>
    <row r="504" spans="6:198" s="1" customFormat="1" ht="13.5" customHeight="1" thickBot="1">
      <c r="F504" s="552">
        <f>[1]Input!$C$112</f>
        <v>43211</v>
      </c>
      <c r="G504" s="552"/>
      <c r="H504" s="552"/>
      <c r="I504" s="552"/>
      <c r="J504" s="552"/>
      <c r="K504" s="552"/>
      <c r="L504" s="552"/>
      <c r="M504" s="552"/>
      <c r="N504" s="552"/>
      <c r="O504" s="552"/>
      <c r="P504" s="552"/>
      <c r="Q504" s="552"/>
      <c r="R504" s="552"/>
      <c r="S504" s="552"/>
      <c r="T504" s="552"/>
      <c r="U504" s="552"/>
      <c r="V504" s="552"/>
      <c r="W504" s="552"/>
      <c r="X504" s="552"/>
      <c r="Y504" s="552"/>
      <c r="Z504" s="552"/>
      <c r="AA504" s="552"/>
      <c r="AB504" s="552"/>
      <c r="AC504" s="552"/>
      <c r="AD504" s="552"/>
      <c r="AE504" s="552"/>
      <c r="AF504" s="552"/>
      <c r="AG504" s="552"/>
      <c r="AH504" s="552"/>
      <c r="AI504" s="552"/>
      <c r="AJ504" s="552"/>
      <c r="AK504" s="552"/>
      <c r="AL504" s="552"/>
      <c r="AM504" s="552"/>
      <c r="AN504" s="552"/>
      <c r="AO504" s="552"/>
      <c r="AP504" s="552"/>
      <c r="AQ504" s="552"/>
      <c r="AR504" s="552"/>
      <c r="AS504" s="552"/>
      <c r="AT504" s="552"/>
      <c r="AU504" s="552"/>
      <c r="AV504" s="552"/>
      <c r="AW504" s="552"/>
      <c r="AX504" s="552"/>
      <c r="AY504" s="552"/>
      <c r="AZ504" s="552"/>
      <c r="BA504" s="552"/>
      <c r="BB504" s="552"/>
      <c r="BC504" s="552"/>
      <c r="BD504" s="552"/>
      <c r="BE504" s="552"/>
      <c r="BF504" s="552"/>
      <c r="BG504" s="552"/>
      <c r="BH504" s="552"/>
      <c r="BI504" s="552"/>
      <c r="BJ504" s="552"/>
      <c r="BK504" s="552"/>
      <c r="BR504" s="2"/>
      <c r="BS504" s="2"/>
      <c r="BT504" s="2"/>
      <c r="BU504" s="2"/>
      <c r="BV504" s="2"/>
      <c r="BW504" s="2"/>
      <c r="BX504" s="2"/>
      <c r="BY504" s="2"/>
      <c r="BZ504" s="2"/>
      <c r="CA504" s="2"/>
      <c r="CB504" s="2"/>
      <c r="CC504" s="2"/>
      <c r="CD504" s="2"/>
      <c r="CE504" s="2"/>
      <c r="CF504" s="2"/>
      <c r="CG504" s="2"/>
      <c r="CH504" s="2"/>
      <c r="CI504" s="2"/>
      <c r="CJ504" s="2"/>
      <c r="CK504" s="2"/>
      <c r="CL504" s="2"/>
      <c r="CM504" s="2"/>
      <c r="CN504" s="2"/>
      <c r="CO504" s="2"/>
      <c r="CP504" s="2"/>
      <c r="CQ504" s="2"/>
      <c r="CR504" s="2"/>
      <c r="CS504" s="2"/>
      <c r="CT504" s="2"/>
      <c r="CU504" s="2"/>
      <c r="CV504" s="2"/>
      <c r="CW504" s="2"/>
      <c r="CX504" s="2"/>
      <c r="CY504" s="2"/>
      <c r="CZ504" s="2"/>
      <c r="DA504" s="2"/>
      <c r="DB504" s="2"/>
      <c r="DC504" s="2"/>
      <c r="DD504" s="2"/>
      <c r="DE504" s="2"/>
      <c r="DF504" s="2"/>
      <c r="DG504" s="2"/>
      <c r="DH504" s="2"/>
      <c r="DI504" s="2"/>
      <c r="DJ504" s="2"/>
      <c r="DK504" s="2"/>
      <c r="DL504" s="2"/>
      <c r="DM504" s="2"/>
      <c r="DN504" s="2"/>
      <c r="DO504" s="2"/>
      <c r="DP504" s="2"/>
      <c r="DQ504" s="2"/>
      <c r="DR504" s="2"/>
      <c r="DS504" s="2"/>
      <c r="DT504" s="2"/>
      <c r="DU504" s="2"/>
      <c r="DV504" s="2"/>
      <c r="DW504" s="2"/>
      <c r="DX504" s="2"/>
      <c r="DY504" s="2"/>
      <c r="DZ504" s="2"/>
      <c r="EA504" s="2"/>
      <c r="EB504" s="2"/>
      <c r="EC504" s="2"/>
      <c r="ED504" s="2"/>
      <c r="EE504" s="2"/>
      <c r="EF504" s="2"/>
      <c r="EG504" s="2"/>
      <c r="EH504" s="2"/>
      <c r="EI504" s="2"/>
      <c r="EJ504" s="2"/>
      <c r="EK504" s="2"/>
      <c r="EL504" s="2"/>
      <c r="EM504" s="2"/>
      <c r="EN504" s="2"/>
      <c r="EO504" s="2"/>
      <c r="EP504" s="2"/>
      <c r="EQ504" s="2"/>
      <c r="ER504" s="2"/>
      <c r="ES504" s="2"/>
      <c r="ET504" s="2"/>
      <c r="EU504" s="2"/>
      <c r="EV504" s="2"/>
      <c r="EW504" s="2"/>
      <c r="EX504" s="2"/>
      <c r="EY504" s="2"/>
      <c r="EZ504" s="2"/>
      <c r="FA504" s="2"/>
      <c r="FB504" s="2"/>
      <c r="FC504" s="2"/>
      <c r="FD504" s="2"/>
      <c r="FE504" s="2"/>
      <c r="FF504" s="2"/>
      <c r="FG504" s="2"/>
      <c r="FH504" s="2"/>
      <c r="FI504" s="2"/>
      <c r="FJ504" s="2"/>
      <c r="FK504" s="2"/>
      <c r="FL504" s="2"/>
      <c r="FM504" s="2"/>
      <c r="FN504" s="2"/>
      <c r="FO504" s="2"/>
      <c r="FP504" s="2"/>
      <c r="FQ504" s="2"/>
      <c r="FR504" s="2"/>
      <c r="FS504" s="2"/>
      <c r="FT504" s="2"/>
      <c r="FU504" s="2"/>
      <c r="FV504" s="2"/>
      <c r="FW504" s="2"/>
      <c r="FX504" s="2"/>
      <c r="FY504" s="2"/>
      <c r="FZ504" s="2"/>
      <c r="GA504" s="2"/>
      <c r="GB504" s="2"/>
      <c r="GC504" s="2"/>
      <c r="GD504" s="2"/>
      <c r="GE504" s="2"/>
      <c r="GF504" s="2"/>
      <c r="GG504" s="2"/>
      <c r="GH504" s="2"/>
      <c r="GI504" s="2"/>
      <c r="GJ504" s="2"/>
      <c r="GK504" s="2"/>
      <c r="GL504" s="2"/>
      <c r="GM504" s="2"/>
      <c r="GN504" s="2"/>
      <c r="GO504" s="2"/>
      <c r="GP504" s="2"/>
    </row>
    <row r="505" spans="6:198" s="1" customFormat="1" ht="12.75" customHeight="1">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c r="AL505" s="4"/>
      <c r="AM505" s="4"/>
      <c r="AN505" s="4"/>
      <c r="AO505" s="4"/>
      <c r="AP505" s="4"/>
      <c r="AQ505" s="4"/>
      <c r="AR505" s="4"/>
      <c r="AS505" s="4"/>
      <c r="AT505" s="4"/>
      <c r="AU505" s="4"/>
      <c r="AV505" s="4"/>
      <c r="AW505" s="4"/>
      <c r="AX505" s="4"/>
      <c r="AY505" s="4"/>
      <c r="AZ505" s="4"/>
      <c r="BA505" s="4"/>
      <c r="BB505" s="4"/>
      <c r="BC505" s="4"/>
      <c r="BD505" s="4"/>
      <c r="BE505" s="4"/>
      <c r="BF505" s="4"/>
      <c r="BG505" s="4"/>
      <c r="BH505" s="4"/>
      <c r="BI505" s="4"/>
      <c r="BJ505" s="4"/>
      <c r="BK505" s="4"/>
      <c r="BR505" s="2"/>
      <c r="BS505" s="2"/>
      <c r="BT505" s="2"/>
      <c r="BU505" s="2"/>
      <c r="BV505" s="2"/>
      <c r="BW505" s="2"/>
      <c r="BX505" s="2"/>
      <c r="BY505" s="2"/>
      <c r="BZ505" s="2"/>
      <c r="CA505" s="2"/>
      <c r="CB505" s="2"/>
      <c r="CC505" s="2"/>
      <c r="CD505" s="2"/>
      <c r="CE505" s="2"/>
      <c r="CF505" s="2"/>
      <c r="CG505" s="2"/>
      <c r="CH505" s="2"/>
      <c r="CI505" s="2"/>
      <c r="CJ505" s="2"/>
      <c r="CK505" s="2"/>
      <c r="CL505" s="2"/>
      <c r="CM505" s="2"/>
      <c r="CN505" s="2"/>
      <c r="CO505" s="2"/>
      <c r="CP505" s="2"/>
      <c r="CQ505" s="2"/>
      <c r="CR505" s="2"/>
      <c r="CS505" s="2"/>
      <c r="CT505" s="2"/>
      <c r="CU505" s="2"/>
      <c r="CV505" s="2"/>
      <c r="CW505" s="2"/>
      <c r="CX505" s="2"/>
      <c r="CY505" s="2"/>
      <c r="CZ505" s="2"/>
      <c r="DA505" s="2"/>
      <c r="DB505" s="2"/>
      <c r="DC505" s="2"/>
      <c r="DD505" s="2"/>
      <c r="DE505" s="2"/>
      <c r="DF505" s="2"/>
      <c r="DG505" s="2"/>
      <c r="DH505" s="2"/>
      <c r="DI505" s="2"/>
      <c r="DJ505" s="2"/>
      <c r="DK505" s="2"/>
      <c r="DL505" s="2"/>
      <c r="DM505" s="2"/>
      <c r="DN505" s="2"/>
      <c r="DO505" s="2"/>
      <c r="DP505" s="2"/>
      <c r="DQ505" s="2"/>
      <c r="DR505" s="2"/>
      <c r="DS505" s="2"/>
      <c r="DT505" s="2"/>
      <c r="DU505" s="2"/>
      <c r="DV505" s="2"/>
      <c r="DW505" s="2"/>
      <c r="DX505" s="2"/>
      <c r="DY505" s="2"/>
      <c r="DZ505" s="2"/>
      <c r="EA505" s="2"/>
      <c r="EB505" s="2"/>
      <c r="EC505" s="2"/>
      <c r="ED505" s="2"/>
      <c r="EE505" s="2"/>
      <c r="EF505" s="2"/>
      <c r="EG505" s="2"/>
      <c r="EH505" s="2"/>
      <c r="EI505" s="2"/>
      <c r="EJ505" s="2"/>
      <c r="EK505" s="2"/>
      <c r="EL505" s="2"/>
      <c r="EM505" s="2"/>
      <c r="EN505" s="2"/>
      <c r="EO505" s="2"/>
      <c r="EP505" s="2"/>
      <c r="EQ505" s="2"/>
      <c r="ER505" s="2"/>
      <c r="ES505" s="2"/>
      <c r="ET505" s="2"/>
      <c r="EU505" s="2"/>
      <c r="EV505" s="2"/>
      <c r="EW505" s="2"/>
      <c r="EX505" s="2"/>
      <c r="EY505" s="2"/>
      <c r="EZ505" s="2"/>
      <c r="FA505" s="2"/>
      <c r="FB505" s="2"/>
      <c r="FC505" s="2"/>
      <c r="FD505" s="2"/>
      <c r="FE505" s="2"/>
      <c r="FF505" s="2"/>
      <c r="FG505" s="2"/>
      <c r="FH505" s="2"/>
      <c r="FI505" s="2"/>
      <c r="FJ505" s="2"/>
      <c r="FK505" s="2"/>
      <c r="FL505" s="2"/>
      <c r="FM505" s="2"/>
      <c r="FN505" s="2"/>
      <c r="FO505" s="2"/>
      <c r="FP505" s="2"/>
      <c r="FQ505" s="2"/>
      <c r="FR505" s="2"/>
      <c r="FS505" s="2"/>
      <c r="FT505" s="2"/>
      <c r="FU505" s="2"/>
      <c r="FV505" s="2"/>
      <c r="FW505" s="2"/>
      <c r="FX505" s="2"/>
      <c r="FY505" s="2"/>
      <c r="FZ505" s="2"/>
      <c r="GA505" s="2"/>
      <c r="GB505" s="2"/>
      <c r="GC505" s="2"/>
      <c r="GD505" s="2"/>
      <c r="GE505" s="2"/>
      <c r="GF505" s="2"/>
      <c r="GG505" s="2"/>
      <c r="GH505" s="2"/>
      <c r="GI505" s="2"/>
      <c r="GJ505" s="2"/>
      <c r="GK505" s="2"/>
      <c r="GL505" s="2"/>
      <c r="GM505" s="2"/>
      <c r="GN505" s="2"/>
      <c r="GO505" s="2"/>
      <c r="GP505" s="2"/>
    </row>
    <row r="506" spans="6:198" s="1" customFormat="1" ht="12.75" customHeight="1">
      <c r="F506" s="579" t="s">
        <v>246</v>
      </c>
      <c r="G506" s="579"/>
      <c r="H506" s="579"/>
      <c r="I506" s="579"/>
      <c r="J506" s="579"/>
      <c r="K506" s="579"/>
      <c r="L506" s="579"/>
      <c r="M506" s="579"/>
      <c r="N506" s="579"/>
      <c r="O506" s="579"/>
      <c r="P506" s="579"/>
      <c r="Q506" s="579"/>
      <c r="R506" s="579"/>
      <c r="S506" s="579"/>
      <c r="T506" s="579"/>
      <c r="U506" s="579"/>
      <c r="V506" s="579"/>
      <c r="W506" s="579"/>
      <c r="X506" s="579"/>
      <c r="Y506" s="579"/>
      <c r="Z506" s="579"/>
      <c r="AA506" s="579"/>
      <c r="AB506" s="579"/>
      <c r="AC506" s="579"/>
      <c r="AD506" s="579"/>
      <c r="AE506" s="579"/>
      <c r="AF506" s="579"/>
      <c r="AG506" s="579"/>
      <c r="AH506" s="579"/>
      <c r="AI506" s="579"/>
      <c r="AJ506" s="579"/>
      <c r="AK506" s="579"/>
      <c r="AL506" s="579"/>
      <c r="AM506" s="579"/>
      <c r="AN506" s="579"/>
      <c r="AO506" s="579"/>
      <c r="AP506" s="579"/>
      <c r="AQ506" s="579"/>
      <c r="AR506" s="579"/>
      <c r="AS506" s="579"/>
      <c r="AT506" s="579"/>
      <c r="AU506" s="579"/>
      <c r="AV506" s="579"/>
      <c r="AW506" s="579"/>
      <c r="AX506" s="579"/>
      <c r="AY506" s="579"/>
      <c r="AZ506" s="579"/>
      <c r="BA506" s="579"/>
      <c r="BB506" s="579"/>
      <c r="BC506" s="579"/>
      <c r="BD506" s="579"/>
      <c r="BE506" s="579"/>
      <c r="BF506" s="579"/>
      <c r="BG506" s="579"/>
      <c r="BH506" s="579"/>
      <c r="BI506" s="579"/>
      <c r="BJ506" s="579"/>
      <c r="BK506" s="579"/>
      <c r="BR506" s="2"/>
      <c r="BS506" s="2"/>
      <c r="BT506" s="2"/>
      <c r="BU506" s="2"/>
      <c r="BV506" s="2"/>
      <c r="BW506" s="2"/>
      <c r="BX506" s="2"/>
      <c r="BY506" s="2"/>
      <c r="BZ506" s="2"/>
      <c r="CA506" s="2"/>
      <c r="CB506" s="2"/>
      <c r="CC506" s="2"/>
      <c r="CD506" s="2"/>
      <c r="CE506" s="2"/>
      <c r="CF506" s="2"/>
      <c r="CG506" s="2"/>
      <c r="CH506" s="2"/>
      <c r="CI506" s="2"/>
      <c r="CJ506" s="2"/>
      <c r="CK506" s="2"/>
      <c r="CL506" s="2"/>
      <c r="CM506" s="2"/>
      <c r="CN506" s="2"/>
      <c r="CO506" s="2"/>
      <c r="CP506" s="2"/>
      <c r="CQ506" s="2"/>
      <c r="CR506" s="2"/>
      <c r="CS506" s="2"/>
      <c r="CT506" s="2"/>
      <c r="CU506" s="2"/>
      <c r="CV506" s="2"/>
      <c r="CW506" s="2"/>
      <c r="CX506" s="2"/>
      <c r="CY506" s="2"/>
      <c r="CZ506" s="2"/>
      <c r="DA506" s="2"/>
      <c r="DB506" s="2"/>
      <c r="DC506" s="2"/>
      <c r="DD506" s="2"/>
      <c r="DE506" s="2"/>
      <c r="DF506" s="2"/>
      <c r="DG506" s="2"/>
      <c r="DH506" s="2"/>
      <c r="DI506" s="2"/>
      <c r="DJ506" s="2"/>
      <c r="DK506" s="2"/>
      <c r="DL506" s="2"/>
      <c r="DM506" s="2"/>
      <c r="DN506" s="2"/>
      <c r="DO506" s="2"/>
      <c r="DP506" s="2"/>
      <c r="DQ506" s="2"/>
      <c r="DR506" s="2"/>
      <c r="DS506" s="2"/>
      <c r="DT506" s="2"/>
      <c r="DU506" s="2"/>
      <c r="DV506" s="2"/>
      <c r="DW506" s="2"/>
      <c r="DX506" s="2"/>
      <c r="DY506" s="2"/>
      <c r="DZ506" s="2"/>
      <c r="EA506" s="2"/>
      <c r="EB506" s="2"/>
      <c r="EC506" s="2"/>
      <c r="ED506" s="2"/>
      <c r="EE506" s="2"/>
      <c r="EF506" s="2"/>
      <c r="EG506" s="2"/>
      <c r="EH506" s="2"/>
      <c r="EI506" s="2"/>
      <c r="EJ506" s="2"/>
      <c r="EK506" s="2"/>
      <c r="EL506" s="2"/>
      <c r="EM506" s="2"/>
      <c r="EN506" s="2"/>
      <c r="EO506" s="2"/>
      <c r="EP506" s="2"/>
      <c r="EQ506" s="2"/>
      <c r="ER506" s="2"/>
      <c r="ES506" s="2"/>
      <c r="ET506" s="2"/>
      <c r="EU506" s="2"/>
      <c r="EV506" s="2"/>
      <c r="EW506" s="2"/>
      <c r="EX506" s="2"/>
      <c r="EY506" s="2"/>
      <c r="EZ506" s="2"/>
      <c r="FA506" s="2"/>
      <c r="FB506" s="2"/>
      <c r="FC506" s="2"/>
      <c r="FD506" s="2"/>
      <c r="FE506" s="2"/>
      <c r="FF506" s="2"/>
      <c r="FG506" s="2"/>
      <c r="FH506" s="2"/>
      <c r="FI506" s="2"/>
      <c r="FJ506" s="2"/>
      <c r="FK506" s="2"/>
      <c r="FL506" s="2"/>
      <c r="FM506" s="2"/>
      <c r="FN506" s="2"/>
      <c r="FO506" s="2"/>
      <c r="FP506" s="2"/>
      <c r="FQ506" s="2"/>
      <c r="FR506" s="2"/>
      <c r="FS506" s="2"/>
      <c r="FT506" s="2"/>
      <c r="FU506" s="2"/>
      <c r="FV506" s="2"/>
      <c r="FW506" s="2"/>
      <c r="FX506" s="2"/>
      <c r="FY506" s="2"/>
      <c r="FZ506" s="2"/>
      <c r="GA506" s="2"/>
      <c r="GB506" s="2"/>
      <c r="GC506" s="2"/>
      <c r="GD506" s="2"/>
      <c r="GE506" s="2"/>
      <c r="GF506" s="2"/>
      <c r="GG506" s="2"/>
      <c r="GH506" s="2"/>
      <c r="GI506" s="2"/>
      <c r="GJ506" s="2"/>
      <c r="GK506" s="2"/>
      <c r="GL506" s="2"/>
      <c r="GM506" s="2"/>
      <c r="GN506" s="2"/>
      <c r="GO506" s="2"/>
      <c r="GP506" s="2"/>
    </row>
    <row r="507" spans="6:198" s="1" customFormat="1" ht="12.75" customHeight="1">
      <c r="F507" s="97"/>
      <c r="G507" s="179"/>
      <c r="H507" s="179"/>
      <c r="I507" s="179"/>
      <c r="J507" s="179"/>
      <c r="K507" s="179"/>
      <c r="L507" s="179"/>
      <c r="M507" s="179"/>
      <c r="N507" s="179"/>
      <c r="O507" s="179"/>
      <c r="P507" s="179"/>
      <c r="Q507" s="179"/>
      <c r="R507" s="179"/>
      <c r="S507" s="179"/>
      <c r="T507" s="179"/>
      <c r="U507" s="179"/>
      <c r="V507" s="179"/>
      <c r="W507" s="179"/>
      <c r="X507" s="179"/>
      <c r="Y507" s="179"/>
      <c r="Z507" s="179"/>
      <c r="AA507" s="179"/>
      <c r="AB507" s="179"/>
      <c r="AC507" s="179"/>
      <c r="AD507" s="179"/>
      <c r="AE507" s="179"/>
      <c r="AF507" s="179"/>
      <c r="AG507" s="179"/>
      <c r="AH507" s="179"/>
      <c r="AI507" s="179"/>
      <c r="AJ507" s="179"/>
      <c r="AK507" s="179"/>
      <c r="AL507" s="179"/>
      <c r="AM507" s="179"/>
      <c r="AN507" s="179"/>
      <c r="AO507" s="179"/>
      <c r="AP507" s="179"/>
      <c r="AQ507" s="179"/>
      <c r="AR507" s="179"/>
      <c r="AS507" s="179"/>
      <c r="AT507" s="179"/>
      <c r="AU507" s="179"/>
      <c r="AV507" s="179"/>
      <c r="AW507" s="179"/>
      <c r="AX507" s="179"/>
      <c r="AY507" s="179"/>
      <c r="AZ507" s="179"/>
      <c r="BA507" s="179"/>
      <c r="BB507" s="179"/>
      <c r="BC507" s="179"/>
      <c r="BD507" s="179"/>
      <c r="BE507" s="179"/>
      <c r="BF507" s="179"/>
      <c r="BG507" s="179"/>
      <c r="BH507" s="179"/>
      <c r="BI507" s="179"/>
      <c r="BJ507" s="179"/>
      <c r="BK507" s="97"/>
      <c r="BR507" s="2"/>
      <c r="BS507" s="2"/>
      <c r="BT507" s="2"/>
      <c r="BU507" s="2"/>
      <c r="BV507" s="2"/>
      <c r="BW507" s="2"/>
      <c r="BX507" s="2"/>
      <c r="BY507" s="2"/>
      <c r="BZ507" s="2"/>
      <c r="CA507" s="2"/>
      <c r="CB507" s="2"/>
      <c r="CC507" s="2"/>
      <c r="CD507" s="2"/>
      <c r="CE507" s="2"/>
      <c r="CF507" s="2"/>
      <c r="CG507" s="2"/>
      <c r="CH507" s="2"/>
      <c r="CI507" s="2"/>
      <c r="CJ507" s="2"/>
      <c r="CK507" s="2"/>
      <c r="CL507" s="2"/>
      <c r="CM507" s="2"/>
      <c r="CN507" s="2"/>
      <c r="CO507" s="2"/>
      <c r="CP507" s="2"/>
      <c r="CQ507" s="2"/>
      <c r="CR507" s="2"/>
      <c r="CS507" s="2"/>
      <c r="CT507" s="2"/>
      <c r="CU507" s="2"/>
      <c r="CV507" s="2"/>
      <c r="CW507" s="2"/>
      <c r="CX507" s="2"/>
      <c r="CY507" s="2"/>
      <c r="CZ507" s="2"/>
      <c r="DA507" s="2"/>
      <c r="DB507" s="2"/>
      <c r="DC507" s="2"/>
      <c r="DD507" s="2"/>
      <c r="DE507" s="2"/>
      <c r="DF507" s="2"/>
      <c r="DG507" s="2"/>
      <c r="DH507" s="2"/>
      <c r="DI507" s="2"/>
      <c r="DJ507" s="2"/>
      <c r="DK507" s="2"/>
      <c r="DL507" s="2"/>
      <c r="DM507" s="2"/>
      <c r="DN507" s="2"/>
      <c r="DO507" s="2"/>
      <c r="DP507" s="2"/>
      <c r="DQ507" s="2"/>
      <c r="DR507" s="2"/>
      <c r="DS507" s="2"/>
      <c r="DT507" s="2"/>
      <c r="DU507" s="2"/>
      <c r="DV507" s="2"/>
      <c r="DW507" s="2"/>
      <c r="DX507" s="2"/>
      <c r="DY507" s="2"/>
      <c r="DZ507" s="2"/>
      <c r="EA507" s="2"/>
      <c r="EB507" s="2"/>
      <c r="EC507" s="2"/>
      <c r="ED507" s="2"/>
      <c r="EE507" s="2"/>
      <c r="EF507" s="2"/>
      <c r="EG507" s="2"/>
      <c r="EH507" s="2"/>
      <c r="EI507" s="2"/>
      <c r="EJ507" s="2"/>
      <c r="EK507" s="2"/>
      <c r="EL507" s="2"/>
      <c r="EM507" s="2"/>
      <c r="EN507" s="2"/>
      <c r="EO507" s="2"/>
      <c r="EP507" s="2"/>
      <c r="EQ507" s="2"/>
      <c r="ER507" s="2"/>
      <c r="ES507" s="2"/>
      <c r="ET507" s="2"/>
      <c r="EU507" s="2"/>
      <c r="EV507" s="2"/>
      <c r="EW507" s="2"/>
      <c r="EX507" s="2"/>
      <c r="EY507" s="2"/>
      <c r="EZ507" s="2"/>
      <c r="FA507" s="2"/>
      <c r="FB507" s="2"/>
      <c r="FC507" s="2"/>
      <c r="FD507" s="2"/>
      <c r="FE507" s="2"/>
      <c r="FF507" s="2"/>
      <c r="FG507" s="2"/>
      <c r="FH507" s="2"/>
      <c r="FI507" s="2"/>
      <c r="FJ507" s="2"/>
      <c r="FK507" s="2"/>
      <c r="FL507" s="2"/>
      <c r="FM507" s="2"/>
      <c r="FN507" s="2"/>
      <c r="FO507" s="2"/>
      <c r="FP507" s="2"/>
      <c r="FQ507" s="2"/>
      <c r="FR507" s="2"/>
      <c r="FS507" s="2"/>
      <c r="FT507" s="2"/>
      <c r="FU507" s="2"/>
      <c r="FV507" s="2"/>
      <c r="FW507" s="2"/>
      <c r="FX507" s="2"/>
      <c r="FY507" s="2"/>
      <c r="FZ507" s="2"/>
      <c r="GA507" s="2"/>
      <c r="GB507" s="2"/>
      <c r="GC507" s="2"/>
      <c r="GD507" s="2"/>
      <c r="GE507" s="2"/>
      <c r="GF507" s="2"/>
      <c r="GG507" s="2"/>
      <c r="GH507" s="2"/>
      <c r="GI507" s="2"/>
      <c r="GJ507" s="2"/>
      <c r="GK507" s="2"/>
      <c r="GL507" s="2"/>
      <c r="GM507" s="2"/>
      <c r="GN507" s="2"/>
      <c r="GO507" s="2"/>
      <c r="GP507" s="2"/>
    </row>
    <row r="508" spans="6:198" s="1" customFormat="1" ht="12.75" customHeight="1">
      <c r="F508" s="97"/>
      <c r="G508" s="179"/>
      <c r="H508" s="179"/>
      <c r="I508" s="179"/>
      <c r="J508" s="179"/>
      <c r="K508" s="179"/>
      <c r="L508" s="179"/>
      <c r="M508" s="179"/>
      <c r="N508" s="179"/>
      <c r="O508" s="179"/>
      <c r="P508" s="179"/>
      <c r="Q508" s="179"/>
      <c r="R508" s="179"/>
      <c r="S508" s="179"/>
      <c r="T508" s="179"/>
      <c r="U508" s="179"/>
      <c r="V508" s="179"/>
      <c r="W508" s="179"/>
      <c r="X508" s="179"/>
      <c r="Y508" s="179"/>
      <c r="Z508" s="179"/>
      <c r="AA508" s="179"/>
      <c r="AB508" s="179"/>
      <c r="AC508" s="179"/>
      <c r="AD508" s="179"/>
      <c r="AE508" s="179"/>
      <c r="AF508" s="179"/>
      <c r="AG508" s="179"/>
      <c r="AH508" s="583" t="s">
        <v>247</v>
      </c>
      <c r="AI508" s="583"/>
      <c r="AJ508" s="583"/>
      <c r="AK508" s="583"/>
      <c r="AL508" s="583"/>
      <c r="AM508" s="583"/>
      <c r="AN508" s="179"/>
      <c r="AO508" s="179"/>
      <c r="AP508" s="179"/>
      <c r="AQ508" s="179"/>
      <c r="AR508" s="179"/>
      <c r="AS508" s="179"/>
      <c r="AT508" s="179"/>
      <c r="AU508" s="583" t="s">
        <v>248</v>
      </c>
      <c r="AV508" s="583"/>
      <c r="AW508" s="583"/>
      <c r="AX508" s="583"/>
      <c r="AY508" s="583"/>
      <c r="AZ508" s="583"/>
      <c r="BA508" s="179"/>
      <c r="BB508" s="179"/>
      <c r="BC508" s="179"/>
      <c r="BD508" s="179"/>
      <c r="BE508" s="179"/>
      <c r="BF508" s="179"/>
      <c r="BG508" s="179"/>
      <c r="BH508" s="179"/>
      <c r="BI508" s="179"/>
      <c r="BJ508" s="179"/>
      <c r="BK508" s="97"/>
      <c r="BR508" s="2"/>
      <c r="BS508" s="2"/>
      <c r="BT508" s="2"/>
      <c r="BU508" s="2"/>
      <c r="BV508" s="2"/>
      <c r="BW508" s="2"/>
      <c r="BX508" s="2"/>
      <c r="BY508" s="2"/>
      <c r="BZ508" s="2"/>
      <c r="CA508" s="2"/>
      <c r="CB508" s="2"/>
      <c r="CC508" s="2"/>
      <c r="CD508" s="2"/>
      <c r="CE508" s="2"/>
      <c r="CF508" s="2"/>
      <c r="CG508" s="2"/>
      <c r="CH508" s="2"/>
      <c r="CI508" s="2"/>
      <c r="CJ508" s="2"/>
      <c r="CK508" s="2"/>
      <c r="CL508" s="2"/>
      <c r="CM508" s="2"/>
      <c r="CN508" s="2"/>
      <c r="CO508" s="2"/>
      <c r="CP508" s="2"/>
      <c r="CQ508" s="2"/>
      <c r="CR508" s="2"/>
      <c r="CS508" s="2"/>
      <c r="CT508" s="2"/>
      <c r="CU508" s="2"/>
      <c r="CV508" s="2"/>
      <c r="CW508" s="2"/>
      <c r="CX508" s="2"/>
      <c r="CY508" s="2"/>
      <c r="CZ508" s="2"/>
      <c r="DA508" s="2"/>
      <c r="DB508" s="2"/>
      <c r="DC508" s="2"/>
      <c r="DD508" s="2"/>
      <c r="DE508" s="2"/>
      <c r="DF508" s="2"/>
      <c r="DG508" s="2"/>
      <c r="DH508" s="2"/>
      <c r="DI508" s="2"/>
      <c r="DJ508" s="2"/>
      <c r="DK508" s="2"/>
      <c r="DL508" s="2"/>
      <c r="DM508" s="2"/>
      <c r="DN508" s="2"/>
      <c r="DO508" s="2"/>
      <c r="DP508" s="2"/>
      <c r="DQ508" s="2"/>
      <c r="DR508" s="2"/>
      <c r="DS508" s="2"/>
      <c r="DT508" s="2"/>
      <c r="DU508" s="2"/>
      <c r="DV508" s="2"/>
      <c r="DW508" s="2"/>
      <c r="DX508" s="2"/>
      <c r="DY508" s="2"/>
      <c r="DZ508" s="2"/>
      <c r="EA508" s="2"/>
      <c r="EB508" s="2"/>
      <c r="EC508" s="2"/>
      <c r="ED508" s="2"/>
      <c r="EE508" s="2"/>
      <c r="EF508" s="2"/>
      <c r="EG508" s="2"/>
      <c r="EH508" s="2"/>
      <c r="EI508" s="2"/>
      <c r="EJ508" s="2"/>
      <c r="EK508" s="2"/>
      <c r="EL508" s="2"/>
      <c r="EM508" s="2"/>
      <c r="EN508" s="2"/>
      <c r="EO508" s="2"/>
      <c r="EP508" s="2"/>
      <c r="EQ508" s="2"/>
      <c r="ER508" s="2"/>
      <c r="ES508" s="2"/>
      <c r="ET508" s="2"/>
      <c r="EU508" s="2"/>
      <c r="EV508" s="2"/>
      <c r="EW508" s="2"/>
      <c r="EX508" s="2"/>
      <c r="EY508" s="2"/>
      <c r="EZ508" s="2"/>
      <c r="FA508" s="2"/>
      <c r="FB508" s="2"/>
      <c r="FC508" s="2"/>
      <c r="FD508" s="2"/>
      <c r="FE508" s="2"/>
      <c r="FF508" s="2"/>
      <c r="FG508" s="2"/>
      <c r="FH508" s="2"/>
      <c r="FI508" s="2"/>
      <c r="FJ508" s="2"/>
      <c r="FK508" s="2"/>
      <c r="FL508" s="2"/>
      <c r="FM508" s="2"/>
      <c r="FN508" s="2"/>
      <c r="FO508" s="2"/>
      <c r="FP508" s="2"/>
      <c r="FQ508" s="2"/>
      <c r="FR508" s="2"/>
      <c r="FS508" s="2"/>
      <c r="FT508" s="2"/>
      <c r="FU508" s="2"/>
      <c r="FV508" s="2"/>
      <c r="FW508" s="2"/>
      <c r="FX508" s="2"/>
      <c r="FY508" s="2"/>
      <c r="FZ508" s="2"/>
      <c r="GA508" s="2"/>
      <c r="GB508" s="2"/>
      <c r="GC508" s="2"/>
      <c r="GD508" s="2"/>
      <c r="GE508" s="2"/>
      <c r="GF508" s="2"/>
      <c r="GG508" s="2"/>
      <c r="GH508" s="2"/>
      <c r="GI508" s="2"/>
      <c r="GJ508" s="2"/>
      <c r="GK508" s="2"/>
      <c r="GL508" s="2"/>
      <c r="GM508" s="2"/>
      <c r="GN508" s="2"/>
      <c r="GO508" s="2"/>
      <c r="GP508" s="2"/>
    </row>
    <row r="509" spans="6:198" s="1" customFormat="1" ht="12.75" customHeight="1">
      <c r="F509" s="97"/>
      <c r="G509" s="179"/>
      <c r="H509" s="179"/>
      <c r="I509" s="179"/>
      <c r="J509" s="179"/>
      <c r="K509" s="179"/>
      <c r="L509" s="179"/>
      <c r="M509" s="179"/>
      <c r="N509" s="179"/>
      <c r="O509" s="179"/>
      <c r="P509" s="179"/>
      <c r="Q509" s="179"/>
      <c r="R509" s="179"/>
      <c r="S509" s="179"/>
      <c r="T509" s="179"/>
      <c r="U509" s="179"/>
      <c r="V509" s="179"/>
      <c r="W509" s="179"/>
      <c r="X509" s="179"/>
      <c r="Y509" s="179"/>
      <c r="Z509" s="179"/>
      <c r="AA509" s="179"/>
      <c r="AB509" s="179"/>
      <c r="AC509" s="179"/>
      <c r="AD509" s="179"/>
      <c r="AE509" s="179"/>
      <c r="AF509" s="179"/>
      <c r="AG509" s="293"/>
      <c r="AH509" s="294"/>
      <c r="AI509" s="294"/>
      <c r="AJ509" s="294"/>
      <c r="AK509" s="294"/>
      <c r="AL509" s="294"/>
      <c r="AM509" s="294"/>
      <c r="AN509" s="294"/>
      <c r="AO509" s="294"/>
      <c r="AP509" s="294"/>
      <c r="AQ509" s="294"/>
      <c r="AR509" s="295"/>
      <c r="AS509" s="295"/>
      <c r="AT509" s="295"/>
      <c r="AU509" s="295"/>
      <c r="AV509" s="295"/>
      <c r="AW509" s="295"/>
      <c r="AX509" s="295"/>
      <c r="AY509" s="295"/>
      <c r="AZ509" s="295"/>
      <c r="BA509" s="295"/>
      <c r="BB509" s="179"/>
      <c r="BC509" s="179"/>
      <c r="BD509" s="179"/>
      <c r="BE509" s="179"/>
      <c r="BF509" s="179"/>
      <c r="BG509" s="179"/>
      <c r="BH509" s="179"/>
      <c r="BI509" s="179"/>
      <c r="BJ509" s="179"/>
      <c r="BK509" s="97"/>
      <c r="BR509" s="2"/>
      <c r="BS509" s="2"/>
      <c r="BT509" s="2"/>
      <c r="BU509" s="2"/>
      <c r="BV509" s="2"/>
      <c r="BW509" s="2"/>
      <c r="BX509" s="2"/>
      <c r="BY509" s="2"/>
      <c r="BZ509" s="2"/>
      <c r="CA509" s="2"/>
      <c r="CB509" s="2"/>
      <c r="CC509" s="2"/>
      <c r="CD509" s="2"/>
      <c r="CE509" s="2"/>
      <c r="CF509" s="2"/>
      <c r="CG509" s="2"/>
      <c r="CH509" s="2"/>
      <c r="CI509" s="2"/>
      <c r="CJ509" s="2"/>
      <c r="CK509" s="2"/>
      <c r="CL509" s="2"/>
      <c r="CM509" s="2"/>
      <c r="CN509" s="2"/>
      <c r="CO509" s="2"/>
      <c r="CP509" s="2"/>
      <c r="CQ509" s="2"/>
      <c r="CR509" s="2"/>
      <c r="CS509" s="2"/>
      <c r="CT509" s="2"/>
      <c r="CU509" s="2"/>
      <c r="CV509" s="2"/>
      <c r="CW509" s="2"/>
      <c r="CX509" s="2"/>
      <c r="CY509" s="2"/>
      <c r="CZ509" s="2"/>
      <c r="DA509" s="2"/>
      <c r="DB509" s="2"/>
      <c r="DC509" s="2"/>
      <c r="DD509" s="2"/>
      <c r="DE509" s="2"/>
      <c r="DF509" s="2"/>
      <c r="DG509" s="2"/>
      <c r="DH509" s="2"/>
      <c r="DI509" s="2"/>
      <c r="DJ509" s="2"/>
      <c r="DK509" s="2"/>
      <c r="DL509" s="2"/>
      <c r="DM509" s="2"/>
      <c r="DN509" s="2"/>
      <c r="DO509" s="2"/>
      <c r="DP509" s="2"/>
      <c r="DQ509" s="2"/>
      <c r="DR509" s="2"/>
      <c r="DS509" s="2"/>
      <c r="DT509" s="2"/>
      <c r="DU509" s="2"/>
      <c r="DV509" s="2"/>
      <c r="DW509" s="2"/>
      <c r="DX509" s="2"/>
      <c r="DY509" s="2"/>
      <c r="DZ509" s="2"/>
      <c r="EA509" s="2"/>
      <c r="EB509" s="2"/>
      <c r="EC509" s="2"/>
      <c r="ED509" s="2"/>
      <c r="EE509" s="2"/>
      <c r="EF509" s="2"/>
      <c r="EG509" s="2"/>
      <c r="EH509" s="2"/>
      <c r="EI509" s="2"/>
      <c r="EJ509" s="2"/>
      <c r="EK509" s="2"/>
      <c r="EL509" s="2"/>
      <c r="EM509" s="2"/>
      <c r="EN509" s="2"/>
      <c r="EO509" s="2"/>
      <c r="EP509" s="2"/>
      <c r="EQ509" s="2"/>
      <c r="ER509" s="2"/>
      <c r="ES509" s="2"/>
      <c r="ET509" s="2"/>
      <c r="EU509" s="2"/>
      <c r="EV509" s="2"/>
      <c r="EW509" s="2"/>
      <c r="EX509" s="2"/>
      <c r="EY509" s="2"/>
      <c r="EZ509" s="2"/>
      <c r="FA509" s="2"/>
      <c r="FB509" s="2"/>
      <c r="FC509" s="2"/>
      <c r="FD509" s="2"/>
      <c r="FE509" s="2"/>
      <c r="FF509" s="2"/>
      <c r="FG509" s="2"/>
      <c r="FH509" s="2"/>
      <c r="FI509" s="2"/>
      <c r="FJ509" s="2"/>
      <c r="FK509" s="2"/>
      <c r="FL509" s="2"/>
      <c r="FM509" s="2"/>
      <c r="FN509" s="2"/>
      <c r="FO509" s="2"/>
      <c r="FP509" s="2"/>
      <c r="FQ509" s="2"/>
      <c r="FR509" s="2"/>
      <c r="FS509" s="2"/>
      <c r="FT509" s="2"/>
      <c r="FU509" s="2"/>
      <c r="FV509" s="2"/>
      <c r="FW509" s="2"/>
      <c r="FX509" s="2"/>
      <c r="FY509" s="2"/>
      <c r="FZ509" s="2"/>
      <c r="GA509" s="2"/>
      <c r="GB509" s="2"/>
      <c r="GC509" s="2"/>
      <c r="GD509" s="2"/>
      <c r="GE509" s="2"/>
      <c r="GF509" s="2"/>
      <c r="GG509" s="2"/>
      <c r="GH509" s="2"/>
      <c r="GI509" s="2"/>
      <c r="GJ509" s="2"/>
      <c r="GK509" s="2"/>
      <c r="GL509" s="2"/>
      <c r="GM509" s="2"/>
      <c r="GN509" s="2"/>
      <c r="GO509" s="2"/>
      <c r="GP509" s="2"/>
    </row>
    <row r="510" spans="6:198" s="1" customFormat="1" ht="12.75" customHeight="1">
      <c r="F510" s="12"/>
      <c r="G510" s="198"/>
      <c r="H510" s="198"/>
      <c r="I510" s="198"/>
      <c r="J510" s="198"/>
      <c r="K510" s="685" t="s">
        <v>249</v>
      </c>
      <c r="L510" s="716"/>
      <c r="M510" s="716"/>
      <c r="N510" s="716"/>
      <c r="O510" s="716"/>
      <c r="P510" s="716"/>
      <c r="Q510" s="716"/>
      <c r="R510" s="716"/>
      <c r="S510" s="716"/>
      <c r="T510" s="716"/>
      <c r="U510" s="716"/>
      <c r="V510" s="716"/>
      <c r="W510" s="716"/>
      <c r="X510" s="716"/>
      <c r="Y510" s="716"/>
      <c r="Z510" s="716"/>
      <c r="AA510" s="716"/>
      <c r="AB510" s="179"/>
      <c r="AC510" s="179"/>
      <c r="AD510" s="179"/>
      <c r="AE510" s="179"/>
      <c r="AF510" s="179"/>
      <c r="AG510" s="293"/>
      <c r="AH510" s="726"/>
      <c r="AI510" s="726"/>
      <c r="AJ510" s="726"/>
      <c r="AK510" s="726"/>
      <c r="AL510" s="726"/>
      <c r="AM510" s="726"/>
      <c r="AN510" s="296"/>
      <c r="AO510" s="296"/>
      <c r="AP510" s="296"/>
      <c r="AQ510" s="296"/>
      <c r="AR510" s="297"/>
      <c r="AS510" s="297"/>
      <c r="AT510" s="297"/>
      <c r="AU510" s="726">
        <f>[1]Prepayments!$D$1</f>
        <v>374470477.55000001</v>
      </c>
      <c r="AV510" s="726"/>
      <c r="AW510" s="726"/>
      <c r="AX510" s="726"/>
      <c r="AY510" s="726"/>
      <c r="AZ510" s="726"/>
      <c r="BA510" s="295"/>
      <c r="BB510" s="179"/>
      <c r="BC510" s="179"/>
      <c r="BD510" s="179"/>
      <c r="BE510" s="179"/>
      <c r="BF510" s="179"/>
      <c r="BG510" s="179"/>
      <c r="BH510" s="179"/>
      <c r="BI510" s="179"/>
      <c r="BJ510" s="179"/>
      <c r="BK510" s="97"/>
      <c r="BR510" s="2"/>
      <c r="BS510" s="2"/>
      <c r="BT510" s="2"/>
      <c r="BU510" s="2"/>
      <c r="BV510" s="2"/>
      <c r="BW510" s="2"/>
      <c r="BX510" s="2"/>
      <c r="BY510" s="2"/>
      <c r="BZ510" s="2"/>
      <c r="CA510" s="2"/>
      <c r="CB510" s="2"/>
      <c r="CC510" s="2"/>
      <c r="CD510" s="2"/>
      <c r="CE510" s="2"/>
      <c r="CF510" s="2"/>
      <c r="CG510" s="2"/>
      <c r="CH510" s="2"/>
      <c r="CI510" s="2"/>
      <c r="CJ510" s="2"/>
      <c r="CK510" s="2"/>
      <c r="CL510" s="2"/>
      <c r="CM510" s="2"/>
      <c r="CN510" s="2"/>
      <c r="CO510" s="2"/>
      <c r="CP510" s="2"/>
      <c r="CQ510" s="2"/>
      <c r="CR510" s="2"/>
      <c r="CS510" s="2"/>
      <c r="CT510" s="2"/>
      <c r="CU510" s="2"/>
      <c r="CV510" s="2"/>
      <c r="CW510" s="2"/>
      <c r="CX510" s="2"/>
      <c r="CY510" s="2"/>
      <c r="CZ510" s="2"/>
      <c r="DA510" s="2"/>
      <c r="DB510" s="2"/>
      <c r="DC510" s="2"/>
      <c r="DD510" s="2"/>
      <c r="DE510" s="2"/>
      <c r="DF510" s="2"/>
      <c r="DG510" s="2"/>
      <c r="DH510" s="2"/>
      <c r="DI510" s="2"/>
      <c r="DJ510" s="2"/>
      <c r="DK510" s="2"/>
      <c r="DL510" s="2"/>
      <c r="DM510" s="2"/>
      <c r="DN510" s="2"/>
      <c r="DO510" s="2"/>
      <c r="DP510" s="2"/>
      <c r="DQ510" s="2"/>
      <c r="DR510" s="2"/>
      <c r="DS510" s="2"/>
      <c r="DT510" s="2"/>
      <c r="DU510" s="2"/>
      <c r="DV510" s="2"/>
      <c r="DW510" s="2"/>
      <c r="DX510" s="2"/>
      <c r="DY510" s="2"/>
      <c r="DZ510" s="2"/>
      <c r="EA510" s="2"/>
      <c r="EB510" s="2"/>
      <c r="EC510" s="2"/>
      <c r="ED510" s="2"/>
      <c r="EE510" s="2"/>
      <c r="EF510" s="2"/>
      <c r="EG510" s="2"/>
      <c r="EH510" s="2"/>
      <c r="EI510" s="2"/>
      <c r="EJ510" s="2"/>
      <c r="EK510" s="2"/>
      <c r="EL510" s="2"/>
      <c r="EM510" s="2"/>
      <c r="EN510" s="2"/>
      <c r="EO510" s="2"/>
      <c r="EP510" s="2"/>
      <c r="EQ510" s="2"/>
      <c r="ER510" s="2"/>
      <c r="ES510" s="2"/>
      <c r="ET510" s="2"/>
      <c r="EU510" s="2"/>
      <c r="EV510" s="2"/>
      <c r="EW510" s="2"/>
      <c r="EX510" s="2"/>
      <c r="EY510" s="2"/>
      <c r="EZ510" s="2"/>
      <c r="FA510" s="2"/>
      <c r="FB510" s="2"/>
      <c r="FC510" s="2"/>
      <c r="FD510" s="2"/>
      <c r="FE510" s="2"/>
      <c r="FF510" s="2"/>
      <c r="FG510" s="2"/>
      <c r="FH510" s="2"/>
      <c r="FI510" s="2"/>
      <c r="FJ510" s="2"/>
      <c r="FK510" s="2"/>
      <c r="FL510" s="2"/>
      <c r="FM510" s="2"/>
      <c r="FN510" s="2"/>
      <c r="FO510" s="2"/>
      <c r="FP510" s="2"/>
      <c r="FQ510" s="2"/>
      <c r="FR510" s="2"/>
      <c r="FS510" s="2"/>
      <c r="FT510" s="2"/>
      <c r="FU510" s="2"/>
      <c r="FV510" s="2"/>
      <c r="FW510" s="2"/>
      <c r="FX510" s="2"/>
      <c r="FY510" s="2"/>
      <c r="FZ510" s="2"/>
      <c r="GA510" s="2"/>
      <c r="GB510" s="2"/>
      <c r="GC510" s="2"/>
      <c r="GD510" s="2"/>
      <c r="GE510" s="2"/>
      <c r="GF510" s="2"/>
      <c r="GG510" s="2"/>
      <c r="GH510" s="2"/>
      <c r="GI510" s="2"/>
      <c r="GJ510" s="2"/>
      <c r="GK510" s="2"/>
      <c r="GL510" s="2"/>
      <c r="GM510" s="2"/>
      <c r="GN510" s="2"/>
      <c r="GO510" s="2"/>
      <c r="GP510" s="2"/>
    </row>
    <row r="511" spans="6:198" s="1" customFormat="1" ht="12.75" customHeight="1">
      <c r="F511" s="12"/>
      <c r="G511" s="198"/>
      <c r="H511" s="198"/>
      <c r="I511" s="198"/>
      <c r="J511" s="198"/>
      <c r="K511" s="685" t="s">
        <v>250</v>
      </c>
      <c r="L511" s="716"/>
      <c r="M511" s="716"/>
      <c r="N511" s="716"/>
      <c r="O511" s="716"/>
      <c r="P511" s="716"/>
      <c r="Q511" s="716"/>
      <c r="R511" s="716"/>
      <c r="S511" s="716"/>
      <c r="T511" s="716"/>
      <c r="U511" s="716"/>
      <c r="V511" s="716"/>
      <c r="W511" s="716"/>
      <c r="X511" s="716"/>
      <c r="Y511" s="716"/>
      <c r="Z511" s="716"/>
      <c r="AA511" s="716"/>
      <c r="AB511" s="179"/>
      <c r="AC511" s="179"/>
      <c r="AD511" s="179"/>
      <c r="AE511" s="179"/>
      <c r="AF511" s="179"/>
      <c r="AG511" s="293"/>
      <c r="AH511" s="726">
        <f>IF([1]Input!$C$123&lt;=4,AU510,'[1]Summary &amp; Aggregate Data'!$C$17-AH512)</f>
        <v>374470477.55000001</v>
      </c>
      <c r="AI511" s="726"/>
      <c r="AJ511" s="726"/>
      <c r="AK511" s="726"/>
      <c r="AL511" s="726"/>
      <c r="AM511" s="726"/>
      <c r="AN511" s="9"/>
      <c r="AO511" s="296"/>
      <c r="AP511" s="296"/>
      <c r="AQ511" s="296"/>
      <c r="AR511" s="297"/>
      <c r="AS511" s="297"/>
      <c r="AT511" s="297"/>
      <c r="AU511" s="726"/>
      <c r="AV511" s="726"/>
      <c r="AW511" s="726"/>
      <c r="AX511" s="726"/>
      <c r="AY511" s="726"/>
      <c r="AZ511" s="726"/>
      <c r="BA511" s="295"/>
      <c r="BB511" s="179"/>
      <c r="BC511" s="179"/>
      <c r="BD511" s="179"/>
      <c r="BE511" s="179"/>
      <c r="BF511" s="179"/>
      <c r="BG511" s="179"/>
      <c r="BH511" s="179"/>
      <c r="BI511" s="179"/>
      <c r="BJ511" s="179"/>
      <c r="BK511" s="97"/>
      <c r="BR511" s="2"/>
      <c r="BS511" s="2"/>
      <c r="BT511" s="2"/>
      <c r="BU511" s="2"/>
      <c r="BV511" s="2"/>
      <c r="BW511" s="2"/>
      <c r="BX511" s="2"/>
      <c r="BY511" s="2"/>
      <c r="BZ511" s="2"/>
      <c r="CA511" s="2"/>
      <c r="CB511" s="2"/>
      <c r="CC511" s="2"/>
      <c r="CD511" s="2"/>
      <c r="CE511" s="2"/>
      <c r="CF511" s="2"/>
      <c r="CG511" s="2"/>
      <c r="CH511" s="2"/>
      <c r="CI511" s="2"/>
      <c r="CJ511" s="2"/>
      <c r="CK511" s="2"/>
      <c r="CL511" s="2"/>
      <c r="CM511" s="2"/>
      <c r="CN511" s="2"/>
      <c r="CO511" s="2"/>
      <c r="CP511" s="2"/>
      <c r="CQ511" s="2"/>
      <c r="CR511" s="2"/>
      <c r="CS511" s="2"/>
      <c r="CT511" s="2"/>
      <c r="CU511" s="2"/>
      <c r="CV511" s="2"/>
      <c r="CW511" s="2"/>
      <c r="CX511" s="2"/>
      <c r="CY511" s="2"/>
      <c r="CZ511" s="2"/>
      <c r="DA511" s="2"/>
      <c r="DB511" s="2"/>
      <c r="DC511" s="2"/>
      <c r="DD511" s="2"/>
      <c r="DE511" s="2"/>
      <c r="DF511" s="2"/>
      <c r="DG511" s="2"/>
      <c r="DH511" s="2"/>
      <c r="DI511" s="2"/>
      <c r="DJ511" s="2"/>
      <c r="DK511" s="2"/>
      <c r="DL511" s="2"/>
      <c r="DM511" s="2"/>
      <c r="DN511" s="2"/>
      <c r="DO511" s="2"/>
      <c r="DP511" s="2"/>
      <c r="DQ511" s="2"/>
      <c r="DR511" s="2"/>
      <c r="DS511" s="2"/>
      <c r="DT511" s="2"/>
      <c r="DU511" s="2"/>
      <c r="DV511" s="2"/>
      <c r="DW511" s="2"/>
      <c r="DX511" s="2"/>
      <c r="DY511" s="2"/>
      <c r="DZ511" s="2"/>
      <c r="EA511" s="2"/>
      <c r="EB511" s="2"/>
      <c r="EC511" s="2"/>
      <c r="ED511" s="2"/>
      <c r="EE511" s="2"/>
      <c r="EF511" s="2"/>
      <c r="EG511" s="2"/>
      <c r="EH511" s="2"/>
      <c r="EI511" s="2"/>
      <c r="EJ511" s="2"/>
      <c r="EK511" s="2"/>
      <c r="EL511" s="2"/>
      <c r="EM511" s="2"/>
      <c r="EN511" s="2"/>
      <c r="EO511" s="2"/>
      <c r="EP511" s="2"/>
      <c r="EQ511" s="2"/>
      <c r="ER511" s="2"/>
      <c r="ES511" s="2"/>
      <c r="ET511" s="2"/>
      <c r="EU511" s="2"/>
      <c r="EV511" s="2"/>
      <c r="EW511" s="2"/>
      <c r="EX511" s="2"/>
      <c r="EY511" s="2"/>
      <c r="EZ511" s="2"/>
      <c r="FA511" s="2"/>
      <c r="FB511" s="2"/>
      <c r="FC511" s="2"/>
      <c r="FD511" s="2"/>
      <c r="FE511" s="2"/>
      <c r="FF511" s="2"/>
      <c r="FG511" s="2"/>
      <c r="FH511" s="2"/>
      <c r="FI511" s="2"/>
      <c r="FJ511" s="2"/>
      <c r="FK511" s="2"/>
      <c r="FL511" s="2"/>
      <c r="FM511" s="2"/>
      <c r="FN511" s="2"/>
      <c r="FO511" s="2"/>
      <c r="FP511" s="2"/>
      <c r="FQ511" s="2"/>
      <c r="FR511" s="2"/>
      <c r="FS511" s="2"/>
      <c r="FT511" s="2"/>
      <c r="FU511" s="2"/>
      <c r="FV511" s="2"/>
      <c r="FW511" s="2"/>
      <c r="FX511" s="2"/>
      <c r="FY511" s="2"/>
      <c r="FZ511" s="2"/>
      <c r="GA511" s="2"/>
      <c r="GB511" s="2"/>
      <c r="GC511" s="2"/>
      <c r="GD511" s="2"/>
      <c r="GE511" s="2"/>
      <c r="GF511" s="2"/>
      <c r="GG511" s="2"/>
      <c r="GH511" s="2"/>
      <c r="GI511" s="2"/>
      <c r="GJ511" s="2"/>
      <c r="GK511" s="2"/>
      <c r="GL511" s="2"/>
      <c r="GM511" s="2"/>
      <c r="GN511" s="2"/>
      <c r="GO511" s="2"/>
      <c r="GP511" s="2"/>
    </row>
    <row r="512" spans="6:198" s="1" customFormat="1" ht="12.75" customHeight="1">
      <c r="F512" s="12"/>
      <c r="G512" s="198"/>
      <c r="H512" s="198"/>
      <c r="I512" s="198"/>
      <c r="J512" s="198"/>
      <c r="K512" s="685"/>
      <c r="L512" s="716"/>
      <c r="M512" s="716"/>
      <c r="N512" s="716"/>
      <c r="O512" s="716"/>
      <c r="P512" s="716"/>
      <c r="Q512" s="716"/>
      <c r="R512" s="716"/>
      <c r="S512" s="716"/>
      <c r="T512" s="716"/>
      <c r="U512" s="716"/>
      <c r="V512" s="716"/>
      <c r="W512" s="716"/>
      <c r="X512" s="716"/>
      <c r="Y512" s="716"/>
      <c r="Z512" s="716"/>
      <c r="AA512" s="716"/>
      <c r="AB512" s="179"/>
      <c r="AC512" s="179"/>
      <c r="AD512" s="179"/>
      <c r="AE512" s="179"/>
      <c r="AF512" s="179"/>
      <c r="AG512" s="293"/>
      <c r="AH512" s="725"/>
      <c r="AI512" s="725"/>
      <c r="AJ512" s="725"/>
      <c r="AK512" s="725"/>
      <c r="AL512" s="725"/>
      <c r="AM512" s="725"/>
      <c r="AN512" s="298"/>
      <c r="AO512" s="296"/>
      <c r="AP512" s="296"/>
      <c r="AQ512" s="296"/>
      <c r="AR512" s="296"/>
      <c r="AS512" s="296"/>
      <c r="AT512" s="297"/>
      <c r="AU512" s="726"/>
      <c r="AV512" s="726"/>
      <c r="AW512" s="726"/>
      <c r="AX512" s="726"/>
      <c r="AY512" s="726"/>
      <c r="AZ512" s="726"/>
      <c r="BA512" s="295"/>
      <c r="BB512" s="179"/>
      <c r="BC512" s="179"/>
      <c r="BD512" s="179"/>
      <c r="BE512" s="179"/>
      <c r="BF512" s="179"/>
      <c r="BG512" s="179"/>
      <c r="BH512" s="179"/>
      <c r="BI512" s="179"/>
      <c r="BJ512" s="179"/>
      <c r="BK512" s="97"/>
      <c r="BR512" s="2"/>
      <c r="BS512" s="2"/>
      <c r="BT512" s="2"/>
      <c r="BU512" s="2"/>
      <c r="BV512" s="2"/>
      <c r="BW512" s="2"/>
      <c r="BX512" s="2"/>
      <c r="BY512" s="2"/>
      <c r="BZ512" s="2"/>
      <c r="CA512" s="2"/>
      <c r="CB512" s="2"/>
      <c r="CC512" s="2"/>
      <c r="CD512" s="2"/>
      <c r="CE512" s="2"/>
      <c r="CF512" s="2"/>
      <c r="CG512" s="2"/>
      <c r="CH512" s="2"/>
      <c r="CI512" s="2"/>
      <c r="CJ512" s="2"/>
      <c r="CK512" s="2"/>
      <c r="CL512" s="2"/>
      <c r="CM512" s="2"/>
      <c r="CN512" s="2"/>
      <c r="CO512" s="2"/>
      <c r="CP512" s="2"/>
      <c r="CQ512" s="2"/>
      <c r="CR512" s="2"/>
      <c r="CS512" s="2"/>
      <c r="CT512" s="2"/>
      <c r="CU512" s="2"/>
      <c r="CV512" s="2"/>
      <c r="CW512" s="2"/>
      <c r="CX512" s="2"/>
      <c r="CY512" s="2"/>
      <c r="CZ512" s="2"/>
      <c r="DA512" s="2"/>
      <c r="DB512" s="2"/>
      <c r="DC512" s="2"/>
      <c r="DD512" s="2"/>
      <c r="DE512" s="2"/>
      <c r="DF512" s="2"/>
      <c r="DG512" s="2"/>
      <c r="DH512" s="2"/>
      <c r="DI512" s="2"/>
      <c r="DJ512" s="2"/>
      <c r="DK512" s="2"/>
      <c r="DL512" s="2"/>
      <c r="DM512" s="2"/>
      <c r="DN512" s="2"/>
      <c r="DO512" s="2"/>
      <c r="DP512" s="2"/>
      <c r="DQ512" s="2"/>
      <c r="DR512" s="2"/>
      <c r="DS512" s="2"/>
      <c r="DT512" s="2"/>
      <c r="DU512" s="2"/>
      <c r="DV512" s="2"/>
      <c r="DW512" s="2"/>
      <c r="DX512" s="2"/>
      <c r="DY512" s="2"/>
      <c r="DZ512" s="2"/>
      <c r="EA512" s="2"/>
      <c r="EB512" s="2"/>
      <c r="EC512" s="2"/>
      <c r="ED512" s="2"/>
      <c r="EE512" s="2"/>
      <c r="EF512" s="2"/>
      <c r="EG512" s="2"/>
      <c r="EH512" s="2"/>
      <c r="EI512" s="2"/>
      <c r="EJ512" s="2"/>
      <c r="EK512" s="2"/>
      <c r="EL512" s="2"/>
      <c r="EM512" s="2"/>
      <c r="EN512" s="2"/>
      <c r="EO512" s="2"/>
      <c r="EP512" s="2"/>
      <c r="EQ512" s="2"/>
      <c r="ER512" s="2"/>
      <c r="ES512" s="2"/>
      <c r="ET512" s="2"/>
      <c r="EU512" s="2"/>
      <c r="EV512" s="2"/>
      <c r="EW512" s="2"/>
      <c r="EX512" s="2"/>
      <c r="EY512" s="2"/>
      <c r="EZ512" s="2"/>
      <c r="FA512" s="2"/>
      <c r="FB512" s="2"/>
      <c r="FC512" s="2"/>
      <c r="FD512" s="2"/>
      <c r="FE512" s="2"/>
      <c r="FF512" s="2"/>
      <c r="FG512" s="2"/>
      <c r="FH512" s="2"/>
      <c r="FI512" s="2"/>
      <c r="FJ512" s="2"/>
      <c r="FK512" s="2"/>
      <c r="FL512" s="2"/>
      <c r="FM512" s="2"/>
      <c r="FN512" s="2"/>
      <c r="FO512" s="2"/>
      <c r="FP512" s="2"/>
      <c r="FQ512" s="2"/>
      <c r="FR512" s="2"/>
      <c r="FS512" s="2"/>
      <c r="FT512" s="2"/>
      <c r="FU512" s="2"/>
      <c r="FV512" s="2"/>
      <c r="FW512" s="2"/>
      <c r="FX512" s="2"/>
      <c r="FY512" s="2"/>
      <c r="FZ512" s="2"/>
      <c r="GA512" s="2"/>
      <c r="GB512" s="2"/>
      <c r="GC512" s="2"/>
      <c r="GD512" s="2"/>
      <c r="GE512" s="2"/>
      <c r="GF512" s="2"/>
      <c r="GG512" s="2"/>
      <c r="GH512" s="2"/>
      <c r="GI512" s="2"/>
      <c r="GJ512" s="2"/>
      <c r="GK512" s="2"/>
      <c r="GL512" s="2"/>
      <c r="GM512" s="2"/>
      <c r="GN512" s="2"/>
      <c r="GO512" s="2"/>
      <c r="GP512" s="2"/>
    </row>
    <row r="513" spans="6:198" s="1" customFormat="1" ht="12.75" customHeight="1" thickBot="1">
      <c r="F513" s="12"/>
      <c r="G513" s="198"/>
      <c r="H513" s="198"/>
      <c r="I513" s="198"/>
      <c r="J513" s="198"/>
      <c r="K513" s="727" t="s">
        <v>251</v>
      </c>
      <c r="L513" s="728"/>
      <c r="M513" s="728"/>
      <c r="N513" s="728"/>
      <c r="O513" s="728"/>
      <c r="P513" s="728"/>
      <c r="Q513" s="728"/>
      <c r="R513" s="728"/>
      <c r="S513" s="728"/>
      <c r="T513" s="728"/>
      <c r="U513" s="728"/>
      <c r="V513" s="728"/>
      <c r="W513" s="728"/>
      <c r="X513" s="728"/>
      <c r="Y513" s="728"/>
      <c r="Z513" s="728"/>
      <c r="AA513" s="728"/>
      <c r="AB513" s="179"/>
      <c r="AC513" s="179"/>
      <c r="AD513" s="179"/>
      <c r="AE513" s="179"/>
      <c r="AF513" s="179"/>
      <c r="AG513" s="293"/>
      <c r="AH513" s="729">
        <f>AH511+AH512</f>
        <v>374470477.55000001</v>
      </c>
      <c r="AI513" s="729"/>
      <c r="AJ513" s="729"/>
      <c r="AK513" s="729"/>
      <c r="AL513" s="729"/>
      <c r="AM513" s="729"/>
      <c r="AN513" s="299"/>
      <c r="AO513" s="300"/>
      <c r="AP513" s="300"/>
      <c r="AQ513" s="300"/>
      <c r="AR513" s="300"/>
      <c r="AS513" s="300"/>
      <c r="AT513" s="230"/>
      <c r="AU513" s="730">
        <f>AU510</f>
        <v>374470477.55000001</v>
      </c>
      <c r="AV513" s="730"/>
      <c r="AW513" s="730"/>
      <c r="AX513" s="730"/>
      <c r="AY513" s="730"/>
      <c r="AZ513" s="730"/>
      <c r="BA513" s="230"/>
      <c r="BB513" s="179"/>
      <c r="BC513" s="179"/>
      <c r="BD513" s="179"/>
      <c r="BE513" s="179"/>
      <c r="BF513" s="179"/>
      <c r="BG513" s="179"/>
      <c r="BH513" s="179"/>
      <c r="BI513" s="179"/>
      <c r="BJ513" s="179"/>
      <c r="BK513" s="97"/>
      <c r="BR513" s="2"/>
      <c r="BS513" s="2"/>
      <c r="BT513" s="2"/>
      <c r="BU513" s="2"/>
      <c r="BV513" s="2"/>
      <c r="BW513" s="2"/>
      <c r="BX513" s="2"/>
      <c r="BY513" s="2"/>
      <c r="BZ513" s="2"/>
      <c r="CA513" s="2"/>
      <c r="CB513" s="2"/>
      <c r="CC513" s="2"/>
      <c r="CD513" s="2"/>
      <c r="CE513" s="2"/>
      <c r="CF513" s="2"/>
      <c r="CG513" s="2"/>
      <c r="CH513" s="2"/>
      <c r="CI513" s="2"/>
      <c r="CJ513" s="2"/>
      <c r="CK513" s="2"/>
      <c r="CL513" s="2"/>
      <c r="CM513" s="2"/>
      <c r="CN513" s="2"/>
      <c r="CO513" s="2"/>
      <c r="CP513" s="2"/>
      <c r="CQ513" s="2"/>
      <c r="CR513" s="2"/>
      <c r="CS513" s="2"/>
      <c r="CT513" s="2"/>
      <c r="CU513" s="2"/>
      <c r="CV513" s="2"/>
      <c r="CW513" s="2"/>
      <c r="CX513" s="2"/>
      <c r="CY513" s="2"/>
      <c r="CZ513" s="2"/>
      <c r="DA513" s="2"/>
      <c r="DB513" s="2"/>
      <c r="DC513" s="2"/>
      <c r="DD513" s="2"/>
      <c r="DE513" s="2"/>
      <c r="DF513" s="2"/>
      <c r="DG513" s="2"/>
      <c r="DH513" s="2"/>
      <c r="DI513" s="2"/>
      <c r="DJ513" s="2"/>
      <c r="DK513" s="2"/>
      <c r="DL513" s="2"/>
      <c r="DM513" s="2"/>
      <c r="DN513" s="2"/>
      <c r="DO513" s="2"/>
      <c r="DP513" s="2"/>
      <c r="DQ513" s="2"/>
      <c r="DR513" s="2"/>
      <c r="DS513" s="2"/>
      <c r="DT513" s="2"/>
      <c r="DU513" s="2"/>
      <c r="DV513" s="2"/>
      <c r="DW513" s="2"/>
      <c r="DX513" s="2"/>
      <c r="DY513" s="2"/>
      <c r="DZ513" s="2"/>
      <c r="EA513" s="2"/>
      <c r="EB513" s="2"/>
      <c r="EC513" s="2"/>
      <c r="ED513" s="2"/>
      <c r="EE513" s="2"/>
      <c r="EF513" s="2"/>
      <c r="EG513" s="2"/>
      <c r="EH513" s="2"/>
      <c r="EI513" s="2"/>
      <c r="EJ513" s="2"/>
      <c r="EK513" s="2"/>
      <c r="EL513" s="2"/>
      <c r="EM513" s="2"/>
      <c r="EN513" s="2"/>
      <c r="EO513" s="2"/>
      <c r="EP513" s="2"/>
      <c r="EQ513" s="2"/>
      <c r="ER513" s="2"/>
      <c r="ES513" s="2"/>
      <c r="ET513" s="2"/>
      <c r="EU513" s="2"/>
      <c r="EV513" s="2"/>
      <c r="EW513" s="2"/>
      <c r="EX513" s="2"/>
      <c r="EY513" s="2"/>
      <c r="EZ513" s="2"/>
      <c r="FA513" s="2"/>
      <c r="FB513" s="2"/>
      <c r="FC513" s="2"/>
      <c r="FD513" s="2"/>
      <c r="FE513" s="2"/>
      <c r="FF513" s="2"/>
      <c r="FG513" s="2"/>
      <c r="FH513" s="2"/>
      <c r="FI513" s="2"/>
      <c r="FJ513" s="2"/>
      <c r="FK513" s="2"/>
      <c r="FL513" s="2"/>
      <c r="FM513" s="2"/>
      <c r="FN513" s="2"/>
      <c r="FO513" s="2"/>
      <c r="FP513" s="2"/>
      <c r="FQ513" s="2"/>
      <c r="FR513" s="2"/>
      <c r="FS513" s="2"/>
      <c r="FT513" s="2"/>
      <c r="FU513" s="2"/>
      <c r="FV513" s="2"/>
      <c r="FW513" s="2"/>
      <c r="FX513" s="2"/>
      <c r="FY513" s="2"/>
      <c r="FZ513" s="2"/>
      <c r="GA513" s="2"/>
      <c r="GB513" s="2"/>
      <c r="GC513" s="2"/>
      <c r="GD513" s="2"/>
      <c r="GE513" s="2"/>
      <c r="GF513" s="2"/>
      <c r="GG513" s="2"/>
      <c r="GH513" s="2"/>
      <c r="GI513" s="2"/>
      <c r="GJ513" s="2"/>
      <c r="GK513" s="2"/>
      <c r="GL513" s="2"/>
      <c r="GM513" s="2"/>
      <c r="GN513" s="2"/>
      <c r="GO513" s="2"/>
      <c r="GP513" s="2"/>
    </row>
    <row r="514" spans="6:198" s="1" customFormat="1" ht="12.75" customHeight="1" thickTop="1">
      <c r="F514" s="12"/>
      <c r="G514" s="198"/>
      <c r="H514" s="198"/>
      <c r="I514" s="198"/>
      <c r="J514" s="301"/>
      <c r="K514" s="9"/>
      <c r="L514" s="9"/>
      <c r="M514" s="9"/>
      <c r="N514" s="9"/>
      <c r="O514" s="9"/>
      <c r="P514" s="9"/>
      <c r="Q514" s="9"/>
      <c r="R514" s="9"/>
      <c r="S514" s="9"/>
      <c r="T514" s="9"/>
      <c r="U514" s="9"/>
      <c r="V514" s="9"/>
      <c r="W514" s="9"/>
      <c r="X514" s="9"/>
      <c r="Y514" s="9"/>
      <c r="Z514" s="9"/>
      <c r="AA514" s="9"/>
      <c r="AB514" s="9"/>
      <c r="AC514" s="9"/>
      <c r="AD514" s="9"/>
      <c r="AE514" s="9"/>
      <c r="AF514" s="9"/>
      <c r="AG514" s="9"/>
      <c r="AH514" s="288"/>
      <c r="AI514" s="288"/>
      <c r="AJ514" s="288"/>
      <c r="AK514" s="288"/>
      <c r="AL514" s="288"/>
      <c r="AM514" s="288"/>
      <c r="AN514" s="288"/>
      <c r="AO514" s="288"/>
      <c r="AP514" s="288"/>
      <c r="AQ514" s="288"/>
      <c r="AR514" s="288"/>
      <c r="AS514" s="288"/>
      <c r="AT514" s="288"/>
      <c r="AU514" s="288"/>
      <c r="AV514" s="288"/>
      <c r="AW514" s="288"/>
      <c r="AX514" s="288"/>
      <c r="AY514" s="288"/>
      <c r="AZ514" s="288"/>
      <c r="BA514" s="300"/>
      <c r="BB514" s="293"/>
      <c r="BC514" s="293"/>
      <c r="BD514" s="293"/>
      <c r="BE514" s="293"/>
      <c r="BF514" s="293"/>
      <c r="BG514" s="179"/>
      <c r="BH514" s="179"/>
      <c r="BI514" s="179"/>
      <c r="BJ514" s="179"/>
      <c r="BK514" s="97"/>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Q514" s="2"/>
      <c r="CR514" s="2"/>
      <c r="CS514" s="2"/>
      <c r="CT514" s="2"/>
      <c r="CU514" s="2"/>
      <c r="CV514" s="2"/>
      <c r="CW514" s="2"/>
      <c r="CX514" s="2"/>
      <c r="CY514" s="2"/>
      <c r="CZ514" s="2"/>
      <c r="DA514" s="2"/>
      <c r="DB514" s="2"/>
      <c r="DC514" s="2"/>
      <c r="DD514" s="2"/>
      <c r="DE514" s="2"/>
      <c r="DF514" s="2"/>
      <c r="DG514" s="2"/>
      <c r="DH514" s="2"/>
      <c r="DI514" s="2"/>
      <c r="DJ514" s="2"/>
      <c r="DK514" s="2"/>
      <c r="DL514" s="2"/>
      <c r="DM514" s="2"/>
      <c r="DN514" s="2"/>
      <c r="DO514" s="2"/>
      <c r="DP514" s="2"/>
      <c r="DQ514" s="2"/>
      <c r="DR514" s="2"/>
      <c r="DS514" s="2"/>
      <c r="DT514" s="2"/>
      <c r="DU514" s="2"/>
      <c r="DV514" s="2"/>
      <c r="DW514" s="2"/>
      <c r="DX514" s="2"/>
      <c r="DY514" s="2"/>
      <c r="DZ514" s="2"/>
      <c r="EA514" s="2"/>
      <c r="EB514" s="2"/>
      <c r="EC514" s="2"/>
      <c r="ED514" s="2"/>
      <c r="EE514" s="2"/>
      <c r="EF514" s="2"/>
      <c r="EG514" s="2"/>
      <c r="EH514" s="2"/>
      <c r="EI514" s="2"/>
      <c r="EJ514" s="2"/>
      <c r="EK514" s="2"/>
      <c r="EL514" s="2"/>
      <c r="EM514" s="2"/>
      <c r="EN514" s="2"/>
      <c r="EO514" s="2"/>
      <c r="EP514" s="2"/>
      <c r="EQ514" s="2"/>
      <c r="ER514" s="2"/>
      <c r="ES514" s="2"/>
      <c r="ET514" s="2"/>
      <c r="EU514" s="2"/>
      <c r="EV514" s="2"/>
      <c r="EW514" s="2"/>
      <c r="EX514" s="2"/>
      <c r="EY514" s="2"/>
      <c r="EZ514" s="2"/>
      <c r="FA514" s="2"/>
      <c r="FB514" s="2"/>
      <c r="FC514" s="2"/>
      <c r="FD514" s="2"/>
      <c r="FE514" s="2"/>
      <c r="FF514" s="2"/>
      <c r="FG514" s="2"/>
      <c r="FH514" s="2"/>
      <c r="FI514" s="2"/>
      <c r="FJ514" s="2"/>
      <c r="FK514" s="2"/>
      <c r="FL514" s="2"/>
      <c r="FM514" s="2"/>
      <c r="FN514" s="2"/>
      <c r="FO514" s="2"/>
      <c r="FP514" s="2"/>
      <c r="FQ514" s="2"/>
      <c r="FR514" s="2"/>
      <c r="FS514" s="2"/>
      <c r="FT514" s="2"/>
      <c r="FU514" s="2"/>
      <c r="FV514" s="2"/>
      <c r="FW514" s="2"/>
      <c r="FX514" s="2"/>
      <c r="FY514" s="2"/>
      <c r="FZ514" s="2"/>
      <c r="GA514" s="2"/>
      <c r="GB514" s="2"/>
      <c r="GC514" s="2"/>
      <c r="GD514" s="2"/>
      <c r="GE514" s="2"/>
      <c r="GF514" s="2"/>
      <c r="GG514" s="2"/>
      <c r="GH514" s="2"/>
      <c r="GI514" s="2"/>
      <c r="GJ514" s="2"/>
      <c r="GK514" s="2"/>
      <c r="GL514" s="2"/>
      <c r="GM514" s="2"/>
      <c r="GN514" s="2"/>
      <c r="GO514" s="2"/>
      <c r="GP514" s="2"/>
    </row>
    <row r="515" spans="6:198" s="1" customFormat="1" ht="12.75" customHeight="1">
      <c r="F515" s="97"/>
      <c r="G515" s="179"/>
      <c r="H515" s="179"/>
      <c r="I515" s="179"/>
      <c r="J515" s="293"/>
      <c r="K515" s="293"/>
      <c r="L515" s="293"/>
      <c r="M515" s="293"/>
      <c r="N515" s="293"/>
      <c r="O515" s="293"/>
      <c r="P515" s="293"/>
      <c r="Q515" s="293"/>
      <c r="R515" s="293"/>
      <c r="S515" s="293"/>
      <c r="T515" s="293"/>
      <c r="U515" s="293"/>
      <c r="V515" s="293"/>
      <c r="W515" s="293"/>
      <c r="X515" s="293"/>
      <c r="Y515" s="293"/>
      <c r="Z515" s="293"/>
      <c r="AA515" s="293"/>
      <c r="AB515" s="293"/>
      <c r="AC515" s="293"/>
      <c r="AD515" s="293"/>
      <c r="AE515" s="293"/>
      <c r="AF515" s="293"/>
      <c r="AG515" s="293"/>
      <c r="AH515" s="300"/>
      <c r="AI515" s="300"/>
      <c r="AJ515" s="300"/>
      <c r="AK515" s="300"/>
      <c r="AL515" s="300"/>
      <c r="AM515" s="300"/>
      <c r="AN515" s="300"/>
      <c r="AO515" s="300"/>
      <c r="AP515" s="300"/>
      <c r="AQ515" s="300"/>
      <c r="AR515" s="300"/>
      <c r="AS515" s="300"/>
      <c r="AT515" s="300"/>
      <c r="AU515" s="300"/>
      <c r="AV515" s="300"/>
      <c r="AW515" s="300"/>
      <c r="AX515" s="300"/>
      <c r="AY515" s="300"/>
      <c r="AZ515" s="300"/>
      <c r="BA515" s="300"/>
      <c r="BB515" s="293"/>
      <c r="BC515" s="293"/>
      <c r="BD515" s="293"/>
      <c r="BE515" s="293"/>
      <c r="BF515" s="293"/>
      <c r="BG515" s="179"/>
      <c r="BH515" s="179"/>
      <c r="BI515" s="179"/>
      <c r="BJ515" s="179"/>
      <c r="BK515" s="97"/>
      <c r="BR515" s="2"/>
      <c r="BS515" s="2"/>
      <c r="BT515" s="2"/>
      <c r="BU515" s="2"/>
      <c r="BV515" s="2"/>
      <c r="BW515" s="2"/>
      <c r="BX515" s="2"/>
      <c r="BY515" s="2"/>
      <c r="BZ515" s="2"/>
      <c r="CA515" s="2"/>
      <c r="CB515" s="2"/>
      <c r="CC515" s="2"/>
      <c r="CD515" s="2"/>
      <c r="CE515" s="2"/>
      <c r="CF515" s="2"/>
      <c r="CG515" s="2"/>
      <c r="CH515" s="2"/>
      <c r="CI515" s="2"/>
      <c r="CJ515" s="2"/>
      <c r="CK515" s="2"/>
      <c r="CL515" s="2"/>
      <c r="CM515" s="2"/>
      <c r="CN515" s="2"/>
      <c r="CO515" s="2"/>
      <c r="CP515" s="2"/>
      <c r="CQ515" s="2"/>
      <c r="CR515" s="2"/>
      <c r="CS515" s="2"/>
      <c r="CT515" s="2"/>
      <c r="CU515" s="2"/>
      <c r="CV515" s="2"/>
      <c r="CW515" s="2"/>
      <c r="CX515" s="2"/>
      <c r="CY515" s="2"/>
      <c r="CZ515" s="2"/>
      <c r="DA515" s="2"/>
      <c r="DB515" s="2"/>
      <c r="DC515" s="2"/>
      <c r="DD515" s="2"/>
      <c r="DE515" s="2"/>
      <c r="DF515" s="2"/>
      <c r="DG515" s="2"/>
      <c r="DH515" s="2"/>
      <c r="DI515" s="2"/>
      <c r="DJ515" s="2"/>
      <c r="DK515" s="2"/>
      <c r="DL515" s="2"/>
      <c r="DM515" s="2"/>
      <c r="DN515" s="2"/>
      <c r="DO515" s="2"/>
      <c r="DP515" s="2"/>
      <c r="DQ515" s="2"/>
      <c r="DR515" s="2"/>
      <c r="DS515" s="2"/>
      <c r="DT515" s="2"/>
      <c r="DU515" s="2"/>
      <c r="DV515" s="2"/>
      <c r="DW515" s="2"/>
      <c r="DX515" s="2"/>
      <c r="DY515" s="2"/>
      <c r="DZ515" s="2"/>
      <c r="EA515" s="2"/>
      <c r="EB515" s="2"/>
      <c r="EC515" s="2"/>
      <c r="ED515" s="2"/>
      <c r="EE515" s="2"/>
      <c r="EF515" s="2"/>
      <c r="EG515" s="2"/>
      <c r="EH515" s="2"/>
      <c r="EI515" s="2"/>
      <c r="EJ515" s="2"/>
      <c r="EK515" s="2"/>
      <c r="EL515" s="2"/>
      <c r="EM515" s="2"/>
      <c r="EN515" s="2"/>
      <c r="EO515" s="2"/>
      <c r="EP515" s="2"/>
      <c r="EQ515" s="2"/>
      <c r="ER515" s="2"/>
      <c r="ES515" s="2"/>
      <c r="ET515" s="2"/>
      <c r="EU515" s="2"/>
      <c r="EV515" s="2"/>
      <c r="EW515" s="2"/>
      <c r="EX515" s="2"/>
      <c r="EY515" s="2"/>
      <c r="EZ515" s="2"/>
      <c r="FA515" s="2"/>
      <c r="FB515" s="2"/>
      <c r="FC515" s="2"/>
      <c r="FD515" s="2"/>
      <c r="FE515" s="2"/>
      <c r="FF515" s="2"/>
      <c r="FG515" s="2"/>
      <c r="FH515" s="2"/>
      <c r="FI515" s="2"/>
      <c r="FJ515" s="2"/>
      <c r="FK515" s="2"/>
      <c r="FL515" s="2"/>
      <c r="FM515" s="2"/>
      <c r="FN515" s="2"/>
      <c r="FO515" s="2"/>
      <c r="FP515" s="2"/>
      <c r="FQ515" s="2"/>
      <c r="FR515" s="2"/>
      <c r="FS515" s="2"/>
      <c r="FT515" s="2"/>
      <c r="FU515" s="2"/>
      <c r="FV515" s="2"/>
      <c r="FW515" s="2"/>
      <c r="FX515" s="2"/>
      <c r="FY515" s="2"/>
      <c r="FZ515" s="2"/>
      <c r="GA515" s="2"/>
      <c r="GB515" s="2"/>
      <c r="GC515" s="2"/>
      <c r="GD515" s="2"/>
      <c r="GE515" s="2"/>
      <c r="GF515" s="2"/>
      <c r="GG515" s="2"/>
      <c r="GH515" s="2"/>
      <c r="GI515" s="2"/>
      <c r="GJ515" s="2"/>
      <c r="GK515" s="2"/>
      <c r="GL515" s="2"/>
      <c r="GM515" s="2"/>
      <c r="GN515" s="2"/>
      <c r="GO515" s="2"/>
      <c r="GP515" s="2"/>
    </row>
    <row r="516" spans="6:198" s="1" customFormat="1" ht="12.75" customHeight="1">
      <c r="F516" s="97"/>
      <c r="G516" s="179"/>
      <c r="H516" s="179"/>
      <c r="I516" s="179"/>
      <c r="J516" s="293"/>
      <c r="K516" s="9"/>
      <c r="L516" s="9"/>
      <c r="M516" s="9"/>
      <c r="N516" s="9"/>
      <c r="O516" s="9"/>
      <c r="P516" s="9"/>
      <c r="Q516" s="9"/>
      <c r="R516" s="9"/>
      <c r="S516" s="9"/>
      <c r="T516" s="9"/>
      <c r="U516" s="9"/>
      <c r="V516" s="9"/>
      <c r="W516" s="9"/>
      <c r="X516" s="9"/>
      <c r="Y516" s="9"/>
      <c r="Z516" s="9"/>
      <c r="AA516" s="9"/>
      <c r="AB516" s="293"/>
      <c r="AC516" s="293"/>
      <c r="AD516" s="293"/>
      <c r="AE516" s="293"/>
      <c r="AF516" s="293"/>
      <c r="AG516" s="293"/>
      <c r="AH516" s="9"/>
      <c r="AI516" s="9"/>
      <c r="AJ516" s="9"/>
      <c r="AK516" s="9"/>
      <c r="AL516" s="9"/>
      <c r="AM516" s="9"/>
      <c r="AN516" s="300"/>
      <c r="AO516" s="300"/>
      <c r="AP516" s="300"/>
      <c r="AQ516" s="300"/>
      <c r="AR516" s="300"/>
      <c r="AS516" s="300"/>
      <c r="AT516" s="300"/>
      <c r="AU516" s="9"/>
      <c r="AV516" s="9"/>
      <c r="AW516" s="9"/>
      <c r="AX516" s="9"/>
      <c r="AY516" s="9"/>
      <c r="AZ516" s="9"/>
      <c r="BA516" s="300"/>
      <c r="BB516" s="293"/>
      <c r="BC516" s="293"/>
      <c r="BD516" s="293"/>
      <c r="BE516" s="293"/>
      <c r="BF516" s="293"/>
      <c r="BG516" s="179"/>
      <c r="BH516" s="179"/>
      <c r="BI516" s="179"/>
      <c r="BJ516" s="179"/>
      <c r="BK516" s="97"/>
      <c r="BR516" s="2"/>
      <c r="BS516" s="2"/>
      <c r="BT516" s="2"/>
      <c r="BU516" s="2"/>
      <c r="BV516" s="2"/>
      <c r="BW516" s="2"/>
      <c r="BX516" s="2"/>
      <c r="BY516" s="2"/>
      <c r="BZ516" s="2"/>
      <c r="CA516" s="2"/>
      <c r="CB516" s="2"/>
      <c r="CC516" s="2"/>
      <c r="CD516" s="2"/>
      <c r="CE516" s="2"/>
      <c r="CF516" s="2"/>
      <c r="CG516" s="2"/>
      <c r="CH516" s="2"/>
      <c r="CI516" s="2"/>
      <c r="CJ516" s="2"/>
      <c r="CK516" s="2"/>
      <c r="CL516" s="2"/>
      <c r="CM516" s="2"/>
      <c r="CN516" s="2"/>
      <c r="CO516" s="2"/>
      <c r="CP516" s="2"/>
      <c r="CQ516" s="2"/>
      <c r="CR516" s="2"/>
      <c r="CS516" s="2"/>
      <c r="CT516" s="2"/>
      <c r="CU516" s="2"/>
      <c r="CV516" s="2"/>
      <c r="CW516" s="2"/>
      <c r="CX516" s="2"/>
      <c r="CY516" s="2"/>
      <c r="CZ516" s="2"/>
      <c r="DA516" s="2"/>
      <c r="DB516" s="2"/>
      <c r="DC516" s="2"/>
      <c r="DD516" s="2"/>
      <c r="DE516" s="2"/>
      <c r="DF516" s="2"/>
      <c r="DG516" s="2"/>
      <c r="DH516" s="2"/>
      <c r="DI516" s="2"/>
      <c r="DJ516" s="2"/>
      <c r="DK516" s="2"/>
      <c r="DL516" s="2"/>
      <c r="DM516" s="2"/>
      <c r="DN516" s="2"/>
      <c r="DO516" s="2"/>
      <c r="DP516" s="2"/>
      <c r="DQ516" s="2"/>
      <c r="DR516" s="2"/>
      <c r="DS516" s="2"/>
      <c r="DT516" s="2"/>
      <c r="DU516" s="2"/>
      <c r="DV516" s="2"/>
      <c r="DW516" s="2"/>
      <c r="DX516" s="2"/>
      <c r="DY516" s="2"/>
      <c r="DZ516" s="2"/>
      <c r="EA516" s="2"/>
      <c r="EB516" s="2"/>
      <c r="EC516" s="2"/>
      <c r="ED516" s="2"/>
      <c r="EE516" s="2"/>
      <c r="EF516" s="2"/>
      <c r="EG516" s="2"/>
      <c r="EH516" s="2"/>
      <c r="EI516" s="2"/>
      <c r="EJ516" s="2"/>
      <c r="EK516" s="2"/>
      <c r="EL516" s="2"/>
      <c r="EM516" s="2"/>
      <c r="EN516" s="2"/>
      <c r="EO516" s="2"/>
      <c r="EP516" s="2"/>
      <c r="EQ516" s="2"/>
      <c r="ER516" s="2"/>
      <c r="ES516" s="2"/>
      <c r="ET516" s="2"/>
      <c r="EU516" s="2"/>
      <c r="EV516" s="2"/>
      <c r="EW516" s="2"/>
      <c r="EX516" s="2"/>
      <c r="EY516" s="2"/>
      <c r="EZ516" s="2"/>
      <c r="FA516" s="2"/>
      <c r="FB516" s="2"/>
      <c r="FC516" s="2"/>
      <c r="FD516" s="2"/>
      <c r="FE516" s="2"/>
      <c r="FF516" s="2"/>
      <c r="FG516" s="2"/>
      <c r="FH516" s="2"/>
      <c r="FI516" s="2"/>
      <c r="FJ516" s="2"/>
      <c r="FK516" s="2"/>
      <c r="FL516" s="2"/>
      <c r="FM516" s="2"/>
      <c r="FN516" s="2"/>
      <c r="FO516" s="2"/>
      <c r="FP516" s="2"/>
      <c r="FQ516" s="2"/>
      <c r="FR516" s="2"/>
      <c r="FS516" s="2"/>
      <c r="FT516" s="2"/>
      <c r="FU516" s="2"/>
      <c r="FV516" s="2"/>
      <c r="FW516" s="2"/>
      <c r="FX516" s="2"/>
      <c r="FY516" s="2"/>
      <c r="FZ516" s="2"/>
      <c r="GA516" s="2"/>
      <c r="GB516" s="2"/>
      <c r="GC516" s="2"/>
      <c r="GD516" s="2"/>
      <c r="GE516" s="2"/>
      <c r="GF516" s="2"/>
      <c r="GG516" s="2"/>
      <c r="GH516" s="2"/>
      <c r="GI516" s="2"/>
      <c r="GJ516" s="2"/>
      <c r="GK516" s="2"/>
      <c r="GL516" s="2"/>
      <c r="GM516" s="2"/>
      <c r="GN516" s="2"/>
      <c r="GO516" s="2"/>
      <c r="GP516" s="2"/>
    </row>
    <row r="517" spans="6:198" s="1" customFormat="1" ht="12.75" customHeight="1">
      <c r="F517" s="12"/>
      <c r="G517" s="198"/>
      <c r="H517" s="198"/>
      <c r="I517" s="198"/>
      <c r="J517" s="301"/>
      <c r="K517" s="723" t="s">
        <v>252</v>
      </c>
      <c r="L517" s="724"/>
      <c r="M517" s="724"/>
      <c r="N517" s="724"/>
      <c r="O517" s="724"/>
      <c r="P517" s="724"/>
      <c r="Q517" s="724"/>
      <c r="R517" s="724"/>
      <c r="S517" s="724"/>
      <c r="T517" s="724"/>
      <c r="U517" s="724"/>
      <c r="V517" s="724"/>
      <c r="W517" s="724"/>
      <c r="X517" s="724"/>
      <c r="Y517" s="724"/>
      <c r="Z517" s="724"/>
      <c r="AA517" s="724"/>
      <c r="AB517" s="293"/>
      <c r="AC517" s="293"/>
      <c r="AD517" s="293"/>
      <c r="AE517" s="293"/>
      <c r="AF517" s="293"/>
      <c r="AG517" s="293"/>
      <c r="AH517" s="725">
        <f>IF([1]Input!$C$123=1,0,'[1]Summary &amp; Aggregate Data'!$C$20)</f>
        <v>0</v>
      </c>
      <c r="AI517" s="725"/>
      <c r="AJ517" s="725"/>
      <c r="AK517" s="725"/>
      <c r="AL517" s="725"/>
      <c r="AM517" s="725"/>
      <c r="AN517" s="302"/>
      <c r="AO517" s="302"/>
      <c r="AP517" s="302"/>
      <c r="AQ517" s="302"/>
      <c r="AR517" s="302"/>
      <c r="AS517" s="302"/>
      <c r="AT517" s="302"/>
      <c r="AU517" s="725">
        <f>[1]Input!$E$173</f>
        <v>0</v>
      </c>
      <c r="AV517" s="725"/>
      <c r="AW517" s="725"/>
      <c r="AX517" s="725"/>
      <c r="AY517" s="725"/>
      <c r="AZ517" s="725"/>
      <c r="BA517" s="300"/>
      <c r="BB517" s="293"/>
      <c r="BC517" s="293"/>
      <c r="BD517" s="293"/>
      <c r="BE517" s="293"/>
      <c r="BF517" s="293"/>
      <c r="BG517" s="179"/>
      <c r="BH517" s="179"/>
      <c r="BI517" s="179"/>
      <c r="BJ517" s="179"/>
      <c r="BK517" s="97"/>
      <c r="BR517" s="2"/>
      <c r="BS517" s="2"/>
      <c r="BT517" s="2"/>
      <c r="BU517" s="2"/>
      <c r="BV517" s="2"/>
      <c r="BW517" s="2"/>
      <c r="BX517" s="2"/>
      <c r="BY517" s="2"/>
      <c r="BZ517" s="2"/>
      <c r="CA517" s="2"/>
      <c r="CB517" s="2"/>
      <c r="CC517" s="2"/>
      <c r="CD517" s="2"/>
      <c r="CE517" s="2"/>
      <c r="CF517" s="2"/>
      <c r="CG517" s="2"/>
      <c r="CH517" s="2"/>
      <c r="CI517" s="2"/>
      <c r="CJ517" s="2"/>
      <c r="CK517" s="2"/>
      <c r="CL517" s="2"/>
      <c r="CM517" s="2"/>
      <c r="CN517" s="2"/>
      <c r="CO517" s="2"/>
      <c r="CP517" s="2"/>
      <c r="CQ517" s="2"/>
      <c r="CR517" s="2"/>
      <c r="CS517" s="2"/>
      <c r="CT517" s="2"/>
      <c r="CU517" s="2"/>
      <c r="CV517" s="2"/>
      <c r="CW517" s="2"/>
      <c r="CX517" s="2"/>
      <c r="CY517" s="2"/>
      <c r="CZ517" s="2"/>
      <c r="DA517" s="2"/>
      <c r="DB517" s="2"/>
      <c r="DC517" s="2"/>
      <c r="DD517" s="2"/>
      <c r="DE517" s="2"/>
      <c r="DF517" s="2"/>
      <c r="DG517" s="2"/>
      <c r="DH517" s="2"/>
      <c r="DI517" s="2"/>
      <c r="DJ517" s="2"/>
      <c r="DK517" s="2"/>
      <c r="DL517" s="2"/>
      <c r="DM517" s="2"/>
      <c r="DN517" s="2"/>
      <c r="DO517" s="2"/>
      <c r="DP517" s="2"/>
      <c r="DQ517" s="2"/>
      <c r="DR517" s="2"/>
      <c r="DS517" s="2"/>
      <c r="DT517" s="2"/>
      <c r="DU517" s="2"/>
      <c r="DV517" s="2"/>
      <c r="DW517" s="2"/>
      <c r="DX517" s="2"/>
      <c r="DY517" s="2"/>
      <c r="DZ517" s="2"/>
      <c r="EA517" s="2"/>
      <c r="EB517" s="2"/>
      <c r="EC517" s="2"/>
      <c r="ED517" s="2"/>
      <c r="EE517" s="2"/>
      <c r="EF517" s="2"/>
      <c r="EG517" s="2"/>
      <c r="EH517" s="2"/>
      <c r="EI517" s="2"/>
      <c r="EJ517" s="2"/>
      <c r="EK517" s="2"/>
      <c r="EL517" s="2"/>
      <c r="EM517" s="2"/>
      <c r="EN517" s="2"/>
      <c r="EO517" s="2"/>
      <c r="EP517" s="2"/>
      <c r="EQ517" s="2"/>
      <c r="ER517" s="2"/>
      <c r="ES517" s="2"/>
      <c r="ET517" s="2"/>
      <c r="EU517" s="2"/>
      <c r="EV517" s="2"/>
      <c r="EW517" s="2"/>
      <c r="EX517" s="2"/>
      <c r="EY517" s="2"/>
      <c r="EZ517" s="2"/>
      <c r="FA517" s="2"/>
      <c r="FB517" s="2"/>
      <c r="FC517" s="2"/>
      <c r="FD517" s="2"/>
      <c r="FE517" s="2"/>
      <c r="FF517" s="2"/>
      <c r="FG517" s="2"/>
      <c r="FH517" s="2"/>
      <c r="FI517" s="2"/>
      <c r="FJ517" s="2"/>
      <c r="FK517" s="2"/>
      <c r="FL517" s="2"/>
      <c r="FM517" s="2"/>
      <c r="FN517" s="2"/>
      <c r="FO517" s="2"/>
      <c r="FP517" s="2"/>
      <c r="FQ517" s="2"/>
      <c r="FR517" s="2"/>
      <c r="FS517" s="2"/>
      <c r="FT517" s="2"/>
      <c r="FU517" s="2"/>
      <c r="FV517" s="2"/>
      <c r="FW517" s="2"/>
      <c r="FX517" s="2"/>
      <c r="FY517" s="2"/>
      <c r="FZ517" s="2"/>
      <c r="GA517" s="2"/>
      <c r="GB517" s="2"/>
      <c r="GC517" s="2"/>
      <c r="GD517" s="2"/>
      <c r="GE517" s="2"/>
      <c r="GF517" s="2"/>
      <c r="GG517" s="2"/>
      <c r="GH517" s="2"/>
      <c r="GI517" s="2"/>
      <c r="GJ517" s="2"/>
      <c r="GK517" s="2"/>
      <c r="GL517" s="2"/>
      <c r="GM517" s="2"/>
      <c r="GN517" s="2"/>
      <c r="GO517" s="2"/>
      <c r="GP517" s="2"/>
    </row>
    <row r="518" spans="6:198" s="1" customFormat="1" ht="12.75" customHeight="1">
      <c r="F518" s="12"/>
      <c r="G518" s="198"/>
      <c r="H518" s="198"/>
      <c r="I518" s="198"/>
      <c r="J518" s="301"/>
      <c r="K518" s="723" t="s">
        <v>253</v>
      </c>
      <c r="L518" s="724"/>
      <c r="M518" s="724"/>
      <c r="N518" s="724"/>
      <c r="O518" s="724"/>
      <c r="P518" s="724"/>
      <c r="Q518" s="724"/>
      <c r="R518" s="724"/>
      <c r="S518" s="724"/>
      <c r="T518" s="724"/>
      <c r="U518" s="724"/>
      <c r="V518" s="724"/>
      <c r="W518" s="724"/>
      <c r="X518" s="724"/>
      <c r="Y518" s="724"/>
      <c r="Z518" s="724"/>
      <c r="AA518" s="724"/>
      <c r="AB518" s="19"/>
      <c r="AC518" s="19"/>
      <c r="AD518" s="19"/>
      <c r="AE518" s="19"/>
      <c r="AF518" s="19"/>
      <c r="AG518" s="19"/>
      <c r="AH518" s="725">
        <f>IF([1]Input!$C$123=1,0,'[1]Summary &amp; Aggregate Data'!$C$19)</f>
        <v>0</v>
      </c>
      <c r="AI518" s="725"/>
      <c r="AJ518" s="725"/>
      <c r="AK518" s="725"/>
      <c r="AL518" s="725"/>
      <c r="AM518" s="725"/>
      <c r="AN518" s="725"/>
      <c r="AO518" s="725"/>
      <c r="AP518" s="303"/>
      <c r="AQ518" s="303"/>
      <c r="AR518" s="303"/>
      <c r="AS518" s="303"/>
      <c r="AT518" s="303"/>
      <c r="AU518" s="725">
        <f>IF([1]Input!$C$123=1,0,[1]Input!$E$172)</f>
        <v>0</v>
      </c>
      <c r="AV518" s="725"/>
      <c r="AW518" s="725"/>
      <c r="AX518" s="725"/>
      <c r="AY518" s="725"/>
      <c r="AZ518" s="725"/>
      <c r="BA518" s="300"/>
      <c r="BB518" s="293"/>
      <c r="BC518" s="293"/>
      <c r="BD518" s="293"/>
      <c r="BE518" s="293"/>
      <c r="BF518" s="293"/>
      <c r="BG518" s="179"/>
      <c r="BH518" s="179"/>
      <c r="BI518" s="179"/>
      <c r="BJ518" s="179"/>
      <c r="BK518" s="97"/>
      <c r="BR518" s="2"/>
      <c r="BS518" s="2"/>
      <c r="BT518" s="2"/>
      <c r="BU518" s="2"/>
      <c r="BV518" s="2"/>
      <c r="BW518" s="2"/>
      <c r="BX518" s="2"/>
      <c r="BY518" s="2"/>
      <c r="BZ518" s="2"/>
      <c r="CA518" s="2"/>
      <c r="CB518" s="2"/>
      <c r="CC518" s="2"/>
      <c r="CD518" s="2"/>
      <c r="CE518" s="2"/>
      <c r="CF518" s="2"/>
      <c r="CG518" s="2"/>
      <c r="CH518" s="2"/>
      <c r="CI518" s="2"/>
      <c r="CJ518" s="2"/>
      <c r="CK518" s="2"/>
      <c r="CL518" s="2"/>
      <c r="CM518" s="2"/>
      <c r="CN518" s="2"/>
      <c r="CO518" s="2"/>
      <c r="CP518" s="2"/>
      <c r="CQ518" s="2"/>
      <c r="CR518" s="2"/>
      <c r="CS518" s="2"/>
      <c r="CT518" s="2"/>
      <c r="CU518" s="2"/>
      <c r="CV518" s="2"/>
      <c r="CW518" s="2"/>
      <c r="CX518" s="2"/>
      <c r="CY518" s="2"/>
      <c r="CZ518" s="2"/>
      <c r="DA518" s="2"/>
      <c r="DB518" s="2"/>
      <c r="DC518" s="2"/>
      <c r="DD518" s="2"/>
      <c r="DE518" s="2"/>
      <c r="DF518" s="2"/>
      <c r="DG518" s="2"/>
      <c r="DH518" s="2"/>
      <c r="DI518" s="2"/>
      <c r="DJ518" s="2"/>
      <c r="DK518" s="2"/>
      <c r="DL518" s="2"/>
      <c r="DM518" s="2"/>
      <c r="DN518" s="2"/>
      <c r="DO518" s="2"/>
      <c r="DP518" s="2"/>
      <c r="DQ518" s="2"/>
      <c r="DR518" s="2"/>
      <c r="DS518" s="2"/>
      <c r="DT518" s="2"/>
      <c r="DU518" s="2"/>
      <c r="DV518" s="2"/>
      <c r="DW518" s="2"/>
      <c r="DX518" s="2"/>
      <c r="DY518" s="2"/>
      <c r="DZ518" s="2"/>
      <c r="EA518" s="2"/>
      <c r="EB518" s="2"/>
      <c r="EC518" s="2"/>
      <c r="ED518" s="2"/>
      <c r="EE518" s="2"/>
      <c r="EF518" s="2"/>
      <c r="EG518" s="2"/>
      <c r="EH518" s="2"/>
      <c r="EI518" s="2"/>
      <c r="EJ518" s="2"/>
      <c r="EK518" s="2"/>
      <c r="EL518" s="2"/>
      <c r="EM518" s="2"/>
      <c r="EN518" s="2"/>
      <c r="EO518" s="2"/>
      <c r="EP518" s="2"/>
      <c r="EQ518" s="2"/>
      <c r="ER518" s="2"/>
      <c r="ES518" s="2"/>
      <c r="ET518" s="2"/>
      <c r="EU518" s="2"/>
      <c r="EV518" s="2"/>
      <c r="EW518" s="2"/>
      <c r="EX518" s="2"/>
      <c r="EY518" s="2"/>
      <c r="EZ518" s="2"/>
      <c r="FA518" s="2"/>
      <c r="FB518" s="2"/>
      <c r="FC518" s="2"/>
      <c r="FD518" s="2"/>
      <c r="FE518" s="2"/>
      <c r="FF518" s="2"/>
      <c r="FG518" s="2"/>
      <c r="FH518" s="2"/>
      <c r="FI518" s="2"/>
      <c r="FJ518" s="2"/>
      <c r="FK518" s="2"/>
      <c r="FL518" s="2"/>
      <c r="FM518" s="2"/>
      <c r="FN518" s="2"/>
      <c r="FO518" s="2"/>
      <c r="FP518" s="2"/>
      <c r="FQ518" s="2"/>
      <c r="FR518" s="2"/>
      <c r="FS518" s="2"/>
      <c r="FT518" s="2"/>
      <c r="FU518" s="2"/>
      <c r="FV518" s="2"/>
      <c r="FW518" s="2"/>
      <c r="FX518" s="2"/>
      <c r="FY518" s="2"/>
      <c r="FZ518" s="2"/>
      <c r="GA518" s="2"/>
      <c r="GB518" s="2"/>
      <c r="GC518" s="2"/>
      <c r="GD518" s="2"/>
      <c r="GE518" s="2"/>
      <c r="GF518" s="2"/>
      <c r="GG518" s="2"/>
      <c r="GH518" s="2"/>
      <c r="GI518" s="2"/>
      <c r="GJ518" s="2"/>
      <c r="GK518" s="2"/>
      <c r="GL518" s="2"/>
      <c r="GM518" s="2"/>
      <c r="GN518" s="2"/>
      <c r="GO518" s="2"/>
      <c r="GP518" s="2"/>
    </row>
    <row r="519" spans="6:198" s="1" customFormat="1" ht="12.75" customHeight="1">
      <c r="F519" s="12"/>
      <c r="G519" s="198"/>
      <c r="H519" s="198"/>
      <c r="I519" s="198"/>
      <c r="J519" s="301"/>
      <c r="K519" s="231" t="s">
        <v>254</v>
      </c>
      <c r="L519" s="301"/>
      <c r="M519" s="301"/>
      <c r="N519" s="301"/>
      <c r="O519" s="301"/>
      <c r="P519" s="301"/>
      <c r="Q519" s="301"/>
      <c r="R519" s="301"/>
      <c r="S519" s="301"/>
      <c r="T519" s="301"/>
      <c r="U519" s="301"/>
      <c r="V519" s="301"/>
      <c r="W519" s="301"/>
      <c r="X519" s="301"/>
      <c r="Y519" s="301"/>
      <c r="Z519" s="301"/>
      <c r="AA519" s="301"/>
      <c r="AB519" s="19"/>
      <c r="AC519" s="19"/>
      <c r="AD519" s="19"/>
      <c r="AE519" s="19"/>
      <c r="AF519" s="19"/>
      <c r="AG519" s="19"/>
      <c r="AH519" s="725">
        <f>IF([1]Input!$C$123=1,0,'[1]Summary &amp; Aggregate Data'!$C$21)</f>
        <v>0</v>
      </c>
      <c r="AI519" s="725"/>
      <c r="AJ519" s="725"/>
      <c r="AK519" s="725"/>
      <c r="AL519" s="725"/>
      <c r="AM519" s="725"/>
      <c r="AN519" s="725"/>
      <c r="AO519" s="725"/>
      <c r="AP519" s="303"/>
      <c r="AQ519" s="303"/>
      <c r="AR519" s="303"/>
      <c r="AS519" s="303"/>
      <c r="AT519" s="303"/>
      <c r="AU519" s="725">
        <f>[1]Input!$E425</f>
        <v>0</v>
      </c>
      <c r="AV519" s="725"/>
      <c r="AW519" s="725"/>
      <c r="AX519" s="725"/>
      <c r="AY519" s="725"/>
      <c r="AZ519" s="725"/>
      <c r="BA519" s="300"/>
      <c r="BB519" s="293"/>
      <c r="BC519" s="293"/>
      <c r="BD519" s="293"/>
      <c r="BE519" s="293"/>
      <c r="BF519" s="293"/>
      <c r="BG519" s="179"/>
      <c r="BH519" s="179"/>
      <c r="BI519" s="179"/>
      <c r="BJ519" s="179"/>
      <c r="BK519" s="97"/>
      <c r="BR519" s="2"/>
      <c r="BS519" s="2"/>
      <c r="BT519" s="2"/>
      <c r="BU519" s="2"/>
      <c r="BV519" s="2"/>
      <c r="BW519" s="2"/>
      <c r="BX519" s="2"/>
      <c r="BY519" s="2"/>
      <c r="BZ519" s="2"/>
      <c r="CA519" s="2"/>
      <c r="CB519" s="2"/>
      <c r="CC519" s="2"/>
      <c r="CD519" s="2"/>
      <c r="CE519" s="2"/>
      <c r="CF519" s="2"/>
      <c r="CG519" s="2"/>
      <c r="CH519" s="2"/>
      <c r="CI519" s="2"/>
      <c r="CJ519" s="2"/>
      <c r="CK519" s="2"/>
      <c r="CL519" s="2"/>
      <c r="CM519" s="2"/>
      <c r="CN519" s="2"/>
      <c r="CO519" s="2"/>
      <c r="CP519" s="2"/>
      <c r="CQ519" s="2"/>
      <c r="CR519" s="2"/>
      <c r="CS519" s="2"/>
      <c r="CT519" s="2"/>
      <c r="CU519" s="2"/>
      <c r="CV519" s="2"/>
      <c r="CW519" s="2"/>
      <c r="CX519" s="2"/>
      <c r="CY519" s="2"/>
      <c r="CZ519" s="2"/>
      <c r="DA519" s="2"/>
      <c r="DB519" s="2"/>
      <c r="DC519" s="2"/>
      <c r="DD519" s="2"/>
      <c r="DE519" s="2"/>
      <c r="DF519" s="2"/>
      <c r="DG519" s="2"/>
      <c r="DH519" s="2"/>
      <c r="DI519" s="2"/>
      <c r="DJ519" s="2"/>
      <c r="DK519" s="2"/>
      <c r="DL519" s="2"/>
      <c r="DM519" s="2"/>
      <c r="DN519" s="2"/>
      <c r="DO519" s="2"/>
      <c r="DP519" s="2"/>
      <c r="DQ519" s="2"/>
      <c r="DR519" s="2"/>
      <c r="DS519" s="2"/>
      <c r="DT519" s="2"/>
      <c r="DU519" s="2"/>
      <c r="DV519" s="2"/>
      <c r="DW519" s="2"/>
      <c r="DX519" s="2"/>
      <c r="DY519" s="2"/>
      <c r="DZ519" s="2"/>
      <c r="EA519" s="2"/>
      <c r="EB519" s="2"/>
      <c r="EC519" s="2"/>
      <c r="ED519" s="2"/>
      <c r="EE519" s="2"/>
      <c r="EF519" s="2"/>
      <c r="EG519" s="2"/>
      <c r="EH519" s="2"/>
      <c r="EI519" s="2"/>
      <c r="EJ519" s="2"/>
      <c r="EK519" s="2"/>
      <c r="EL519" s="2"/>
      <c r="EM519" s="2"/>
      <c r="EN519" s="2"/>
      <c r="EO519" s="2"/>
      <c r="EP519" s="2"/>
      <c r="EQ519" s="2"/>
      <c r="ER519" s="2"/>
      <c r="ES519" s="2"/>
      <c r="ET519" s="2"/>
      <c r="EU519" s="2"/>
      <c r="EV519" s="2"/>
      <c r="EW519" s="2"/>
      <c r="EX519" s="2"/>
      <c r="EY519" s="2"/>
      <c r="EZ519" s="2"/>
      <c r="FA519" s="2"/>
      <c r="FB519" s="2"/>
      <c r="FC519" s="2"/>
      <c r="FD519" s="2"/>
      <c r="FE519" s="2"/>
      <c r="FF519" s="2"/>
      <c r="FG519" s="2"/>
      <c r="FH519" s="2"/>
      <c r="FI519" s="2"/>
      <c r="FJ519" s="2"/>
      <c r="FK519" s="2"/>
      <c r="FL519" s="2"/>
      <c r="FM519" s="2"/>
      <c r="FN519" s="2"/>
      <c r="FO519" s="2"/>
      <c r="FP519" s="2"/>
      <c r="FQ519" s="2"/>
      <c r="FR519" s="2"/>
      <c r="FS519" s="2"/>
      <c r="FT519" s="2"/>
      <c r="FU519" s="2"/>
      <c r="FV519" s="2"/>
      <c r="FW519" s="2"/>
      <c r="FX519" s="2"/>
      <c r="FY519" s="2"/>
      <c r="FZ519" s="2"/>
      <c r="GA519" s="2"/>
      <c r="GB519" s="2"/>
      <c r="GC519" s="2"/>
      <c r="GD519" s="2"/>
      <c r="GE519" s="2"/>
      <c r="GF519" s="2"/>
      <c r="GG519" s="2"/>
      <c r="GH519" s="2"/>
      <c r="GI519" s="2"/>
      <c r="GJ519" s="2"/>
      <c r="GK519" s="2"/>
      <c r="GL519" s="2"/>
      <c r="GM519" s="2"/>
      <c r="GN519" s="2"/>
      <c r="GO519" s="2"/>
      <c r="GP519" s="2"/>
    </row>
    <row r="520" spans="6:198" s="1" customFormat="1" ht="12.75" customHeight="1">
      <c r="F520" s="159"/>
      <c r="G520" s="159"/>
      <c r="H520" s="159"/>
      <c r="I520" s="159"/>
      <c r="J520" s="231"/>
      <c r="K520" s="231" t="s">
        <v>255</v>
      </c>
      <c r="L520" s="231"/>
      <c r="M520" s="231"/>
      <c r="N520" s="231"/>
      <c r="O520" s="231"/>
      <c r="P520" s="231"/>
      <c r="Q520" s="231"/>
      <c r="R520" s="231"/>
      <c r="S520" s="231"/>
      <c r="T520" s="231"/>
      <c r="U520" s="19"/>
      <c r="V520" s="19"/>
      <c r="W520" s="19"/>
      <c r="X520" s="19"/>
      <c r="Y520" s="19"/>
      <c r="Z520" s="19"/>
      <c r="AA520" s="19"/>
      <c r="AB520" s="19"/>
      <c r="AC520" s="19"/>
      <c r="AD520" s="19"/>
      <c r="AE520" s="19"/>
      <c r="AF520" s="19"/>
      <c r="AG520" s="19"/>
      <c r="AH520" s="725">
        <f>IF([1]Input!$C$123=1,0,'[1]Summary &amp; Aggregate Data'!$C$22)</f>
        <v>0</v>
      </c>
      <c r="AI520" s="725"/>
      <c r="AJ520" s="725"/>
      <c r="AK520" s="725"/>
      <c r="AL520" s="725"/>
      <c r="AM520" s="725"/>
      <c r="AN520" s="304"/>
      <c r="AO520" s="304"/>
      <c r="AP520" s="304"/>
      <c r="AQ520" s="304"/>
      <c r="AR520" s="304"/>
      <c r="AS520" s="304"/>
      <c r="AT520" s="304"/>
      <c r="AU520" s="725">
        <f>[1]Input!$E426</f>
        <v>0</v>
      </c>
      <c r="AV520" s="725"/>
      <c r="AW520" s="725"/>
      <c r="AX520" s="725"/>
      <c r="AY520" s="725"/>
      <c r="AZ520" s="725"/>
      <c r="BA520" s="300"/>
      <c r="BB520" s="293"/>
      <c r="BC520" s="293"/>
      <c r="BD520" s="293"/>
      <c r="BE520" s="293"/>
      <c r="BF520" s="293"/>
      <c r="BG520" s="179"/>
      <c r="BH520" s="179"/>
      <c r="BI520" s="179"/>
      <c r="BJ520" s="179"/>
      <c r="BK520" s="97"/>
      <c r="BR520" s="2"/>
      <c r="BS520" s="2"/>
      <c r="BT520" s="2"/>
      <c r="BU520" s="2"/>
      <c r="BV520" s="2"/>
      <c r="BW520" s="2"/>
      <c r="BX520" s="2"/>
      <c r="BY520" s="2"/>
      <c r="BZ520" s="2"/>
      <c r="CA520" s="2"/>
      <c r="CB520" s="2"/>
      <c r="CC520" s="2"/>
      <c r="CD520" s="2"/>
      <c r="CE520" s="2"/>
      <c r="CF520" s="2"/>
      <c r="CG520" s="2"/>
      <c r="CH520" s="2"/>
      <c r="CI520" s="2"/>
      <c r="CJ520" s="2"/>
      <c r="CK520" s="2"/>
      <c r="CL520" s="2"/>
      <c r="CM520" s="2"/>
      <c r="CN520" s="2"/>
      <c r="CO520" s="2"/>
      <c r="CP520" s="2"/>
      <c r="CQ520" s="2"/>
      <c r="CR520" s="2"/>
      <c r="CS520" s="2"/>
      <c r="CT520" s="2"/>
      <c r="CU520" s="2"/>
      <c r="CV520" s="2"/>
      <c r="CW520" s="2"/>
      <c r="CX520" s="2"/>
      <c r="CY520" s="2"/>
      <c r="CZ520" s="2"/>
      <c r="DA520" s="2"/>
      <c r="DB520" s="2"/>
      <c r="DC520" s="2"/>
      <c r="DD520" s="2"/>
      <c r="DE520" s="2"/>
      <c r="DF520" s="2"/>
      <c r="DG520" s="2"/>
      <c r="DH520" s="2"/>
      <c r="DI520" s="2"/>
      <c r="DJ520" s="2"/>
      <c r="DK520" s="2"/>
      <c r="DL520" s="2"/>
      <c r="DM520" s="2"/>
      <c r="DN520" s="2"/>
      <c r="DO520" s="2"/>
      <c r="DP520" s="2"/>
      <c r="DQ520" s="2"/>
      <c r="DR520" s="2"/>
      <c r="DS520" s="2"/>
      <c r="DT520" s="2"/>
      <c r="DU520" s="2"/>
      <c r="DV520" s="2"/>
      <c r="DW520" s="2"/>
      <c r="DX520" s="2"/>
      <c r="DY520" s="2"/>
      <c r="DZ520" s="2"/>
      <c r="EA520" s="2"/>
      <c r="EB520" s="2"/>
      <c r="EC520" s="2"/>
      <c r="ED520" s="2"/>
      <c r="EE520" s="2"/>
      <c r="EF520" s="2"/>
      <c r="EG520" s="2"/>
      <c r="EH520" s="2"/>
      <c r="EI520" s="2"/>
      <c r="EJ520" s="2"/>
      <c r="EK520" s="2"/>
      <c r="EL520" s="2"/>
      <c r="EM520" s="2"/>
      <c r="EN520" s="2"/>
      <c r="EO520" s="2"/>
      <c r="EP520" s="2"/>
      <c r="EQ520" s="2"/>
      <c r="ER520" s="2"/>
      <c r="ES520" s="2"/>
      <c r="ET520" s="2"/>
      <c r="EU520" s="2"/>
      <c r="EV520" s="2"/>
      <c r="EW520" s="2"/>
      <c r="EX520" s="2"/>
      <c r="EY520" s="2"/>
      <c r="EZ520" s="2"/>
      <c r="FA520" s="2"/>
      <c r="FB520" s="2"/>
      <c r="FC520" s="2"/>
      <c r="FD520" s="2"/>
      <c r="FE520" s="2"/>
      <c r="FF520" s="2"/>
      <c r="FG520" s="2"/>
      <c r="FH520" s="2"/>
      <c r="FI520" s="2"/>
      <c r="FJ520" s="2"/>
      <c r="FK520" s="2"/>
      <c r="FL520" s="2"/>
      <c r="FM520" s="2"/>
      <c r="FN520" s="2"/>
      <c r="FO520" s="2"/>
      <c r="FP520" s="2"/>
      <c r="FQ520" s="2"/>
      <c r="FR520" s="2"/>
      <c r="FS520" s="2"/>
      <c r="FT520" s="2"/>
      <c r="FU520" s="2"/>
      <c r="FV520" s="2"/>
      <c r="FW520" s="2"/>
      <c r="FX520" s="2"/>
      <c r="FY520" s="2"/>
      <c r="FZ520" s="2"/>
      <c r="GA520" s="2"/>
      <c r="GB520" s="2"/>
      <c r="GC520" s="2"/>
      <c r="GD520" s="2"/>
      <c r="GE520" s="2"/>
      <c r="GF520" s="2"/>
      <c r="GG520" s="2"/>
      <c r="GH520" s="2"/>
      <c r="GI520" s="2"/>
      <c r="GJ520" s="2"/>
      <c r="GK520" s="2"/>
      <c r="GL520" s="2"/>
      <c r="GM520" s="2"/>
      <c r="GN520" s="2"/>
      <c r="GO520" s="2"/>
      <c r="GP520" s="2"/>
    </row>
    <row r="521" spans="6:198" s="1" customFormat="1" ht="12.75" customHeight="1">
      <c r="F521" s="159"/>
      <c r="G521" s="159"/>
      <c r="H521" s="159"/>
      <c r="I521" s="159"/>
      <c r="J521" s="231"/>
      <c r="K521" s="231" t="s">
        <v>256</v>
      </c>
      <c r="L521" s="231"/>
      <c r="M521" s="231"/>
      <c r="N521" s="231"/>
      <c r="O521" s="231"/>
      <c r="P521" s="231"/>
      <c r="Q521" s="231"/>
      <c r="R521" s="231"/>
      <c r="S521" s="231"/>
      <c r="T521" s="231"/>
      <c r="U521" s="19"/>
      <c r="V521" s="19"/>
      <c r="W521" s="19"/>
      <c r="X521" s="19"/>
      <c r="Y521" s="19"/>
      <c r="Z521" s="19"/>
      <c r="AA521" s="19"/>
      <c r="AB521" s="19"/>
      <c r="AC521" s="19"/>
      <c r="AD521" s="19"/>
      <c r="AE521" s="19"/>
      <c r="AF521" s="19"/>
      <c r="AG521" s="19"/>
      <c r="AH521" s="725">
        <f>IF([1]Input!$C$123=1,0,'[1]Summary &amp; Aggregate Data'!$C$23)</f>
        <v>0</v>
      </c>
      <c r="AI521" s="725"/>
      <c r="AJ521" s="725"/>
      <c r="AK521" s="725"/>
      <c r="AL521" s="725"/>
      <c r="AM521" s="725"/>
      <c r="AN521" s="304"/>
      <c r="AO521" s="304"/>
      <c r="AP521" s="304"/>
      <c r="AQ521" s="304"/>
      <c r="AR521" s="304"/>
      <c r="AS521" s="304"/>
      <c r="AT521" s="304"/>
      <c r="AU521" s="725">
        <f>[1]Input!$E427</f>
        <v>0</v>
      </c>
      <c r="AV521" s="725"/>
      <c r="AW521" s="725"/>
      <c r="AX521" s="725"/>
      <c r="AY521" s="725"/>
      <c r="AZ521" s="725"/>
      <c r="BA521" s="300"/>
      <c r="BB521" s="293"/>
      <c r="BC521" s="293"/>
      <c r="BD521" s="293"/>
      <c r="BE521" s="293"/>
      <c r="BF521" s="293"/>
      <c r="BG521" s="179"/>
      <c r="BH521" s="179"/>
      <c r="BI521" s="179"/>
      <c r="BJ521" s="179"/>
      <c r="BK521" s="97"/>
      <c r="BR521" s="2"/>
      <c r="BS521" s="2"/>
      <c r="BT521" s="2"/>
      <c r="BU521" s="2"/>
      <c r="BV521" s="2"/>
      <c r="BW521" s="2"/>
      <c r="BX521" s="2"/>
      <c r="BY521" s="2"/>
      <c r="BZ521" s="2"/>
      <c r="CA521" s="2"/>
      <c r="CB521" s="2"/>
      <c r="CC521" s="2"/>
      <c r="CD521" s="2"/>
      <c r="CE521" s="2"/>
      <c r="CF521" s="2"/>
      <c r="CG521" s="2"/>
      <c r="CH521" s="2"/>
      <c r="CI521" s="2"/>
      <c r="CJ521" s="2"/>
      <c r="CK521" s="2"/>
      <c r="CL521" s="2"/>
      <c r="CM521" s="2"/>
      <c r="CN521" s="2"/>
      <c r="CO521" s="2"/>
      <c r="CP521" s="2"/>
      <c r="CQ521" s="2"/>
      <c r="CR521" s="2"/>
      <c r="CS521" s="2"/>
      <c r="CT521" s="2"/>
      <c r="CU521" s="2"/>
      <c r="CV521" s="2"/>
      <c r="CW521" s="2"/>
      <c r="CX521" s="2"/>
      <c r="CY521" s="2"/>
      <c r="CZ521" s="2"/>
      <c r="DA521" s="2"/>
      <c r="DB521" s="2"/>
      <c r="DC521" s="2"/>
      <c r="DD521" s="2"/>
      <c r="DE521" s="2"/>
      <c r="DF521" s="2"/>
      <c r="DG521" s="2"/>
      <c r="DH521" s="2"/>
      <c r="DI521" s="2"/>
      <c r="DJ521" s="2"/>
      <c r="DK521" s="2"/>
      <c r="DL521" s="2"/>
      <c r="DM521" s="2"/>
      <c r="DN521" s="2"/>
      <c r="DO521" s="2"/>
      <c r="DP521" s="2"/>
      <c r="DQ521" s="2"/>
      <c r="DR521" s="2"/>
      <c r="DS521" s="2"/>
      <c r="DT521" s="2"/>
      <c r="DU521" s="2"/>
      <c r="DV521" s="2"/>
      <c r="DW521" s="2"/>
      <c r="DX521" s="2"/>
      <c r="DY521" s="2"/>
      <c r="DZ521" s="2"/>
      <c r="EA521" s="2"/>
      <c r="EB521" s="2"/>
      <c r="EC521" s="2"/>
      <c r="ED521" s="2"/>
      <c r="EE521" s="2"/>
      <c r="EF521" s="2"/>
      <c r="EG521" s="2"/>
      <c r="EH521" s="2"/>
      <c r="EI521" s="2"/>
      <c r="EJ521" s="2"/>
      <c r="EK521" s="2"/>
      <c r="EL521" s="2"/>
      <c r="EM521" s="2"/>
      <c r="EN521" s="2"/>
      <c r="EO521" s="2"/>
      <c r="EP521" s="2"/>
      <c r="EQ521" s="2"/>
      <c r="ER521" s="2"/>
      <c r="ES521" s="2"/>
      <c r="ET521" s="2"/>
      <c r="EU521" s="2"/>
      <c r="EV521" s="2"/>
      <c r="EW521" s="2"/>
      <c r="EX521" s="2"/>
      <c r="EY521" s="2"/>
      <c r="EZ521" s="2"/>
      <c r="FA521" s="2"/>
      <c r="FB521" s="2"/>
      <c r="FC521" s="2"/>
      <c r="FD521" s="2"/>
      <c r="FE521" s="2"/>
      <c r="FF521" s="2"/>
      <c r="FG521" s="2"/>
      <c r="FH521" s="2"/>
      <c r="FI521" s="2"/>
      <c r="FJ521" s="2"/>
      <c r="FK521" s="2"/>
      <c r="FL521" s="2"/>
      <c r="FM521" s="2"/>
      <c r="FN521" s="2"/>
      <c r="FO521" s="2"/>
      <c r="FP521" s="2"/>
      <c r="FQ521" s="2"/>
      <c r="FR521" s="2"/>
      <c r="FS521" s="2"/>
      <c r="FT521" s="2"/>
      <c r="FU521" s="2"/>
      <c r="FV521" s="2"/>
      <c r="FW521" s="2"/>
      <c r="FX521" s="2"/>
      <c r="FY521" s="2"/>
      <c r="FZ521" s="2"/>
      <c r="GA521" s="2"/>
      <c r="GB521" s="2"/>
      <c r="GC521" s="2"/>
      <c r="GD521" s="2"/>
      <c r="GE521" s="2"/>
      <c r="GF521" s="2"/>
      <c r="GG521" s="2"/>
      <c r="GH521" s="2"/>
      <c r="GI521" s="2"/>
      <c r="GJ521" s="2"/>
      <c r="GK521" s="2"/>
      <c r="GL521" s="2"/>
      <c r="GM521" s="2"/>
      <c r="GN521" s="2"/>
      <c r="GO521" s="2"/>
      <c r="GP521" s="2"/>
    </row>
    <row r="522" spans="6:198" s="1" customFormat="1" ht="12.75" customHeight="1">
      <c r="F522" s="159"/>
      <c r="G522" s="159"/>
      <c r="H522" s="159"/>
      <c r="I522" s="159"/>
      <c r="J522" s="231"/>
      <c r="K522" s="231" t="s">
        <v>257</v>
      </c>
      <c r="L522" s="231"/>
      <c r="M522" s="231"/>
      <c r="N522" s="231"/>
      <c r="O522" s="231"/>
      <c r="P522" s="231"/>
      <c r="Q522" s="231"/>
      <c r="R522" s="231"/>
      <c r="S522" s="231"/>
      <c r="T522" s="231"/>
      <c r="U522" s="19"/>
      <c r="V522" s="19"/>
      <c r="W522" s="19"/>
      <c r="X522" s="19"/>
      <c r="Y522" s="19"/>
      <c r="Z522" s="19"/>
      <c r="AA522" s="19"/>
      <c r="AB522" s="19"/>
      <c r="AC522" s="19"/>
      <c r="AD522" s="19"/>
      <c r="AE522" s="19"/>
      <c r="AF522" s="19"/>
      <c r="AG522" s="19"/>
      <c r="AH522" s="725">
        <f>IF([1]Input!$C$123=1,0,'[1]Summary &amp; Aggregate Data'!$C$24)</f>
        <v>0</v>
      </c>
      <c r="AI522" s="725"/>
      <c r="AJ522" s="725"/>
      <c r="AK522" s="725"/>
      <c r="AL522" s="725"/>
      <c r="AM522" s="725"/>
      <c r="AN522" s="304"/>
      <c r="AO522" s="304"/>
      <c r="AP522" s="304"/>
      <c r="AQ522" s="304"/>
      <c r="AR522" s="304"/>
      <c r="AS522" s="304"/>
      <c r="AT522" s="304"/>
      <c r="AU522" s="725">
        <f>[1]Input!$E428</f>
        <v>0</v>
      </c>
      <c r="AV522" s="725"/>
      <c r="AW522" s="725"/>
      <c r="AX522" s="725"/>
      <c r="AY522" s="725"/>
      <c r="AZ522" s="725"/>
      <c r="BA522" s="300"/>
      <c r="BB522" s="293"/>
      <c r="BC522" s="293"/>
      <c r="BD522" s="293"/>
      <c r="BE522" s="293"/>
      <c r="BF522" s="293"/>
      <c r="BG522" s="179"/>
      <c r="BH522" s="179"/>
      <c r="BI522" s="179"/>
      <c r="BJ522" s="179"/>
      <c r="BK522" s="97"/>
      <c r="BR522" s="2"/>
      <c r="BS522" s="2"/>
      <c r="BT522" s="2"/>
      <c r="BU522" s="2"/>
      <c r="BV522" s="2"/>
      <c r="BW522" s="2"/>
      <c r="BX522" s="2"/>
      <c r="BY522" s="2"/>
      <c r="BZ522" s="2"/>
      <c r="CA522" s="2"/>
      <c r="CB522" s="2"/>
      <c r="CC522" s="2"/>
      <c r="CD522" s="2"/>
      <c r="CE522" s="2"/>
      <c r="CF522" s="2"/>
      <c r="CG522" s="2"/>
      <c r="CH522" s="2"/>
      <c r="CI522" s="2"/>
      <c r="CJ522" s="2"/>
      <c r="CK522" s="2"/>
      <c r="CL522" s="2"/>
      <c r="CM522" s="2"/>
      <c r="CN522" s="2"/>
      <c r="CO522" s="2"/>
      <c r="CP522" s="2"/>
      <c r="CQ522" s="2"/>
      <c r="CR522" s="2"/>
      <c r="CS522" s="2"/>
      <c r="CT522" s="2"/>
      <c r="CU522" s="2"/>
      <c r="CV522" s="2"/>
      <c r="CW522" s="2"/>
      <c r="CX522" s="2"/>
      <c r="CY522" s="2"/>
      <c r="CZ522" s="2"/>
      <c r="DA522" s="2"/>
      <c r="DB522" s="2"/>
      <c r="DC522" s="2"/>
      <c r="DD522" s="2"/>
      <c r="DE522" s="2"/>
      <c r="DF522" s="2"/>
      <c r="DG522" s="2"/>
      <c r="DH522" s="2"/>
      <c r="DI522" s="2"/>
      <c r="DJ522" s="2"/>
      <c r="DK522" s="2"/>
      <c r="DL522" s="2"/>
      <c r="DM522" s="2"/>
      <c r="DN522" s="2"/>
      <c r="DO522" s="2"/>
      <c r="DP522" s="2"/>
      <c r="DQ522" s="2"/>
      <c r="DR522" s="2"/>
      <c r="DS522" s="2"/>
      <c r="DT522" s="2"/>
      <c r="DU522" s="2"/>
      <c r="DV522" s="2"/>
      <c r="DW522" s="2"/>
      <c r="DX522" s="2"/>
      <c r="DY522" s="2"/>
      <c r="DZ522" s="2"/>
      <c r="EA522" s="2"/>
      <c r="EB522" s="2"/>
      <c r="EC522" s="2"/>
      <c r="ED522" s="2"/>
      <c r="EE522" s="2"/>
      <c r="EF522" s="2"/>
      <c r="EG522" s="2"/>
      <c r="EH522" s="2"/>
      <c r="EI522" s="2"/>
      <c r="EJ522" s="2"/>
      <c r="EK522" s="2"/>
      <c r="EL522" s="2"/>
      <c r="EM522" s="2"/>
      <c r="EN522" s="2"/>
      <c r="EO522" s="2"/>
      <c r="EP522" s="2"/>
      <c r="EQ522" s="2"/>
      <c r="ER522" s="2"/>
      <c r="ES522" s="2"/>
      <c r="ET522" s="2"/>
      <c r="EU522" s="2"/>
      <c r="EV522" s="2"/>
      <c r="EW522" s="2"/>
      <c r="EX522" s="2"/>
      <c r="EY522" s="2"/>
      <c r="EZ522" s="2"/>
      <c r="FA522" s="2"/>
      <c r="FB522" s="2"/>
      <c r="FC522" s="2"/>
      <c r="FD522" s="2"/>
      <c r="FE522" s="2"/>
      <c r="FF522" s="2"/>
      <c r="FG522" s="2"/>
      <c r="FH522" s="2"/>
      <c r="FI522" s="2"/>
      <c r="FJ522" s="2"/>
      <c r="FK522" s="2"/>
      <c r="FL522" s="2"/>
      <c r="FM522" s="2"/>
      <c r="FN522" s="2"/>
      <c r="FO522" s="2"/>
      <c r="FP522" s="2"/>
      <c r="FQ522" s="2"/>
      <c r="FR522" s="2"/>
      <c r="FS522" s="2"/>
      <c r="FT522" s="2"/>
      <c r="FU522" s="2"/>
      <c r="FV522" s="2"/>
      <c r="FW522" s="2"/>
      <c r="FX522" s="2"/>
      <c r="FY522" s="2"/>
      <c r="FZ522" s="2"/>
      <c r="GA522" s="2"/>
      <c r="GB522" s="2"/>
      <c r="GC522" s="2"/>
      <c r="GD522" s="2"/>
      <c r="GE522" s="2"/>
      <c r="GF522" s="2"/>
      <c r="GG522" s="2"/>
      <c r="GH522" s="2"/>
      <c r="GI522" s="2"/>
      <c r="GJ522" s="2"/>
      <c r="GK522" s="2"/>
      <c r="GL522" s="2"/>
      <c r="GM522" s="2"/>
      <c r="GN522" s="2"/>
      <c r="GO522" s="2"/>
      <c r="GP522" s="2"/>
    </row>
    <row r="523" spans="6:198" s="1" customFormat="1" ht="12.75" customHeight="1" thickBot="1">
      <c r="F523" s="12"/>
      <c r="G523" s="12"/>
      <c r="H523" s="12"/>
      <c r="I523" s="12"/>
      <c r="J523" s="9"/>
      <c r="K523" s="290" t="s">
        <v>258</v>
      </c>
      <c r="L523" s="305"/>
      <c r="M523" s="305"/>
      <c r="N523" s="305"/>
      <c r="O523" s="305"/>
      <c r="P523" s="305"/>
      <c r="Q523" s="305"/>
      <c r="R523" s="305"/>
      <c r="S523" s="305"/>
      <c r="T523" s="305"/>
      <c r="U523" s="305"/>
      <c r="V523" s="305"/>
      <c r="W523" s="305"/>
      <c r="X523" s="305"/>
      <c r="Y523" s="305"/>
      <c r="Z523" s="305"/>
      <c r="AA523" s="305"/>
      <c r="AB523" s="305"/>
      <c r="AC523" s="19"/>
      <c r="AD523" s="19"/>
      <c r="AE523" s="19"/>
      <c r="AF523" s="19"/>
      <c r="AG523" s="19"/>
      <c r="AH523" s="729">
        <f>'[1]Summary &amp; Aggregate Data'!$C$25</f>
        <v>0</v>
      </c>
      <c r="AI523" s="729"/>
      <c r="AJ523" s="729"/>
      <c r="AK523" s="729"/>
      <c r="AL523" s="729"/>
      <c r="AM523" s="729"/>
      <c r="AN523" s="304"/>
      <c r="AO523" s="304"/>
      <c r="AP523" s="304"/>
      <c r="AQ523" s="304"/>
      <c r="AR523" s="304"/>
      <c r="AS523" s="304"/>
      <c r="AT523" s="304"/>
      <c r="AU523" s="722">
        <f>'[1]Summary &amp; Aggregate Data'!$C$25</f>
        <v>0</v>
      </c>
      <c r="AV523" s="722"/>
      <c r="AW523" s="722"/>
      <c r="AX523" s="722"/>
      <c r="AY523" s="722"/>
      <c r="AZ523" s="722"/>
      <c r="BA523" s="300"/>
      <c r="BB523" s="293"/>
      <c r="BC523" s="293"/>
      <c r="BD523" s="293"/>
      <c r="BE523" s="293"/>
      <c r="BF523" s="293"/>
      <c r="BG523" s="179"/>
      <c r="BH523" s="179"/>
      <c r="BI523" s="179"/>
      <c r="BJ523" s="179"/>
      <c r="BK523" s="97"/>
      <c r="BR523" s="2"/>
      <c r="BS523" s="2"/>
      <c r="BT523" s="2"/>
      <c r="BU523" s="2"/>
      <c r="BV523" s="2"/>
      <c r="BW523" s="2"/>
      <c r="BX523" s="2"/>
      <c r="BY523" s="2"/>
      <c r="BZ523" s="2"/>
      <c r="CA523" s="2"/>
      <c r="CB523" s="2"/>
      <c r="CC523" s="2"/>
      <c r="CD523" s="2"/>
      <c r="CE523" s="2"/>
      <c r="CF523" s="2"/>
      <c r="CG523" s="2"/>
      <c r="CH523" s="2"/>
      <c r="CI523" s="2"/>
      <c r="CJ523" s="2"/>
      <c r="CK523" s="2"/>
      <c r="CL523" s="2"/>
      <c r="CM523" s="2"/>
      <c r="CN523" s="2"/>
      <c r="CO523" s="2"/>
      <c r="CP523" s="2"/>
      <c r="CQ523" s="2"/>
      <c r="CR523" s="2"/>
      <c r="CS523" s="2"/>
      <c r="CT523" s="2"/>
      <c r="CU523" s="2"/>
      <c r="CV523" s="2"/>
      <c r="CW523" s="2"/>
      <c r="CX523" s="2"/>
      <c r="CY523" s="2"/>
      <c r="CZ523" s="2"/>
      <c r="DA523" s="2"/>
      <c r="DB523" s="2"/>
      <c r="DC523" s="2"/>
      <c r="DD523" s="2"/>
      <c r="DE523" s="2"/>
      <c r="DF523" s="2"/>
      <c r="DG523" s="2"/>
      <c r="DH523" s="2"/>
      <c r="DI523" s="2"/>
      <c r="DJ523" s="2"/>
      <c r="DK523" s="2"/>
      <c r="DL523" s="2"/>
      <c r="DM523" s="2"/>
      <c r="DN523" s="2"/>
      <c r="DO523" s="2"/>
      <c r="DP523" s="2"/>
      <c r="DQ523" s="2"/>
      <c r="DR523" s="2"/>
      <c r="DS523" s="2"/>
      <c r="DT523" s="2"/>
      <c r="DU523" s="2"/>
      <c r="DV523" s="2"/>
      <c r="DW523" s="2"/>
      <c r="DX523" s="2"/>
      <c r="DY523" s="2"/>
      <c r="DZ523" s="2"/>
      <c r="EA523" s="2"/>
      <c r="EB523" s="2"/>
      <c r="EC523" s="2"/>
      <c r="ED523" s="2"/>
      <c r="EE523" s="2"/>
      <c r="EF523" s="2"/>
      <c r="EG523" s="2"/>
      <c r="EH523" s="2"/>
      <c r="EI523" s="2"/>
      <c r="EJ523" s="2"/>
      <c r="EK523" s="2"/>
      <c r="EL523" s="2"/>
      <c r="EM523" s="2"/>
      <c r="EN523" s="2"/>
      <c r="EO523" s="2"/>
      <c r="EP523" s="2"/>
      <c r="EQ523" s="2"/>
      <c r="ER523" s="2"/>
      <c r="ES523" s="2"/>
      <c r="ET523" s="2"/>
      <c r="EU523" s="2"/>
      <c r="EV523" s="2"/>
      <c r="EW523" s="2"/>
      <c r="EX523" s="2"/>
      <c r="EY523" s="2"/>
      <c r="EZ523" s="2"/>
      <c r="FA523" s="2"/>
      <c r="FB523" s="2"/>
      <c r="FC523" s="2"/>
      <c r="FD523" s="2"/>
      <c r="FE523" s="2"/>
      <c r="FF523" s="2"/>
      <c r="FG523" s="2"/>
      <c r="FH523" s="2"/>
      <c r="FI523" s="2"/>
      <c r="FJ523" s="2"/>
      <c r="FK523" s="2"/>
      <c r="FL523" s="2"/>
      <c r="FM523" s="2"/>
      <c r="FN523" s="2"/>
      <c r="FO523" s="2"/>
      <c r="FP523" s="2"/>
      <c r="FQ523" s="2"/>
      <c r="FR523" s="2"/>
      <c r="FS523" s="2"/>
      <c r="FT523" s="2"/>
      <c r="FU523" s="2"/>
      <c r="FV523" s="2"/>
      <c r="FW523" s="2"/>
      <c r="FX523" s="2"/>
      <c r="FY523" s="2"/>
      <c r="FZ523" s="2"/>
      <c r="GA523" s="2"/>
      <c r="GB523" s="2"/>
      <c r="GC523" s="2"/>
      <c r="GD523" s="2"/>
      <c r="GE523" s="2"/>
      <c r="GF523" s="2"/>
      <c r="GG523" s="2"/>
      <c r="GH523" s="2"/>
      <c r="GI523" s="2"/>
      <c r="GJ523" s="2"/>
      <c r="GK523" s="2"/>
      <c r="GL523" s="2"/>
      <c r="GM523" s="2"/>
      <c r="GN523" s="2"/>
      <c r="GO523" s="2"/>
      <c r="GP523" s="2"/>
    </row>
    <row r="524" spans="6:198" s="1" customFormat="1" ht="12.75" customHeight="1" thickTop="1">
      <c r="F524" s="12"/>
      <c r="G524" s="12"/>
      <c r="H524" s="12"/>
      <c r="I524" s="12"/>
      <c r="J524" s="9"/>
      <c r="K524" s="306"/>
      <c r="L524" s="306"/>
      <c r="M524" s="306"/>
      <c r="N524" s="306"/>
      <c r="O524" s="306"/>
      <c r="P524" s="306"/>
      <c r="Q524" s="306"/>
      <c r="R524" s="306"/>
      <c r="S524" s="306"/>
      <c r="T524" s="306"/>
      <c r="U524" s="19"/>
      <c r="V524" s="19"/>
      <c r="W524" s="19"/>
      <c r="X524" s="19"/>
      <c r="Y524" s="19"/>
      <c r="Z524" s="19"/>
      <c r="AA524" s="19"/>
      <c r="AB524" s="19"/>
      <c r="AC524" s="19"/>
      <c r="AD524" s="19"/>
      <c r="AE524" s="19"/>
      <c r="AF524" s="19"/>
      <c r="AG524" s="19"/>
      <c r="AH524" s="304"/>
      <c r="AI524" s="304"/>
      <c r="AJ524" s="304"/>
      <c r="AK524" s="304"/>
      <c r="AL524" s="304"/>
      <c r="AM524" s="304"/>
      <c r="AN524" s="304"/>
      <c r="AO524" s="304"/>
      <c r="AP524" s="304"/>
      <c r="AQ524" s="304"/>
      <c r="AR524" s="304"/>
      <c r="AS524" s="304"/>
      <c r="AT524" s="304"/>
      <c r="AU524" s="304"/>
      <c r="AV524" s="304"/>
      <c r="AW524" s="304"/>
      <c r="AX524" s="304"/>
      <c r="AY524" s="304"/>
      <c r="AZ524" s="304"/>
      <c r="BA524" s="300"/>
      <c r="BB524" s="293"/>
      <c r="BC524" s="293"/>
      <c r="BD524" s="293"/>
      <c r="BE524" s="293"/>
      <c r="BF524" s="293"/>
      <c r="BG524" s="179"/>
      <c r="BH524" s="179"/>
      <c r="BI524" s="179"/>
      <c r="BJ524" s="179"/>
      <c r="BK524" s="97"/>
      <c r="BR524" s="2"/>
      <c r="BS524" s="2"/>
      <c r="BT524" s="2"/>
      <c r="BU524" s="2"/>
      <c r="BV524" s="2"/>
      <c r="BW524" s="2"/>
      <c r="BX524" s="2"/>
      <c r="BY524" s="2"/>
      <c r="BZ524" s="2"/>
      <c r="CA524" s="2"/>
      <c r="CB524" s="2"/>
      <c r="CC524" s="2"/>
      <c r="CD524" s="2"/>
      <c r="CE524" s="2"/>
      <c r="CF524" s="2"/>
      <c r="CG524" s="2"/>
      <c r="CH524" s="2"/>
      <c r="CI524" s="2"/>
      <c r="CJ524" s="2"/>
      <c r="CK524" s="2"/>
      <c r="CL524" s="2"/>
      <c r="CM524" s="2"/>
      <c r="CN524" s="2"/>
      <c r="CO524" s="2"/>
      <c r="CP524" s="2"/>
      <c r="CQ524" s="2"/>
      <c r="CR524" s="2"/>
      <c r="CS524" s="2"/>
      <c r="CT524" s="2"/>
      <c r="CU524" s="2"/>
      <c r="CV524" s="2"/>
      <c r="CW524" s="2"/>
      <c r="CX524" s="2"/>
      <c r="CY524" s="2"/>
      <c r="CZ524" s="2"/>
      <c r="DA524" s="2"/>
      <c r="DB524" s="2"/>
      <c r="DC524" s="2"/>
      <c r="DD524" s="2"/>
      <c r="DE524" s="2"/>
      <c r="DF524" s="2"/>
      <c r="DG524" s="2"/>
      <c r="DH524" s="2"/>
      <c r="DI524" s="2"/>
      <c r="DJ524" s="2"/>
      <c r="DK524" s="2"/>
      <c r="DL524" s="2"/>
      <c r="DM524" s="2"/>
      <c r="DN524" s="2"/>
      <c r="DO524" s="2"/>
      <c r="DP524" s="2"/>
      <c r="DQ524" s="2"/>
      <c r="DR524" s="2"/>
      <c r="DS524" s="2"/>
      <c r="DT524" s="2"/>
      <c r="DU524" s="2"/>
      <c r="DV524" s="2"/>
      <c r="DW524" s="2"/>
      <c r="DX524" s="2"/>
      <c r="DY524" s="2"/>
      <c r="DZ524" s="2"/>
      <c r="EA524" s="2"/>
      <c r="EB524" s="2"/>
      <c r="EC524" s="2"/>
      <c r="ED524" s="2"/>
      <c r="EE524" s="2"/>
      <c r="EF524" s="2"/>
      <c r="EG524" s="2"/>
      <c r="EH524" s="2"/>
      <c r="EI524" s="2"/>
      <c r="EJ524" s="2"/>
      <c r="EK524" s="2"/>
      <c r="EL524" s="2"/>
      <c r="EM524" s="2"/>
      <c r="EN524" s="2"/>
      <c r="EO524" s="2"/>
      <c r="EP524" s="2"/>
      <c r="EQ524" s="2"/>
      <c r="ER524" s="2"/>
      <c r="ES524" s="2"/>
      <c r="ET524" s="2"/>
      <c r="EU524" s="2"/>
      <c r="EV524" s="2"/>
      <c r="EW524" s="2"/>
      <c r="EX524" s="2"/>
      <c r="EY524" s="2"/>
      <c r="EZ524" s="2"/>
      <c r="FA524" s="2"/>
      <c r="FB524" s="2"/>
      <c r="FC524" s="2"/>
      <c r="FD524" s="2"/>
      <c r="FE524" s="2"/>
      <c r="FF524" s="2"/>
      <c r="FG524" s="2"/>
      <c r="FH524" s="2"/>
      <c r="FI524" s="2"/>
      <c r="FJ524" s="2"/>
      <c r="FK524" s="2"/>
      <c r="FL524" s="2"/>
      <c r="FM524" s="2"/>
      <c r="FN524" s="2"/>
      <c r="FO524" s="2"/>
      <c r="FP524" s="2"/>
      <c r="FQ524" s="2"/>
      <c r="FR524" s="2"/>
      <c r="FS524" s="2"/>
      <c r="FT524" s="2"/>
      <c r="FU524" s="2"/>
      <c r="FV524" s="2"/>
      <c r="FW524" s="2"/>
      <c r="FX524" s="2"/>
      <c r="FY524" s="2"/>
      <c r="FZ524" s="2"/>
      <c r="GA524" s="2"/>
      <c r="GB524" s="2"/>
      <c r="GC524" s="2"/>
      <c r="GD524" s="2"/>
      <c r="GE524" s="2"/>
      <c r="GF524" s="2"/>
      <c r="GG524" s="2"/>
      <c r="GH524" s="2"/>
      <c r="GI524" s="2"/>
      <c r="GJ524" s="2"/>
      <c r="GK524" s="2"/>
      <c r="GL524" s="2"/>
      <c r="GM524" s="2"/>
      <c r="GN524" s="2"/>
      <c r="GO524" s="2"/>
      <c r="GP524" s="2"/>
    </row>
    <row r="525" spans="6:198" s="1" customFormat="1" ht="12.75" customHeight="1">
      <c r="F525" s="12"/>
      <c r="G525" s="12"/>
      <c r="H525" s="12"/>
      <c r="I525" s="12"/>
      <c r="J525" s="9"/>
      <c r="K525" s="306"/>
      <c r="L525" s="306"/>
      <c r="M525" s="306"/>
      <c r="N525" s="306"/>
      <c r="O525" s="306"/>
      <c r="P525" s="306"/>
      <c r="Q525" s="306"/>
      <c r="R525" s="306"/>
      <c r="S525" s="306"/>
      <c r="T525" s="306"/>
      <c r="U525" s="19"/>
      <c r="V525" s="19"/>
      <c r="W525" s="19"/>
      <c r="X525" s="19"/>
      <c r="Y525" s="19"/>
      <c r="Z525" s="19"/>
      <c r="AA525" s="19"/>
      <c r="AB525" s="19"/>
      <c r="AC525" s="19"/>
      <c r="AD525" s="19"/>
      <c r="AE525" s="19"/>
      <c r="AF525" s="19"/>
      <c r="AG525" s="19"/>
      <c r="AH525" s="304"/>
      <c r="AI525" s="304"/>
      <c r="AJ525" s="304"/>
      <c r="AK525" s="304"/>
      <c r="AL525" s="304"/>
      <c r="AM525" s="304"/>
      <c r="AN525" s="304"/>
      <c r="AO525" s="304"/>
      <c r="AP525" s="304"/>
      <c r="AQ525" s="304"/>
      <c r="AR525" s="304"/>
      <c r="AS525" s="304"/>
      <c r="AT525" s="304"/>
      <c r="AU525" s="304"/>
      <c r="AV525" s="304"/>
      <c r="AW525" s="304"/>
      <c r="AX525" s="304"/>
      <c r="AY525" s="304"/>
      <c r="AZ525" s="304"/>
      <c r="BA525" s="300"/>
      <c r="BB525" s="293"/>
      <c r="BC525" s="293"/>
      <c r="BD525" s="293"/>
      <c r="BE525" s="293"/>
      <c r="BF525" s="293"/>
      <c r="BG525" s="179"/>
      <c r="BH525" s="179"/>
      <c r="BI525" s="179"/>
      <c r="BJ525" s="179"/>
      <c r="BK525" s="97"/>
      <c r="BR525" s="2"/>
      <c r="BS525" s="2"/>
      <c r="BT525" s="2"/>
      <c r="BU525" s="2"/>
      <c r="BV525" s="2"/>
      <c r="BW525" s="2"/>
      <c r="BX525" s="2"/>
      <c r="BY525" s="2"/>
      <c r="BZ525" s="2"/>
      <c r="CA525" s="2"/>
      <c r="CB525" s="2"/>
      <c r="CC525" s="2"/>
      <c r="CD525" s="2"/>
      <c r="CE525" s="2"/>
      <c r="CF525" s="2"/>
      <c r="CG525" s="2"/>
      <c r="CH525" s="2"/>
      <c r="CI525" s="2"/>
      <c r="CJ525" s="2"/>
      <c r="CK525" s="2"/>
      <c r="CL525" s="2"/>
      <c r="CM525" s="2"/>
      <c r="CN525" s="2"/>
      <c r="CO525" s="2"/>
      <c r="CP525" s="2"/>
      <c r="CQ525" s="2"/>
      <c r="CR525" s="2"/>
      <c r="CS525" s="2"/>
      <c r="CT525" s="2"/>
      <c r="CU525" s="2"/>
      <c r="CV525" s="2"/>
      <c r="CW525" s="2"/>
      <c r="CX525" s="2"/>
      <c r="CY525" s="2"/>
      <c r="CZ525" s="2"/>
      <c r="DA525" s="2"/>
      <c r="DB525" s="2"/>
      <c r="DC525" s="2"/>
      <c r="DD525" s="2"/>
      <c r="DE525" s="2"/>
      <c r="DF525" s="2"/>
      <c r="DG525" s="2"/>
      <c r="DH525" s="2"/>
      <c r="DI525" s="2"/>
      <c r="DJ525" s="2"/>
      <c r="DK525" s="2"/>
      <c r="DL525" s="2"/>
      <c r="DM525" s="2"/>
      <c r="DN525" s="2"/>
      <c r="DO525" s="2"/>
      <c r="DP525" s="2"/>
      <c r="DQ525" s="2"/>
      <c r="DR525" s="2"/>
      <c r="DS525" s="2"/>
      <c r="DT525" s="2"/>
      <c r="DU525" s="2"/>
      <c r="DV525" s="2"/>
      <c r="DW525" s="2"/>
      <c r="DX525" s="2"/>
      <c r="DY525" s="2"/>
      <c r="DZ525" s="2"/>
      <c r="EA525" s="2"/>
      <c r="EB525" s="2"/>
      <c r="EC525" s="2"/>
      <c r="ED525" s="2"/>
      <c r="EE525" s="2"/>
      <c r="EF525" s="2"/>
      <c r="EG525" s="2"/>
      <c r="EH525" s="2"/>
      <c r="EI525" s="2"/>
      <c r="EJ525" s="2"/>
      <c r="EK525" s="2"/>
      <c r="EL525" s="2"/>
      <c r="EM525" s="2"/>
      <c r="EN525" s="2"/>
      <c r="EO525" s="2"/>
      <c r="EP525" s="2"/>
      <c r="EQ525" s="2"/>
      <c r="ER525" s="2"/>
      <c r="ES525" s="2"/>
      <c r="ET525" s="2"/>
      <c r="EU525" s="2"/>
      <c r="EV525" s="2"/>
      <c r="EW525" s="2"/>
      <c r="EX525" s="2"/>
      <c r="EY525" s="2"/>
      <c r="EZ525" s="2"/>
      <c r="FA525" s="2"/>
      <c r="FB525" s="2"/>
      <c r="FC525" s="2"/>
      <c r="FD525" s="2"/>
      <c r="FE525" s="2"/>
      <c r="FF525" s="2"/>
      <c r="FG525" s="2"/>
      <c r="FH525" s="2"/>
      <c r="FI525" s="2"/>
      <c r="FJ525" s="2"/>
      <c r="FK525" s="2"/>
      <c r="FL525" s="2"/>
      <c r="FM525" s="2"/>
      <c r="FN525" s="2"/>
      <c r="FO525" s="2"/>
      <c r="FP525" s="2"/>
      <c r="FQ525" s="2"/>
      <c r="FR525" s="2"/>
      <c r="FS525" s="2"/>
      <c r="FT525" s="2"/>
      <c r="FU525" s="2"/>
      <c r="FV525" s="2"/>
      <c r="FW525" s="2"/>
      <c r="FX525" s="2"/>
      <c r="FY525" s="2"/>
      <c r="FZ525" s="2"/>
      <c r="GA525" s="2"/>
      <c r="GB525" s="2"/>
      <c r="GC525" s="2"/>
      <c r="GD525" s="2"/>
      <c r="GE525" s="2"/>
      <c r="GF525" s="2"/>
      <c r="GG525" s="2"/>
      <c r="GH525" s="2"/>
      <c r="GI525" s="2"/>
      <c r="GJ525" s="2"/>
      <c r="GK525" s="2"/>
      <c r="GL525" s="2"/>
      <c r="GM525" s="2"/>
      <c r="GN525" s="2"/>
      <c r="GO525" s="2"/>
      <c r="GP525" s="2"/>
    </row>
    <row r="526" spans="6:198" s="1" customFormat="1" ht="12.75" customHeight="1">
      <c r="F526" s="12"/>
      <c r="G526" s="198"/>
      <c r="H526" s="198"/>
      <c r="I526" s="198"/>
      <c r="J526" s="198"/>
      <c r="K526" s="159" t="s">
        <v>259</v>
      </c>
      <c r="L526" s="198"/>
      <c r="M526" s="198"/>
      <c r="N526" s="198"/>
      <c r="O526" s="198"/>
      <c r="P526" s="198"/>
      <c r="Q526" s="198"/>
      <c r="R526" s="198"/>
      <c r="S526" s="198"/>
      <c r="T526" s="198"/>
      <c r="U526" s="198"/>
      <c r="V526" s="198"/>
      <c r="W526" s="198"/>
      <c r="X526" s="198"/>
      <c r="Y526" s="198"/>
      <c r="Z526" s="198"/>
      <c r="AA526" s="198"/>
      <c r="AB526" s="18"/>
      <c r="AC526" s="18"/>
      <c r="AD526" s="18"/>
      <c r="AE526" s="18"/>
      <c r="AF526" s="18"/>
      <c r="AG526" s="18"/>
      <c r="AH526" s="726">
        <f>[1]Input!$C$175</f>
        <v>0</v>
      </c>
      <c r="AI526" s="726"/>
      <c r="AJ526" s="726"/>
      <c r="AK526" s="726"/>
      <c r="AL526" s="726"/>
      <c r="AM526" s="726"/>
      <c r="AN526" s="229"/>
      <c r="AO526" s="229"/>
      <c r="AP526" s="229"/>
      <c r="AQ526" s="229"/>
      <c r="AR526" s="229"/>
      <c r="AS526" s="229"/>
      <c r="AT526" s="229"/>
      <c r="AU526" s="229"/>
      <c r="AV526" s="229"/>
      <c r="AW526" s="229"/>
      <c r="AX526" s="229"/>
      <c r="AY526" s="229"/>
      <c r="AZ526" s="229"/>
      <c r="BA526" s="230"/>
      <c r="BB526" s="179"/>
      <c r="BC526" s="179"/>
      <c r="BD526" s="179"/>
      <c r="BE526" s="179"/>
      <c r="BF526" s="179"/>
      <c r="BG526" s="179"/>
      <c r="BH526" s="179"/>
      <c r="BI526" s="179"/>
      <c r="BJ526" s="179"/>
      <c r="BK526" s="97"/>
      <c r="BR526" s="2"/>
      <c r="BS526" s="2"/>
      <c r="BT526" s="2"/>
      <c r="BU526" s="2"/>
      <c r="BV526" s="2"/>
      <c r="BW526" s="2"/>
      <c r="BX526" s="2"/>
      <c r="BY526" s="2"/>
      <c r="BZ526" s="2"/>
      <c r="CA526" s="2"/>
      <c r="CB526" s="2"/>
      <c r="CC526" s="2"/>
      <c r="CD526" s="2"/>
      <c r="CE526" s="2"/>
      <c r="CF526" s="2"/>
      <c r="CG526" s="2"/>
      <c r="CH526" s="2"/>
      <c r="CI526" s="2"/>
      <c r="CJ526" s="2"/>
      <c r="CK526" s="2"/>
      <c r="CL526" s="2"/>
      <c r="CM526" s="2"/>
      <c r="CN526" s="2"/>
      <c r="CO526" s="2"/>
      <c r="CP526" s="2"/>
      <c r="CQ526" s="2"/>
      <c r="CR526" s="2"/>
      <c r="CS526" s="2"/>
      <c r="CT526" s="2"/>
      <c r="CU526" s="2"/>
      <c r="CV526" s="2"/>
      <c r="CW526" s="2"/>
      <c r="CX526" s="2"/>
      <c r="CY526" s="2"/>
      <c r="CZ526" s="2"/>
      <c r="DA526" s="2"/>
      <c r="DB526" s="2"/>
      <c r="DC526" s="2"/>
      <c r="DD526" s="2"/>
      <c r="DE526" s="2"/>
      <c r="DF526" s="2"/>
      <c r="DG526" s="2"/>
      <c r="DH526" s="2"/>
      <c r="DI526" s="2"/>
      <c r="DJ526" s="2"/>
      <c r="DK526" s="2"/>
      <c r="DL526" s="2"/>
      <c r="DM526" s="2"/>
      <c r="DN526" s="2"/>
      <c r="DO526" s="2"/>
      <c r="DP526" s="2"/>
      <c r="DQ526" s="2"/>
      <c r="DR526" s="2"/>
      <c r="DS526" s="2"/>
      <c r="DT526" s="2"/>
      <c r="DU526" s="2"/>
      <c r="DV526" s="2"/>
      <c r="DW526" s="2"/>
      <c r="DX526" s="2"/>
      <c r="DY526" s="2"/>
      <c r="DZ526" s="2"/>
      <c r="EA526" s="2"/>
      <c r="EB526" s="2"/>
      <c r="EC526" s="2"/>
      <c r="ED526" s="2"/>
      <c r="EE526" s="2"/>
      <c r="EF526" s="2"/>
      <c r="EG526" s="2"/>
      <c r="EH526" s="2"/>
      <c r="EI526" s="2"/>
      <c r="EJ526" s="2"/>
      <c r="EK526" s="2"/>
      <c r="EL526" s="2"/>
      <c r="EM526" s="2"/>
      <c r="EN526" s="2"/>
      <c r="EO526" s="2"/>
      <c r="EP526" s="2"/>
      <c r="EQ526" s="2"/>
      <c r="ER526" s="2"/>
      <c r="ES526" s="2"/>
      <c r="ET526" s="2"/>
      <c r="EU526" s="2"/>
      <c r="EV526" s="2"/>
      <c r="EW526" s="2"/>
      <c r="EX526" s="2"/>
      <c r="EY526" s="2"/>
      <c r="EZ526" s="2"/>
      <c r="FA526" s="2"/>
      <c r="FB526" s="2"/>
      <c r="FC526" s="2"/>
      <c r="FD526" s="2"/>
      <c r="FE526" s="2"/>
      <c r="FF526" s="2"/>
      <c r="FG526" s="2"/>
      <c r="FH526" s="2"/>
      <c r="FI526" s="2"/>
      <c r="FJ526" s="2"/>
      <c r="FK526" s="2"/>
      <c r="FL526" s="2"/>
      <c r="FM526" s="2"/>
      <c r="FN526" s="2"/>
      <c r="FO526" s="2"/>
      <c r="FP526" s="2"/>
      <c r="FQ526" s="2"/>
      <c r="FR526" s="2"/>
      <c r="FS526" s="2"/>
      <c r="FT526" s="2"/>
      <c r="FU526" s="2"/>
      <c r="FV526" s="2"/>
      <c r="FW526" s="2"/>
      <c r="FX526" s="2"/>
      <c r="FY526" s="2"/>
      <c r="FZ526" s="2"/>
      <c r="GA526" s="2"/>
      <c r="GB526" s="2"/>
      <c r="GC526" s="2"/>
      <c r="GD526" s="2"/>
      <c r="GE526" s="2"/>
      <c r="GF526" s="2"/>
      <c r="GG526" s="2"/>
      <c r="GH526" s="2"/>
      <c r="GI526" s="2"/>
      <c r="GJ526" s="2"/>
      <c r="GK526" s="2"/>
      <c r="GL526" s="2"/>
      <c r="GM526" s="2"/>
      <c r="GN526" s="2"/>
      <c r="GO526" s="2"/>
      <c r="GP526" s="2"/>
    </row>
    <row r="527" spans="6:198" s="1" customFormat="1" ht="12.75" customHeight="1">
      <c r="F527" s="12"/>
      <c r="G527" s="12"/>
      <c r="H527" s="12"/>
      <c r="I527" s="12"/>
      <c r="J527" s="12"/>
      <c r="K527" s="9"/>
      <c r="L527" s="9"/>
      <c r="M527" s="9"/>
      <c r="N527" s="9"/>
      <c r="O527" s="9"/>
      <c r="P527" s="9"/>
      <c r="Q527" s="9"/>
      <c r="R527" s="9"/>
      <c r="S527" s="9"/>
      <c r="T527" s="9"/>
      <c r="U527" s="9"/>
      <c r="V527" s="9"/>
      <c r="W527" s="9"/>
      <c r="X527" s="9"/>
      <c r="Y527" s="9"/>
      <c r="Z527" s="9"/>
      <c r="AA527" s="9"/>
      <c r="AB527" s="9"/>
      <c r="AC527" s="9"/>
      <c r="AD527" s="9"/>
      <c r="AE527" s="9"/>
      <c r="AF527" s="9"/>
      <c r="AG527" s="9"/>
      <c r="AH527" s="288"/>
      <c r="AI527" s="288"/>
      <c r="AJ527" s="288"/>
      <c r="AK527" s="288"/>
      <c r="AL527" s="288"/>
      <c r="AM527" s="288"/>
      <c r="AN527" s="288"/>
      <c r="AO527" s="288"/>
      <c r="AP527" s="288"/>
      <c r="AQ527" s="288"/>
      <c r="AR527" s="288"/>
      <c r="AS527" s="288"/>
      <c r="AT527" s="288"/>
      <c r="AU527" s="288"/>
      <c r="AV527" s="288"/>
      <c r="AW527" s="288"/>
      <c r="AX527" s="288"/>
      <c r="AY527" s="288"/>
      <c r="AZ527" s="288"/>
      <c r="BA527" s="230"/>
      <c r="BB527" s="179"/>
      <c r="BC527" s="179"/>
      <c r="BD527" s="179"/>
      <c r="BE527" s="179"/>
      <c r="BF527" s="179"/>
      <c r="BG527" s="179"/>
      <c r="BH527" s="179"/>
      <c r="BI527" s="179"/>
      <c r="BJ527" s="179"/>
      <c r="BK527" s="97"/>
      <c r="BR527" s="2"/>
      <c r="BS527" s="2"/>
      <c r="BT527" s="2"/>
      <c r="BU527" s="2"/>
      <c r="BV527" s="2"/>
      <c r="BW527" s="2"/>
      <c r="BX527" s="2"/>
      <c r="BY527" s="2"/>
      <c r="BZ527" s="2"/>
      <c r="CA527" s="2"/>
      <c r="CB527" s="2"/>
      <c r="CC527" s="2"/>
      <c r="CD527" s="2"/>
      <c r="CE527" s="2"/>
      <c r="CF527" s="2"/>
      <c r="CG527" s="2"/>
      <c r="CH527" s="2"/>
      <c r="CI527" s="2"/>
      <c r="CJ527" s="2"/>
      <c r="CK527" s="2"/>
      <c r="CL527" s="2"/>
      <c r="CM527" s="2"/>
      <c r="CN527" s="2"/>
      <c r="CO527" s="2"/>
      <c r="CP527" s="2"/>
      <c r="CQ527" s="2"/>
      <c r="CR527" s="2"/>
      <c r="CS527" s="2"/>
      <c r="CT527" s="2"/>
      <c r="CU527" s="2"/>
      <c r="CV527" s="2"/>
      <c r="CW527" s="2"/>
      <c r="CX527" s="2"/>
      <c r="CY527" s="2"/>
      <c r="CZ527" s="2"/>
      <c r="DA527" s="2"/>
      <c r="DB527" s="2"/>
      <c r="DC527" s="2"/>
      <c r="DD527" s="2"/>
      <c r="DE527" s="2"/>
      <c r="DF527" s="2"/>
      <c r="DG527" s="2"/>
      <c r="DH527" s="2"/>
      <c r="DI527" s="2"/>
      <c r="DJ527" s="2"/>
      <c r="DK527" s="2"/>
      <c r="DL527" s="2"/>
      <c r="DM527" s="2"/>
      <c r="DN527" s="2"/>
      <c r="DO527" s="2"/>
      <c r="DP527" s="2"/>
      <c r="DQ527" s="2"/>
      <c r="DR527" s="2"/>
      <c r="DS527" s="2"/>
      <c r="DT527" s="2"/>
      <c r="DU527" s="2"/>
      <c r="DV527" s="2"/>
      <c r="DW527" s="2"/>
      <c r="DX527" s="2"/>
      <c r="DY527" s="2"/>
      <c r="DZ527" s="2"/>
      <c r="EA527" s="2"/>
      <c r="EB527" s="2"/>
      <c r="EC527" s="2"/>
      <c r="ED527" s="2"/>
      <c r="EE527" s="2"/>
      <c r="EF527" s="2"/>
      <c r="EG527" s="2"/>
      <c r="EH527" s="2"/>
      <c r="EI527" s="2"/>
      <c r="EJ527" s="2"/>
      <c r="EK527" s="2"/>
      <c r="EL527" s="2"/>
      <c r="EM527" s="2"/>
      <c r="EN527" s="2"/>
      <c r="EO527" s="2"/>
      <c r="EP527" s="2"/>
      <c r="EQ527" s="2"/>
      <c r="ER527" s="2"/>
      <c r="ES527" s="2"/>
      <c r="ET527" s="2"/>
      <c r="EU527" s="2"/>
      <c r="EV527" s="2"/>
      <c r="EW527" s="2"/>
      <c r="EX527" s="2"/>
      <c r="EY527" s="2"/>
      <c r="EZ527" s="2"/>
      <c r="FA527" s="2"/>
      <c r="FB527" s="2"/>
      <c r="FC527" s="2"/>
      <c r="FD527" s="2"/>
      <c r="FE527" s="2"/>
      <c r="FF527" s="2"/>
      <c r="FG527" s="2"/>
      <c r="FH527" s="2"/>
      <c r="FI527" s="2"/>
      <c r="FJ527" s="2"/>
      <c r="FK527" s="2"/>
      <c r="FL527" s="2"/>
      <c r="FM527" s="2"/>
      <c r="FN527" s="2"/>
      <c r="FO527" s="2"/>
      <c r="FP527" s="2"/>
      <c r="FQ527" s="2"/>
      <c r="FR527" s="2"/>
      <c r="FS527" s="2"/>
      <c r="FT527" s="2"/>
      <c r="FU527" s="2"/>
      <c r="FV527" s="2"/>
      <c r="FW527" s="2"/>
      <c r="FX527" s="2"/>
      <c r="FY527" s="2"/>
      <c r="FZ527" s="2"/>
      <c r="GA527" s="2"/>
      <c r="GB527" s="2"/>
      <c r="GC527" s="2"/>
      <c r="GD527" s="2"/>
      <c r="GE527" s="2"/>
      <c r="GF527" s="2"/>
      <c r="GG527" s="2"/>
      <c r="GH527" s="2"/>
      <c r="GI527" s="2"/>
      <c r="GJ527" s="2"/>
      <c r="GK527" s="2"/>
      <c r="GL527" s="2"/>
      <c r="GM527" s="2"/>
      <c r="GN527" s="2"/>
      <c r="GO527" s="2"/>
      <c r="GP527" s="2"/>
    </row>
    <row r="528" spans="6:198" s="1" customFormat="1" ht="12.75" customHeight="1">
      <c r="F528" s="12"/>
      <c r="G528" s="12"/>
      <c r="H528" s="12"/>
      <c r="I528" s="12"/>
      <c r="J528" s="12"/>
      <c r="K528" s="307" t="s">
        <v>260</v>
      </c>
      <c r="L528" s="82"/>
      <c r="M528" s="82"/>
      <c r="N528" s="82"/>
      <c r="O528" s="82"/>
      <c r="P528" s="82"/>
      <c r="Q528" s="82"/>
      <c r="R528" s="82"/>
      <c r="S528" s="82"/>
      <c r="T528" s="82"/>
      <c r="U528" s="82"/>
      <c r="V528" s="82"/>
      <c r="W528" s="82"/>
      <c r="X528" s="82"/>
      <c r="Y528" s="82"/>
      <c r="Z528" s="82"/>
      <c r="AA528" s="179"/>
      <c r="AB528" s="179"/>
      <c r="AC528" s="179"/>
      <c r="AD528" s="179"/>
      <c r="AE528" s="179"/>
      <c r="AF528" s="179"/>
      <c r="AG528" s="179"/>
      <c r="AH528" s="230"/>
      <c r="AI528" s="230"/>
      <c r="AJ528" s="230"/>
      <c r="AK528" s="230"/>
      <c r="AL528" s="230"/>
      <c r="AM528" s="230"/>
      <c r="AN528" s="230"/>
      <c r="AO528" s="230"/>
      <c r="AP528" s="230"/>
      <c r="AQ528" s="230"/>
      <c r="AR528" s="230"/>
      <c r="AS528" s="230"/>
      <c r="AT528" s="230"/>
      <c r="AU528" s="230"/>
      <c r="AV528" s="230"/>
      <c r="AW528" s="230"/>
      <c r="AX528" s="230"/>
      <c r="AY528" s="230"/>
      <c r="AZ528" s="230"/>
      <c r="BA528" s="230"/>
      <c r="BB528" s="179"/>
      <c r="BC528" s="179"/>
      <c r="BD528" s="179"/>
      <c r="BE528" s="179"/>
      <c r="BF528" s="179"/>
      <c r="BG528" s="179"/>
      <c r="BH528" s="179"/>
      <c r="BI528" s="179"/>
      <c r="BJ528" s="179"/>
      <c r="BK528" s="97"/>
      <c r="BR528" s="2"/>
      <c r="BS528" s="2"/>
      <c r="BT528" s="2"/>
      <c r="BU528" s="2"/>
      <c r="BV528" s="2"/>
      <c r="BW528" s="2"/>
      <c r="BX528" s="2"/>
      <c r="BY528" s="2"/>
      <c r="BZ528" s="2"/>
      <c r="CA528" s="2"/>
      <c r="CB528" s="2"/>
      <c r="CC528" s="2"/>
      <c r="CD528" s="2"/>
      <c r="CE528" s="2"/>
      <c r="CF528" s="2"/>
      <c r="CG528" s="2"/>
      <c r="CH528" s="2"/>
      <c r="CI528" s="2"/>
      <c r="CJ528" s="2"/>
      <c r="CK528" s="2"/>
      <c r="CL528" s="2"/>
      <c r="CM528" s="2"/>
      <c r="CN528" s="2"/>
      <c r="CO528" s="2"/>
      <c r="CP528" s="2"/>
      <c r="CQ528" s="2"/>
      <c r="CR528" s="2"/>
      <c r="CS528" s="2"/>
      <c r="CT528" s="2"/>
      <c r="CU528" s="2"/>
      <c r="CV528" s="2"/>
      <c r="CW528" s="2"/>
      <c r="CX528" s="2"/>
      <c r="CY528" s="2"/>
      <c r="CZ528" s="2"/>
      <c r="DA528" s="2"/>
      <c r="DB528" s="2"/>
      <c r="DC528" s="2"/>
      <c r="DD528" s="2"/>
      <c r="DE528" s="2"/>
      <c r="DF528" s="2"/>
      <c r="DG528" s="2"/>
      <c r="DH528" s="2"/>
      <c r="DI528" s="2"/>
      <c r="DJ528" s="2"/>
      <c r="DK528" s="2"/>
      <c r="DL528" s="2"/>
      <c r="DM528" s="2"/>
      <c r="DN528" s="2"/>
      <c r="DO528" s="2"/>
      <c r="DP528" s="2"/>
      <c r="DQ528" s="2"/>
      <c r="DR528" s="2"/>
      <c r="DS528" s="2"/>
      <c r="DT528" s="2"/>
      <c r="DU528" s="2"/>
      <c r="DV528" s="2"/>
      <c r="DW528" s="2"/>
      <c r="DX528" s="2"/>
      <c r="DY528" s="2"/>
      <c r="DZ528" s="2"/>
      <c r="EA528" s="2"/>
      <c r="EB528" s="2"/>
      <c r="EC528" s="2"/>
      <c r="ED528" s="2"/>
      <c r="EE528" s="2"/>
      <c r="EF528" s="2"/>
      <c r="EG528" s="2"/>
      <c r="EH528" s="2"/>
      <c r="EI528" s="2"/>
      <c r="EJ528" s="2"/>
      <c r="EK528" s="2"/>
      <c r="EL528" s="2"/>
      <c r="EM528" s="2"/>
      <c r="EN528" s="2"/>
      <c r="EO528" s="2"/>
      <c r="EP528" s="2"/>
      <c r="EQ528" s="2"/>
      <c r="ER528" s="2"/>
      <c r="ES528" s="2"/>
      <c r="ET528" s="2"/>
      <c r="EU528" s="2"/>
      <c r="EV528" s="2"/>
      <c r="EW528" s="2"/>
      <c r="EX528" s="2"/>
      <c r="EY528" s="2"/>
      <c r="EZ528" s="2"/>
      <c r="FA528" s="2"/>
      <c r="FB528" s="2"/>
      <c r="FC528" s="2"/>
      <c r="FD528" s="2"/>
      <c r="FE528" s="2"/>
      <c r="FF528" s="2"/>
      <c r="FG528" s="2"/>
      <c r="FH528" s="2"/>
      <c r="FI528" s="2"/>
      <c r="FJ528" s="2"/>
      <c r="FK528" s="2"/>
      <c r="FL528" s="2"/>
      <c r="FM528" s="2"/>
      <c r="FN528" s="2"/>
      <c r="FO528" s="2"/>
      <c r="FP528" s="2"/>
      <c r="FQ528" s="2"/>
      <c r="FR528" s="2"/>
      <c r="FS528" s="2"/>
      <c r="FT528" s="2"/>
      <c r="FU528" s="2"/>
      <c r="FV528" s="2"/>
      <c r="FW528" s="2"/>
      <c r="FX528" s="2"/>
      <c r="FY528" s="2"/>
      <c r="FZ528" s="2"/>
      <c r="GA528" s="2"/>
      <c r="GB528" s="2"/>
      <c r="GC528" s="2"/>
      <c r="GD528" s="2"/>
      <c r="GE528" s="2"/>
      <c r="GF528" s="2"/>
      <c r="GG528" s="2"/>
      <c r="GH528" s="2"/>
      <c r="GI528" s="2"/>
      <c r="GJ528" s="2"/>
      <c r="GK528" s="2"/>
      <c r="GL528" s="2"/>
      <c r="GM528" s="2"/>
      <c r="GN528" s="2"/>
      <c r="GO528" s="2"/>
      <c r="GP528" s="2"/>
    </row>
    <row r="529" spans="6:198" s="1" customFormat="1" ht="12.75" customHeight="1">
      <c r="F529" s="159"/>
      <c r="G529" s="18"/>
      <c r="H529" s="18"/>
      <c r="I529" s="18"/>
      <c r="J529" s="18"/>
      <c r="K529" s="308" t="s">
        <v>261</v>
      </c>
      <c r="L529" s="82"/>
      <c r="M529" s="82"/>
      <c r="N529" s="82"/>
      <c r="O529" s="82"/>
      <c r="P529" s="82"/>
      <c r="Q529" s="82"/>
      <c r="R529" s="82"/>
      <c r="S529" s="82"/>
      <c r="T529" s="82"/>
      <c r="U529" s="82"/>
      <c r="V529" s="82"/>
      <c r="W529" s="82"/>
      <c r="X529" s="82"/>
      <c r="Y529" s="82"/>
      <c r="Z529" s="82"/>
      <c r="AA529" s="82"/>
      <c r="AB529" s="82"/>
      <c r="AC529" s="82"/>
      <c r="AD529" s="82"/>
      <c r="AE529" s="82"/>
      <c r="AF529" s="82"/>
      <c r="AG529" s="82"/>
      <c r="AH529" s="172"/>
      <c r="AI529" s="595" t="s">
        <v>262</v>
      </c>
      <c r="AJ529" s="595"/>
      <c r="AK529" s="595"/>
      <c r="AL529" s="595"/>
      <c r="AM529" s="595"/>
      <c r="AN529" s="172"/>
      <c r="AO529" s="172"/>
      <c r="AP529" s="172"/>
      <c r="AQ529" s="172"/>
      <c r="AR529" s="172"/>
      <c r="AS529" s="172"/>
      <c r="AT529" s="172"/>
      <c r="AU529" s="172"/>
      <c r="AV529" s="172"/>
      <c r="AW529" s="172"/>
      <c r="AX529" s="172"/>
      <c r="AY529" s="172"/>
      <c r="AZ529" s="172"/>
      <c r="BA529" s="229"/>
      <c r="BB529" s="18"/>
      <c r="BC529" s="18"/>
      <c r="BD529" s="18"/>
      <c r="BE529" s="18"/>
      <c r="BF529" s="18"/>
      <c r="BG529" s="18"/>
      <c r="BH529" s="18"/>
      <c r="BI529" s="18"/>
      <c r="BJ529" s="18"/>
      <c r="BK529" s="97"/>
      <c r="BR529" s="2"/>
      <c r="BS529" s="2"/>
      <c r="BT529" s="2"/>
      <c r="BU529" s="2"/>
      <c r="BV529" s="2"/>
      <c r="BW529" s="2"/>
      <c r="BX529" s="2"/>
      <c r="BY529" s="2"/>
      <c r="BZ529" s="2"/>
      <c r="CA529" s="2"/>
      <c r="CB529" s="2"/>
      <c r="CC529" s="2"/>
      <c r="CD529" s="2"/>
      <c r="CE529" s="2"/>
      <c r="CF529" s="2"/>
      <c r="CG529" s="2"/>
      <c r="CH529" s="2"/>
      <c r="CI529" s="2"/>
      <c r="CJ529" s="2"/>
      <c r="CK529" s="2"/>
      <c r="CL529" s="2"/>
      <c r="CM529" s="2"/>
      <c r="CN529" s="2"/>
      <c r="CO529" s="2"/>
      <c r="CP529" s="2"/>
      <c r="CQ529" s="2"/>
      <c r="CR529" s="2"/>
      <c r="CS529" s="2"/>
      <c r="CT529" s="2"/>
      <c r="CU529" s="2"/>
      <c r="CV529" s="2"/>
      <c r="CW529" s="2"/>
      <c r="CX529" s="2"/>
      <c r="CY529" s="2"/>
      <c r="CZ529" s="2"/>
      <c r="DA529" s="2"/>
      <c r="DB529" s="2"/>
      <c r="DC529" s="2"/>
      <c r="DD529" s="2"/>
      <c r="DE529" s="2"/>
      <c r="DF529" s="2"/>
      <c r="DG529" s="2"/>
      <c r="DH529" s="2"/>
      <c r="DI529" s="2"/>
      <c r="DJ529" s="2"/>
      <c r="DK529" s="2"/>
      <c r="DL529" s="2"/>
      <c r="DM529" s="2"/>
      <c r="DN529" s="2"/>
      <c r="DO529" s="2"/>
      <c r="DP529" s="2"/>
      <c r="DQ529" s="2"/>
      <c r="DR529" s="2"/>
      <c r="DS529" s="2"/>
      <c r="DT529" s="2"/>
      <c r="DU529" s="2"/>
      <c r="DV529" s="2"/>
      <c r="DW529" s="2"/>
      <c r="DX529" s="2"/>
      <c r="DY529" s="2"/>
      <c r="DZ529" s="2"/>
      <c r="EA529" s="2"/>
      <c r="EB529" s="2"/>
      <c r="EC529" s="2"/>
      <c r="ED529" s="2"/>
      <c r="EE529" s="2"/>
      <c r="EF529" s="2"/>
      <c r="EG529" s="2"/>
      <c r="EH529" s="2"/>
      <c r="EI529" s="2"/>
      <c r="EJ529" s="2"/>
      <c r="EK529" s="2"/>
      <c r="EL529" s="2"/>
      <c r="EM529" s="2"/>
      <c r="EN529" s="2"/>
      <c r="EO529" s="2"/>
      <c r="EP529" s="2"/>
      <c r="EQ529" s="2"/>
      <c r="ER529" s="2"/>
      <c r="ES529" s="2"/>
      <c r="ET529" s="2"/>
      <c r="EU529" s="2"/>
      <c r="EV529" s="2"/>
      <c r="EW529" s="2"/>
      <c r="EX529" s="2"/>
      <c r="EY529" s="2"/>
      <c r="EZ529" s="2"/>
      <c r="FA529" s="2"/>
      <c r="FB529" s="2"/>
      <c r="FC529" s="2"/>
      <c r="FD529" s="2"/>
      <c r="FE529" s="2"/>
      <c r="FF529" s="2"/>
      <c r="FG529" s="2"/>
      <c r="FH529" s="2"/>
      <c r="FI529" s="2"/>
      <c r="FJ529" s="2"/>
      <c r="FK529" s="2"/>
      <c r="FL529" s="2"/>
      <c r="FM529" s="2"/>
      <c r="FN529" s="2"/>
      <c r="FO529" s="2"/>
      <c r="FP529" s="2"/>
      <c r="FQ529" s="2"/>
      <c r="FR529" s="2"/>
      <c r="FS529" s="2"/>
      <c r="FT529" s="2"/>
      <c r="FU529" s="2"/>
      <c r="FV529" s="2"/>
      <c r="FW529" s="2"/>
      <c r="FX529" s="2"/>
      <c r="FY529" s="2"/>
      <c r="FZ529" s="2"/>
      <c r="GA529" s="2"/>
      <c r="GB529" s="2"/>
      <c r="GC529" s="2"/>
      <c r="GD529" s="2"/>
      <c r="GE529" s="2"/>
      <c r="GF529" s="2"/>
      <c r="GG529" s="2"/>
      <c r="GH529" s="2"/>
      <c r="GI529" s="2"/>
      <c r="GJ529" s="2"/>
      <c r="GK529" s="2"/>
      <c r="GL529" s="2"/>
      <c r="GM529" s="2"/>
      <c r="GN529" s="2"/>
      <c r="GO529" s="2"/>
      <c r="GP529" s="2"/>
    </row>
    <row r="530" spans="6:198" s="1" customFormat="1" ht="12.75" customHeight="1">
      <c r="F530" s="159"/>
      <c r="G530" s="18"/>
      <c r="H530" s="18"/>
      <c r="I530" s="18"/>
      <c r="J530" s="18"/>
      <c r="K530" s="308" t="s">
        <v>263</v>
      </c>
      <c r="L530" s="82"/>
      <c r="M530" s="82"/>
      <c r="N530" s="82"/>
      <c r="O530" s="82"/>
      <c r="P530" s="82"/>
      <c r="Q530" s="82"/>
      <c r="R530" s="82"/>
      <c r="S530" s="82"/>
      <c r="T530" s="82"/>
      <c r="U530" s="82"/>
      <c r="V530" s="82"/>
      <c r="W530" s="82"/>
      <c r="X530" s="82"/>
      <c r="Y530" s="82"/>
      <c r="Z530" s="82"/>
      <c r="AA530" s="82"/>
      <c r="AB530" s="82"/>
      <c r="AC530" s="82"/>
      <c r="AD530" s="82"/>
      <c r="AE530" s="82"/>
      <c r="AF530" s="82"/>
      <c r="AG530" s="82"/>
      <c r="AH530" s="82"/>
      <c r="AI530" s="595" t="s">
        <v>262</v>
      </c>
      <c r="AJ530" s="595"/>
      <c r="AK530" s="595"/>
      <c r="AL530" s="595"/>
      <c r="AM530" s="595"/>
      <c r="AN530" s="82"/>
      <c r="AO530" s="82"/>
      <c r="AP530" s="82"/>
      <c r="AQ530" s="731"/>
      <c r="AR530" s="731"/>
      <c r="AS530" s="731"/>
      <c r="AT530" s="731"/>
      <c r="AU530" s="731"/>
      <c r="AV530" s="731"/>
      <c r="AW530" s="82"/>
      <c r="AX530" s="82"/>
      <c r="AY530" s="82"/>
      <c r="AZ530" s="82"/>
      <c r="BA530" s="18"/>
      <c r="BB530" s="18"/>
      <c r="BC530" s="18"/>
      <c r="BD530" s="18"/>
      <c r="BE530" s="18"/>
      <c r="BF530" s="18"/>
      <c r="BG530" s="18"/>
      <c r="BH530" s="18"/>
      <c r="BI530" s="18"/>
      <c r="BJ530" s="18"/>
      <c r="BK530" s="97"/>
      <c r="BR530" s="2"/>
      <c r="BS530" s="2"/>
      <c r="BT530" s="2"/>
      <c r="BU530" s="2"/>
      <c r="BV530" s="2"/>
      <c r="BW530" s="2"/>
      <c r="BX530" s="2"/>
      <c r="BY530" s="2"/>
      <c r="BZ530" s="2"/>
      <c r="CA530" s="2"/>
      <c r="CB530" s="2"/>
      <c r="CC530" s="2"/>
      <c r="CD530" s="2"/>
      <c r="CE530" s="2"/>
      <c r="CF530" s="2"/>
      <c r="CG530" s="2"/>
      <c r="CH530" s="2"/>
      <c r="CI530" s="2"/>
      <c r="CJ530" s="2"/>
      <c r="CK530" s="2"/>
      <c r="CL530" s="2"/>
      <c r="CM530" s="2"/>
      <c r="CN530" s="2"/>
      <c r="CO530" s="2"/>
      <c r="CP530" s="2"/>
      <c r="CQ530" s="2"/>
      <c r="CR530" s="2"/>
      <c r="CS530" s="2"/>
      <c r="CT530" s="2"/>
      <c r="CU530" s="2"/>
      <c r="CV530" s="2"/>
      <c r="CW530" s="2"/>
      <c r="CX530" s="2"/>
      <c r="CY530" s="2"/>
      <c r="CZ530" s="2"/>
      <c r="DA530" s="2"/>
      <c r="DB530" s="2"/>
      <c r="DC530" s="2"/>
      <c r="DD530" s="2"/>
      <c r="DE530" s="2"/>
      <c r="DF530" s="2"/>
      <c r="DG530" s="2"/>
      <c r="DH530" s="2"/>
      <c r="DI530" s="2"/>
      <c r="DJ530" s="2"/>
      <c r="DK530" s="2"/>
      <c r="DL530" s="2"/>
      <c r="DM530" s="2"/>
      <c r="DN530" s="2"/>
      <c r="DO530" s="2"/>
      <c r="DP530" s="2"/>
      <c r="DQ530" s="2"/>
      <c r="DR530" s="2"/>
      <c r="DS530" s="2"/>
      <c r="DT530" s="2"/>
      <c r="DU530" s="2"/>
      <c r="DV530" s="2"/>
      <c r="DW530" s="2"/>
      <c r="DX530" s="2"/>
      <c r="DY530" s="2"/>
      <c r="DZ530" s="2"/>
      <c r="EA530" s="2"/>
      <c r="EB530" s="2"/>
      <c r="EC530" s="2"/>
      <c r="ED530" s="2"/>
      <c r="EE530" s="2"/>
      <c r="EF530" s="2"/>
      <c r="EG530" s="2"/>
      <c r="EH530" s="2"/>
      <c r="EI530" s="2"/>
      <c r="EJ530" s="2"/>
      <c r="EK530" s="2"/>
      <c r="EL530" s="2"/>
      <c r="EM530" s="2"/>
      <c r="EN530" s="2"/>
      <c r="EO530" s="2"/>
      <c r="EP530" s="2"/>
      <c r="EQ530" s="2"/>
      <c r="ER530" s="2"/>
      <c r="ES530" s="2"/>
      <c r="ET530" s="2"/>
      <c r="EU530" s="2"/>
      <c r="EV530" s="2"/>
      <c r="EW530" s="2"/>
      <c r="EX530" s="2"/>
      <c r="EY530" s="2"/>
      <c r="EZ530" s="2"/>
      <c r="FA530" s="2"/>
      <c r="FB530" s="2"/>
      <c r="FC530" s="2"/>
      <c r="FD530" s="2"/>
      <c r="FE530" s="2"/>
      <c r="FF530" s="2"/>
      <c r="FG530" s="2"/>
      <c r="FH530" s="2"/>
      <c r="FI530" s="2"/>
      <c r="FJ530" s="2"/>
      <c r="FK530" s="2"/>
      <c r="FL530" s="2"/>
      <c r="FM530" s="2"/>
      <c r="FN530" s="2"/>
      <c r="FO530" s="2"/>
      <c r="FP530" s="2"/>
      <c r="FQ530" s="2"/>
      <c r="FR530" s="2"/>
      <c r="FS530" s="2"/>
      <c r="FT530" s="2"/>
      <c r="FU530" s="2"/>
      <c r="FV530" s="2"/>
      <c r="FW530" s="2"/>
      <c r="FX530" s="2"/>
      <c r="FY530" s="2"/>
      <c r="FZ530" s="2"/>
      <c r="GA530" s="2"/>
      <c r="GB530" s="2"/>
      <c r="GC530" s="2"/>
      <c r="GD530" s="2"/>
      <c r="GE530" s="2"/>
      <c r="GF530" s="2"/>
      <c r="GG530" s="2"/>
      <c r="GH530" s="2"/>
      <c r="GI530" s="2"/>
      <c r="GJ530" s="2"/>
      <c r="GK530" s="2"/>
      <c r="GL530" s="2"/>
      <c r="GM530" s="2"/>
      <c r="GN530" s="2"/>
      <c r="GO530" s="2"/>
      <c r="GP530" s="2"/>
    </row>
    <row r="531" spans="6:198" s="1" customFormat="1" ht="12.75" customHeight="1">
      <c r="F531" s="159"/>
      <c r="G531" s="18"/>
      <c r="H531" s="18"/>
      <c r="I531" s="18"/>
      <c r="J531" s="18"/>
      <c r="K531" s="308" t="s">
        <v>264</v>
      </c>
      <c r="L531" s="82"/>
      <c r="M531" s="82"/>
      <c r="N531" s="82"/>
      <c r="O531" s="82"/>
      <c r="P531" s="82"/>
      <c r="Q531" s="82"/>
      <c r="R531" s="82"/>
      <c r="S531" s="82"/>
      <c r="T531" s="82"/>
      <c r="U531" s="82"/>
      <c r="V531" s="82"/>
      <c r="W531" s="82"/>
      <c r="X531" s="82"/>
      <c r="Y531" s="82"/>
      <c r="Z531" s="82"/>
      <c r="AA531" s="82"/>
      <c r="AB531" s="82"/>
      <c r="AC531" s="82"/>
      <c r="AD531" s="82"/>
      <c r="AE531" s="82"/>
      <c r="AF531" s="82"/>
      <c r="AG531" s="82"/>
      <c r="AH531" s="82"/>
      <c r="AI531" s="595" t="s">
        <v>262</v>
      </c>
      <c r="AJ531" s="595"/>
      <c r="AK531" s="595"/>
      <c r="AL531" s="595"/>
      <c r="AM531" s="595"/>
      <c r="AN531" s="82"/>
      <c r="AO531" s="82"/>
      <c r="AP531" s="82"/>
      <c r="AQ531" s="731"/>
      <c r="AR531" s="731"/>
      <c r="AS531" s="731"/>
      <c r="AT531" s="731"/>
      <c r="AU531" s="731"/>
      <c r="AV531" s="731"/>
      <c r="AW531" s="82"/>
      <c r="AX531" s="82"/>
      <c r="AY531" s="82"/>
      <c r="AZ531" s="82"/>
      <c r="BA531" s="18"/>
      <c r="BB531" s="18"/>
      <c r="BC531" s="18"/>
      <c r="BD531" s="18"/>
      <c r="BE531" s="18"/>
      <c r="BF531" s="18"/>
      <c r="BG531" s="18"/>
      <c r="BH531" s="18"/>
      <c r="BI531" s="18"/>
      <c r="BJ531" s="18"/>
      <c r="BK531" s="97"/>
      <c r="BR531" s="2"/>
      <c r="BS531" s="2"/>
      <c r="BT531" s="2"/>
      <c r="BU531" s="2"/>
      <c r="BV531" s="2"/>
      <c r="BW531" s="2"/>
      <c r="BX531" s="2"/>
      <c r="BY531" s="2"/>
      <c r="BZ531" s="2"/>
      <c r="CA531" s="2"/>
      <c r="CB531" s="2"/>
      <c r="CC531" s="2"/>
      <c r="CD531" s="2"/>
      <c r="CE531" s="2"/>
      <c r="CF531" s="2"/>
      <c r="CG531" s="2"/>
      <c r="CH531" s="2"/>
      <c r="CI531" s="2"/>
      <c r="CJ531" s="2"/>
      <c r="CK531" s="2"/>
      <c r="CL531" s="2"/>
      <c r="CM531" s="2"/>
      <c r="CN531" s="2"/>
      <c r="CO531" s="2"/>
      <c r="CP531" s="2"/>
      <c r="CQ531" s="2"/>
      <c r="CR531" s="2"/>
      <c r="CS531" s="2"/>
      <c r="CT531" s="2"/>
      <c r="CU531" s="2"/>
      <c r="CV531" s="2"/>
      <c r="CW531" s="2"/>
      <c r="CX531" s="2"/>
      <c r="CY531" s="2"/>
      <c r="CZ531" s="2"/>
      <c r="DA531" s="2"/>
      <c r="DB531" s="2"/>
      <c r="DC531" s="2"/>
      <c r="DD531" s="2"/>
      <c r="DE531" s="2"/>
      <c r="DF531" s="2"/>
      <c r="DG531" s="2"/>
      <c r="DH531" s="2"/>
      <c r="DI531" s="2"/>
      <c r="DJ531" s="2"/>
      <c r="DK531" s="2"/>
      <c r="DL531" s="2"/>
      <c r="DM531" s="2"/>
      <c r="DN531" s="2"/>
      <c r="DO531" s="2"/>
      <c r="DP531" s="2"/>
      <c r="DQ531" s="2"/>
      <c r="DR531" s="2"/>
      <c r="DS531" s="2"/>
      <c r="DT531" s="2"/>
      <c r="DU531" s="2"/>
      <c r="DV531" s="2"/>
      <c r="DW531" s="2"/>
      <c r="DX531" s="2"/>
      <c r="DY531" s="2"/>
      <c r="DZ531" s="2"/>
      <c r="EA531" s="2"/>
      <c r="EB531" s="2"/>
      <c r="EC531" s="2"/>
      <c r="ED531" s="2"/>
      <c r="EE531" s="2"/>
      <c r="EF531" s="2"/>
      <c r="EG531" s="2"/>
      <c r="EH531" s="2"/>
      <c r="EI531" s="2"/>
      <c r="EJ531" s="2"/>
      <c r="EK531" s="2"/>
      <c r="EL531" s="2"/>
      <c r="EM531" s="2"/>
      <c r="EN531" s="2"/>
      <c r="EO531" s="2"/>
      <c r="EP531" s="2"/>
      <c r="EQ531" s="2"/>
      <c r="ER531" s="2"/>
      <c r="ES531" s="2"/>
      <c r="ET531" s="2"/>
      <c r="EU531" s="2"/>
      <c r="EV531" s="2"/>
      <c r="EW531" s="2"/>
      <c r="EX531" s="2"/>
      <c r="EY531" s="2"/>
      <c r="EZ531" s="2"/>
      <c r="FA531" s="2"/>
      <c r="FB531" s="2"/>
      <c r="FC531" s="2"/>
      <c r="FD531" s="2"/>
      <c r="FE531" s="2"/>
      <c r="FF531" s="2"/>
      <c r="FG531" s="2"/>
      <c r="FH531" s="2"/>
      <c r="FI531" s="2"/>
      <c r="FJ531" s="2"/>
      <c r="FK531" s="2"/>
      <c r="FL531" s="2"/>
      <c r="FM531" s="2"/>
      <c r="FN531" s="2"/>
      <c r="FO531" s="2"/>
      <c r="FP531" s="2"/>
      <c r="FQ531" s="2"/>
      <c r="FR531" s="2"/>
      <c r="FS531" s="2"/>
      <c r="FT531" s="2"/>
      <c r="FU531" s="2"/>
      <c r="FV531" s="2"/>
      <c r="FW531" s="2"/>
      <c r="FX531" s="2"/>
      <c r="FY531" s="2"/>
      <c r="FZ531" s="2"/>
      <c r="GA531" s="2"/>
      <c r="GB531" s="2"/>
      <c r="GC531" s="2"/>
      <c r="GD531" s="2"/>
      <c r="GE531" s="2"/>
      <c r="GF531" s="2"/>
      <c r="GG531" s="2"/>
      <c r="GH531" s="2"/>
      <c r="GI531" s="2"/>
      <c r="GJ531" s="2"/>
      <c r="GK531" s="2"/>
      <c r="GL531" s="2"/>
      <c r="GM531" s="2"/>
      <c r="GN531" s="2"/>
      <c r="GO531" s="2"/>
      <c r="GP531" s="2"/>
    </row>
    <row r="532" spans="6:198" s="1" customFormat="1" ht="12.75" customHeight="1">
      <c r="F532" s="159"/>
      <c r="G532" s="18"/>
      <c r="H532" s="18"/>
      <c r="I532" s="18"/>
      <c r="J532" s="18"/>
      <c r="K532" s="308" t="s">
        <v>265</v>
      </c>
      <c r="L532" s="82"/>
      <c r="M532" s="82"/>
      <c r="N532" s="82"/>
      <c r="O532" s="82"/>
      <c r="P532" s="82"/>
      <c r="Q532" s="82"/>
      <c r="R532" s="82"/>
      <c r="S532" s="82"/>
      <c r="T532" s="82"/>
      <c r="U532" s="82"/>
      <c r="V532" s="82"/>
      <c r="W532" s="82"/>
      <c r="X532" s="82"/>
      <c r="Y532" s="82"/>
      <c r="Z532" s="82"/>
      <c r="AA532" s="82"/>
      <c r="AB532" s="82"/>
      <c r="AC532" s="82"/>
      <c r="AD532" s="82"/>
      <c r="AE532" s="82"/>
      <c r="AF532" s="82"/>
      <c r="AG532" s="82"/>
      <c r="AH532" s="82"/>
      <c r="AI532" s="595" t="s">
        <v>262</v>
      </c>
      <c r="AJ532" s="595"/>
      <c r="AK532" s="595"/>
      <c r="AL532" s="595"/>
      <c r="AM532" s="595"/>
      <c r="AN532" s="82"/>
      <c r="AO532" s="82"/>
      <c r="AP532" s="82"/>
      <c r="AQ532" s="731"/>
      <c r="AR532" s="731"/>
      <c r="AS532" s="731"/>
      <c r="AT532" s="731"/>
      <c r="AU532" s="731"/>
      <c r="AV532" s="731"/>
      <c r="AW532" s="82"/>
      <c r="AX532" s="82"/>
      <c r="AY532" s="82"/>
      <c r="AZ532" s="82"/>
      <c r="BA532" s="18"/>
      <c r="BB532" s="18"/>
      <c r="BC532" s="18"/>
      <c r="BD532" s="18"/>
      <c r="BE532" s="18"/>
      <c r="BF532" s="18"/>
      <c r="BG532" s="18"/>
      <c r="BH532" s="18"/>
      <c r="BI532" s="18"/>
      <c r="BJ532" s="18"/>
      <c r="BK532" s="97"/>
      <c r="BR532" s="2"/>
      <c r="BS532" s="2"/>
      <c r="BT532" s="2"/>
      <c r="BU532" s="2"/>
      <c r="BV532" s="2"/>
      <c r="BW532" s="2"/>
      <c r="BX532" s="2"/>
      <c r="BY532" s="2"/>
      <c r="BZ532" s="2"/>
      <c r="CA532" s="2"/>
      <c r="CB532" s="2"/>
      <c r="CC532" s="2"/>
      <c r="CD532" s="2"/>
      <c r="CE532" s="2"/>
      <c r="CF532" s="2"/>
      <c r="CG532" s="2"/>
      <c r="CH532" s="2"/>
      <c r="CI532" s="2"/>
      <c r="CJ532" s="2"/>
      <c r="CK532" s="2"/>
      <c r="CL532" s="2"/>
      <c r="CM532" s="2"/>
      <c r="CN532" s="2"/>
      <c r="CO532" s="2"/>
      <c r="CP532" s="2"/>
      <c r="CQ532" s="2"/>
      <c r="CR532" s="2"/>
      <c r="CS532" s="2"/>
      <c r="CT532" s="2"/>
      <c r="CU532" s="2"/>
      <c r="CV532" s="2"/>
      <c r="CW532" s="2"/>
      <c r="CX532" s="2"/>
      <c r="CY532" s="2"/>
      <c r="CZ532" s="2"/>
      <c r="DA532" s="2"/>
      <c r="DB532" s="2"/>
      <c r="DC532" s="2"/>
      <c r="DD532" s="2"/>
      <c r="DE532" s="2"/>
      <c r="DF532" s="2"/>
      <c r="DG532" s="2"/>
      <c r="DH532" s="2"/>
      <c r="DI532" s="2"/>
      <c r="DJ532" s="2"/>
      <c r="DK532" s="2"/>
      <c r="DL532" s="2"/>
      <c r="DM532" s="2"/>
      <c r="DN532" s="2"/>
      <c r="DO532" s="2"/>
      <c r="DP532" s="2"/>
      <c r="DQ532" s="2"/>
      <c r="DR532" s="2"/>
      <c r="DS532" s="2"/>
      <c r="DT532" s="2"/>
      <c r="DU532" s="2"/>
      <c r="DV532" s="2"/>
      <c r="DW532" s="2"/>
      <c r="DX532" s="2"/>
      <c r="DY532" s="2"/>
      <c r="DZ532" s="2"/>
      <c r="EA532" s="2"/>
      <c r="EB532" s="2"/>
      <c r="EC532" s="2"/>
      <c r="ED532" s="2"/>
      <c r="EE532" s="2"/>
      <c r="EF532" s="2"/>
      <c r="EG532" s="2"/>
      <c r="EH532" s="2"/>
      <c r="EI532" s="2"/>
      <c r="EJ532" s="2"/>
      <c r="EK532" s="2"/>
      <c r="EL532" s="2"/>
      <c r="EM532" s="2"/>
      <c r="EN532" s="2"/>
      <c r="EO532" s="2"/>
      <c r="EP532" s="2"/>
      <c r="EQ532" s="2"/>
      <c r="ER532" s="2"/>
      <c r="ES532" s="2"/>
      <c r="ET532" s="2"/>
      <c r="EU532" s="2"/>
      <c r="EV532" s="2"/>
      <c r="EW532" s="2"/>
      <c r="EX532" s="2"/>
      <c r="EY532" s="2"/>
      <c r="EZ532" s="2"/>
      <c r="FA532" s="2"/>
      <c r="FB532" s="2"/>
      <c r="FC532" s="2"/>
      <c r="FD532" s="2"/>
      <c r="FE532" s="2"/>
      <c r="FF532" s="2"/>
      <c r="FG532" s="2"/>
      <c r="FH532" s="2"/>
      <c r="FI532" s="2"/>
      <c r="FJ532" s="2"/>
      <c r="FK532" s="2"/>
      <c r="FL532" s="2"/>
      <c r="FM532" s="2"/>
      <c r="FN532" s="2"/>
      <c r="FO532" s="2"/>
      <c r="FP532" s="2"/>
      <c r="FQ532" s="2"/>
      <c r="FR532" s="2"/>
      <c r="FS532" s="2"/>
      <c r="FT532" s="2"/>
      <c r="FU532" s="2"/>
      <c r="FV532" s="2"/>
      <c r="FW532" s="2"/>
      <c r="FX532" s="2"/>
      <c r="FY532" s="2"/>
      <c r="FZ532" s="2"/>
      <c r="GA532" s="2"/>
      <c r="GB532" s="2"/>
      <c r="GC532" s="2"/>
      <c r="GD532" s="2"/>
      <c r="GE532" s="2"/>
      <c r="GF532" s="2"/>
      <c r="GG532" s="2"/>
      <c r="GH532" s="2"/>
      <c r="GI532" s="2"/>
      <c r="GJ532" s="2"/>
      <c r="GK532" s="2"/>
      <c r="GL532" s="2"/>
      <c r="GM532" s="2"/>
      <c r="GN532" s="2"/>
      <c r="GO532" s="2"/>
      <c r="GP532" s="2"/>
    </row>
    <row r="533" spans="6:198" s="1" customFormat="1" ht="12.75" customHeight="1">
      <c r="F533" s="159"/>
      <c r="G533" s="18"/>
      <c r="H533" s="18"/>
      <c r="I533" s="18"/>
      <c r="J533" s="18"/>
      <c r="K533" s="308" t="s">
        <v>266</v>
      </c>
      <c r="L533" s="82"/>
      <c r="M533" s="82"/>
      <c r="N533" s="82"/>
      <c r="O533" s="82"/>
      <c r="P533" s="82"/>
      <c r="Q533" s="82"/>
      <c r="R533" s="82"/>
      <c r="S533" s="82"/>
      <c r="T533" s="82"/>
      <c r="U533" s="82"/>
      <c r="V533" s="82"/>
      <c r="W533" s="82"/>
      <c r="X533" s="82"/>
      <c r="Y533" s="82"/>
      <c r="Z533" s="82"/>
      <c r="AA533" s="82"/>
      <c r="AB533" s="82"/>
      <c r="AC533" s="82"/>
      <c r="AD533" s="82"/>
      <c r="AE533" s="82"/>
      <c r="AF533" s="82"/>
      <c r="AG533" s="82"/>
      <c r="AH533" s="82"/>
      <c r="AI533" s="595" t="s">
        <v>262</v>
      </c>
      <c r="AJ533" s="595"/>
      <c r="AK533" s="595"/>
      <c r="AL533" s="595"/>
      <c r="AM533" s="595"/>
      <c r="AN533" s="82"/>
      <c r="AO533" s="82"/>
      <c r="AP533" s="82"/>
      <c r="AQ533" s="731"/>
      <c r="AR533" s="731"/>
      <c r="AS533" s="731"/>
      <c r="AT533" s="731"/>
      <c r="AU533" s="731"/>
      <c r="AV533" s="731"/>
      <c r="AW533" s="82"/>
      <c r="AX533" s="82"/>
      <c r="AY533" s="82"/>
      <c r="AZ533" s="82"/>
      <c r="BA533" s="18"/>
      <c r="BB533" s="18"/>
      <c r="BC533" s="18"/>
      <c r="BD533" s="18"/>
      <c r="BE533" s="18"/>
      <c r="BF533" s="18"/>
      <c r="BG533" s="18"/>
      <c r="BH533" s="18"/>
      <c r="BI533" s="18"/>
      <c r="BJ533" s="18"/>
      <c r="BK533" s="97"/>
      <c r="BR533" s="2"/>
      <c r="BS533" s="2"/>
      <c r="BT533" s="2"/>
      <c r="BU533" s="2"/>
      <c r="BV533" s="2"/>
      <c r="BW533" s="2"/>
      <c r="BX533" s="2"/>
      <c r="BY533" s="2"/>
      <c r="BZ533" s="2"/>
      <c r="CA533" s="2"/>
      <c r="CB533" s="2"/>
      <c r="CC533" s="2"/>
      <c r="CD533" s="2"/>
      <c r="CE533" s="2"/>
      <c r="CF533" s="2"/>
      <c r="CG533" s="2"/>
      <c r="CH533" s="2"/>
      <c r="CI533" s="2"/>
      <c r="CJ533" s="2"/>
      <c r="CK533" s="2"/>
      <c r="CL533" s="2"/>
      <c r="CM533" s="2"/>
      <c r="CN533" s="2"/>
      <c r="CO533" s="2"/>
      <c r="CP533" s="2"/>
      <c r="CQ533" s="2"/>
      <c r="CR533" s="2"/>
      <c r="CS533" s="2"/>
      <c r="CT533" s="2"/>
      <c r="CU533" s="2"/>
      <c r="CV533" s="2"/>
      <c r="CW533" s="2"/>
      <c r="CX533" s="2"/>
      <c r="CY533" s="2"/>
      <c r="CZ533" s="2"/>
      <c r="DA533" s="2"/>
      <c r="DB533" s="2"/>
      <c r="DC533" s="2"/>
      <c r="DD533" s="2"/>
      <c r="DE533" s="2"/>
      <c r="DF533" s="2"/>
      <c r="DG533" s="2"/>
      <c r="DH533" s="2"/>
      <c r="DI533" s="2"/>
      <c r="DJ533" s="2"/>
      <c r="DK533" s="2"/>
      <c r="DL533" s="2"/>
      <c r="DM533" s="2"/>
      <c r="DN533" s="2"/>
      <c r="DO533" s="2"/>
      <c r="DP533" s="2"/>
      <c r="DQ533" s="2"/>
      <c r="DR533" s="2"/>
      <c r="DS533" s="2"/>
      <c r="DT533" s="2"/>
      <c r="DU533" s="2"/>
      <c r="DV533" s="2"/>
      <c r="DW533" s="2"/>
      <c r="DX533" s="2"/>
      <c r="DY533" s="2"/>
      <c r="DZ533" s="2"/>
      <c r="EA533" s="2"/>
      <c r="EB533" s="2"/>
      <c r="EC533" s="2"/>
      <c r="ED533" s="2"/>
      <c r="EE533" s="2"/>
      <c r="EF533" s="2"/>
      <c r="EG533" s="2"/>
      <c r="EH533" s="2"/>
      <c r="EI533" s="2"/>
      <c r="EJ533" s="2"/>
      <c r="EK533" s="2"/>
      <c r="EL533" s="2"/>
      <c r="EM533" s="2"/>
      <c r="EN533" s="2"/>
      <c r="EO533" s="2"/>
      <c r="EP533" s="2"/>
      <c r="EQ533" s="2"/>
      <c r="ER533" s="2"/>
      <c r="ES533" s="2"/>
      <c r="ET533" s="2"/>
      <c r="EU533" s="2"/>
      <c r="EV533" s="2"/>
      <c r="EW533" s="2"/>
      <c r="EX533" s="2"/>
      <c r="EY533" s="2"/>
      <c r="EZ533" s="2"/>
      <c r="FA533" s="2"/>
      <c r="FB533" s="2"/>
      <c r="FC533" s="2"/>
      <c r="FD533" s="2"/>
      <c r="FE533" s="2"/>
      <c r="FF533" s="2"/>
      <c r="FG533" s="2"/>
      <c r="FH533" s="2"/>
      <c r="FI533" s="2"/>
      <c r="FJ533" s="2"/>
      <c r="FK533" s="2"/>
      <c r="FL533" s="2"/>
      <c r="FM533" s="2"/>
      <c r="FN533" s="2"/>
      <c r="FO533" s="2"/>
      <c r="FP533" s="2"/>
      <c r="FQ533" s="2"/>
      <c r="FR533" s="2"/>
      <c r="FS533" s="2"/>
      <c r="FT533" s="2"/>
      <c r="FU533" s="2"/>
      <c r="FV533" s="2"/>
      <c r="FW533" s="2"/>
      <c r="FX533" s="2"/>
      <c r="FY533" s="2"/>
      <c r="FZ533" s="2"/>
      <c r="GA533" s="2"/>
      <c r="GB533" s="2"/>
      <c r="GC533" s="2"/>
      <c r="GD533" s="2"/>
      <c r="GE533" s="2"/>
      <c r="GF533" s="2"/>
      <c r="GG533" s="2"/>
      <c r="GH533" s="2"/>
      <c r="GI533" s="2"/>
      <c r="GJ533" s="2"/>
      <c r="GK533" s="2"/>
      <c r="GL533" s="2"/>
      <c r="GM533" s="2"/>
      <c r="GN533" s="2"/>
      <c r="GO533" s="2"/>
      <c r="GP533" s="2"/>
    </row>
    <row r="534" spans="6:198" s="1" customFormat="1" ht="12.75" customHeight="1">
      <c r="F534" s="159"/>
      <c r="G534" s="18"/>
      <c r="H534" s="18"/>
      <c r="I534" s="18"/>
      <c r="J534" s="18"/>
      <c r="K534" s="82"/>
      <c r="L534" s="82"/>
      <c r="M534" s="82"/>
      <c r="N534" s="82"/>
      <c r="O534" s="82"/>
      <c r="P534" s="82"/>
      <c r="Q534" s="82"/>
      <c r="R534" s="82"/>
      <c r="S534" s="82"/>
      <c r="T534" s="82"/>
      <c r="U534" s="82"/>
      <c r="V534" s="82"/>
      <c r="W534" s="82"/>
      <c r="X534" s="82"/>
      <c r="Y534" s="82"/>
      <c r="Z534" s="82"/>
      <c r="AA534" s="82"/>
      <c r="AB534" s="82"/>
      <c r="AC534" s="82"/>
      <c r="AD534" s="82"/>
      <c r="AE534" s="82"/>
      <c r="AF534" s="82"/>
      <c r="AG534" s="82"/>
      <c r="AH534" s="82"/>
      <c r="AI534" s="82"/>
      <c r="AJ534" s="82"/>
      <c r="AK534" s="82"/>
      <c r="AL534" s="82"/>
      <c r="AM534" s="82"/>
      <c r="AN534" s="82"/>
      <c r="AO534" s="82"/>
      <c r="AP534" s="82"/>
      <c r="AQ534" s="82"/>
      <c r="AR534" s="82"/>
      <c r="AS534" s="82"/>
      <c r="AT534" s="82"/>
      <c r="AU534" s="82"/>
      <c r="AV534" s="82"/>
      <c r="AW534" s="82"/>
      <c r="AX534" s="82"/>
      <c r="AY534" s="82"/>
      <c r="AZ534" s="82"/>
      <c r="BA534" s="18"/>
      <c r="BB534" s="18"/>
      <c r="BC534" s="18"/>
      <c r="BD534" s="18"/>
      <c r="BE534" s="18"/>
      <c r="BF534" s="18"/>
      <c r="BG534" s="18"/>
      <c r="BH534" s="18"/>
      <c r="BI534" s="18"/>
      <c r="BJ534" s="18"/>
      <c r="BK534" s="97"/>
      <c r="BR534" s="2"/>
      <c r="BS534" s="2"/>
      <c r="BT534" s="2"/>
      <c r="BU534" s="2"/>
      <c r="BV534" s="2"/>
      <c r="BW534" s="2"/>
      <c r="BX534" s="2"/>
      <c r="BY534" s="2"/>
      <c r="BZ534" s="2"/>
      <c r="CA534" s="2"/>
      <c r="CB534" s="2"/>
      <c r="CC534" s="2"/>
      <c r="CD534" s="2"/>
      <c r="CE534" s="2"/>
      <c r="CF534" s="2"/>
      <c r="CG534" s="2"/>
      <c r="CH534" s="2"/>
      <c r="CI534" s="2"/>
      <c r="CJ534" s="2"/>
      <c r="CK534" s="2"/>
      <c r="CL534" s="2"/>
      <c r="CM534" s="2"/>
      <c r="CN534" s="2"/>
      <c r="CO534" s="2"/>
      <c r="CP534" s="2"/>
      <c r="CQ534" s="2"/>
      <c r="CR534" s="2"/>
      <c r="CS534" s="2"/>
      <c r="CT534" s="2"/>
      <c r="CU534" s="2"/>
      <c r="CV534" s="2"/>
      <c r="CW534" s="2"/>
      <c r="CX534" s="2"/>
      <c r="CY534" s="2"/>
      <c r="CZ534" s="2"/>
      <c r="DA534" s="2"/>
      <c r="DB534" s="2"/>
      <c r="DC534" s="2"/>
      <c r="DD534" s="2"/>
      <c r="DE534" s="2"/>
      <c r="DF534" s="2"/>
      <c r="DG534" s="2"/>
      <c r="DH534" s="2"/>
      <c r="DI534" s="2"/>
      <c r="DJ534" s="2"/>
      <c r="DK534" s="2"/>
      <c r="DL534" s="2"/>
      <c r="DM534" s="2"/>
      <c r="DN534" s="2"/>
      <c r="DO534" s="2"/>
      <c r="DP534" s="2"/>
      <c r="DQ534" s="2"/>
      <c r="DR534" s="2"/>
      <c r="DS534" s="2"/>
      <c r="DT534" s="2"/>
      <c r="DU534" s="2"/>
      <c r="DV534" s="2"/>
      <c r="DW534" s="2"/>
      <c r="DX534" s="2"/>
      <c r="DY534" s="2"/>
      <c r="DZ534" s="2"/>
      <c r="EA534" s="2"/>
      <c r="EB534" s="2"/>
      <c r="EC534" s="2"/>
      <c r="ED534" s="2"/>
      <c r="EE534" s="2"/>
      <c r="EF534" s="2"/>
      <c r="EG534" s="2"/>
      <c r="EH534" s="2"/>
      <c r="EI534" s="2"/>
      <c r="EJ534" s="2"/>
      <c r="EK534" s="2"/>
      <c r="EL534" s="2"/>
      <c r="EM534" s="2"/>
      <c r="EN534" s="2"/>
      <c r="EO534" s="2"/>
      <c r="EP534" s="2"/>
      <c r="EQ534" s="2"/>
      <c r="ER534" s="2"/>
      <c r="ES534" s="2"/>
      <c r="ET534" s="2"/>
      <c r="EU534" s="2"/>
      <c r="EV534" s="2"/>
      <c r="EW534" s="2"/>
      <c r="EX534" s="2"/>
      <c r="EY534" s="2"/>
      <c r="EZ534" s="2"/>
      <c r="FA534" s="2"/>
      <c r="FB534" s="2"/>
      <c r="FC534" s="2"/>
      <c r="FD534" s="2"/>
      <c r="FE534" s="2"/>
      <c r="FF534" s="2"/>
      <c r="FG534" s="2"/>
      <c r="FH534" s="2"/>
      <c r="FI534" s="2"/>
      <c r="FJ534" s="2"/>
      <c r="FK534" s="2"/>
      <c r="FL534" s="2"/>
      <c r="FM534" s="2"/>
      <c r="FN534" s="2"/>
      <c r="FO534" s="2"/>
      <c r="FP534" s="2"/>
      <c r="FQ534" s="2"/>
      <c r="FR534" s="2"/>
      <c r="FS534" s="2"/>
      <c r="FT534" s="2"/>
      <c r="FU534" s="2"/>
      <c r="FV534" s="2"/>
      <c r="FW534" s="2"/>
      <c r="FX534" s="2"/>
      <c r="FY534" s="2"/>
      <c r="FZ534" s="2"/>
      <c r="GA534" s="2"/>
      <c r="GB534" s="2"/>
      <c r="GC534" s="2"/>
      <c r="GD534" s="2"/>
      <c r="GE534" s="2"/>
      <c r="GF534" s="2"/>
      <c r="GG534" s="2"/>
      <c r="GH534" s="2"/>
      <c r="GI534" s="2"/>
      <c r="GJ534" s="2"/>
      <c r="GK534" s="2"/>
      <c r="GL534" s="2"/>
      <c r="GM534" s="2"/>
      <c r="GN534" s="2"/>
      <c r="GO534" s="2"/>
      <c r="GP534" s="2"/>
    </row>
    <row r="535" spans="6:198" s="1" customFormat="1" ht="12.75" customHeight="1">
      <c r="F535" s="159"/>
      <c r="G535" s="18"/>
      <c r="H535" s="18"/>
      <c r="I535" s="18"/>
      <c r="J535" s="18"/>
      <c r="K535" s="82"/>
      <c r="L535" s="82"/>
      <c r="M535" s="82"/>
      <c r="N535" s="82"/>
      <c r="O535" s="82"/>
      <c r="P535" s="82"/>
      <c r="Q535" s="82"/>
      <c r="R535" s="82"/>
      <c r="S535" s="82"/>
      <c r="T535" s="82"/>
      <c r="U535" s="82"/>
      <c r="V535" s="82"/>
      <c r="W535" s="82"/>
      <c r="X535" s="82"/>
      <c r="Y535" s="82"/>
      <c r="Z535" s="82"/>
      <c r="AA535" s="82"/>
      <c r="AB535" s="82"/>
      <c r="AC535" s="82"/>
      <c r="AD535" s="82"/>
      <c r="AE535" s="82"/>
      <c r="AF535" s="82"/>
      <c r="AG535" s="82"/>
      <c r="AH535" s="82"/>
      <c r="AI535" s="82"/>
      <c r="AJ535" s="82"/>
      <c r="AK535" s="82"/>
      <c r="AL535" s="82"/>
      <c r="AM535" s="82"/>
      <c r="AN535" s="82"/>
      <c r="AO535" s="82"/>
      <c r="AP535" s="82"/>
      <c r="AQ535" s="82"/>
      <c r="AR535" s="82"/>
      <c r="AS535" s="82"/>
      <c r="AT535" s="82"/>
      <c r="AU535" s="82"/>
      <c r="AV535" s="82"/>
      <c r="AW535" s="82"/>
      <c r="AX535" s="82"/>
      <c r="AY535" s="82"/>
      <c r="AZ535" s="82"/>
      <c r="BA535" s="18"/>
      <c r="BB535" s="18"/>
      <c r="BC535" s="18"/>
      <c r="BD535" s="18"/>
      <c r="BE535" s="18"/>
      <c r="BF535" s="18"/>
      <c r="BG535" s="18"/>
      <c r="BH535" s="18"/>
      <c r="BI535" s="18"/>
      <c r="BJ535" s="18"/>
      <c r="BK535" s="97"/>
      <c r="BR535" s="2"/>
      <c r="BS535" s="2"/>
      <c r="BT535" s="2"/>
      <c r="BU535" s="2"/>
      <c r="BV535" s="2"/>
      <c r="BW535" s="2"/>
      <c r="BX535" s="2"/>
      <c r="BY535" s="2"/>
      <c r="BZ535" s="2"/>
      <c r="CA535" s="2"/>
      <c r="CB535" s="2"/>
      <c r="CC535" s="2"/>
      <c r="CD535" s="2"/>
      <c r="CE535" s="2"/>
      <c r="CF535" s="2"/>
      <c r="CG535" s="2"/>
      <c r="CH535" s="2"/>
      <c r="CI535" s="2"/>
      <c r="CJ535" s="2"/>
      <c r="CK535" s="2"/>
      <c r="CL535" s="2"/>
      <c r="CM535" s="2"/>
      <c r="CN535" s="2"/>
      <c r="CO535" s="2"/>
      <c r="CP535" s="2"/>
      <c r="CQ535" s="2"/>
      <c r="CR535" s="2"/>
      <c r="CS535" s="2"/>
      <c r="CT535" s="2"/>
      <c r="CU535" s="2"/>
      <c r="CV535" s="2"/>
      <c r="CW535" s="2"/>
      <c r="CX535" s="2"/>
      <c r="CY535" s="2"/>
      <c r="CZ535" s="2"/>
      <c r="DA535" s="2"/>
      <c r="DB535" s="2"/>
      <c r="DC535" s="2"/>
      <c r="DD535" s="2"/>
      <c r="DE535" s="2"/>
      <c r="DF535" s="2"/>
      <c r="DG535" s="2"/>
      <c r="DH535" s="2"/>
      <c r="DI535" s="2"/>
      <c r="DJ535" s="2"/>
      <c r="DK535" s="2"/>
      <c r="DL535" s="2"/>
      <c r="DM535" s="2"/>
      <c r="DN535" s="2"/>
      <c r="DO535" s="2"/>
      <c r="DP535" s="2"/>
      <c r="DQ535" s="2"/>
      <c r="DR535" s="2"/>
      <c r="DS535" s="2"/>
      <c r="DT535" s="2"/>
      <c r="DU535" s="2"/>
      <c r="DV535" s="2"/>
      <c r="DW535" s="2"/>
      <c r="DX535" s="2"/>
      <c r="DY535" s="2"/>
      <c r="DZ535" s="2"/>
      <c r="EA535" s="2"/>
      <c r="EB535" s="2"/>
      <c r="EC535" s="2"/>
      <c r="ED535" s="2"/>
      <c r="EE535" s="2"/>
      <c r="EF535" s="2"/>
      <c r="EG535" s="2"/>
      <c r="EH535" s="2"/>
      <c r="EI535" s="2"/>
      <c r="EJ535" s="2"/>
      <c r="EK535" s="2"/>
      <c r="EL535" s="2"/>
      <c r="EM535" s="2"/>
      <c r="EN535" s="2"/>
      <c r="EO535" s="2"/>
      <c r="EP535" s="2"/>
      <c r="EQ535" s="2"/>
      <c r="ER535" s="2"/>
      <c r="ES535" s="2"/>
      <c r="ET535" s="2"/>
      <c r="EU535" s="2"/>
      <c r="EV535" s="2"/>
      <c r="EW535" s="2"/>
      <c r="EX535" s="2"/>
      <c r="EY535" s="2"/>
      <c r="EZ535" s="2"/>
      <c r="FA535" s="2"/>
      <c r="FB535" s="2"/>
      <c r="FC535" s="2"/>
      <c r="FD535" s="2"/>
      <c r="FE535" s="2"/>
      <c r="FF535" s="2"/>
      <c r="FG535" s="2"/>
      <c r="FH535" s="2"/>
      <c r="FI535" s="2"/>
      <c r="FJ535" s="2"/>
      <c r="FK535" s="2"/>
      <c r="FL535" s="2"/>
      <c r="FM535" s="2"/>
      <c r="FN535" s="2"/>
      <c r="FO535" s="2"/>
      <c r="FP535" s="2"/>
      <c r="FQ535" s="2"/>
      <c r="FR535" s="2"/>
      <c r="FS535" s="2"/>
      <c r="FT535" s="2"/>
      <c r="FU535" s="2"/>
      <c r="FV535" s="2"/>
      <c r="FW535" s="2"/>
      <c r="FX535" s="2"/>
      <c r="FY535" s="2"/>
      <c r="FZ535" s="2"/>
      <c r="GA535" s="2"/>
      <c r="GB535" s="2"/>
      <c r="GC535" s="2"/>
      <c r="GD535" s="2"/>
      <c r="GE535" s="2"/>
      <c r="GF535" s="2"/>
      <c r="GG535" s="2"/>
      <c r="GH535" s="2"/>
      <c r="GI535" s="2"/>
      <c r="GJ535" s="2"/>
      <c r="GK535" s="2"/>
      <c r="GL535" s="2"/>
      <c r="GM535" s="2"/>
      <c r="GN535" s="2"/>
      <c r="GO535" s="2"/>
      <c r="GP535" s="2"/>
    </row>
    <row r="536" spans="6:198" s="1" customFormat="1" ht="12.75" customHeight="1">
      <c r="F536" s="159"/>
      <c r="G536" s="18"/>
      <c r="H536" s="18"/>
      <c r="I536" s="18"/>
      <c r="J536" s="18"/>
      <c r="K536" s="82"/>
      <c r="L536" s="82"/>
      <c r="M536" s="82"/>
      <c r="N536" s="82"/>
      <c r="O536" s="82"/>
      <c r="P536" s="82"/>
      <c r="Q536" s="82"/>
      <c r="R536" s="82"/>
      <c r="S536" s="82"/>
      <c r="T536" s="82"/>
      <c r="U536" s="82"/>
      <c r="V536" s="82"/>
      <c r="W536" s="82"/>
      <c r="X536" s="82"/>
      <c r="Y536" s="82"/>
      <c r="Z536" s="82"/>
      <c r="AA536" s="82"/>
      <c r="AB536" s="82"/>
      <c r="AC536" s="82"/>
      <c r="AD536" s="82"/>
      <c r="AE536" s="82"/>
      <c r="AF536" s="82"/>
      <c r="AG536" s="82"/>
      <c r="AH536" s="82"/>
      <c r="AI536" s="82"/>
      <c r="AJ536" s="82"/>
      <c r="AK536" s="82"/>
      <c r="AL536" s="82"/>
      <c r="AM536" s="82"/>
      <c r="AN536" s="82"/>
      <c r="AO536" s="82"/>
      <c r="AP536" s="82"/>
      <c r="AQ536" s="82"/>
      <c r="AR536" s="82"/>
      <c r="AS536" s="82"/>
      <c r="AT536" s="82"/>
      <c r="AU536" s="82"/>
      <c r="AV536" s="82"/>
      <c r="AW536" s="82"/>
      <c r="AX536" s="82"/>
      <c r="AY536" s="82"/>
      <c r="AZ536" s="82"/>
      <c r="BA536" s="18"/>
      <c r="BB536" s="18"/>
      <c r="BC536" s="18"/>
      <c r="BD536" s="18"/>
      <c r="BE536" s="18"/>
      <c r="BF536" s="18"/>
      <c r="BG536" s="18"/>
      <c r="BH536" s="18"/>
      <c r="BI536" s="18"/>
      <c r="BJ536" s="18"/>
      <c r="BK536" s="97"/>
      <c r="BR536" s="2"/>
      <c r="BS536" s="2"/>
      <c r="BT536" s="2"/>
      <c r="BU536" s="2"/>
      <c r="BV536" s="2"/>
      <c r="BW536" s="2"/>
      <c r="BX536" s="2"/>
      <c r="BY536" s="2"/>
      <c r="BZ536" s="2"/>
      <c r="CA536" s="2"/>
      <c r="CB536" s="2"/>
      <c r="CC536" s="2"/>
      <c r="CD536" s="2"/>
      <c r="CE536" s="2"/>
      <c r="CF536" s="2"/>
      <c r="CG536" s="2"/>
      <c r="CH536" s="2"/>
      <c r="CI536" s="2"/>
      <c r="CJ536" s="2"/>
      <c r="CK536" s="2"/>
      <c r="CL536" s="2"/>
      <c r="CM536" s="2"/>
      <c r="CN536" s="2"/>
      <c r="CO536" s="2"/>
      <c r="CP536" s="2"/>
      <c r="CQ536" s="2"/>
      <c r="CR536" s="2"/>
      <c r="CS536" s="2"/>
      <c r="CT536" s="2"/>
      <c r="CU536" s="2"/>
      <c r="CV536" s="2"/>
      <c r="CW536" s="2"/>
      <c r="CX536" s="2"/>
      <c r="CY536" s="2"/>
      <c r="CZ536" s="2"/>
      <c r="DA536" s="2"/>
      <c r="DB536" s="2"/>
      <c r="DC536" s="2"/>
      <c r="DD536" s="2"/>
      <c r="DE536" s="2"/>
      <c r="DF536" s="2"/>
      <c r="DG536" s="2"/>
      <c r="DH536" s="2"/>
      <c r="DI536" s="2"/>
      <c r="DJ536" s="2"/>
      <c r="DK536" s="2"/>
      <c r="DL536" s="2"/>
      <c r="DM536" s="2"/>
      <c r="DN536" s="2"/>
      <c r="DO536" s="2"/>
      <c r="DP536" s="2"/>
      <c r="DQ536" s="2"/>
      <c r="DR536" s="2"/>
      <c r="DS536" s="2"/>
      <c r="DT536" s="2"/>
      <c r="DU536" s="2"/>
      <c r="DV536" s="2"/>
      <c r="DW536" s="2"/>
      <c r="DX536" s="2"/>
      <c r="DY536" s="2"/>
      <c r="DZ536" s="2"/>
      <c r="EA536" s="2"/>
      <c r="EB536" s="2"/>
      <c r="EC536" s="2"/>
      <c r="ED536" s="2"/>
      <c r="EE536" s="2"/>
      <c r="EF536" s="2"/>
      <c r="EG536" s="2"/>
      <c r="EH536" s="2"/>
      <c r="EI536" s="2"/>
      <c r="EJ536" s="2"/>
      <c r="EK536" s="2"/>
      <c r="EL536" s="2"/>
      <c r="EM536" s="2"/>
      <c r="EN536" s="2"/>
      <c r="EO536" s="2"/>
      <c r="EP536" s="2"/>
      <c r="EQ536" s="2"/>
      <c r="ER536" s="2"/>
      <c r="ES536" s="2"/>
      <c r="ET536" s="2"/>
      <c r="EU536" s="2"/>
      <c r="EV536" s="2"/>
      <c r="EW536" s="2"/>
      <c r="EX536" s="2"/>
      <c r="EY536" s="2"/>
      <c r="EZ536" s="2"/>
      <c r="FA536" s="2"/>
      <c r="FB536" s="2"/>
      <c r="FC536" s="2"/>
      <c r="FD536" s="2"/>
      <c r="FE536" s="2"/>
      <c r="FF536" s="2"/>
      <c r="FG536" s="2"/>
      <c r="FH536" s="2"/>
      <c r="FI536" s="2"/>
      <c r="FJ536" s="2"/>
      <c r="FK536" s="2"/>
      <c r="FL536" s="2"/>
      <c r="FM536" s="2"/>
      <c r="FN536" s="2"/>
      <c r="FO536" s="2"/>
      <c r="FP536" s="2"/>
      <c r="FQ536" s="2"/>
      <c r="FR536" s="2"/>
      <c r="FS536" s="2"/>
      <c r="FT536" s="2"/>
      <c r="FU536" s="2"/>
      <c r="FV536" s="2"/>
      <c r="FW536" s="2"/>
      <c r="FX536" s="2"/>
      <c r="FY536" s="2"/>
      <c r="FZ536" s="2"/>
      <c r="GA536" s="2"/>
      <c r="GB536" s="2"/>
      <c r="GC536" s="2"/>
      <c r="GD536" s="2"/>
      <c r="GE536" s="2"/>
      <c r="GF536" s="2"/>
      <c r="GG536" s="2"/>
      <c r="GH536" s="2"/>
      <c r="GI536" s="2"/>
      <c r="GJ536" s="2"/>
      <c r="GK536" s="2"/>
      <c r="GL536" s="2"/>
      <c r="GM536" s="2"/>
      <c r="GN536" s="2"/>
      <c r="GO536" s="2"/>
      <c r="GP536" s="2"/>
    </row>
    <row r="537" spans="6:198" s="1" customFormat="1" ht="12.75" customHeight="1">
      <c r="F537" s="159"/>
      <c r="G537" s="18"/>
      <c r="H537" s="18"/>
      <c r="I537" s="18"/>
      <c r="J537" s="18"/>
      <c r="K537" s="82"/>
      <c r="L537" s="82"/>
      <c r="M537" s="82"/>
      <c r="N537" s="82"/>
      <c r="O537" s="82"/>
      <c r="P537" s="82"/>
      <c r="Q537" s="82"/>
      <c r="R537" s="82"/>
      <c r="S537" s="82"/>
      <c r="T537" s="82"/>
      <c r="U537" s="82"/>
      <c r="V537" s="82"/>
      <c r="W537" s="82"/>
      <c r="X537" s="82"/>
      <c r="Y537" s="82"/>
      <c r="Z537" s="82"/>
      <c r="AA537" s="82"/>
      <c r="AB537" s="82"/>
      <c r="AC537" s="82"/>
      <c r="AD537" s="82"/>
      <c r="AE537" s="82"/>
      <c r="AF537" s="82"/>
      <c r="AG537" s="82"/>
      <c r="AH537" s="82"/>
      <c r="AI537" s="82"/>
      <c r="AJ537" s="82"/>
      <c r="AK537" s="82"/>
      <c r="AL537" s="82"/>
      <c r="AM537" s="82"/>
      <c r="AN537" s="82"/>
      <c r="AO537" s="82"/>
      <c r="AP537" s="82"/>
      <c r="AQ537" s="82"/>
      <c r="AR537" s="82"/>
      <c r="AS537" s="82"/>
      <c r="AT537" s="82"/>
      <c r="AU537" s="82"/>
      <c r="AV537" s="82"/>
      <c r="AW537" s="82"/>
      <c r="AX537" s="82"/>
      <c r="AY537" s="82"/>
      <c r="AZ537" s="82"/>
      <c r="BA537" s="18"/>
      <c r="BB537" s="18"/>
      <c r="BC537" s="18"/>
      <c r="BD537" s="18"/>
      <c r="BE537" s="18"/>
      <c r="BF537" s="18"/>
      <c r="BG537" s="18"/>
      <c r="BH537" s="18"/>
      <c r="BI537" s="18"/>
      <c r="BJ537" s="18"/>
      <c r="BK537" s="97"/>
      <c r="BR537" s="2"/>
      <c r="BS537" s="2"/>
      <c r="BT537" s="2"/>
      <c r="BU537" s="2"/>
      <c r="BV537" s="2"/>
      <c r="BW537" s="2"/>
      <c r="BX537" s="2"/>
      <c r="BY537" s="2"/>
      <c r="BZ537" s="2"/>
      <c r="CA537" s="2"/>
      <c r="CB537" s="2"/>
      <c r="CC537" s="2"/>
      <c r="CD537" s="2"/>
      <c r="CE537" s="2"/>
      <c r="CF537" s="2"/>
      <c r="CG537" s="2"/>
      <c r="CH537" s="2"/>
      <c r="CI537" s="2"/>
      <c r="CJ537" s="2"/>
      <c r="CK537" s="2"/>
      <c r="CL537" s="2"/>
      <c r="CM537" s="2"/>
      <c r="CN537" s="2"/>
      <c r="CO537" s="2"/>
      <c r="CP537" s="2"/>
      <c r="CQ537" s="2"/>
      <c r="CR537" s="2"/>
      <c r="CS537" s="2"/>
      <c r="CT537" s="2"/>
      <c r="CU537" s="2"/>
      <c r="CV537" s="2"/>
      <c r="CW537" s="2"/>
      <c r="CX537" s="2"/>
      <c r="CY537" s="2"/>
      <c r="CZ537" s="2"/>
      <c r="DA537" s="2"/>
      <c r="DB537" s="2"/>
      <c r="DC537" s="2"/>
      <c r="DD537" s="2"/>
      <c r="DE537" s="2"/>
      <c r="DF537" s="2"/>
      <c r="DG537" s="2"/>
      <c r="DH537" s="2"/>
      <c r="DI537" s="2"/>
      <c r="DJ537" s="2"/>
      <c r="DK537" s="2"/>
      <c r="DL537" s="2"/>
      <c r="DM537" s="2"/>
      <c r="DN537" s="2"/>
      <c r="DO537" s="2"/>
      <c r="DP537" s="2"/>
      <c r="DQ537" s="2"/>
      <c r="DR537" s="2"/>
      <c r="DS537" s="2"/>
      <c r="DT537" s="2"/>
      <c r="DU537" s="2"/>
      <c r="DV537" s="2"/>
      <c r="DW537" s="2"/>
      <c r="DX537" s="2"/>
      <c r="DY537" s="2"/>
      <c r="DZ537" s="2"/>
      <c r="EA537" s="2"/>
      <c r="EB537" s="2"/>
      <c r="EC537" s="2"/>
      <c r="ED537" s="2"/>
      <c r="EE537" s="2"/>
      <c r="EF537" s="2"/>
      <c r="EG537" s="2"/>
      <c r="EH537" s="2"/>
      <c r="EI537" s="2"/>
      <c r="EJ537" s="2"/>
      <c r="EK537" s="2"/>
      <c r="EL537" s="2"/>
      <c r="EM537" s="2"/>
      <c r="EN537" s="2"/>
      <c r="EO537" s="2"/>
      <c r="EP537" s="2"/>
      <c r="EQ537" s="2"/>
      <c r="ER537" s="2"/>
      <c r="ES537" s="2"/>
      <c r="ET537" s="2"/>
      <c r="EU537" s="2"/>
      <c r="EV537" s="2"/>
      <c r="EW537" s="2"/>
      <c r="EX537" s="2"/>
      <c r="EY537" s="2"/>
      <c r="EZ537" s="2"/>
      <c r="FA537" s="2"/>
      <c r="FB537" s="2"/>
      <c r="FC537" s="2"/>
      <c r="FD537" s="2"/>
      <c r="FE537" s="2"/>
      <c r="FF537" s="2"/>
      <c r="FG537" s="2"/>
      <c r="FH537" s="2"/>
      <c r="FI537" s="2"/>
      <c r="FJ537" s="2"/>
      <c r="FK537" s="2"/>
      <c r="FL537" s="2"/>
      <c r="FM537" s="2"/>
      <c r="FN537" s="2"/>
      <c r="FO537" s="2"/>
      <c r="FP537" s="2"/>
      <c r="FQ537" s="2"/>
      <c r="FR537" s="2"/>
      <c r="FS537" s="2"/>
      <c r="FT537" s="2"/>
      <c r="FU537" s="2"/>
      <c r="FV537" s="2"/>
      <c r="FW537" s="2"/>
      <c r="FX537" s="2"/>
      <c r="FY537" s="2"/>
      <c r="FZ537" s="2"/>
      <c r="GA537" s="2"/>
      <c r="GB537" s="2"/>
      <c r="GC537" s="2"/>
      <c r="GD537" s="2"/>
      <c r="GE537" s="2"/>
      <c r="GF537" s="2"/>
      <c r="GG537" s="2"/>
      <c r="GH537" s="2"/>
      <c r="GI537" s="2"/>
      <c r="GJ537" s="2"/>
      <c r="GK537" s="2"/>
      <c r="GL537" s="2"/>
      <c r="GM537" s="2"/>
      <c r="GN537" s="2"/>
      <c r="GO537" s="2"/>
      <c r="GP537" s="2"/>
    </row>
    <row r="538" spans="6:198" s="1" customFormat="1" ht="12.75" customHeight="1">
      <c r="F538" s="159"/>
      <c r="G538" s="18"/>
      <c r="H538" s="18"/>
      <c r="I538" s="18"/>
      <c r="J538" s="18"/>
      <c r="K538" s="82"/>
      <c r="L538" s="82"/>
      <c r="M538" s="82"/>
      <c r="N538" s="82"/>
      <c r="O538" s="82"/>
      <c r="P538" s="82"/>
      <c r="Q538" s="82"/>
      <c r="R538" s="82"/>
      <c r="S538" s="82"/>
      <c r="T538" s="82"/>
      <c r="U538" s="82"/>
      <c r="V538" s="82"/>
      <c r="W538" s="82"/>
      <c r="X538" s="82"/>
      <c r="Y538" s="82"/>
      <c r="Z538" s="82"/>
      <c r="AA538" s="82"/>
      <c r="AB538" s="82"/>
      <c r="AC538" s="82"/>
      <c r="AD538" s="82"/>
      <c r="AE538" s="82"/>
      <c r="AF538" s="82"/>
      <c r="AG538" s="82"/>
      <c r="AH538" s="82"/>
      <c r="AI538" s="82"/>
      <c r="AJ538" s="82"/>
      <c r="AK538" s="82"/>
      <c r="AL538" s="82"/>
      <c r="AM538" s="82"/>
      <c r="AN538" s="82"/>
      <c r="AO538" s="82"/>
      <c r="AP538" s="82"/>
      <c r="AQ538" s="82"/>
      <c r="AR538" s="82"/>
      <c r="AS538" s="82"/>
      <c r="AT538" s="82"/>
      <c r="AU538" s="82"/>
      <c r="AV538" s="82"/>
      <c r="AW538" s="82"/>
      <c r="AX538" s="82"/>
      <c r="AY538" s="82"/>
      <c r="AZ538" s="82"/>
      <c r="BA538" s="18"/>
      <c r="BB538" s="18"/>
      <c r="BC538" s="18"/>
      <c r="BD538" s="18"/>
      <c r="BE538" s="18"/>
      <c r="BF538" s="18"/>
      <c r="BG538" s="18"/>
      <c r="BH538" s="18"/>
      <c r="BI538" s="18"/>
      <c r="BJ538" s="18"/>
      <c r="BK538" s="97"/>
      <c r="BR538" s="2"/>
      <c r="BS538" s="2"/>
      <c r="BT538" s="2"/>
      <c r="BU538" s="2"/>
      <c r="BV538" s="2"/>
      <c r="BW538" s="2"/>
      <c r="BX538" s="2"/>
      <c r="BY538" s="2"/>
      <c r="BZ538" s="2"/>
      <c r="CA538" s="2"/>
      <c r="CB538" s="2"/>
      <c r="CC538" s="2"/>
      <c r="CD538" s="2"/>
      <c r="CE538" s="2"/>
      <c r="CF538" s="2"/>
      <c r="CG538" s="2"/>
      <c r="CH538" s="2"/>
      <c r="CI538" s="2"/>
      <c r="CJ538" s="2"/>
      <c r="CK538" s="2"/>
      <c r="CL538" s="2"/>
      <c r="CM538" s="2"/>
      <c r="CN538" s="2"/>
      <c r="CO538" s="2"/>
      <c r="CP538" s="2"/>
      <c r="CQ538" s="2"/>
      <c r="CR538" s="2"/>
      <c r="CS538" s="2"/>
      <c r="CT538" s="2"/>
      <c r="CU538" s="2"/>
      <c r="CV538" s="2"/>
      <c r="CW538" s="2"/>
      <c r="CX538" s="2"/>
      <c r="CY538" s="2"/>
      <c r="CZ538" s="2"/>
      <c r="DA538" s="2"/>
      <c r="DB538" s="2"/>
      <c r="DC538" s="2"/>
      <c r="DD538" s="2"/>
      <c r="DE538" s="2"/>
      <c r="DF538" s="2"/>
      <c r="DG538" s="2"/>
      <c r="DH538" s="2"/>
      <c r="DI538" s="2"/>
      <c r="DJ538" s="2"/>
      <c r="DK538" s="2"/>
      <c r="DL538" s="2"/>
      <c r="DM538" s="2"/>
      <c r="DN538" s="2"/>
      <c r="DO538" s="2"/>
      <c r="DP538" s="2"/>
      <c r="DQ538" s="2"/>
      <c r="DR538" s="2"/>
      <c r="DS538" s="2"/>
      <c r="DT538" s="2"/>
      <c r="DU538" s="2"/>
      <c r="DV538" s="2"/>
      <c r="DW538" s="2"/>
      <c r="DX538" s="2"/>
      <c r="DY538" s="2"/>
      <c r="DZ538" s="2"/>
      <c r="EA538" s="2"/>
      <c r="EB538" s="2"/>
      <c r="EC538" s="2"/>
      <c r="ED538" s="2"/>
      <c r="EE538" s="2"/>
      <c r="EF538" s="2"/>
      <c r="EG538" s="2"/>
      <c r="EH538" s="2"/>
      <c r="EI538" s="2"/>
      <c r="EJ538" s="2"/>
      <c r="EK538" s="2"/>
      <c r="EL538" s="2"/>
      <c r="EM538" s="2"/>
      <c r="EN538" s="2"/>
      <c r="EO538" s="2"/>
      <c r="EP538" s="2"/>
      <c r="EQ538" s="2"/>
      <c r="ER538" s="2"/>
      <c r="ES538" s="2"/>
      <c r="ET538" s="2"/>
      <c r="EU538" s="2"/>
      <c r="EV538" s="2"/>
      <c r="EW538" s="2"/>
      <c r="EX538" s="2"/>
      <c r="EY538" s="2"/>
      <c r="EZ538" s="2"/>
      <c r="FA538" s="2"/>
      <c r="FB538" s="2"/>
      <c r="FC538" s="2"/>
      <c r="FD538" s="2"/>
      <c r="FE538" s="2"/>
      <c r="FF538" s="2"/>
      <c r="FG538" s="2"/>
      <c r="FH538" s="2"/>
      <c r="FI538" s="2"/>
      <c r="FJ538" s="2"/>
      <c r="FK538" s="2"/>
      <c r="FL538" s="2"/>
      <c r="FM538" s="2"/>
      <c r="FN538" s="2"/>
      <c r="FO538" s="2"/>
      <c r="FP538" s="2"/>
      <c r="FQ538" s="2"/>
      <c r="FR538" s="2"/>
      <c r="FS538" s="2"/>
      <c r="FT538" s="2"/>
      <c r="FU538" s="2"/>
      <c r="FV538" s="2"/>
      <c r="FW538" s="2"/>
      <c r="FX538" s="2"/>
      <c r="FY538" s="2"/>
      <c r="FZ538" s="2"/>
      <c r="GA538" s="2"/>
      <c r="GB538" s="2"/>
      <c r="GC538" s="2"/>
      <c r="GD538" s="2"/>
      <c r="GE538" s="2"/>
      <c r="GF538" s="2"/>
      <c r="GG538" s="2"/>
      <c r="GH538" s="2"/>
      <c r="GI538" s="2"/>
      <c r="GJ538" s="2"/>
      <c r="GK538" s="2"/>
      <c r="GL538" s="2"/>
      <c r="GM538" s="2"/>
      <c r="GN538" s="2"/>
      <c r="GO538" s="2"/>
      <c r="GP538" s="2"/>
    </row>
    <row r="539" spans="6:198" s="1" customFormat="1" ht="12.75" customHeight="1">
      <c r="F539" s="159"/>
      <c r="G539" s="18"/>
      <c r="H539" s="18"/>
      <c r="I539" s="18"/>
      <c r="J539" s="18"/>
      <c r="K539" s="82"/>
      <c r="L539" s="82"/>
      <c r="M539" s="82"/>
      <c r="N539" s="82"/>
      <c r="O539" s="82"/>
      <c r="P539" s="82"/>
      <c r="Q539" s="82"/>
      <c r="R539" s="82"/>
      <c r="S539" s="82"/>
      <c r="T539" s="82"/>
      <c r="U539" s="82"/>
      <c r="V539" s="82"/>
      <c r="W539" s="82"/>
      <c r="X539" s="82"/>
      <c r="Y539" s="82"/>
      <c r="Z539" s="82"/>
      <c r="AA539" s="82"/>
      <c r="AB539" s="82"/>
      <c r="AC539" s="82"/>
      <c r="AD539" s="82"/>
      <c r="AE539" s="82"/>
      <c r="AF539" s="82"/>
      <c r="AG539" s="82"/>
      <c r="AH539" s="82"/>
      <c r="AI539" s="82"/>
      <c r="AJ539" s="82"/>
      <c r="AK539" s="82"/>
      <c r="AL539" s="82"/>
      <c r="AM539" s="82"/>
      <c r="AN539" s="82"/>
      <c r="AO539" s="82"/>
      <c r="AP539" s="82"/>
      <c r="AQ539" s="82"/>
      <c r="AR539" s="82"/>
      <c r="AS539" s="82"/>
      <c r="AT539" s="82"/>
      <c r="AU539" s="82"/>
      <c r="AV539" s="82"/>
      <c r="AW539" s="82"/>
      <c r="AX539" s="82"/>
      <c r="AY539" s="82"/>
      <c r="AZ539" s="82"/>
      <c r="BA539" s="18"/>
      <c r="BB539" s="18"/>
      <c r="BC539" s="18"/>
      <c r="BD539" s="18"/>
      <c r="BE539" s="18"/>
      <c r="BF539" s="18"/>
      <c r="BG539" s="18"/>
      <c r="BH539" s="18"/>
      <c r="BI539" s="18"/>
      <c r="BJ539" s="18"/>
      <c r="BK539" s="97"/>
      <c r="BR539" s="2"/>
      <c r="BS539" s="2"/>
      <c r="BT539" s="2"/>
      <c r="BU539" s="2"/>
      <c r="BV539" s="2"/>
      <c r="BW539" s="2"/>
      <c r="BX539" s="2"/>
      <c r="BY539" s="2"/>
      <c r="BZ539" s="2"/>
      <c r="CA539" s="2"/>
      <c r="CB539" s="2"/>
      <c r="CC539" s="2"/>
      <c r="CD539" s="2"/>
      <c r="CE539" s="2"/>
      <c r="CF539" s="2"/>
      <c r="CG539" s="2"/>
      <c r="CH539" s="2"/>
      <c r="CI539" s="2"/>
      <c r="CJ539" s="2"/>
      <c r="CK539" s="2"/>
      <c r="CL539" s="2"/>
      <c r="CM539" s="2"/>
      <c r="CN539" s="2"/>
      <c r="CO539" s="2"/>
      <c r="CP539" s="2"/>
      <c r="CQ539" s="2"/>
      <c r="CR539" s="2"/>
      <c r="CS539" s="2"/>
      <c r="CT539" s="2"/>
      <c r="CU539" s="2"/>
      <c r="CV539" s="2"/>
      <c r="CW539" s="2"/>
      <c r="CX539" s="2"/>
      <c r="CY539" s="2"/>
      <c r="CZ539" s="2"/>
      <c r="DA539" s="2"/>
      <c r="DB539" s="2"/>
      <c r="DC539" s="2"/>
      <c r="DD539" s="2"/>
      <c r="DE539" s="2"/>
      <c r="DF539" s="2"/>
      <c r="DG539" s="2"/>
      <c r="DH539" s="2"/>
      <c r="DI539" s="2"/>
      <c r="DJ539" s="2"/>
      <c r="DK539" s="2"/>
      <c r="DL539" s="2"/>
      <c r="DM539" s="2"/>
      <c r="DN539" s="2"/>
      <c r="DO539" s="2"/>
      <c r="DP539" s="2"/>
      <c r="DQ539" s="2"/>
      <c r="DR539" s="2"/>
      <c r="DS539" s="2"/>
      <c r="DT539" s="2"/>
      <c r="DU539" s="2"/>
      <c r="DV539" s="2"/>
      <c r="DW539" s="2"/>
      <c r="DX539" s="2"/>
      <c r="DY539" s="2"/>
      <c r="DZ539" s="2"/>
      <c r="EA539" s="2"/>
      <c r="EB539" s="2"/>
      <c r="EC539" s="2"/>
      <c r="ED539" s="2"/>
      <c r="EE539" s="2"/>
      <c r="EF539" s="2"/>
      <c r="EG539" s="2"/>
      <c r="EH539" s="2"/>
      <c r="EI539" s="2"/>
      <c r="EJ539" s="2"/>
      <c r="EK539" s="2"/>
      <c r="EL539" s="2"/>
      <c r="EM539" s="2"/>
      <c r="EN539" s="2"/>
      <c r="EO539" s="2"/>
      <c r="EP539" s="2"/>
      <c r="EQ539" s="2"/>
      <c r="ER539" s="2"/>
      <c r="ES539" s="2"/>
      <c r="ET539" s="2"/>
      <c r="EU539" s="2"/>
      <c r="EV539" s="2"/>
      <c r="EW539" s="2"/>
      <c r="EX539" s="2"/>
      <c r="EY539" s="2"/>
      <c r="EZ539" s="2"/>
      <c r="FA539" s="2"/>
      <c r="FB539" s="2"/>
      <c r="FC539" s="2"/>
      <c r="FD539" s="2"/>
      <c r="FE539" s="2"/>
      <c r="FF539" s="2"/>
      <c r="FG539" s="2"/>
      <c r="FH539" s="2"/>
      <c r="FI539" s="2"/>
      <c r="FJ539" s="2"/>
      <c r="FK539" s="2"/>
      <c r="FL539" s="2"/>
      <c r="FM539" s="2"/>
      <c r="FN539" s="2"/>
      <c r="FO539" s="2"/>
      <c r="FP539" s="2"/>
      <c r="FQ539" s="2"/>
      <c r="FR539" s="2"/>
      <c r="FS539" s="2"/>
      <c r="FT539" s="2"/>
      <c r="FU539" s="2"/>
      <c r="FV539" s="2"/>
      <c r="FW539" s="2"/>
      <c r="FX539" s="2"/>
      <c r="FY539" s="2"/>
      <c r="FZ539" s="2"/>
      <c r="GA539" s="2"/>
      <c r="GB539" s="2"/>
      <c r="GC539" s="2"/>
      <c r="GD539" s="2"/>
      <c r="GE539" s="2"/>
      <c r="GF539" s="2"/>
      <c r="GG539" s="2"/>
      <c r="GH539" s="2"/>
      <c r="GI539" s="2"/>
      <c r="GJ539" s="2"/>
      <c r="GK539" s="2"/>
      <c r="GL539" s="2"/>
      <c r="GM539" s="2"/>
      <c r="GN539" s="2"/>
      <c r="GO539" s="2"/>
      <c r="GP539" s="2"/>
    </row>
    <row r="540" spans="6:198" s="1" customFormat="1" ht="12.75" customHeight="1">
      <c r="F540" s="159"/>
      <c r="G540" s="18"/>
      <c r="H540" s="18"/>
      <c r="I540" s="18"/>
      <c r="J540" s="18"/>
      <c r="K540" s="82"/>
      <c r="L540" s="82"/>
      <c r="M540" s="82"/>
      <c r="N540" s="82"/>
      <c r="O540" s="82"/>
      <c r="P540" s="82"/>
      <c r="Q540" s="82"/>
      <c r="R540" s="82"/>
      <c r="S540" s="82"/>
      <c r="T540" s="82"/>
      <c r="U540" s="82"/>
      <c r="V540" s="82"/>
      <c r="W540" s="82"/>
      <c r="X540" s="82"/>
      <c r="Y540" s="82"/>
      <c r="Z540" s="82"/>
      <c r="AA540" s="82"/>
      <c r="AB540" s="82"/>
      <c r="AC540" s="82"/>
      <c r="AD540" s="82"/>
      <c r="AE540" s="82"/>
      <c r="AF540" s="82"/>
      <c r="AG540" s="82"/>
      <c r="AH540" s="82"/>
      <c r="AI540" s="82"/>
      <c r="AJ540" s="82"/>
      <c r="AK540" s="82"/>
      <c r="AL540" s="82"/>
      <c r="AM540" s="82"/>
      <c r="AN540" s="82"/>
      <c r="AO540" s="82"/>
      <c r="AP540" s="82"/>
      <c r="AQ540" s="82"/>
      <c r="AR540" s="82"/>
      <c r="AS540" s="82"/>
      <c r="AT540" s="82"/>
      <c r="AU540" s="82"/>
      <c r="AV540" s="82"/>
      <c r="AW540" s="82"/>
      <c r="AX540" s="82"/>
      <c r="AY540" s="82"/>
      <c r="AZ540" s="82"/>
      <c r="BA540" s="18"/>
      <c r="BB540" s="18"/>
      <c r="BC540" s="18"/>
      <c r="BD540" s="18"/>
      <c r="BE540" s="18"/>
      <c r="BF540" s="18"/>
      <c r="BG540" s="18"/>
      <c r="BH540" s="18"/>
      <c r="BI540" s="18"/>
      <c r="BJ540" s="18"/>
      <c r="BK540" s="97"/>
      <c r="BR540" s="2"/>
      <c r="BS540" s="2"/>
      <c r="BT540" s="2"/>
      <c r="BU540" s="2"/>
      <c r="BV540" s="2"/>
      <c r="BW540" s="2"/>
      <c r="BX540" s="2"/>
      <c r="BY540" s="2"/>
      <c r="BZ540" s="2"/>
      <c r="CA540" s="2"/>
      <c r="CB540" s="2"/>
      <c r="CC540" s="2"/>
      <c r="CD540" s="2"/>
      <c r="CE540" s="2"/>
      <c r="CF540" s="2"/>
      <c r="CG540" s="2"/>
      <c r="CH540" s="2"/>
      <c r="CI540" s="2"/>
      <c r="CJ540" s="2"/>
      <c r="CK540" s="2"/>
      <c r="CL540" s="2"/>
      <c r="CM540" s="2"/>
      <c r="CN540" s="2"/>
      <c r="CO540" s="2"/>
      <c r="CP540" s="2"/>
      <c r="CQ540" s="2"/>
      <c r="CR540" s="2"/>
      <c r="CS540" s="2"/>
      <c r="CT540" s="2"/>
      <c r="CU540" s="2"/>
      <c r="CV540" s="2"/>
      <c r="CW540" s="2"/>
      <c r="CX540" s="2"/>
      <c r="CY540" s="2"/>
      <c r="CZ540" s="2"/>
      <c r="DA540" s="2"/>
      <c r="DB540" s="2"/>
      <c r="DC540" s="2"/>
      <c r="DD540" s="2"/>
      <c r="DE540" s="2"/>
      <c r="DF540" s="2"/>
      <c r="DG540" s="2"/>
      <c r="DH540" s="2"/>
      <c r="DI540" s="2"/>
      <c r="DJ540" s="2"/>
      <c r="DK540" s="2"/>
      <c r="DL540" s="2"/>
      <c r="DM540" s="2"/>
      <c r="DN540" s="2"/>
      <c r="DO540" s="2"/>
      <c r="DP540" s="2"/>
      <c r="DQ540" s="2"/>
      <c r="DR540" s="2"/>
      <c r="DS540" s="2"/>
      <c r="DT540" s="2"/>
      <c r="DU540" s="2"/>
      <c r="DV540" s="2"/>
      <c r="DW540" s="2"/>
      <c r="DX540" s="2"/>
      <c r="DY540" s="2"/>
      <c r="DZ540" s="2"/>
      <c r="EA540" s="2"/>
      <c r="EB540" s="2"/>
      <c r="EC540" s="2"/>
      <c r="ED540" s="2"/>
      <c r="EE540" s="2"/>
      <c r="EF540" s="2"/>
      <c r="EG540" s="2"/>
      <c r="EH540" s="2"/>
      <c r="EI540" s="2"/>
      <c r="EJ540" s="2"/>
      <c r="EK540" s="2"/>
      <c r="EL540" s="2"/>
      <c r="EM540" s="2"/>
      <c r="EN540" s="2"/>
      <c r="EO540" s="2"/>
      <c r="EP540" s="2"/>
      <c r="EQ540" s="2"/>
      <c r="ER540" s="2"/>
      <c r="ES540" s="2"/>
      <c r="ET540" s="2"/>
      <c r="EU540" s="2"/>
      <c r="EV540" s="2"/>
      <c r="EW540" s="2"/>
      <c r="EX540" s="2"/>
      <c r="EY540" s="2"/>
      <c r="EZ540" s="2"/>
      <c r="FA540" s="2"/>
      <c r="FB540" s="2"/>
      <c r="FC540" s="2"/>
      <c r="FD540" s="2"/>
      <c r="FE540" s="2"/>
      <c r="FF540" s="2"/>
      <c r="FG540" s="2"/>
      <c r="FH540" s="2"/>
      <c r="FI540" s="2"/>
      <c r="FJ540" s="2"/>
      <c r="FK540" s="2"/>
      <c r="FL540" s="2"/>
      <c r="FM540" s="2"/>
      <c r="FN540" s="2"/>
      <c r="FO540" s="2"/>
      <c r="FP540" s="2"/>
      <c r="FQ540" s="2"/>
      <c r="FR540" s="2"/>
      <c r="FS540" s="2"/>
      <c r="FT540" s="2"/>
      <c r="FU540" s="2"/>
      <c r="FV540" s="2"/>
      <c r="FW540" s="2"/>
      <c r="FX540" s="2"/>
      <c r="FY540" s="2"/>
      <c r="FZ540" s="2"/>
      <c r="GA540" s="2"/>
      <c r="GB540" s="2"/>
      <c r="GC540" s="2"/>
      <c r="GD540" s="2"/>
      <c r="GE540" s="2"/>
      <c r="GF540" s="2"/>
      <c r="GG540" s="2"/>
      <c r="GH540" s="2"/>
      <c r="GI540" s="2"/>
      <c r="GJ540" s="2"/>
      <c r="GK540" s="2"/>
      <c r="GL540" s="2"/>
      <c r="GM540" s="2"/>
      <c r="GN540" s="2"/>
      <c r="GO540" s="2"/>
      <c r="GP540" s="2"/>
    </row>
    <row r="541" spans="6:198" s="1" customFormat="1" ht="12.75" customHeight="1">
      <c r="F541" s="159"/>
      <c r="G541" s="18"/>
      <c r="H541" s="18"/>
      <c r="I541" s="18"/>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97"/>
      <c r="BR541" s="2"/>
      <c r="BS541" s="2"/>
      <c r="BT541" s="2"/>
      <c r="BU541" s="2"/>
      <c r="BV541" s="2"/>
      <c r="BW541" s="2"/>
      <c r="BX541" s="2"/>
      <c r="BY541" s="2"/>
      <c r="BZ541" s="2"/>
      <c r="CA541" s="2"/>
      <c r="CB541" s="2"/>
      <c r="CC541" s="2"/>
      <c r="CD541" s="2"/>
      <c r="CE541" s="2"/>
      <c r="CF541" s="2"/>
      <c r="CG541" s="2"/>
      <c r="CH541" s="2"/>
      <c r="CI541" s="2"/>
      <c r="CJ541" s="2"/>
      <c r="CK541" s="2"/>
      <c r="CL541" s="2"/>
      <c r="CM541" s="2"/>
      <c r="CN541" s="2"/>
      <c r="CO541" s="2"/>
      <c r="CP541" s="2"/>
      <c r="CQ541" s="2"/>
      <c r="CR541" s="2"/>
      <c r="CS541" s="2"/>
      <c r="CT541" s="2"/>
      <c r="CU541" s="2"/>
      <c r="CV541" s="2"/>
      <c r="CW541" s="2"/>
      <c r="CX541" s="2"/>
      <c r="CY541" s="2"/>
      <c r="CZ541" s="2"/>
      <c r="DA541" s="2"/>
      <c r="DB541" s="2"/>
      <c r="DC541" s="2"/>
      <c r="DD541" s="2"/>
      <c r="DE541" s="2"/>
      <c r="DF541" s="2"/>
      <c r="DG541" s="2"/>
      <c r="DH541" s="2"/>
      <c r="DI541" s="2"/>
      <c r="DJ541" s="2"/>
      <c r="DK541" s="2"/>
      <c r="DL541" s="2"/>
      <c r="DM541" s="2"/>
      <c r="DN541" s="2"/>
      <c r="DO541" s="2"/>
      <c r="DP541" s="2"/>
      <c r="DQ541" s="2"/>
      <c r="DR541" s="2"/>
      <c r="DS541" s="2"/>
      <c r="DT541" s="2"/>
      <c r="DU541" s="2"/>
      <c r="DV541" s="2"/>
      <c r="DW541" s="2"/>
      <c r="DX541" s="2"/>
      <c r="DY541" s="2"/>
      <c r="DZ541" s="2"/>
      <c r="EA541" s="2"/>
      <c r="EB541" s="2"/>
      <c r="EC541" s="2"/>
      <c r="ED541" s="2"/>
      <c r="EE541" s="2"/>
      <c r="EF541" s="2"/>
      <c r="EG541" s="2"/>
      <c r="EH541" s="2"/>
      <c r="EI541" s="2"/>
      <c r="EJ541" s="2"/>
      <c r="EK541" s="2"/>
      <c r="EL541" s="2"/>
      <c r="EM541" s="2"/>
      <c r="EN541" s="2"/>
      <c r="EO541" s="2"/>
      <c r="EP541" s="2"/>
      <c r="EQ541" s="2"/>
      <c r="ER541" s="2"/>
      <c r="ES541" s="2"/>
      <c r="ET541" s="2"/>
      <c r="EU541" s="2"/>
      <c r="EV541" s="2"/>
      <c r="EW541" s="2"/>
      <c r="EX541" s="2"/>
      <c r="EY541" s="2"/>
      <c r="EZ541" s="2"/>
      <c r="FA541" s="2"/>
      <c r="FB541" s="2"/>
      <c r="FC541" s="2"/>
      <c r="FD541" s="2"/>
      <c r="FE541" s="2"/>
      <c r="FF541" s="2"/>
      <c r="FG541" s="2"/>
      <c r="FH541" s="2"/>
      <c r="FI541" s="2"/>
      <c r="FJ541" s="2"/>
      <c r="FK541" s="2"/>
      <c r="FL541" s="2"/>
      <c r="FM541" s="2"/>
      <c r="FN541" s="2"/>
      <c r="FO541" s="2"/>
      <c r="FP541" s="2"/>
      <c r="FQ541" s="2"/>
      <c r="FR541" s="2"/>
      <c r="FS541" s="2"/>
      <c r="FT541" s="2"/>
      <c r="FU541" s="2"/>
      <c r="FV541" s="2"/>
      <c r="FW541" s="2"/>
      <c r="FX541" s="2"/>
      <c r="FY541" s="2"/>
      <c r="FZ541" s="2"/>
      <c r="GA541" s="2"/>
      <c r="GB541" s="2"/>
      <c r="GC541" s="2"/>
      <c r="GD541" s="2"/>
      <c r="GE541" s="2"/>
      <c r="GF541" s="2"/>
      <c r="GG541" s="2"/>
      <c r="GH541" s="2"/>
      <c r="GI541" s="2"/>
      <c r="GJ541" s="2"/>
      <c r="GK541" s="2"/>
      <c r="GL541" s="2"/>
      <c r="GM541" s="2"/>
      <c r="GN541" s="2"/>
      <c r="GO541" s="2"/>
      <c r="GP541" s="2"/>
    </row>
    <row r="542" spans="6:198" s="1" customFormat="1" ht="12.75" customHeight="1">
      <c r="F542" s="159"/>
      <c r="G542" s="18"/>
      <c r="H542" s="18"/>
      <c r="I542" s="18"/>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97"/>
      <c r="BR542" s="2"/>
      <c r="BS542" s="2"/>
      <c r="BT542" s="2"/>
      <c r="BU542" s="2"/>
      <c r="BV542" s="2"/>
      <c r="BW542" s="2"/>
      <c r="BX542" s="2"/>
      <c r="BY542" s="2"/>
      <c r="BZ542" s="2"/>
      <c r="CA542" s="2"/>
      <c r="CB542" s="2"/>
      <c r="CC542" s="2"/>
      <c r="CD542" s="2"/>
      <c r="CE542" s="2"/>
      <c r="CF542" s="2"/>
      <c r="CG542" s="2"/>
      <c r="CH542" s="2"/>
      <c r="CI542" s="2"/>
      <c r="CJ542" s="2"/>
      <c r="CK542" s="2"/>
      <c r="CL542" s="2"/>
      <c r="CM542" s="2"/>
      <c r="CN542" s="2"/>
      <c r="CO542" s="2"/>
      <c r="CP542" s="2"/>
      <c r="CQ542" s="2"/>
      <c r="CR542" s="2"/>
      <c r="CS542" s="2"/>
      <c r="CT542" s="2"/>
      <c r="CU542" s="2"/>
      <c r="CV542" s="2"/>
      <c r="CW542" s="2"/>
      <c r="CX542" s="2"/>
      <c r="CY542" s="2"/>
      <c r="CZ542" s="2"/>
      <c r="DA542" s="2"/>
      <c r="DB542" s="2"/>
      <c r="DC542" s="2"/>
      <c r="DD542" s="2"/>
      <c r="DE542" s="2"/>
      <c r="DF542" s="2"/>
      <c r="DG542" s="2"/>
      <c r="DH542" s="2"/>
      <c r="DI542" s="2"/>
      <c r="DJ542" s="2"/>
      <c r="DK542" s="2"/>
      <c r="DL542" s="2"/>
      <c r="DM542" s="2"/>
      <c r="DN542" s="2"/>
      <c r="DO542" s="2"/>
      <c r="DP542" s="2"/>
      <c r="DQ542" s="2"/>
      <c r="DR542" s="2"/>
      <c r="DS542" s="2"/>
      <c r="DT542" s="2"/>
      <c r="DU542" s="2"/>
      <c r="DV542" s="2"/>
      <c r="DW542" s="2"/>
      <c r="DX542" s="2"/>
      <c r="DY542" s="2"/>
      <c r="DZ542" s="2"/>
      <c r="EA542" s="2"/>
      <c r="EB542" s="2"/>
      <c r="EC542" s="2"/>
      <c r="ED542" s="2"/>
      <c r="EE542" s="2"/>
      <c r="EF542" s="2"/>
      <c r="EG542" s="2"/>
      <c r="EH542" s="2"/>
      <c r="EI542" s="2"/>
      <c r="EJ542" s="2"/>
      <c r="EK542" s="2"/>
      <c r="EL542" s="2"/>
      <c r="EM542" s="2"/>
      <c r="EN542" s="2"/>
      <c r="EO542" s="2"/>
      <c r="EP542" s="2"/>
      <c r="EQ542" s="2"/>
      <c r="ER542" s="2"/>
      <c r="ES542" s="2"/>
      <c r="ET542" s="2"/>
      <c r="EU542" s="2"/>
      <c r="EV542" s="2"/>
      <c r="EW542" s="2"/>
      <c r="EX542" s="2"/>
      <c r="EY542" s="2"/>
      <c r="EZ542" s="2"/>
      <c r="FA542" s="2"/>
      <c r="FB542" s="2"/>
      <c r="FC542" s="2"/>
      <c r="FD542" s="2"/>
      <c r="FE542" s="2"/>
      <c r="FF542" s="2"/>
      <c r="FG542" s="2"/>
      <c r="FH542" s="2"/>
      <c r="FI542" s="2"/>
      <c r="FJ542" s="2"/>
      <c r="FK542" s="2"/>
      <c r="FL542" s="2"/>
      <c r="FM542" s="2"/>
      <c r="FN542" s="2"/>
      <c r="FO542" s="2"/>
      <c r="FP542" s="2"/>
      <c r="FQ542" s="2"/>
      <c r="FR542" s="2"/>
      <c r="FS542" s="2"/>
      <c r="FT542" s="2"/>
      <c r="FU542" s="2"/>
      <c r="FV542" s="2"/>
      <c r="FW542" s="2"/>
      <c r="FX542" s="2"/>
      <c r="FY542" s="2"/>
      <c r="FZ542" s="2"/>
      <c r="GA542" s="2"/>
      <c r="GB542" s="2"/>
      <c r="GC542" s="2"/>
      <c r="GD542" s="2"/>
      <c r="GE542" s="2"/>
      <c r="GF542" s="2"/>
      <c r="GG542" s="2"/>
      <c r="GH542" s="2"/>
      <c r="GI542" s="2"/>
      <c r="GJ542" s="2"/>
      <c r="GK542" s="2"/>
      <c r="GL542" s="2"/>
      <c r="GM542" s="2"/>
      <c r="GN542" s="2"/>
      <c r="GO542" s="2"/>
      <c r="GP542" s="2"/>
    </row>
    <row r="543" spans="6:198" s="1" customFormat="1" ht="13.5" customHeight="1" thickBot="1">
      <c r="F543" s="309"/>
      <c r="G543" s="281"/>
      <c r="H543" s="281"/>
      <c r="I543" s="281"/>
      <c r="J543" s="281"/>
      <c r="K543" s="280"/>
      <c r="L543" s="281"/>
      <c r="M543" s="281"/>
      <c r="N543" s="281"/>
      <c r="O543" s="281"/>
      <c r="P543" s="281"/>
      <c r="Q543" s="281"/>
      <c r="R543" s="281"/>
      <c r="S543" s="281"/>
      <c r="T543" s="281"/>
      <c r="U543" s="281"/>
      <c r="V543" s="281"/>
      <c r="W543" s="281"/>
      <c r="X543" s="281"/>
      <c r="Y543" s="281"/>
      <c r="Z543" s="281"/>
      <c r="AA543" s="281"/>
      <c r="AB543" s="281"/>
      <c r="AC543" s="281"/>
      <c r="AD543" s="281"/>
      <c r="AE543" s="281"/>
      <c r="AF543" s="281"/>
      <c r="AG543" s="281"/>
      <c r="AH543" s="281"/>
      <c r="AI543" s="281"/>
      <c r="AJ543" s="281"/>
      <c r="AK543" s="281"/>
      <c r="AL543" s="281"/>
      <c r="AM543" s="281"/>
      <c r="AN543" s="281"/>
      <c r="AO543" s="281"/>
      <c r="AP543" s="281"/>
      <c r="AQ543" s="281"/>
      <c r="AR543" s="281"/>
      <c r="AS543" s="281"/>
      <c r="AT543" s="281"/>
      <c r="AU543" s="281"/>
      <c r="AV543" s="281"/>
      <c r="AW543" s="281"/>
      <c r="AX543" s="281"/>
      <c r="AY543" s="281"/>
      <c r="AZ543" s="281"/>
      <c r="BA543" s="281"/>
      <c r="BB543" s="281"/>
      <c r="BC543" s="281"/>
      <c r="BD543" s="281"/>
      <c r="BE543" s="281"/>
      <c r="BF543" s="281"/>
      <c r="BG543" s="281"/>
      <c r="BH543" s="281"/>
      <c r="BI543" s="281"/>
      <c r="BJ543" s="281"/>
      <c r="BK543" s="192"/>
      <c r="BR543" s="2"/>
      <c r="BS543" s="2"/>
      <c r="BT543" s="2"/>
      <c r="BU543" s="2"/>
      <c r="BV543" s="2"/>
      <c r="BW543" s="2"/>
      <c r="BX543" s="2"/>
      <c r="BY543" s="2"/>
      <c r="BZ543" s="2"/>
      <c r="CA543" s="2"/>
      <c r="CB543" s="2"/>
      <c r="CC543" s="2"/>
      <c r="CD543" s="2"/>
      <c r="CE543" s="2"/>
      <c r="CF543" s="2"/>
      <c r="CG543" s="2"/>
      <c r="CH543" s="2"/>
      <c r="CI543" s="2"/>
      <c r="CJ543" s="2"/>
      <c r="CK543" s="2"/>
      <c r="CL543" s="2"/>
      <c r="CM543" s="2"/>
      <c r="CN543" s="2"/>
      <c r="CO543" s="2"/>
      <c r="CP543" s="2"/>
      <c r="CQ543" s="2"/>
      <c r="CR543" s="2"/>
      <c r="CS543" s="2"/>
      <c r="CT543" s="2"/>
      <c r="CU543" s="2"/>
      <c r="CV543" s="2"/>
      <c r="CW543" s="2"/>
      <c r="CX543" s="2"/>
      <c r="CY543" s="2"/>
      <c r="CZ543" s="2"/>
      <c r="DA543" s="2"/>
      <c r="DB543" s="2"/>
      <c r="DC543" s="2"/>
      <c r="DD543" s="2"/>
      <c r="DE543" s="2"/>
      <c r="DF543" s="2"/>
      <c r="DG543" s="2"/>
      <c r="DH543" s="2"/>
      <c r="DI543" s="2"/>
      <c r="DJ543" s="2"/>
      <c r="DK543" s="2"/>
      <c r="DL543" s="2"/>
      <c r="DM543" s="2"/>
      <c r="DN543" s="2"/>
      <c r="DO543" s="2"/>
      <c r="DP543" s="2"/>
      <c r="DQ543" s="2"/>
      <c r="DR543" s="2"/>
      <c r="DS543" s="2"/>
      <c r="DT543" s="2"/>
      <c r="DU543" s="2"/>
      <c r="DV543" s="2"/>
      <c r="DW543" s="2"/>
      <c r="DX543" s="2"/>
      <c r="DY543" s="2"/>
      <c r="DZ543" s="2"/>
      <c r="EA543" s="2"/>
      <c r="EB543" s="2"/>
      <c r="EC543" s="2"/>
      <c r="ED543" s="2"/>
      <c r="EE543" s="2"/>
      <c r="EF543" s="2"/>
      <c r="EG543" s="2"/>
      <c r="EH543" s="2"/>
      <c r="EI543" s="2"/>
      <c r="EJ543" s="2"/>
      <c r="EK543" s="2"/>
      <c r="EL543" s="2"/>
      <c r="EM543" s="2"/>
      <c r="EN543" s="2"/>
      <c r="EO543" s="2"/>
      <c r="EP543" s="2"/>
      <c r="EQ543" s="2"/>
      <c r="ER543" s="2"/>
      <c r="ES543" s="2"/>
      <c r="ET543" s="2"/>
      <c r="EU543" s="2"/>
      <c r="EV543" s="2"/>
      <c r="EW543" s="2"/>
      <c r="EX543" s="2"/>
      <c r="EY543" s="2"/>
      <c r="EZ543" s="2"/>
      <c r="FA543" s="2"/>
      <c r="FB543" s="2"/>
      <c r="FC543" s="2"/>
      <c r="FD543" s="2"/>
      <c r="FE543" s="2"/>
      <c r="FF543" s="2"/>
      <c r="FG543" s="2"/>
      <c r="FH543" s="2"/>
      <c r="FI543" s="2"/>
      <c r="FJ543" s="2"/>
      <c r="FK543" s="2"/>
      <c r="FL543" s="2"/>
      <c r="FM543" s="2"/>
      <c r="FN543" s="2"/>
      <c r="FO543" s="2"/>
      <c r="FP543" s="2"/>
      <c r="FQ543" s="2"/>
      <c r="FR543" s="2"/>
      <c r="FS543" s="2"/>
      <c r="FT543" s="2"/>
      <c r="FU543" s="2"/>
      <c r="FV543" s="2"/>
      <c r="FW543" s="2"/>
      <c r="FX543" s="2"/>
      <c r="FY543" s="2"/>
      <c r="FZ543" s="2"/>
      <c r="GA543" s="2"/>
      <c r="GB543" s="2"/>
      <c r="GC543" s="2"/>
      <c r="GD543" s="2"/>
      <c r="GE543" s="2"/>
      <c r="GF543" s="2"/>
      <c r="GG543" s="2"/>
      <c r="GH543" s="2"/>
      <c r="GI543" s="2"/>
      <c r="GJ543" s="2"/>
      <c r="GK543" s="2"/>
      <c r="GL543" s="2"/>
      <c r="GM543" s="2"/>
      <c r="GN543" s="2"/>
      <c r="GO543" s="2"/>
      <c r="GP543" s="2"/>
    </row>
    <row r="544" spans="6:198" s="1" customFormat="1" ht="18" customHeight="1">
      <c r="F544" s="550" t="str">
        <f>[2]Setup!$B$5</f>
        <v>Precise Mortgage Funding 2018-2B plc</v>
      </c>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550"/>
      <c r="AE544" s="550"/>
      <c r="AF544" s="550"/>
      <c r="AG544" s="550"/>
      <c r="AH544" s="550"/>
      <c r="AI544" s="550"/>
      <c r="AJ544" s="550"/>
      <c r="AK544" s="550"/>
      <c r="AL544" s="550"/>
      <c r="AM544" s="550"/>
      <c r="AN544" s="550"/>
      <c r="AO544" s="550"/>
      <c r="AP544" s="550"/>
      <c r="AQ544" s="550"/>
      <c r="AR544" s="550"/>
      <c r="AS544" s="550"/>
      <c r="AT544" s="550"/>
      <c r="AU544" s="550"/>
      <c r="AV544" s="550"/>
      <c r="AW544" s="550"/>
      <c r="AX544" s="550"/>
      <c r="AY544" s="550"/>
      <c r="AZ544" s="550"/>
      <c r="BA544" s="550"/>
      <c r="BB544" s="550"/>
      <c r="BC544" s="550"/>
      <c r="BD544" s="550"/>
      <c r="BE544" s="550"/>
      <c r="BF544" s="550"/>
      <c r="BG544" s="550"/>
      <c r="BH544" s="550"/>
      <c r="BI544" s="550"/>
      <c r="BJ544" s="550"/>
      <c r="BK544" s="550"/>
      <c r="BR544" s="2"/>
      <c r="BS544" s="2"/>
      <c r="BT544" s="2"/>
      <c r="BU544" s="2"/>
      <c r="BV544" s="2"/>
      <c r="BW544" s="2"/>
      <c r="BX544" s="2"/>
      <c r="BY544" s="2"/>
      <c r="BZ544" s="2"/>
      <c r="CA544" s="2"/>
      <c r="CB544" s="2"/>
      <c r="CC544" s="2"/>
      <c r="CD544" s="2"/>
      <c r="CE544" s="2"/>
      <c r="CF544" s="2"/>
      <c r="CG544" s="2"/>
      <c r="CH544" s="2"/>
      <c r="CI544" s="2"/>
      <c r="CJ544" s="2"/>
      <c r="CK544" s="2"/>
      <c r="CL544" s="2"/>
      <c r="CM544" s="2"/>
      <c r="CN544" s="2"/>
      <c r="CO544" s="2"/>
      <c r="CP544" s="2"/>
      <c r="CQ544" s="2"/>
      <c r="CR544" s="2"/>
      <c r="CS544" s="2"/>
      <c r="CT544" s="2"/>
      <c r="CU544" s="2"/>
      <c r="CV544" s="2"/>
      <c r="CW544" s="2"/>
      <c r="CX544" s="2"/>
      <c r="CY544" s="2"/>
      <c r="CZ544" s="2"/>
      <c r="DA544" s="2"/>
      <c r="DB544" s="2"/>
      <c r="DC544" s="2"/>
      <c r="DD544" s="2"/>
      <c r="DE544" s="2"/>
      <c r="DF544" s="2"/>
      <c r="DG544" s="2"/>
      <c r="DH544" s="2"/>
      <c r="DI544" s="2"/>
      <c r="DJ544" s="2"/>
      <c r="DK544" s="2"/>
      <c r="DL544" s="2"/>
      <c r="DM544" s="2"/>
      <c r="DN544" s="2"/>
      <c r="DO544" s="2"/>
      <c r="DP544" s="2"/>
      <c r="DQ544" s="2"/>
      <c r="DR544" s="2"/>
      <c r="DS544" s="2"/>
      <c r="DT544" s="2"/>
      <c r="DU544" s="2"/>
      <c r="DV544" s="2"/>
      <c r="DW544" s="2"/>
      <c r="DX544" s="2"/>
      <c r="DY544" s="2"/>
      <c r="DZ544" s="2"/>
      <c r="EA544" s="2"/>
      <c r="EB544" s="2"/>
      <c r="EC544" s="2"/>
      <c r="ED544" s="2"/>
      <c r="EE544" s="2"/>
      <c r="EF544" s="2"/>
      <c r="EG544" s="2"/>
      <c r="EH544" s="2"/>
      <c r="EI544" s="2"/>
      <c r="EJ544" s="2"/>
      <c r="EK544" s="2"/>
      <c r="EL544" s="2"/>
      <c r="EM544" s="2"/>
      <c r="EN544" s="2"/>
      <c r="EO544" s="2"/>
      <c r="EP544" s="2"/>
      <c r="EQ544" s="2"/>
      <c r="ER544" s="2"/>
      <c r="ES544" s="2"/>
      <c r="ET544" s="2"/>
      <c r="EU544" s="2"/>
      <c r="EV544" s="2"/>
      <c r="EW544" s="2"/>
      <c r="EX544" s="2"/>
      <c r="EY544" s="2"/>
      <c r="EZ544" s="2"/>
      <c r="FA544" s="2"/>
      <c r="FB544" s="2"/>
      <c r="FC544" s="2"/>
      <c r="FD544" s="2"/>
      <c r="FE544" s="2"/>
      <c r="FF544" s="2"/>
      <c r="FG544" s="2"/>
      <c r="FH544" s="2"/>
      <c r="FI544" s="2"/>
      <c r="FJ544" s="2"/>
      <c r="FK544" s="2"/>
      <c r="FL544" s="2"/>
      <c r="FM544" s="2"/>
      <c r="FN544" s="2"/>
      <c r="FO544" s="2"/>
      <c r="FP544" s="2"/>
      <c r="FQ544" s="2"/>
      <c r="FR544" s="2"/>
      <c r="FS544" s="2"/>
      <c r="FT544" s="2"/>
      <c r="FU544" s="2"/>
      <c r="FV544" s="2"/>
      <c r="FW544" s="2"/>
      <c r="FX544" s="2"/>
      <c r="FY544" s="2"/>
      <c r="FZ544" s="2"/>
      <c r="GA544" s="2"/>
      <c r="GB544" s="2"/>
      <c r="GC544" s="2"/>
      <c r="GD544" s="2"/>
      <c r="GE544" s="2"/>
      <c r="GF544" s="2"/>
      <c r="GG544" s="2"/>
      <c r="GH544" s="2"/>
      <c r="GI544" s="2"/>
      <c r="GJ544" s="2"/>
      <c r="GK544" s="2"/>
      <c r="GL544" s="2"/>
      <c r="GM544" s="2"/>
      <c r="GN544" s="2"/>
      <c r="GO544" s="2"/>
      <c r="GP544" s="2"/>
    </row>
    <row r="545" spans="6:198" s="1" customFormat="1" ht="15" customHeight="1">
      <c r="F545" s="551" t="s">
        <v>1</v>
      </c>
      <c r="G545" s="551"/>
      <c r="H545" s="551"/>
      <c r="I545" s="551"/>
      <c r="J545" s="551"/>
      <c r="K545" s="551"/>
      <c r="L545" s="551"/>
      <c r="M545" s="551"/>
      <c r="N545" s="551"/>
      <c r="O545" s="551"/>
      <c r="P545" s="551"/>
      <c r="Q545" s="551"/>
      <c r="R545" s="551"/>
      <c r="S545" s="551"/>
      <c r="T545" s="551"/>
      <c r="U545" s="551"/>
      <c r="V545" s="551"/>
      <c r="W545" s="551"/>
      <c r="X545" s="551"/>
      <c r="Y545" s="551"/>
      <c r="Z545" s="551"/>
      <c r="AA545" s="551"/>
      <c r="AB545" s="551"/>
      <c r="AC545" s="551"/>
      <c r="AD545" s="551"/>
      <c r="AE545" s="551"/>
      <c r="AF545" s="551"/>
      <c r="AG545" s="551"/>
      <c r="AH545" s="551"/>
      <c r="AI545" s="551"/>
      <c r="AJ545" s="551"/>
      <c r="AK545" s="551"/>
      <c r="AL545" s="551"/>
      <c r="AM545" s="551"/>
      <c r="AN545" s="551"/>
      <c r="AO545" s="551"/>
      <c r="AP545" s="551"/>
      <c r="AQ545" s="551"/>
      <c r="AR545" s="551"/>
      <c r="AS545" s="551"/>
      <c r="AT545" s="551"/>
      <c r="AU545" s="551"/>
      <c r="AV545" s="551"/>
      <c r="AW545" s="551"/>
      <c r="AX545" s="551"/>
      <c r="AY545" s="551"/>
      <c r="AZ545" s="551"/>
      <c r="BA545" s="551"/>
      <c r="BB545" s="551"/>
      <c r="BC545" s="551"/>
      <c r="BD545" s="551"/>
      <c r="BE545" s="551"/>
      <c r="BF545" s="551"/>
      <c r="BG545" s="551"/>
      <c r="BH545" s="551"/>
      <c r="BI545" s="551"/>
      <c r="BJ545" s="551"/>
      <c r="BK545" s="551"/>
      <c r="BR545" s="2"/>
      <c r="BS545" s="2"/>
      <c r="BT545" s="2"/>
      <c r="BU545" s="2"/>
      <c r="BV545" s="2"/>
      <c r="BW545" s="2"/>
      <c r="BX545" s="2"/>
      <c r="BY545" s="2"/>
      <c r="BZ545" s="2"/>
      <c r="CA545" s="2"/>
      <c r="CB545" s="2"/>
      <c r="CC545" s="2"/>
      <c r="CD545" s="2"/>
      <c r="CE545" s="2"/>
      <c r="CF545" s="2"/>
      <c r="CG545" s="2"/>
      <c r="CH545" s="2"/>
      <c r="CI545" s="2"/>
      <c r="CJ545" s="2"/>
      <c r="CK545" s="2"/>
      <c r="CL545" s="2"/>
      <c r="CM545" s="2"/>
      <c r="CN545" s="2"/>
      <c r="CO545" s="2"/>
      <c r="CP545" s="2"/>
      <c r="CQ545" s="2"/>
      <c r="CR545" s="2"/>
      <c r="CS545" s="2"/>
      <c r="CT545" s="2"/>
      <c r="CU545" s="2"/>
      <c r="CV545" s="2"/>
      <c r="CW545" s="2"/>
      <c r="CX545" s="2"/>
      <c r="CY545" s="2"/>
      <c r="CZ545" s="2"/>
      <c r="DA545" s="2"/>
      <c r="DB545" s="2"/>
      <c r="DC545" s="2"/>
      <c r="DD545" s="2"/>
      <c r="DE545" s="2"/>
      <c r="DF545" s="2"/>
      <c r="DG545" s="2"/>
      <c r="DH545" s="2"/>
      <c r="DI545" s="2"/>
      <c r="DJ545" s="2"/>
      <c r="DK545" s="2"/>
      <c r="DL545" s="2"/>
      <c r="DM545" s="2"/>
      <c r="DN545" s="2"/>
      <c r="DO545" s="2"/>
      <c r="DP545" s="2"/>
      <c r="DQ545" s="2"/>
      <c r="DR545" s="2"/>
      <c r="DS545" s="2"/>
      <c r="DT545" s="2"/>
      <c r="DU545" s="2"/>
      <c r="DV545" s="2"/>
      <c r="DW545" s="2"/>
      <c r="DX545" s="2"/>
      <c r="DY545" s="2"/>
      <c r="DZ545" s="2"/>
      <c r="EA545" s="2"/>
      <c r="EB545" s="2"/>
      <c r="EC545" s="2"/>
      <c r="ED545" s="2"/>
      <c r="EE545" s="2"/>
      <c r="EF545" s="2"/>
      <c r="EG545" s="2"/>
      <c r="EH545" s="2"/>
      <c r="EI545" s="2"/>
      <c r="EJ545" s="2"/>
      <c r="EK545" s="2"/>
      <c r="EL545" s="2"/>
      <c r="EM545" s="2"/>
      <c r="EN545" s="2"/>
      <c r="EO545" s="2"/>
      <c r="EP545" s="2"/>
      <c r="EQ545" s="2"/>
      <c r="ER545" s="2"/>
      <c r="ES545" s="2"/>
      <c r="ET545" s="2"/>
      <c r="EU545" s="2"/>
      <c r="EV545" s="2"/>
      <c r="EW545" s="2"/>
      <c r="EX545" s="2"/>
      <c r="EY545" s="2"/>
      <c r="EZ545" s="2"/>
      <c r="FA545" s="2"/>
      <c r="FB545" s="2"/>
      <c r="FC545" s="2"/>
      <c r="FD545" s="2"/>
      <c r="FE545" s="2"/>
      <c r="FF545" s="2"/>
      <c r="FG545" s="2"/>
      <c r="FH545" s="2"/>
      <c r="FI545" s="2"/>
      <c r="FJ545" s="2"/>
      <c r="FK545" s="2"/>
      <c r="FL545" s="2"/>
      <c r="FM545" s="2"/>
      <c r="FN545" s="2"/>
      <c r="FO545" s="2"/>
      <c r="FP545" s="2"/>
      <c r="FQ545" s="2"/>
      <c r="FR545" s="2"/>
      <c r="FS545" s="2"/>
      <c r="FT545" s="2"/>
      <c r="FU545" s="2"/>
      <c r="FV545" s="2"/>
      <c r="FW545" s="2"/>
      <c r="FX545" s="2"/>
      <c r="FY545" s="2"/>
      <c r="FZ545" s="2"/>
      <c r="GA545" s="2"/>
      <c r="GB545" s="2"/>
      <c r="GC545" s="2"/>
      <c r="GD545" s="2"/>
      <c r="GE545" s="2"/>
      <c r="GF545" s="2"/>
      <c r="GG545" s="2"/>
      <c r="GH545" s="2"/>
      <c r="GI545" s="2"/>
      <c r="GJ545" s="2"/>
      <c r="GK545" s="2"/>
      <c r="GL545" s="2"/>
      <c r="GM545" s="2"/>
      <c r="GN545" s="2"/>
      <c r="GO545" s="2"/>
      <c r="GP545" s="2"/>
    </row>
    <row r="546" spans="6:198" s="1" customFormat="1" ht="15" customHeight="1">
      <c r="F546" s="551" t="s">
        <v>2</v>
      </c>
      <c r="G546" s="551"/>
      <c r="H546" s="551"/>
      <c r="I546" s="551"/>
      <c r="J546" s="551"/>
      <c r="K546" s="551"/>
      <c r="L546" s="551"/>
      <c r="M546" s="551"/>
      <c r="N546" s="551"/>
      <c r="O546" s="551"/>
      <c r="P546" s="551"/>
      <c r="Q546" s="551"/>
      <c r="R546" s="551"/>
      <c r="S546" s="551"/>
      <c r="T546" s="551"/>
      <c r="U546" s="551"/>
      <c r="V546" s="551"/>
      <c r="W546" s="551"/>
      <c r="X546" s="551"/>
      <c r="Y546" s="551"/>
      <c r="Z546" s="551"/>
      <c r="AA546" s="551"/>
      <c r="AB546" s="551"/>
      <c r="AC546" s="551"/>
      <c r="AD546" s="551"/>
      <c r="AE546" s="551"/>
      <c r="AF546" s="551"/>
      <c r="AG546" s="551"/>
      <c r="AH546" s="551"/>
      <c r="AI546" s="551"/>
      <c r="AJ546" s="551"/>
      <c r="AK546" s="551"/>
      <c r="AL546" s="551"/>
      <c r="AM546" s="551"/>
      <c r="AN546" s="551"/>
      <c r="AO546" s="551"/>
      <c r="AP546" s="551"/>
      <c r="AQ546" s="551"/>
      <c r="AR546" s="551"/>
      <c r="AS546" s="551"/>
      <c r="AT546" s="551"/>
      <c r="AU546" s="551"/>
      <c r="AV546" s="551"/>
      <c r="AW546" s="551"/>
      <c r="AX546" s="551"/>
      <c r="AY546" s="551"/>
      <c r="AZ546" s="551"/>
      <c r="BA546" s="551"/>
      <c r="BB546" s="551"/>
      <c r="BC546" s="551"/>
      <c r="BD546" s="551"/>
      <c r="BE546" s="551"/>
      <c r="BF546" s="551"/>
      <c r="BG546" s="551"/>
      <c r="BH546" s="551"/>
      <c r="BI546" s="551"/>
      <c r="BJ546" s="551"/>
      <c r="BK546" s="551"/>
      <c r="BR546" s="2"/>
      <c r="BS546" s="2"/>
      <c r="BT546" s="2"/>
      <c r="BU546" s="2"/>
      <c r="BV546" s="2"/>
      <c r="BW546" s="2"/>
      <c r="BX546" s="2"/>
      <c r="BY546" s="2"/>
      <c r="BZ546" s="2"/>
      <c r="CA546" s="2"/>
      <c r="CB546" s="2"/>
      <c r="CC546" s="2"/>
      <c r="CD546" s="2"/>
      <c r="CE546" s="2"/>
      <c r="CF546" s="2"/>
      <c r="CG546" s="2"/>
      <c r="CH546" s="2"/>
      <c r="CI546" s="2"/>
      <c r="CJ546" s="2"/>
      <c r="CK546" s="2"/>
      <c r="CL546" s="2"/>
      <c r="CM546" s="2"/>
      <c r="CN546" s="2"/>
      <c r="CO546" s="2"/>
      <c r="CP546" s="2"/>
      <c r="CQ546" s="2"/>
      <c r="CR546" s="2"/>
      <c r="CS546" s="2"/>
      <c r="CT546" s="2"/>
      <c r="CU546" s="2"/>
      <c r="CV546" s="2"/>
      <c r="CW546" s="2"/>
      <c r="CX546" s="2"/>
      <c r="CY546" s="2"/>
      <c r="CZ546" s="2"/>
      <c r="DA546" s="2"/>
      <c r="DB546" s="2"/>
      <c r="DC546" s="2"/>
      <c r="DD546" s="2"/>
      <c r="DE546" s="2"/>
      <c r="DF546" s="2"/>
      <c r="DG546" s="2"/>
      <c r="DH546" s="2"/>
      <c r="DI546" s="2"/>
      <c r="DJ546" s="2"/>
      <c r="DK546" s="2"/>
      <c r="DL546" s="2"/>
      <c r="DM546" s="2"/>
      <c r="DN546" s="2"/>
      <c r="DO546" s="2"/>
      <c r="DP546" s="2"/>
      <c r="DQ546" s="2"/>
      <c r="DR546" s="2"/>
      <c r="DS546" s="2"/>
      <c r="DT546" s="2"/>
      <c r="DU546" s="2"/>
      <c r="DV546" s="2"/>
      <c r="DW546" s="2"/>
      <c r="DX546" s="2"/>
      <c r="DY546" s="2"/>
      <c r="DZ546" s="2"/>
      <c r="EA546" s="2"/>
      <c r="EB546" s="2"/>
      <c r="EC546" s="2"/>
      <c r="ED546" s="2"/>
      <c r="EE546" s="2"/>
      <c r="EF546" s="2"/>
      <c r="EG546" s="2"/>
      <c r="EH546" s="2"/>
      <c r="EI546" s="2"/>
      <c r="EJ546" s="2"/>
      <c r="EK546" s="2"/>
      <c r="EL546" s="2"/>
      <c r="EM546" s="2"/>
      <c r="EN546" s="2"/>
      <c r="EO546" s="2"/>
      <c r="EP546" s="2"/>
      <c r="EQ546" s="2"/>
      <c r="ER546" s="2"/>
      <c r="ES546" s="2"/>
      <c r="ET546" s="2"/>
      <c r="EU546" s="2"/>
      <c r="EV546" s="2"/>
      <c r="EW546" s="2"/>
      <c r="EX546" s="2"/>
      <c r="EY546" s="2"/>
      <c r="EZ546" s="2"/>
      <c r="FA546" s="2"/>
      <c r="FB546" s="2"/>
      <c r="FC546" s="2"/>
      <c r="FD546" s="2"/>
      <c r="FE546" s="2"/>
      <c r="FF546" s="2"/>
      <c r="FG546" s="2"/>
      <c r="FH546" s="2"/>
      <c r="FI546" s="2"/>
      <c r="FJ546" s="2"/>
      <c r="FK546" s="2"/>
      <c r="FL546" s="2"/>
      <c r="FM546" s="2"/>
      <c r="FN546" s="2"/>
      <c r="FO546" s="2"/>
      <c r="FP546" s="2"/>
      <c r="FQ546" s="2"/>
      <c r="FR546" s="2"/>
      <c r="FS546" s="2"/>
      <c r="FT546" s="2"/>
      <c r="FU546" s="2"/>
      <c r="FV546" s="2"/>
      <c r="FW546" s="2"/>
      <c r="FX546" s="2"/>
      <c r="FY546" s="2"/>
      <c r="FZ546" s="2"/>
      <c r="GA546" s="2"/>
      <c r="GB546" s="2"/>
      <c r="GC546" s="2"/>
      <c r="GD546" s="2"/>
      <c r="GE546" s="2"/>
      <c r="GF546" s="2"/>
      <c r="GG546" s="2"/>
      <c r="GH546" s="2"/>
      <c r="GI546" s="2"/>
      <c r="GJ546" s="2"/>
      <c r="GK546" s="2"/>
      <c r="GL546" s="2"/>
      <c r="GM546" s="2"/>
      <c r="GN546" s="2"/>
      <c r="GO546" s="2"/>
      <c r="GP546" s="2"/>
    </row>
    <row r="547" spans="6:198" s="1" customFormat="1" ht="13.5" customHeight="1" thickBot="1">
      <c r="F547" s="552">
        <f>[1]Input!$C$112</f>
        <v>43211</v>
      </c>
      <c r="G547" s="552"/>
      <c r="H547" s="552"/>
      <c r="I547" s="552"/>
      <c r="J547" s="552"/>
      <c r="K547" s="552"/>
      <c r="L547" s="552"/>
      <c r="M547" s="552"/>
      <c r="N547" s="552"/>
      <c r="O547" s="552"/>
      <c r="P547" s="552"/>
      <c r="Q547" s="552"/>
      <c r="R547" s="552"/>
      <c r="S547" s="552"/>
      <c r="T547" s="552"/>
      <c r="U547" s="552"/>
      <c r="V547" s="552"/>
      <c r="W547" s="552"/>
      <c r="X547" s="552"/>
      <c r="Y547" s="552"/>
      <c r="Z547" s="552"/>
      <c r="AA547" s="552"/>
      <c r="AB547" s="552"/>
      <c r="AC547" s="552"/>
      <c r="AD547" s="552"/>
      <c r="AE547" s="552"/>
      <c r="AF547" s="552"/>
      <c r="AG547" s="552"/>
      <c r="AH547" s="552"/>
      <c r="AI547" s="552"/>
      <c r="AJ547" s="552"/>
      <c r="AK547" s="552"/>
      <c r="AL547" s="552"/>
      <c r="AM547" s="552"/>
      <c r="AN547" s="552"/>
      <c r="AO547" s="552"/>
      <c r="AP547" s="552"/>
      <c r="AQ547" s="552"/>
      <c r="AR547" s="552"/>
      <c r="AS547" s="552"/>
      <c r="AT547" s="552"/>
      <c r="AU547" s="552"/>
      <c r="AV547" s="552"/>
      <c r="AW547" s="552"/>
      <c r="AX547" s="552"/>
      <c r="AY547" s="552"/>
      <c r="AZ547" s="552"/>
      <c r="BA547" s="552"/>
      <c r="BB547" s="552"/>
      <c r="BC547" s="552"/>
      <c r="BD547" s="552"/>
      <c r="BE547" s="552"/>
      <c r="BF547" s="552"/>
      <c r="BG547" s="552"/>
      <c r="BH547" s="552"/>
      <c r="BI547" s="552"/>
      <c r="BJ547" s="552"/>
      <c r="BK547" s="552"/>
      <c r="BR547" s="2"/>
      <c r="BS547" s="2"/>
      <c r="BT547" s="2"/>
      <c r="BU547" s="2"/>
      <c r="BV547" s="2"/>
      <c r="BW547" s="2"/>
      <c r="BX547" s="2"/>
      <c r="BY547" s="2"/>
      <c r="BZ547" s="2"/>
      <c r="CA547" s="2"/>
      <c r="CB547" s="2"/>
      <c r="CC547" s="2"/>
      <c r="CD547" s="2"/>
      <c r="CE547" s="2"/>
      <c r="CF547" s="2"/>
      <c r="CG547" s="2"/>
      <c r="CH547" s="2"/>
      <c r="CI547" s="2"/>
      <c r="CJ547" s="2"/>
      <c r="CK547" s="2"/>
      <c r="CL547" s="2"/>
      <c r="CM547" s="2"/>
      <c r="CN547" s="2"/>
      <c r="CO547" s="2"/>
      <c r="CP547" s="2"/>
      <c r="CQ547" s="2"/>
      <c r="CR547" s="2"/>
      <c r="CS547" s="2"/>
      <c r="CT547" s="2"/>
      <c r="CU547" s="2"/>
      <c r="CV547" s="2"/>
      <c r="CW547" s="2"/>
      <c r="CX547" s="2"/>
      <c r="CY547" s="2"/>
      <c r="CZ547" s="2"/>
      <c r="DA547" s="2"/>
      <c r="DB547" s="2"/>
      <c r="DC547" s="2"/>
      <c r="DD547" s="2"/>
      <c r="DE547" s="2"/>
      <c r="DF547" s="2"/>
      <c r="DG547" s="2"/>
      <c r="DH547" s="2"/>
      <c r="DI547" s="2"/>
      <c r="DJ547" s="2"/>
      <c r="DK547" s="2"/>
      <c r="DL547" s="2"/>
      <c r="DM547" s="2"/>
      <c r="DN547" s="2"/>
      <c r="DO547" s="2"/>
      <c r="DP547" s="2"/>
      <c r="DQ547" s="2"/>
      <c r="DR547" s="2"/>
      <c r="DS547" s="2"/>
      <c r="DT547" s="2"/>
      <c r="DU547" s="2"/>
      <c r="DV547" s="2"/>
      <c r="DW547" s="2"/>
      <c r="DX547" s="2"/>
      <c r="DY547" s="2"/>
      <c r="DZ547" s="2"/>
      <c r="EA547" s="2"/>
      <c r="EB547" s="2"/>
      <c r="EC547" s="2"/>
      <c r="ED547" s="2"/>
      <c r="EE547" s="2"/>
      <c r="EF547" s="2"/>
      <c r="EG547" s="2"/>
      <c r="EH547" s="2"/>
      <c r="EI547" s="2"/>
      <c r="EJ547" s="2"/>
      <c r="EK547" s="2"/>
      <c r="EL547" s="2"/>
      <c r="EM547" s="2"/>
      <c r="EN547" s="2"/>
      <c r="EO547" s="2"/>
      <c r="EP547" s="2"/>
      <c r="EQ547" s="2"/>
      <c r="ER547" s="2"/>
      <c r="ES547" s="2"/>
      <c r="ET547" s="2"/>
      <c r="EU547" s="2"/>
      <c r="EV547" s="2"/>
      <c r="EW547" s="2"/>
      <c r="EX547" s="2"/>
      <c r="EY547" s="2"/>
      <c r="EZ547" s="2"/>
      <c r="FA547" s="2"/>
      <c r="FB547" s="2"/>
      <c r="FC547" s="2"/>
      <c r="FD547" s="2"/>
      <c r="FE547" s="2"/>
      <c r="FF547" s="2"/>
      <c r="FG547" s="2"/>
      <c r="FH547" s="2"/>
      <c r="FI547" s="2"/>
      <c r="FJ547" s="2"/>
      <c r="FK547" s="2"/>
      <c r="FL547" s="2"/>
      <c r="FM547" s="2"/>
      <c r="FN547" s="2"/>
      <c r="FO547" s="2"/>
      <c r="FP547" s="2"/>
      <c r="FQ547" s="2"/>
      <c r="FR547" s="2"/>
      <c r="FS547" s="2"/>
      <c r="FT547" s="2"/>
      <c r="FU547" s="2"/>
      <c r="FV547" s="2"/>
      <c r="FW547" s="2"/>
      <c r="FX547" s="2"/>
      <c r="FY547" s="2"/>
      <c r="FZ547" s="2"/>
      <c r="GA547" s="2"/>
      <c r="GB547" s="2"/>
      <c r="GC547" s="2"/>
      <c r="GD547" s="2"/>
      <c r="GE547" s="2"/>
      <c r="GF547" s="2"/>
      <c r="GG547" s="2"/>
      <c r="GH547" s="2"/>
      <c r="GI547" s="2"/>
      <c r="GJ547" s="2"/>
      <c r="GK547" s="2"/>
      <c r="GL547" s="2"/>
      <c r="GM547" s="2"/>
      <c r="GN547" s="2"/>
      <c r="GO547" s="2"/>
      <c r="GP547" s="2"/>
    </row>
    <row r="548" spans="6:198" s="1" customFormat="1" ht="12.75" customHeight="1">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c r="AL548" s="4"/>
      <c r="AM548" s="4"/>
      <c r="AN548" s="4"/>
      <c r="AO548" s="4"/>
      <c r="AP548" s="4"/>
      <c r="AQ548" s="4"/>
      <c r="AR548" s="4"/>
      <c r="AS548" s="4"/>
      <c r="AT548" s="4"/>
      <c r="AU548" s="4"/>
      <c r="AV548" s="4"/>
      <c r="AW548" s="4"/>
      <c r="AX548" s="4"/>
      <c r="AY548" s="4"/>
      <c r="AZ548" s="4"/>
      <c r="BA548" s="4"/>
      <c r="BB548" s="4"/>
      <c r="BC548" s="4"/>
      <c r="BD548" s="4"/>
      <c r="BE548" s="4"/>
      <c r="BF548" s="4"/>
      <c r="BG548" s="4"/>
      <c r="BH548" s="4"/>
      <c r="BI548" s="4"/>
      <c r="BJ548" s="4"/>
      <c r="BK548" s="4"/>
      <c r="BR548" s="2"/>
      <c r="BS548" s="2"/>
      <c r="BT548" s="2"/>
      <c r="BU548" s="2"/>
      <c r="BV548" s="2"/>
      <c r="BW548" s="2"/>
      <c r="BX548" s="2"/>
      <c r="BY548" s="2"/>
      <c r="BZ548" s="2"/>
      <c r="CA548" s="2"/>
      <c r="CB548" s="2"/>
      <c r="CC548" s="2"/>
      <c r="CD548" s="2"/>
      <c r="CE548" s="2"/>
      <c r="CF548" s="2"/>
      <c r="CG548" s="2"/>
      <c r="CH548" s="2"/>
      <c r="CI548" s="2"/>
      <c r="CJ548" s="2"/>
      <c r="CK548" s="2"/>
      <c r="CL548" s="2"/>
      <c r="CM548" s="2"/>
      <c r="CN548" s="2"/>
      <c r="CO548" s="2"/>
      <c r="CP548" s="2"/>
      <c r="CQ548" s="2"/>
      <c r="CR548" s="2"/>
      <c r="CS548" s="2"/>
      <c r="CT548" s="2"/>
      <c r="CU548" s="2"/>
      <c r="CV548" s="2"/>
      <c r="CW548" s="2"/>
      <c r="CX548" s="2"/>
      <c r="CY548" s="2"/>
      <c r="CZ548" s="2"/>
      <c r="DA548" s="2"/>
      <c r="DB548" s="2"/>
      <c r="DC548" s="2"/>
      <c r="DD548" s="2"/>
      <c r="DE548" s="2"/>
      <c r="DF548" s="2"/>
      <c r="DG548" s="2"/>
      <c r="DH548" s="2"/>
      <c r="DI548" s="2"/>
      <c r="DJ548" s="2"/>
      <c r="DK548" s="2"/>
      <c r="DL548" s="2"/>
      <c r="DM548" s="2"/>
      <c r="DN548" s="2"/>
      <c r="DO548" s="2"/>
      <c r="DP548" s="2"/>
      <c r="DQ548" s="2"/>
      <c r="DR548" s="2"/>
      <c r="DS548" s="2"/>
      <c r="DT548" s="2"/>
      <c r="DU548" s="2"/>
      <c r="DV548" s="2"/>
      <c r="DW548" s="2"/>
      <c r="DX548" s="2"/>
      <c r="DY548" s="2"/>
      <c r="DZ548" s="2"/>
      <c r="EA548" s="2"/>
      <c r="EB548" s="2"/>
      <c r="EC548" s="2"/>
      <c r="ED548" s="2"/>
      <c r="EE548" s="2"/>
      <c r="EF548" s="2"/>
      <c r="EG548" s="2"/>
      <c r="EH548" s="2"/>
      <c r="EI548" s="2"/>
      <c r="EJ548" s="2"/>
      <c r="EK548" s="2"/>
      <c r="EL548" s="2"/>
      <c r="EM548" s="2"/>
      <c r="EN548" s="2"/>
      <c r="EO548" s="2"/>
      <c r="EP548" s="2"/>
      <c r="EQ548" s="2"/>
      <c r="ER548" s="2"/>
      <c r="ES548" s="2"/>
      <c r="ET548" s="2"/>
      <c r="EU548" s="2"/>
      <c r="EV548" s="2"/>
      <c r="EW548" s="2"/>
      <c r="EX548" s="2"/>
      <c r="EY548" s="2"/>
      <c r="EZ548" s="2"/>
      <c r="FA548" s="2"/>
      <c r="FB548" s="2"/>
      <c r="FC548" s="2"/>
      <c r="FD548" s="2"/>
      <c r="FE548" s="2"/>
      <c r="FF548" s="2"/>
      <c r="FG548" s="2"/>
      <c r="FH548" s="2"/>
      <c r="FI548" s="2"/>
      <c r="FJ548" s="2"/>
      <c r="FK548" s="2"/>
      <c r="FL548" s="2"/>
      <c r="FM548" s="2"/>
      <c r="FN548" s="2"/>
      <c r="FO548" s="2"/>
      <c r="FP548" s="2"/>
      <c r="FQ548" s="2"/>
      <c r="FR548" s="2"/>
      <c r="FS548" s="2"/>
      <c r="FT548" s="2"/>
      <c r="FU548" s="2"/>
      <c r="FV548" s="2"/>
      <c r="FW548" s="2"/>
      <c r="FX548" s="2"/>
      <c r="FY548" s="2"/>
      <c r="FZ548" s="2"/>
      <c r="GA548" s="2"/>
      <c r="GB548" s="2"/>
      <c r="GC548" s="2"/>
      <c r="GD548" s="2"/>
      <c r="GE548" s="2"/>
      <c r="GF548" s="2"/>
      <c r="GG548" s="2"/>
      <c r="GH548" s="2"/>
      <c r="GI548" s="2"/>
      <c r="GJ548" s="2"/>
      <c r="GK548" s="2"/>
      <c r="GL548" s="2"/>
      <c r="GM548" s="2"/>
      <c r="GN548" s="2"/>
      <c r="GO548" s="2"/>
      <c r="GP548" s="2"/>
    </row>
    <row r="549" spans="6:198" s="1" customFormat="1" ht="12.75" customHeight="1">
      <c r="F549" s="579" t="s">
        <v>267</v>
      </c>
      <c r="G549" s="579"/>
      <c r="H549" s="579"/>
      <c r="I549" s="579"/>
      <c r="J549" s="579"/>
      <c r="K549" s="579"/>
      <c r="L549" s="579"/>
      <c r="M549" s="579"/>
      <c r="N549" s="579"/>
      <c r="O549" s="579"/>
      <c r="P549" s="579"/>
      <c r="Q549" s="579"/>
      <c r="R549" s="579"/>
      <c r="S549" s="579"/>
      <c r="T549" s="579"/>
      <c r="U549" s="579"/>
      <c r="V549" s="579"/>
      <c r="W549" s="579"/>
      <c r="X549" s="579"/>
      <c r="Y549" s="579"/>
      <c r="Z549" s="579"/>
      <c r="AA549" s="579"/>
      <c r="AB549" s="579"/>
      <c r="AC549" s="579"/>
      <c r="AD549" s="579"/>
      <c r="AE549" s="579"/>
      <c r="AF549" s="579"/>
      <c r="AG549" s="579"/>
      <c r="AH549" s="579"/>
      <c r="AI549" s="579"/>
      <c r="AJ549" s="579"/>
      <c r="AK549" s="579"/>
      <c r="AL549" s="579"/>
      <c r="AM549" s="579"/>
      <c r="AN549" s="579"/>
      <c r="AO549" s="579"/>
      <c r="AP549" s="579"/>
      <c r="AQ549" s="579"/>
      <c r="AR549" s="579"/>
      <c r="AS549" s="579"/>
      <c r="AT549" s="579"/>
      <c r="AU549" s="579"/>
      <c r="AV549" s="579"/>
      <c r="AW549" s="579"/>
      <c r="AX549" s="579"/>
      <c r="AY549" s="579"/>
      <c r="AZ549" s="579"/>
      <c r="BA549" s="579"/>
      <c r="BB549" s="579"/>
      <c r="BC549" s="579"/>
      <c r="BD549" s="579"/>
      <c r="BE549" s="579"/>
      <c r="BF549" s="579"/>
      <c r="BG549" s="579"/>
      <c r="BH549" s="579"/>
      <c r="BI549" s="579"/>
      <c r="BJ549" s="579"/>
      <c r="BK549" s="579"/>
      <c r="BR549" s="2"/>
      <c r="BS549" s="2"/>
      <c r="BT549" s="2"/>
      <c r="BU549" s="2"/>
      <c r="BV549" s="2"/>
      <c r="BW549" s="2"/>
      <c r="BX549" s="2"/>
      <c r="BY549" s="2"/>
      <c r="BZ549" s="2"/>
      <c r="CA549" s="2"/>
      <c r="CB549" s="2"/>
      <c r="CC549" s="2"/>
      <c r="CD549" s="2"/>
      <c r="CE549" s="2"/>
      <c r="CF549" s="2"/>
      <c r="CG549" s="2"/>
      <c r="CH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c r="DG549" s="2"/>
      <c r="DH549" s="2"/>
      <c r="DI549" s="2"/>
      <c r="DJ549" s="2"/>
      <c r="DK549" s="2"/>
      <c r="DL549" s="2"/>
      <c r="DM549" s="2"/>
      <c r="DN549" s="2"/>
      <c r="DO549" s="2"/>
      <c r="DP549" s="2"/>
      <c r="DQ549" s="2"/>
      <c r="DR549" s="2"/>
      <c r="DS549" s="2"/>
      <c r="DT549" s="2"/>
      <c r="DU549" s="2"/>
      <c r="DV549" s="2"/>
      <c r="DW549" s="2"/>
      <c r="DX549" s="2"/>
      <c r="DY549" s="2"/>
      <c r="DZ549" s="2"/>
      <c r="EA549" s="2"/>
      <c r="EB549" s="2"/>
      <c r="EC549" s="2"/>
      <c r="ED549" s="2"/>
      <c r="EE549" s="2"/>
      <c r="EF549" s="2"/>
      <c r="EG549" s="2"/>
      <c r="EH549" s="2"/>
      <c r="EI549" s="2"/>
      <c r="EJ549" s="2"/>
      <c r="EK549" s="2"/>
      <c r="EL549" s="2"/>
      <c r="EM549" s="2"/>
      <c r="EN549" s="2"/>
      <c r="EO549" s="2"/>
      <c r="EP549" s="2"/>
      <c r="EQ549" s="2"/>
      <c r="ER549" s="2"/>
      <c r="ES549" s="2"/>
      <c r="ET549" s="2"/>
      <c r="EU549" s="2"/>
      <c r="EV549" s="2"/>
      <c r="EW549" s="2"/>
      <c r="EX549" s="2"/>
      <c r="EY549" s="2"/>
      <c r="EZ549" s="2"/>
      <c r="FA549" s="2"/>
      <c r="FB549" s="2"/>
      <c r="FC549" s="2"/>
      <c r="FD549" s="2"/>
      <c r="FE549" s="2"/>
      <c r="FF549" s="2"/>
      <c r="FG549" s="2"/>
      <c r="FH549" s="2"/>
      <c r="FI549" s="2"/>
      <c r="FJ549" s="2"/>
      <c r="FK549" s="2"/>
      <c r="FL549" s="2"/>
      <c r="FM549" s="2"/>
      <c r="FN549" s="2"/>
      <c r="FO549" s="2"/>
      <c r="FP549" s="2"/>
      <c r="FQ549" s="2"/>
      <c r="FR549" s="2"/>
      <c r="FS549" s="2"/>
      <c r="FT549" s="2"/>
      <c r="FU549" s="2"/>
      <c r="FV549" s="2"/>
      <c r="FW549" s="2"/>
      <c r="FX549" s="2"/>
      <c r="FY549" s="2"/>
      <c r="FZ549" s="2"/>
      <c r="GA549" s="2"/>
      <c r="GB549" s="2"/>
      <c r="GC549" s="2"/>
      <c r="GD549" s="2"/>
      <c r="GE549" s="2"/>
      <c r="GF549" s="2"/>
      <c r="GG549" s="2"/>
      <c r="GH549" s="2"/>
      <c r="GI549" s="2"/>
      <c r="GJ549" s="2"/>
      <c r="GK549" s="2"/>
      <c r="GL549" s="2"/>
      <c r="GM549" s="2"/>
      <c r="GN549" s="2"/>
      <c r="GO549" s="2"/>
      <c r="GP549" s="2"/>
    </row>
    <row r="550" spans="6:198" s="1" customFormat="1" ht="12.75" customHeight="1">
      <c r="F550" s="310"/>
      <c r="G550" s="310"/>
      <c r="H550" s="310"/>
      <c r="I550" s="310"/>
      <c r="J550" s="310"/>
      <c r="K550" s="310"/>
      <c r="L550" s="310"/>
      <c r="M550" s="310"/>
      <c r="N550" s="310"/>
      <c r="O550" s="310"/>
      <c r="P550" s="310"/>
      <c r="Q550" s="310"/>
      <c r="R550" s="310"/>
      <c r="S550" s="310"/>
      <c r="T550" s="310"/>
      <c r="U550" s="310"/>
      <c r="V550" s="310"/>
      <c r="W550" s="310"/>
      <c r="X550" s="310"/>
      <c r="Y550" s="310"/>
      <c r="Z550" s="310"/>
      <c r="AA550" s="310"/>
      <c r="AB550" s="310"/>
      <c r="AC550" s="310"/>
      <c r="AD550" s="310"/>
      <c r="AE550" s="310"/>
      <c r="AF550" s="310"/>
      <c r="AG550" s="310"/>
      <c r="AH550" s="310"/>
      <c r="AI550" s="310"/>
      <c r="AJ550" s="310"/>
      <c r="AK550" s="310"/>
      <c r="AL550" s="310"/>
      <c r="AM550" s="310"/>
      <c r="AN550" s="310"/>
      <c r="AO550" s="310"/>
      <c r="AP550" s="310"/>
      <c r="AQ550" s="310"/>
      <c r="AR550" s="310"/>
      <c r="AS550" s="310"/>
      <c r="AT550" s="310"/>
      <c r="AU550" s="310"/>
      <c r="AV550" s="310"/>
      <c r="AW550" s="310"/>
      <c r="AX550" s="310"/>
      <c r="AY550" s="310"/>
      <c r="AZ550" s="310"/>
      <c r="BA550" s="310"/>
      <c r="BB550" s="310"/>
      <c r="BC550" s="310"/>
      <c r="BD550" s="310"/>
      <c r="BE550" s="310"/>
      <c r="BF550" s="310"/>
      <c r="BG550" s="310"/>
      <c r="BH550" s="310"/>
      <c r="BI550" s="310"/>
      <c r="BJ550" s="310"/>
      <c r="BK550" s="310"/>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c r="DG550" s="2"/>
      <c r="DH550" s="2"/>
      <c r="DI550" s="2"/>
      <c r="DJ550" s="2"/>
      <c r="DK550" s="2"/>
      <c r="DL550" s="2"/>
      <c r="DM550" s="2"/>
      <c r="DN550" s="2"/>
      <c r="DO550" s="2"/>
      <c r="DP550" s="2"/>
      <c r="DQ550" s="2"/>
      <c r="DR550" s="2"/>
      <c r="DS550" s="2"/>
      <c r="DT550" s="2"/>
      <c r="DU550" s="2"/>
      <c r="DV550" s="2"/>
      <c r="DW550" s="2"/>
      <c r="DX550" s="2"/>
      <c r="DY550" s="2"/>
      <c r="DZ550" s="2"/>
      <c r="EA550" s="2"/>
      <c r="EB550" s="2"/>
      <c r="EC550" s="2"/>
      <c r="ED550" s="2"/>
      <c r="EE550" s="2"/>
      <c r="EF550" s="2"/>
      <c r="EG550" s="2"/>
      <c r="EH550" s="2"/>
      <c r="EI550" s="2"/>
      <c r="EJ550" s="2"/>
      <c r="EK550" s="2"/>
      <c r="EL550" s="2"/>
      <c r="EM550" s="2"/>
      <c r="EN550" s="2"/>
      <c r="EO550" s="2"/>
      <c r="EP550" s="2"/>
      <c r="EQ550" s="2"/>
      <c r="ER550" s="2"/>
      <c r="ES550" s="2"/>
      <c r="ET550" s="2"/>
      <c r="EU550" s="2"/>
      <c r="EV550" s="2"/>
      <c r="EW550" s="2"/>
      <c r="EX550" s="2"/>
      <c r="EY550" s="2"/>
      <c r="EZ550" s="2"/>
      <c r="FA550" s="2"/>
      <c r="FB550" s="2"/>
      <c r="FC550" s="2"/>
      <c r="FD550" s="2"/>
      <c r="FE550" s="2"/>
      <c r="FF550" s="2"/>
      <c r="FG550" s="2"/>
      <c r="FH550" s="2"/>
      <c r="FI550" s="2"/>
      <c r="FJ550" s="2"/>
      <c r="FK550" s="2"/>
      <c r="FL550" s="2"/>
      <c r="FM550" s="2"/>
      <c r="FN550" s="2"/>
      <c r="FO550" s="2"/>
      <c r="FP550" s="2"/>
      <c r="FQ550" s="2"/>
      <c r="FR550" s="2"/>
      <c r="FS550" s="2"/>
      <c r="FT550" s="2"/>
      <c r="FU550" s="2"/>
      <c r="FV550" s="2"/>
      <c r="FW550" s="2"/>
      <c r="FX550" s="2"/>
      <c r="FY550" s="2"/>
      <c r="FZ550" s="2"/>
      <c r="GA550" s="2"/>
      <c r="GB550" s="2"/>
      <c r="GC550" s="2"/>
      <c r="GD550" s="2"/>
      <c r="GE550" s="2"/>
      <c r="GF550" s="2"/>
      <c r="GG550" s="2"/>
      <c r="GH550" s="2"/>
      <c r="GI550" s="2"/>
      <c r="GJ550" s="2"/>
      <c r="GK550" s="2"/>
      <c r="GL550" s="2"/>
      <c r="GM550" s="2"/>
      <c r="GN550" s="2"/>
      <c r="GO550" s="2"/>
      <c r="GP550" s="2"/>
    </row>
    <row r="551" spans="6:198" s="1" customFormat="1" ht="12.75" customHeight="1">
      <c r="F551" s="311"/>
      <c r="G551" s="311"/>
      <c r="H551" s="311"/>
      <c r="I551" s="311"/>
      <c r="J551" s="311"/>
      <c r="K551" s="311"/>
      <c r="L551" s="311"/>
      <c r="M551" s="311"/>
      <c r="N551" s="311"/>
      <c r="O551" s="311"/>
      <c r="P551" s="311"/>
      <c r="Q551" s="311"/>
      <c r="R551" s="311"/>
      <c r="S551" s="311"/>
      <c r="T551" s="311"/>
      <c r="U551" s="311"/>
      <c r="V551" s="311"/>
      <c r="W551" s="311"/>
      <c r="X551" s="311"/>
      <c r="Y551" s="311"/>
      <c r="Z551" s="311"/>
      <c r="AA551" s="311"/>
      <c r="AB551" s="311"/>
      <c r="AC551" s="311"/>
      <c r="AD551" s="311"/>
      <c r="AE551" s="311"/>
      <c r="AF551" s="311"/>
      <c r="AG551" s="311"/>
      <c r="AH551" s="311"/>
      <c r="AI551" s="311"/>
      <c r="AJ551" s="311"/>
      <c r="AK551" s="311"/>
      <c r="AL551" s="311"/>
      <c r="AM551" s="311"/>
      <c r="AN551" s="311"/>
      <c r="AO551" s="311"/>
      <c r="AP551" s="311"/>
      <c r="AQ551" s="311"/>
      <c r="AR551" s="311"/>
      <c r="AS551" s="311"/>
      <c r="AT551" s="311"/>
      <c r="AU551" s="311"/>
      <c r="AV551" s="311"/>
      <c r="AW551" s="311"/>
      <c r="AX551" s="311"/>
      <c r="AY551" s="311"/>
      <c r="AZ551" s="311"/>
      <c r="BA551" s="311"/>
      <c r="BB551" s="311"/>
      <c r="BC551" s="311"/>
      <c r="BD551" s="311"/>
      <c r="BE551" s="311"/>
      <c r="BF551" s="311"/>
      <c r="BG551" s="311"/>
      <c r="BH551" s="311"/>
      <c r="BI551" s="311"/>
      <c r="BJ551" s="311"/>
      <c r="BK551" s="311"/>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c r="DG551" s="2"/>
      <c r="DH551" s="2"/>
      <c r="DI551" s="2"/>
      <c r="DJ551" s="2"/>
      <c r="DK551" s="2"/>
      <c r="DL551" s="2"/>
      <c r="DM551" s="2"/>
      <c r="DN551" s="2"/>
      <c r="DO551" s="2"/>
      <c r="DP551" s="2"/>
      <c r="DQ551" s="2"/>
      <c r="DR551" s="2"/>
      <c r="DS551" s="2"/>
      <c r="DT551" s="2"/>
      <c r="DU551" s="2"/>
      <c r="DV551" s="2"/>
      <c r="DW551" s="2"/>
      <c r="DX551" s="2"/>
      <c r="DY551" s="2"/>
      <c r="DZ551" s="2"/>
      <c r="EA551" s="2"/>
      <c r="EB551" s="2"/>
      <c r="EC551" s="2"/>
      <c r="ED551" s="2"/>
      <c r="EE551" s="2"/>
      <c r="EF551" s="2"/>
      <c r="EG551" s="2"/>
      <c r="EH551" s="2"/>
      <c r="EI551" s="2"/>
      <c r="EJ551" s="2"/>
      <c r="EK551" s="2"/>
      <c r="EL551" s="2"/>
      <c r="EM551" s="2"/>
      <c r="EN551" s="2"/>
      <c r="EO551" s="2"/>
      <c r="EP551" s="2"/>
      <c r="EQ551" s="2"/>
      <c r="ER551" s="2"/>
      <c r="ES551" s="2"/>
      <c r="ET551" s="2"/>
      <c r="EU551" s="2"/>
      <c r="EV551" s="2"/>
      <c r="EW551" s="2"/>
      <c r="EX551" s="2"/>
      <c r="EY551" s="2"/>
      <c r="EZ551" s="2"/>
      <c r="FA551" s="2"/>
      <c r="FB551" s="2"/>
      <c r="FC551" s="2"/>
      <c r="FD551" s="2"/>
      <c r="FE551" s="2"/>
      <c r="FF551" s="2"/>
      <c r="FG551" s="2"/>
      <c r="FH551" s="2"/>
      <c r="FI551" s="2"/>
      <c r="FJ551" s="2"/>
      <c r="FK551" s="2"/>
      <c r="FL551" s="2"/>
      <c r="FM551" s="2"/>
      <c r="FN551" s="2"/>
      <c r="FO551" s="2"/>
      <c r="FP551" s="2"/>
      <c r="FQ551" s="2"/>
      <c r="FR551" s="2"/>
      <c r="FS551" s="2"/>
      <c r="FT551" s="2"/>
      <c r="FU551" s="2"/>
      <c r="FV551" s="2"/>
      <c r="FW551" s="2"/>
      <c r="FX551" s="2"/>
      <c r="FY551" s="2"/>
      <c r="FZ551" s="2"/>
      <c r="GA551" s="2"/>
      <c r="GB551" s="2"/>
      <c r="GC551" s="2"/>
      <c r="GD551" s="2"/>
      <c r="GE551" s="2"/>
      <c r="GF551" s="2"/>
      <c r="GG551" s="2"/>
      <c r="GH551" s="2"/>
      <c r="GI551" s="2"/>
      <c r="GJ551" s="2"/>
      <c r="GK551" s="2"/>
      <c r="GL551" s="2"/>
      <c r="GM551" s="2"/>
      <c r="GN551" s="2"/>
      <c r="GO551" s="2"/>
      <c r="GP551" s="2"/>
    </row>
    <row r="552" spans="6:198" s="1" customFormat="1" ht="12.75" customHeight="1">
      <c r="F552" s="311"/>
      <c r="G552" s="311"/>
      <c r="H552" s="311"/>
      <c r="I552" s="311"/>
      <c r="J552" s="311"/>
      <c r="K552" s="311"/>
      <c r="L552" s="311"/>
      <c r="M552" s="311"/>
      <c r="N552" s="311"/>
      <c r="O552" s="311"/>
      <c r="P552" s="311"/>
      <c r="Q552" s="311"/>
      <c r="R552" s="311"/>
      <c r="S552" s="311"/>
      <c r="T552" s="311"/>
      <c r="U552" s="311"/>
      <c r="V552" s="311"/>
      <c r="W552" s="311"/>
      <c r="X552" s="311"/>
      <c r="Y552" s="311"/>
      <c r="Z552" s="311"/>
      <c r="AA552" s="311"/>
      <c r="AB552" s="311"/>
      <c r="AC552" s="311"/>
      <c r="AD552" s="311"/>
      <c r="AE552" s="311"/>
      <c r="AF552" s="311"/>
      <c r="AG552" s="311"/>
      <c r="AH552" s="311"/>
      <c r="AI552" s="311"/>
      <c r="AJ552" s="311"/>
      <c r="AK552" s="311"/>
      <c r="AL552" s="311"/>
      <c r="AM552" s="311"/>
      <c r="AN552" s="311"/>
      <c r="AO552" s="311"/>
      <c r="AP552" s="311"/>
      <c r="AQ552" s="311"/>
      <c r="AR552" s="311"/>
      <c r="AS552" s="311"/>
      <c r="AT552" s="311"/>
      <c r="AU552" s="311"/>
      <c r="AV552" s="311"/>
      <c r="AW552" s="311"/>
      <c r="AX552" s="311"/>
      <c r="AY552" s="311"/>
      <c r="AZ552" s="311"/>
      <c r="BA552" s="311"/>
      <c r="BB552" s="311"/>
      <c r="BC552" s="311"/>
      <c r="BD552" s="311"/>
      <c r="BE552" s="311"/>
      <c r="BF552" s="311"/>
      <c r="BG552" s="311"/>
      <c r="BH552" s="311"/>
      <c r="BI552" s="311"/>
      <c r="BJ552" s="311"/>
      <c r="BK552" s="311"/>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c r="DG552" s="2"/>
      <c r="DH552" s="2"/>
      <c r="DI552" s="2"/>
      <c r="DJ552" s="2"/>
      <c r="DK552" s="2"/>
      <c r="DL552" s="2"/>
      <c r="DM552" s="2"/>
      <c r="DN552" s="2"/>
      <c r="DO552" s="2"/>
      <c r="DP552" s="2"/>
      <c r="DQ552" s="2"/>
      <c r="DR552" s="2"/>
      <c r="DS552" s="2"/>
      <c r="DT552" s="2"/>
      <c r="DU552" s="2"/>
      <c r="DV552" s="2"/>
      <c r="DW552" s="2"/>
      <c r="DX552" s="2"/>
      <c r="DY552" s="2"/>
      <c r="DZ552" s="2"/>
      <c r="EA552" s="2"/>
      <c r="EB552" s="2"/>
      <c r="EC552" s="2"/>
      <c r="ED552" s="2"/>
      <c r="EE552" s="2"/>
      <c r="EF552" s="2"/>
      <c r="EG552" s="2"/>
      <c r="EH552" s="2"/>
      <c r="EI552" s="2"/>
      <c r="EJ552" s="2"/>
      <c r="EK552" s="2"/>
      <c r="EL552" s="2"/>
      <c r="EM552" s="2"/>
      <c r="EN552" s="2"/>
      <c r="EO552" s="2"/>
      <c r="EP552" s="2"/>
      <c r="EQ552" s="2"/>
      <c r="ER552" s="2"/>
      <c r="ES552" s="2"/>
      <c r="ET552" s="2"/>
      <c r="EU552" s="2"/>
      <c r="EV552" s="2"/>
      <c r="EW552" s="2"/>
      <c r="EX552" s="2"/>
      <c r="EY552" s="2"/>
      <c r="EZ552" s="2"/>
      <c r="FA552" s="2"/>
      <c r="FB552" s="2"/>
      <c r="FC552" s="2"/>
      <c r="FD552" s="2"/>
      <c r="FE552" s="2"/>
      <c r="FF552" s="2"/>
      <c r="FG552" s="2"/>
      <c r="FH552" s="2"/>
      <c r="FI552" s="2"/>
      <c r="FJ552" s="2"/>
      <c r="FK552" s="2"/>
      <c r="FL552" s="2"/>
      <c r="FM552" s="2"/>
      <c r="FN552" s="2"/>
      <c r="FO552" s="2"/>
      <c r="FP552" s="2"/>
      <c r="FQ552" s="2"/>
      <c r="FR552" s="2"/>
      <c r="FS552" s="2"/>
      <c r="FT552" s="2"/>
      <c r="FU552" s="2"/>
      <c r="FV552" s="2"/>
      <c r="FW552" s="2"/>
      <c r="FX552" s="2"/>
      <c r="FY552" s="2"/>
      <c r="FZ552" s="2"/>
      <c r="GA552" s="2"/>
      <c r="GB552" s="2"/>
      <c r="GC552" s="2"/>
      <c r="GD552" s="2"/>
      <c r="GE552" s="2"/>
      <c r="GF552" s="2"/>
      <c r="GG552" s="2"/>
      <c r="GH552" s="2"/>
      <c r="GI552" s="2"/>
      <c r="GJ552" s="2"/>
      <c r="GK552" s="2"/>
      <c r="GL552" s="2"/>
      <c r="GM552" s="2"/>
      <c r="GN552" s="2"/>
      <c r="GO552" s="2"/>
      <c r="GP552" s="2"/>
    </row>
    <row r="553" spans="6:198" s="1" customFormat="1" ht="12.75" customHeight="1">
      <c r="F553" s="311"/>
      <c r="G553" s="311"/>
      <c r="H553" s="311"/>
      <c r="I553" s="311"/>
      <c r="J553" s="311"/>
      <c r="K553" s="311"/>
      <c r="L553" s="311"/>
      <c r="M553" s="311"/>
      <c r="N553" s="311"/>
      <c r="O553" s="311"/>
      <c r="P553" s="311"/>
      <c r="Q553" s="311"/>
      <c r="R553" s="311"/>
      <c r="S553" s="12"/>
      <c r="T553" s="12"/>
      <c r="U553" s="12"/>
      <c r="V553" s="12"/>
      <c r="W553" s="12"/>
      <c r="X553" s="12"/>
      <c r="Y553" s="12"/>
      <c r="Z553" s="12"/>
      <c r="AA553" s="12"/>
      <c r="AB553" s="12"/>
      <c r="AC553" s="12"/>
      <c r="AD553" s="12"/>
      <c r="AE553" s="12"/>
      <c r="AF553" s="12"/>
      <c r="AG553" s="12"/>
      <c r="AH553" s="12"/>
      <c r="AI553" s="12"/>
      <c r="AJ553" s="12"/>
      <c r="AK553" s="12"/>
      <c r="AL553" s="12"/>
      <c r="AM553" s="12"/>
      <c r="AN553" s="12"/>
      <c r="AO553" s="12"/>
      <c r="AP553" s="12"/>
      <c r="AQ553" s="12"/>
      <c r="AR553" s="12"/>
      <c r="AS553" s="12"/>
      <c r="AT553" s="12"/>
      <c r="AU553" s="12"/>
      <c r="AV553" s="12"/>
      <c r="AW553" s="12"/>
      <c r="AX553" s="311"/>
      <c r="AY553" s="311"/>
      <c r="AZ553" s="311"/>
      <c r="BA553" s="311"/>
      <c r="BB553" s="311"/>
      <c r="BC553" s="311"/>
      <c r="BD553" s="311"/>
      <c r="BE553" s="311"/>
      <c r="BF553" s="311"/>
      <c r="BG553" s="311"/>
      <c r="BH553" s="311"/>
      <c r="BI553" s="311"/>
      <c r="BJ553" s="311"/>
      <c r="BK553" s="311"/>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c r="DG553" s="2"/>
      <c r="DH553" s="2"/>
      <c r="DI553" s="2"/>
      <c r="DJ553" s="2"/>
      <c r="DK553" s="2"/>
      <c r="DL553" s="2"/>
      <c r="DM553" s="2"/>
      <c r="DN553" s="2"/>
      <c r="DO553" s="2"/>
      <c r="DP553" s="2"/>
      <c r="DQ553" s="2"/>
      <c r="DR553" s="2"/>
      <c r="DS553" s="2"/>
      <c r="DT553" s="2"/>
      <c r="DU553" s="2"/>
      <c r="DV553" s="2"/>
      <c r="DW553" s="2"/>
      <c r="DX553" s="2"/>
      <c r="DY553" s="2"/>
      <c r="DZ553" s="2"/>
      <c r="EA553" s="2"/>
      <c r="EB553" s="2"/>
      <c r="EC553" s="2"/>
      <c r="ED553" s="2"/>
      <c r="EE553" s="2"/>
      <c r="EF553" s="2"/>
      <c r="EG553" s="2"/>
      <c r="EH553" s="2"/>
      <c r="EI553" s="2"/>
      <c r="EJ553" s="2"/>
      <c r="EK553" s="2"/>
      <c r="EL553" s="2"/>
      <c r="EM553" s="2"/>
      <c r="EN553" s="2"/>
      <c r="EO553" s="2"/>
      <c r="EP553" s="2"/>
      <c r="EQ553" s="2"/>
      <c r="ER553" s="2"/>
      <c r="ES553" s="2"/>
      <c r="ET553" s="2"/>
      <c r="EU553" s="2"/>
      <c r="EV553" s="2"/>
      <c r="EW553" s="2"/>
      <c r="EX553" s="2"/>
      <c r="EY553" s="2"/>
      <c r="EZ553" s="2"/>
      <c r="FA553" s="2"/>
      <c r="FB553" s="2"/>
      <c r="FC553" s="2"/>
      <c r="FD553" s="2"/>
      <c r="FE553" s="2"/>
      <c r="FF553" s="2"/>
      <c r="FG553" s="2"/>
      <c r="FH553" s="2"/>
      <c r="FI553" s="2"/>
      <c r="FJ553" s="2"/>
      <c r="FK553" s="2"/>
      <c r="FL553" s="2"/>
      <c r="FM553" s="2"/>
      <c r="FN553" s="2"/>
      <c r="FO553" s="2"/>
      <c r="FP553" s="2"/>
      <c r="FQ553" s="2"/>
      <c r="FR553" s="2"/>
      <c r="FS553" s="2"/>
      <c r="FT553" s="2"/>
      <c r="FU553" s="2"/>
      <c r="FV553" s="2"/>
      <c r="FW553" s="2"/>
      <c r="FX553" s="2"/>
      <c r="FY553" s="2"/>
      <c r="FZ553" s="2"/>
      <c r="GA553" s="2"/>
      <c r="GB553" s="2"/>
      <c r="GC553" s="2"/>
      <c r="GD553" s="2"/>
      <c r="GE553" s="2"/>
      <c r="GF553" s="2"/>
      <c r="GG553" s="2"/>
      <c r="GH553" s="2"/>
      <c r="GI553" s="2"/>
      <c r="GJ553" s="2"/>
      <c r="GK553" s="2"/>
      <c r="GL553" s="2"/>
      <c r="GM553" s="2"/>
      <c r="GN553" s="2"/>
      <c r="GO553" s="2"/>
      <c r="GP553" s="2"/>
    </row>
    <row r="554" spans="6:198" s="1" customFormat="1" ht="12.75" customHeight="1">
      <c r="F554" s="311"/>
      <c r="G554" s="311"/>
      <c r="H554" s="311"/>
      <c r="I554" s="311"/>
      <c r="J554" s="311"/>
      <c r="K554" s="311"/>
      <c r="L554" s="311"/>
      <c r="M554" s="311"/>
      <c r="N554" s="311"/>
      <c r="O554" s="311"/>
      <c r="P554" s="311"/>
      <c r="Q554" s="311"/>
      <c r="R554" s="311"/>
      <c r="S554" s="311"/>
      <c r="T554" s="311"/>
      <c r="U554" s="311"/>
      <c r="V554" s="311"/>
      <c r="W554" s="311"/>
      <c r="X554" s="311"/>
      <c r="Y554" s="311"/>
      <c r="Z554" s="311"/>
      <c r="AA554" s="311"/>
      <c r="AB554" s="311"/>
      <c r="AC554" s="311"/>
      <c r="AD554" s="311"/>
      <c r="AE554" s="311"/>
      <c r="AF554" s="311"/>
      <c r="AG554" s="311"/>
      <c r="AH554" s="311"/>
      <c r="AI554" s="311"/>
      <c r="AJ554" s="311"/>
      <c r="AK554" s="311"/>
      <c r="AL554" s="311"/>
      <c r="AM554" s="311"/>
      <c r="AN554" s="311"/>
      <c r="AO554" s="311"/>
      <c r="AP554" s="311"/>
      <c r="AQ554" s="311"/>
      <c r="AR554" s="311"/>
      <c r="AS554" s="311"/>
      <c r="AT554" s="311"/>
      <c r="AU554" s="311"/>
      <c r="AV554" s="311"/>
      <c r="AW554" s="311"/>
      <c r="AX554" s="311"/>
      <c r="AY554" s="311"/>
      <c r="AZ554" s="311"/>
      <c r="BA554" s="311"/>
      <c r="BB554" s="311"/>
      <c r="BC554" s="311"/>
      <c r="BD554" s="311"/>
      <c r="BE554" s="311"/>
      <c r="BF554" s="311"/>
      <c r="BG554" s="311"/>
      <c r="BH554" s="311"/>
      <c r="BI554" s="311"/>
      <c r="BJ554" s="311"/>
      <c r="BK554" s="311"/>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c r="CZ554" s="2"/>
      <c r="DA554" s="2"/>
      <c r="DB554" s="2"/>
      <c r="DC554" s="2"/>
      <c r="DD554" s="2"/>
      <c r="DE554" s="2"/>
      <c r="DF554" s="2"/>
      <c r="DG554" s="2"/>
      <c r="DH554" s="2"/>
      <c r="DI554" s="2"/>
      <c r="DJ554" s="2"/>
      <c r="DK554" s="2"/>
      <c r="DL554" s="2"/>
      <c r="DM554" s="2"/>
      <c r="DN554" s="2"/>
      <c r="DO554" s="2"/>
      <c r="DP554" s="2"/>
      <c r="DQ554" s="2"/>
      <c r="DR554" s="2"/>
      <c r="DS554" s="2"/>
      <c r="DT554" s="2"/>
      <c r="DU554" s="2"/>
      <c r="DV554" s="2"/>
      <c r="DW554" s="2"/>
      <c r="DX554" s="2"/>
      <c r="DY554" s="2"/>
      <c r="DZ554" s="2"/>
      <c r="EA554" s="2"/>
      <c r="EB554" s="2"/>
      <c r="EC554" s="2"/>
      <c r="ED554" s="2"/>
      <c r="EE554" s="2"/>
      <c r="EF554" s="2"/>
      <c r="EG554" s="2"/>
      <c r="EH554" s="2"/>
      <c r="EI554" s="2"/>
      <c r="EJ554" s="2"/>
      <c r="EK554" s="2"/>
      <c r="EL554" s="2"/>
      <c r="EM554" s="2"/>
      <c r="EN554" s="2"/>
      <c r="EO554" s="2"/>
      <c r="EP554" s="2"/>
      <c r="EQ554" s="2"/>
      <c r="ER554" s="2"/>
      <c r="ES554" s="2"/>
      <c r="ET554" s="2"/>
      <c r="EU554" s="2"/>
      <c r="EV554" s="2"/>
      <c r="EW554" s="2"/>
      <c r="EX554" s="2"/>
      <c r="EY554" s="2"/>
      <c r="EZ554" s="2"/>
      <c r="FA554" s="2"/>
      <c r="FB554" s="2"/>
      <c r="FC554" s="2"/>
      <c r="FD554" s="2"/>
      <c r="FE554" s="2"/>
      <c r="FF554" s="2"/>
      <c r="FG554" s="2"/>
      <c r="FH554" s="2"/>
      <c r="FI554" s="2"/>
      <c r="FJ554" s="2"/>
      <c r="FK554" s="2"/>
      <c r="FL554" s="2"/>
      <c r="FM554" s="2"/>
      <c r="FN554" s="2"/>
      <c r="FO554" s="2"/>
      <c r="FP554" s="2"/>
      <c r="FQ554" s="2"/>
      <c r="FR554" s="2"/>
      <c r="FS554" s="2"/>
      <c r="FT554" s="2"/>
      <c r="FU554" s="2"/>
      <c r="FV554" s="2"/>
      <c r="FW554" s="2"/>
      <c r="FX554" s="2"/>
      <c r="FY554" s="2"/>
      <c r="FZ554" s="2"/>
      <c r="GA554" s="2"/>
      <c r="GB554" s="2"/>
      <c r="GC554" s="2"/>
      <c r="GD554" s="2"/>
      <c r="GE554" s="2"/>
      <c r="GF554" s="2"/>
      <c r="GG554" s="2"/>
      <c r="GH554" s="2"/>
      <c r="GI554" s="2"/>
      <c r="GJ554" s="2"/>
      <c r="GK554" s="2"/>
      <c r="GL554" s="2"/>
      <c r="GM554" s="2"/>
      <c r="GN554" s="2"/>
      <c r="GO554" s="2"/>
      <c r="GP554" s="2"/>
    </row>
    <row r="555" spans="6:198" s="1" customFormat="1" ht="12.75" customHeight="1">
      <c r="F555" s="311"/>
      <c r="G555" s="311"/>
      <c r="H555" s="311"/>
      <c r="I555" s="311"/>
      <c r="J555" s="311"/>
      <c r="K555" s="311"/>
      <c r="L555" s="311"/>
      <c r="M555" s="311"/>
      <c r="N555" s="311"/>
      <c r="O555" s="732" t="s">
        <v>268</v>
      </c>
      <c r="P555" s="732"/>
      <c r="Q555" s="732"/>
      <c r="R555" s="732"/>
      <c r="S555" s="733"/>
      <c r="T555" s="732"/>
      <c r="U555" s="732"/>
      <c r="V555" s="732"/>
      <c r="W555" s="732"/>
      <c r="X555" s="732"/>
      <c r="Y555" s="732"/>
      <c r="Z555" s="732"/>
      <c r="AA555" s="732"/>
      <c r="AB555" s="732"/>
      <c r="AC555" s="732"/>
      <c r="AD555" s="311"/>
      <c r="AE555" s="311"/>
      <c r="AF555" s="734"/>
      <c r="AG555" s="732"/>
      <c r="AH555" s="732"/>
      <c r="AI555" s="732"/>
      <c r="AJ555" s="732"/>
      <c r="AK555" s="732"/>
      <c r="AL555" s="311"/>
      <c r="AM555" s="311"/>
      <c r="AN555" s="311"/>
      <c r="AO555" s="311"/>
      <c r="AP555" s="311"/>
      <c r="AQ555" s="311"/>
      <c r="AR555" s="12"/>
      <c r="AS555" s="12"/>
      <c r="AT555" s="12"/>
      <c r="AU555" s="12"/>
      <c r="AV555" s="12"/>
      <c r="AW555" s="12"/>
      <c r="AX555" s="311"/>
      <c r="AY555" s="311"/>
      <c r="AZ555" s="311"/>
      <c r="BA555" s="311"/>
      <c r="BB555" s="311"/>
      <c r="BC555" s="311"/>
      <c r="BD555" s="311"/>
      <c r="BE555" s="311"/>
      <c r="BF555" s="311"/>
      <c r="BG555" s="311"/>
      <c r="BH555" s="311"/>
      <c r="BI555" s="311"/>
      <c r="BJ555" s="311"/>
      <c r="BK555" s="311"/>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c r="DG555" s="2"/>
      <c r="DH555" s="2"/>
      <c r="DI555" s="2"/>
      <c r="DJ555" s="2"/>
      <c r="DK555" s="2"/>
      <c r="DL555" s="2"/>
      <c r="DM555" s="2"/>
      <c r="DN555" s="2"/>
      <c r="DO555" s="2"/>
      <c r="DP555" s="2"/>
      <c r="DQ555" s="2"/>
      <c r="DR555" s="2"/>
      <c r="DS555" s="2"/>
      <c r="DT555" s="2"/>
      <c r="DU555" s="2"/>
      <c r="DV555" s="2"/>
      <c r="DW555" s="2"/>
      <c r="DX555" s="2"/>
      <c r="DY555" s="2"/>
      <c r="DZ555" s="2"/>
      <c r="EA555" s="2"/>
      <c r="EB555" s="2"/>
      <c r="EC555" s="2"/>
      <c r="ED555" s="2"/>
      <c r="EE555" s="2"/>
      <c r="EF555" s="2"/>
      <c r="EG555" s="2"/>
      <c r="EH555" s="2"/>
      <c r="EI555" s="2"/>
      <c r="EJ555" s="2"/>
      <c r="EK555" s="2"/>
      <c r="EL555" s="2"/>
      <c r="EM555" s="2"/>
      <c r="EN555" s="2"/>
      <c r="EO555" s="2"/>
      <c r="EP555" s="2"/>
      <c r="EQ555" s="2"/>
      <c r="ER555" s="2"/>
      <c r="ES555" s="2"/>
      <c r="ET555" s="2"/>
      <c r="EU555" s="2"/>
      <c r="EV555" s="2"/>
      <c r="EW555" s="2"/>
      <c r="EX555" s="2"/>
      <c r="EY555" s="2"/>
      <c r="EZ555" s="2"/>
      <c r="FA555" s="2"/>
      <c r="FB555" s="2"/>
      <c r="FC555" s="2"/>
      <c r="FD555" s="2"/>
      <c r="FE555" s="2"/>
      <c r="FF555" s="2"/>
      <c r="FG555" s="2"/>
      <c r="FH555" s="2"/>
      <c r="FI555" s="2"/>
      <c r="FJ555" s="2"/>
      <c r="FK555" s="2"/>
      <c r="FL555" s="2"/>
      <c r="FM555" s="2"/>
      <c r="FN555" s="2"/>
      <c r="FO555" s="2"/>
      <c r="FP555" s="2"/>
      <c r="FQ555" s="2"/>
      <c r="FR555" s="2"/>
      <c r="FS555" s="2"/>
      <c r="FT555" s="2"/>
      <c r="FU555" s="2"/>
      <c r="FV555" s="2"/>
      <c r="FW555" s="2"/>
      <c r="FX555" s="2"/>
      <c r="FY555" s="2"/>
      <c r="FZ555" s="2"/>
      <c r="GA555" s="2"/>
      <c r="GB555" s="2"/>
      <c r="GC555" s="2"/>
      <c r="GD555" s="2"/>
      <c r="GE555" s="2"/>
      <c r="GF555" s="2"/>
      <c r="GG555" s="2"/>
      <c r="GH555" s="2"/>
      <c r="GI555" s="2"/>
      <c r="GJ555" s="2"/>
      <c r="GK555" s="2"/>
      <c r="GL555" s="2"/>
      <c r="GM555" s="2"/>
      <c r="GN555" s="2"/>
      <c r="GO555" s="2"/>
      <c r="GP555" s="2"/>
    </row>
    <row r="556" spans="6:198" s="1" customFormat="1" ht="12.75" customHeight="1">
      <c r="F556" s="311"/>
      <c r="G556" s="311"/>
      <c r="H556" s="311"/>
      <c r="I556" s="311"/>
      <c r="J556" s="311"/>
      <c r="K556" s="311"/>
      <c r="L556" s="311"/>
      <c r="M556" s="311"/>
      <c r="N556" s="311"/>
      <c r="O556" s="311"/>
      <c r="P556" s="311"/>
      <c r="Q556" s="311"/>
      <c r="R556" s="311"/>
      <c r="S556" s="311"/>
      <c r="T556" s="311"/>
      <c r="U556" s="311"/>
      <c r="V556" s="311"/>
      <c r="W556" s="311"/>
      <c r="X556" s="311"/>
      <c r="Y556" s="311"/>
      <c r="Z556" s="311"/>
      <c r="AA556" s="311"/>
      <c r="AB556" s="311"/>
      <c r="AC556" s="311"/>
      <c r="AD556" s="311"/>
      <c r="AE556" s="311"/>
      <c r="AF556" s="311"/>
      <c r="AG556" s="311"/>
      <c r="AH556" s="311"/>
      <c r="AI556" s="311"/>
      <c r="AJ556" s="311"/>
      <c r="AK556" s="311"/>
      <c r="AL556" s="311"/>
      <c r="AM556" s="311"/>
      <c r="AN556" s="311"/>
      <c r="AO556" s="311"/>
      <c r="AP556" s="311"/>
      <c r="AQ556" s="311"/>
      <c r="AR556" s="311"/>
      <c r="AS556" s="311"/>
      <c r="AT556" s="311"/>
      <c r="AU556" s="311"/>
      <c r="AV556" s="311"/>
      <c r="AW556" s="311"/>
      <c r="AX556" s="311"/>
      <c r="AY556" s="311"/>
      <c r="AZ556" s="311"/>
      <c r="BA556" s="311"/>
      <c r="BB556" s="311"/>
      <c r="BC556" s="311"/>
      <c r="BD556" s="311"/>
      <c r="BE556" s="311"/>
      <c r="BF556" s="311"/>
      <c r="BG556" s="311"/>
      <c r="BH556" s="311"/>
      <c r="BI556" s="311"/>
      <c r="BJ556" s="311"/>
      <c r="BK556" s="311"/>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c r="CZ556" s="2"/>
      <c r="DA556" s="2"/>
      <c r="DB556" s="2"/>
      <c r="DC556" s="2"/>
      <c r="DD556" s="2"/>
      <c r="DE556" s="2"/>
      <c r="DF556" s="2"/>
      <c r="DG556" s="2"/>
      <c r="DH556" s="2"/>
      <c r="DI556" s="2"/>
      <c r="DJ556" s="2"/>
      <c r="DK556" s="2"/>
      <c r="DL556" s="2"/>
      <c r="DM556" s="2"/>
      <c r="DN556" s="2"/>
      <c r="DO556" s="2"/>
      <c r="DP556" s="2"/>
      <c r="DQ556" s="2"/>
      <c r="DR556" s="2"/>
      <c r="DS556" s="2"/>
      <c r="DT556" s="2"/>
      <c r="DU556" s="2"/>
      <c r="DV556" s="2"/>
      <c r="DW556" s="2"/>
      <c r="DX556" s="2"/>
      <c r="DY556" s="2"/>
      <c r="DZ556" s="2"/>
      <c r="EA556" s="2"/>
      <c r="EB556" s="2"/>
      <c r="EC556" s="2"/>
      <c r="ED556" s="2"/>
      <c r="EE556" s="2"/>
      <c r="EF556" s="2"/>
      <c r="EG556" s="2"/>
      <c r="EH556" s="2"/>
      <c r="EI556" s="2"/>
      <c r="EJ556" s="2"/>
      <c r="EK556" s="2"/>
      <c r="EL556" s="2"/>
      <c r="EM556" s="2"/>
      <c r="EN556" s="2"/>
      <c r="EO556" s="2"/>
      <c r="EP556" s="2"/>
      <c r="EQ556" s="2"/>
      <c r="ER556" s="2"/>
      <c r="ES556" s="2"/>
      <c r="ET556" s="2"/>
      <c r="EU556" s="2"/>
      <c r="EV556" s="2"/>
      <c r="EW556" s="2"/>
      <c r="EX556" s="2"/>
      <c r="EY556" s="2"/>
      <c r="EZ556" s="2"/>
      <c r="FA556" s="2"/>
      <c r="FB556" s="2"/>
      <c r="FC556" s="2"/>
      <c r="FD556" s="2"/>
      <c r="FE556" s="2"/>
      <c r="FF556" s="2"/>
      <c r="FG556" s="2"/>
      <c r="FH556" s="2"/>
      <c r="FI556" s="2"/>
      <c r="FJ556" s="2"/>
      <c r="FK556" s="2"/>
      <c r="FL556" s="2"/>
      <c r="FM556" s="2"/>
      <c r="FN556" s="2"/>
      <c r="FO556" s="2"/>
      <c r="FP556" s="2"/>
      <c r="FQ556" s="2"/>
      <c r="FR556" s="2"/>
      <c r="FS556" s="2"/>
      <c r="FT556" s="2"/>
      <c r="FU556" s="2"/>
      <c r="FV556" s="2"/>
      <c r="FW556" s="2"/>
      <c r="FX556" s="2"/>
      <c r="FY556" s="2"/>
      <c r="FZ556" s="2"/>
      <c r="GA556" s="2"/>
      <c r="GB556" s="2"/>
      <c r="GC556" s="2"/>
      <c r="GD556" s="2"/>
      <c r="GE556" s="2"/>
      <c r="GF556" s="2"/>
      <c r="GG556" s="2"/>
      <c r="GH556" s="2"/>
      <c r="GI556" s="2"/>
      <c r="GJ556" s="2"/>
      <c r="GK556" s="2"/>
      <c r="GL556" s="2"/>
      <c r="GM556" s="2"/>
      <c r="GN556" s="2"/>
      <c r="GO556" s="2"/>
      <c r="GP556" s="2"/>
    </row>
    <row r="557" spans="6:198" s="1" customFormat="1" ht="12.75" customHeight="1">
      <c r="F557" s="311"/>
      <c r="G557" s="311"/>
      <c r="H557" s="311"/>
      <c r="I557" s="311"/>
      <c r="J557" s="311"/>
      <c r="K557" s="311"/>
      <c r="L557" s="311"/>
      <c r="M557" s="311"/>
      <c r="N557" s="311"/>
      <c r="O557" s="311"/>
      <c r="P557" s="311"/>
      <c r="Q557" s="311"/>
      <c r="R557" s="311"/>
      <c r="S557" s="311"/>
      <c r="T557" s="311"/>
      <c r="U557" s="311"/>
      <c r="V557" s="311"/>
      <c r="W557" s="311"/>
      <c r="X557" s="735" t="s">
        <v>269</v>
      </c>
      <c r="Y557" s="735"/>
      <c r="Z557" s="735"/>
      <c r="AA557" s="735"/>
      <c r="AB557" s="735"/>
      <c r="AC557" s="735"/>
      <c r="AD557" s="311"/>
      <c r="AE557" s="311"/>
      <c r="AF557" s="735" t="s">
        <v>270</v>
      </c>
      <c r="AG557" s="735"/>
      <c r="AH557" s="735"/>
      <c r="AI557" s="735"/>
      <c r="AJ557" s="735"/>
      <c r="AK557" s="735"/>
      <c r="AL557" s="311"/>
      <c r="AM557" s="311"/>
      <c r="AN557" s="735" t="s">
        <v>271</v>
      </c>
      <c r="AO557" s="735"/>
      <c r="AP557" s="735"/>
      <c r="AQ557" s="735"/>
      <c r="AR557" s="735"/>
      <c r="AS557" s="735"/>
      <c r="AT557" s="311"/>
      <c r="AU557" s="311"/>
      <c r="AV557" s="735" t="s">
        <v>272</v>
      </c>
      <c r="AW557" s="735"/>
      <c r="AX557" s="735"/>
      <c r="AY557" s="735"/>
      <c r="AZ557" s="735"/>
      <c r="BA557" s="735"/>
      <c r="BB557" s="311"/>
      <c r="BC557" s="311"/>
      <c r="BD557" s="311"/>
      <c r="BE557" s="311"/>
      <c r="BF557" s="311"/>
      <c r="BG557" s="311"/>
      <c r="BH557" s="311"/>
      <c r="BI557" s="311"/>
      <c r="BJ557" s="311"/>
      <c r="BK557" s="311"/>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c r="DG557" s="2"/>
      <c r="DH557" s="2"/>
      <c r="DI557" s="2"/>
      <c r="DJ557" s="2"/>
      <c r="DK557" s="2"/>
      <c r="DL557" s="2"/>
      <c r="DM557" s="2"/>
      <c r="DN557" s="2"/>
      <c r="DO557" s="2"/>
      <c r="DP557" s="2"/>
      <c r="DQ557" s="2"/>
      <c r="DR557" s="2"/>
      <c r="DS557" s="2"/>
      <c r="DT557" s="2"/>
      <c r="DU557" s="2"/>
      <c r="DV557" s="2"/>
      <c r="DW557" s="2"/>
      <c r="DX557" s="2"/>
      <c r="DY557" s="2"/>
      <c r="DZ557" s="2"/>
      <c r="EA557" s="2"/>
      <c r="EB557" s="2"/>
      <c r="EC557" s="2"/>
      <c r="ED557" s="2"/>
      <c r="EE557" s="2"/>
      <c r="EF557" s="2"/>
      <c r="EG557" s="2"/>
      <c r="EH557" s="2"/>
      <c r="EI557" s="2"/>
      <c r="EJ557" s="2"/>
      <c r="EK557" s="2"/>
      <c r="EL557" s="2"/>
      <c r="EM557" s="2"/>
      <c r="EN557" s="2"/>
      <c r="EO557" s="2"/>
      <c r="EP557" s="2"/>
      <c r="EQ557" s="2"/>
      <c r="ER557" s="2"/>
      <c r="ES557" s="2"/>
      <c r="ET557" s="2"/>
      <c r="EU557" s="2"/>
      <c r="EV557" s="2"/>
      <c r="EW557" s="2"/>
      <c r="EX557" s="2"/>
      <c r="EY557" s="2"/>
      <c r="EZ557" s="2"/>
      <c r="FA557" s="2"/>
      <c r="FB557" s="2"/>
      <c r="FC557" s="2"/>
      <c r="FD557" s="2"/>
      <c r="FE557" s="2"/>
      <c r="FF557" s="2"/>
      <c r="FG557" s="2"/>
      <c r="FH557" s="2"/>
      <c r="FI557" s="2"/>
      <c r="FJ557" s="2"/>
      <c r="FK557" s="2"/>
      <c r="FL557" s="2"/>
      <c r="FM557" s="2"/>
      <c r="FN557" s="2"/>
      <c r="FO557" s="2"/>
      <c r="FP557" s="2"/>
      <c r="FQ557" s="2"/>
      <c r="FR557" s="2"/>
      <c r="FS557" s="2"/>
      <c r="FT557" s="2"/>
      <c r="FU557" s="2"/>
      <c r="FV557" s="2"/>
      <c r="FW557" s="2"/>
      <c r="FX557" s="2"/>
      <c r="FY557" s="2"/>
      <c r="FZ557" s="2"/>
      <c r="GA557" s="2"/>
      <c r="GB557" s="2"/>
      <c r="GC557" s="2"/>
      <c r="GD557" s="2"/>
      <c r="GE557" s="2"/>
      <c r="GF557" s="2"/>
      <c r="GG557" s="2"/>
      <c r="GH557" s="2"/>
      <c r="GI557" s="2"/>
      <c r="GJ557" s="2"/>
      <c r="GK557" s="2"/>
      <c r="GL557" s="2"/>
      <c r="GM557" s="2"/>
      <c r="GN557" s="2"/>
      <c r="GO557" s="2"/>
      <c r="GP557" s="2"/>
    </row>
    <row r="558" spans="6:198" s="1" customFormat="1" ht="12.75" customHeight="1">
      <c r="F558" s="311"/>
      <c r="G558" s="311"/>
      <c r="H558" s="311"/>
      <c r="I558" s="311"/>
      <c r="J558" s="311"/>
      <c r="K558" s="311"/>
      <c r="L558" s="311"/>
      <c r="M558" s="311"/>
      <c r="N558" s="311"/>
      <c r="O558" s="311"/>
      <c r="P558" s="311"/>
      <c r="Q558" s="311"/>
      <c r="R558" s="311"/>
      <c r="S558" s="311"/>
      <c r="T558" s="311"/>
      <c r="U558" s="311"/>
      <c r="V558" s="311"/>
      <c r="W558" s="311"/>
      <c r="X558" s="736"/>
      <c r="Y558" s="736"/>
      <c r="Z558" s="736"/>
      <c r="AA558" s="736"/>
      <c r="AB558" s="736"/>
      <c r="AC558" s="736"/>
      <c r="AD558" s="311"/>
      <c r="AE558" s="311"/>
      <c r="AF558" s="736"/>
      <c r="AG558" s="736"/>
      <c r="AH558" s="736"/>
      <c r="AI558" s="736"/>
      <c r="AJ558" s="736"/>
      <c r="AK558" s="736"/>
      <c r="AL558" s="311"/>
      <c r="AM558" s="311"/>
      <c r="AN558" s="736"/>
      <c r="AO558" s="736"/>
      <c r="AP558" s="736"/>
      <c r="AQ558" s="736"/>
      <c r="AR558" s="736"/>
      <c r="AS558" s="736"/>
      <c r="AT558" s="311"/>
      <c r="AU558" s="311"/>
      <c r="AV558" s="736"/>
      <c r="AW558" s="736"/>
      <c r="AX558" s="736"/>
      <c r="AY558" s="736"/>
      <c r="AZ558" s="736"/>
      <c r="BA558" s="736"/>
      <c r="BB558" s="311"/>
      <c r="BC558" s="311"/>
      <c r="BD558" s="311"/>
      <c r="BE558" s="311"/>
      <c r="BF558" s="311"/>
      <c r="BG558" s="311"/>
      <c r="BH558" s="311"/>
      <c r="BI558" s="311"/>
      <c r="BJ558" s="311"/>
      <c r="BK558" s="311"/>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c r="DC558" s="2"/>
      <c r="DD558" s="2"/>
      <c r="DE558" s="2"/>
      <c r="DF558" s="2"/>
      <c r="DG558" s="2"/>
      <c r="DH558" s="2"/>
      <c r="DI558" s="2"/>
      <c r="DJ558" s="2"/>
      <c r="DK558" s="2"/>
      <c r="DL558" s="2"/>
      <c r="DM558" s="2"/>
      <c r="DN558" s="2"/>
      <c r="DO558" s="2"/>
      <c r="DP558" s="2"/>
      <c r="DQ558" s="2"/>
      <c r="DR558" s="2"/>
      <c r="DS558" s="2"/>
      <c r="DT558" s="2"/>
      <c r="DU558" s="2"/>
      <c r="DV558" s="2"/>
      <c r="DW558" s="2"/>
      <c r="DX558" s="2"/>
      <c r="DY558" s="2"/>
      <c r="DZ558" s="2"/>
      <c r="EA558" s="2"/>
      <c r="EB558" s="2"/>
      <c r="EC558" s="2"/>
      <c r="ED558" s="2"/>
      <c r="EE558" s="2"/>
      <c r="EF558" s="2"/>
      <c r="EG558" s="2"/>
      <c r="EH558" s="2"/>
      <c r="EI558" s="2"/>
      <c r="EJ558" s="2"/>
      <c r="EK558" s="2"/>
      <c r="EL558" s="2"/>
      <c r="EM558" s="2"/>
      <c r="EN558" s="2"/>
      <c r="EO558" s="2"/>
      <c r="EP558" s="2"/>
      <c r="EQ558" s="2"/>
      <c r="ER558" s="2"/>
      <c r="ES558" s="2"/>
      <c r="ET558" s="2"/>
      <c r="EU558" s="2"/>
      <c r="EV558" s="2"/>
      <c r="EW558" s="2"/>
      <c r="EX558" s="2"/>
      <c r="EY558" s="2"/>
      <c r="EZ558" s="2"/>
      <c r="FA558" s="2"/>
      <c r="FB558" s="2"/>
      <c r="FC558" s="2"/>
      <c r="FD558" s="2"/>
      <c r="FE558" s="2"/>
      <c r="FF558" s="2"/>
      <c r="FG558" s="2"/>
      <c r="FH558" s="2"/>
      <c r="FI558" s="2"/>
      <c r="FJ558" s="2"/>
      <c r="FK558" s="2"/>
      <c r="FL558" s="2"/>
      <c r="FM558" s="2"/>
      <c r="FN558" s="2"/>
      <c r="FO558" s="2"/>
      <c r="FP558" s="2"/>
      <c r="FQ558" s="2"/>
      <c r="FR558" s="2"/>
      <c r="FS558" s="2"/>
      <c r="FT558" s="2"/>
      <c r="FU558" s="2"/>
      <c r="FV558" s="2"/>
      <c r="FW558" s="2"/>
      <c r="FX558" s="2"/>
      <c r="FY558" s="2"/>
      <c r="FZ558" s="2"/>
      <c r="GA558" s="2"/>
      <c r="GB558" s="2"/>
      <c r="GC558" s="2"/>
      <c r="GD558" s="2"/>
      <c r="GE558" s="2"/>
      <c r="GF558" s="2"/>
      <c r="GG558" s="2"/>
      <c r="GH558" s="2"/>
      <c r="GI558" s="2"/>
      <c r="GJ558" s="2"/>
      <c r="GK558" s="2"/>
      <c r="GL558" s="2"/>
      <c r="GM558" s="2"/>
      <c r="GN558" s="2"/>
      <c r="GO558" s="2"/>
      <c r="GP558" s="2"/>
    </row>
    <row r="559" spans="6:198" s="1" customFormat="1" ht="12.75" customHeight="1">
      <c r="F559" s="311"/>
      <c r="G559" s="311"/>
      <c r="H559" s="311"/>
      <c r="I559" s="311"/>
      <c r="J559" s="311"/>
      <c r="K559" s="311"/>
      <c r="L559" s="311"/>
      <c r="M559" s="311"/>
      <c r="N559" s="311"/>
      <c r="O559" s="311"/>
      <c r="P559" s="311"/>
      <c r="Q559" s="311"/>
      <c r="R559" s="311"/>
      <c r="S559" s="312"/>
      <c r="T559" s="312"/>
      <c r="U559" s="312"/>
      <c r="V559" s="312"/>
      <c r="W559" s="312"/>
      <c r="X559" s="312"/>
      <c r="Y559" s="312"/>
      <c r="Z559" s="312"/>
      <c r="AA559" s="312"/>
      <c r="AB559" s="312"/>
      <c r="AC559" s="312"/>
      <c r="AD559" s="312"/>
      <c r="AE559" s="312"/>
      <c r="AF559" s="312"/>
      <c r="AG559" s="312"/>
      <c r="AH559" s="312"/>
      <c r="AI559" s="312"/>
      <c r="AJ559" s="312"/>
      <c r="AK559" s="312"/>
      <c r="AL559" s="312"/>
      <c r="AM559" s="312"/>
      <c r="AN559" s="312"/>
      <c r="AO559" s="312"/>
      <c r="AP559" s="312"/>
      <c r="AQ559" s="312"/>
      <c r="AR559" s="312"/>
      <c r="AS559" s="312"/>
      <c r="AT559" s="312"/>
      <c r="AU559" s="312"/>
      <c r="AV559" s="312"/>
      <c r="AW559" s="312"/>
      <c r="AX559" s="312"/>
      <c r="AY559" s="312"/>
      <c r="AZ559" s="312"/>
      <c r="BA559" s="312"/>
      <c r="BB559" s="312"/>
      <c r="BC559" s="312"/>
      <c r="BD559" s="312"/>
      <c r="BE559" s="312"/>
      <c r="BF559" s="311"/>
      <c r="BG559" s="311"/>
      <c r="BH559" s="311"/>
      <c r="BI559" s="311"/>
      <c r="BJ559" s="311"/>
      <c r="BK559" s="311"/>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c r="DG559" s="2"/>
      <c r="DH559" s="2"/>
      <c r="DI559" s="2"/>
      <c r="DJ559" s="2"/>
      <c r="DK559" s="2"/>
      <c r="DL559" s="2"/>
      <c r="DM559" s="2"/>
      <c r="DN559" s="2"/>
      <c r="DO559" s="2"/>
      <c r="DP559" s="2"/>
      <c r="DQ559" s="2"/>
      <c r="DR559" s="2"/>
      <c r="DS559" s="2"/>
      <c r="DT559" s="2"/>
      <c r="DU559" s="2"/>
      <c r="DV559" s="2"/>
      <c r="DW559" s="2"/>
      <c r="DX559" s="2"/>
      <c r="DY559" s="2"/>
      <c r="DZ559" s="2"/>
      <c r="EA559" s="2"/>
      <c r="EB559" s="2"/>
      <c r="EC559" s="2"/>
      <c r="ED559" s="2"/>
      <c r="EE559" s="2"/>
      <c r="EF559" s="2"/>
      <c r="EG559" s="2"/>
      <c r="EH559" s="2"/>
      <c r="EI559" s="2"/>
      <c r="EJ559" s="2"/>
      <c r="EK559" s="2"/>
      <c r="EL559" s="2"/>
      <c r="EM559" s="2"/>
      <c r="EN559" s="2"/>
      <c r="EO559" s="2"/>
      <c r="EP559" s="2"/>
      <c r="EQ559" s="2"/>
      <c r="ER559" s="2"/>
      <c r="ES559" s="2"/>
      <c r="ET559" s="2"/>
      <c r="EU559" s="2"/>
      <c r="EV559" s="2"/>
      <c r="EW559" s="2"/>
      <c r="EX559" s="2"/>
      <c r="EY559" s="2"/>
      <c r="EZ559" s="2"/>
      <c r="FA559" s="2"/>
      <c r="FB559" s="2"/>
      <c r="FC559" s="2"/>
      <c r="FD559" s="2"/>
      <c r="FE559" s="2"/>
      <c r="FF559" s="2"/>
      <c r="FG559" s="2"/>
      <c r="FH559" s="2"/>
      <c r="FI559" s="2"/>
      <c r="FJ559" s="2"/>
      <c r="FK559" s="2"/>
      <c r="FL559" s="2"/>
      <c r="FM559" s="2"/>
      <c r="FN559" s="2"/>
      <c r="FO559" s="2"/>
      <c r="FP559" s="2"/>
      <c r="FQ559" s="2"/>
      <c r="FR559" s="2"/>
      <c r="FS559" s="2"/>
      <c r="FT559" s="2"/>
      <c r="FU559" s="2"/>
      <c r="FV559" s="2"/>
      <c r="FW559" s="2"/>
      <c r="FX559" s="2"/>
      <c r="FY559" s="2"/>
      <c r="FZ559" s="2"/>
      <c r="GA559" s="2"/>
      <c r="GB559" s="2"/>
      <c r="GC559" s="2"/>
      <c r="GD559" s="2"/>
      <c r="GE559" s="2"/>
      <c r="GF559" s="2"/>
      <c r="GG559" s="2"/>
      <c r="GH559" s="2"/>
      <c r="GI559" s="2"/>
      <c r="GJ559" s="2"/>
      <c r="GK559" s="2"/>
      <c r="GL559" s="2"/>
      <c r="GM559" s="2"/>
      <c r="GN559" s="2"/>
      <c r="GO559" s="2"/>
      <c r="GP559" s="2"/>
    </row>
    <row r="560" spans="6:198" s="1" customFormat="1" ht="12.75" customHeight="1">
      <c r="F560" s="311"/>
      <c r="G560" s="311"/>
      <c r="H560" s="311"/>
      <c r="I560" s="311"/>
      <c r="J560" s="311"/>
      <c r="K560" s="311"/>
      <c r="L560" s="311"/>
      <c r="M560" s="311"/>
      <c r="N560" s="311"/>
      <c r="O560" s="313"/>
      <c r="P560" s="9"/>
      <c r="Q560" s="9"/>
      <c r="R560" s="9"/>
      <c r="S560" s="9"/>
      <c r="T560" s="9"/>
      <c r="U560" s="9"/>
      <c r="V560" s="9"/>
      <c r="W560" s="9"/>
      <c r="X560" s="731"/>
      <c r="Y560" s="731"/>
      <c r="Z560" s="731"/>
      <c r="AA560" s="731"/>
      <c r="AB560" s="731"/>
      <c r="AC560" s="731"/>
      <c r="AD560" s="9"/>
      <c r="AE560" s="9"/>
      <c r="AF560" s="731"/>
      <c r="AG560" s="731"/>
      <c r="AH560" s="731"/>
      <c r="AI560" s="731"/>
      <c r="AJ560" s="731"/>
      <c r="AK560" s="731"/>
      <c r="AL560" s="9"/>
      <c r="AM560" s="9"/>
      <c r="AN560" s="731"/>
      <c r="AO560" s="731"/>
      <c r="AP560" s="731"/>
      <c r="AQ560" s="731"/>
      <c r="AR560" s="731"/>
      <c r="AS560" s="731"/>
      <c r="AT560" s="9"/>
      <c r="AU560" s="9"/>
      <c r="AV560" s="731"/>
      <c r="AW560" s="731"/>
      <c r="AX560" s="731"/>
      <c r="AY560" s="731"/>
      <c r="AZ560" s="731"/>
      <c r="BA560" s="731"/>
      <c r="BB560" s="312"/>
      <c r="BC560" s="312"/>
      <c r="BD560" s="312"/>
      <c r="BE560" s="312"/>
      <c r="BF560" s="311"/>
      <c r="BG560" s="311"/>
      <c r="BH560" s="311"/>
      <c r="BI560" s="311"/>
      <c r="BJ560" s="311"/>
      <c r="BK560" s="311"/>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c r="DG560" s="2"/>
      <c r="DH560" s="2"/>
      <c r="DI560" s="2"/>
      <c r="DJ560" s="2"/>
      <c r="DK560" s="2"/>
      <c r="DL560" s="2"/>
      <c r="DM560" s="2"/>
      <c r="DN560" s="2"/>
      <c r="DO560" s="2"/>
      <c r="DP560" s="2"/>
      <c r="DQ560" s="2"/>
      <c r="DR560" s="2"/>
      <c r="DS560" s="2"/>
      <c r="DT560" s="2"/>
      <c r="DU560" s="2"/>
      <c r="DV560" s="2"/>
      <c r="DW560" s="2"/>
      <c r="DX560" s="2"/>
      <c r="DY560" s="2"/>
      <c r="DZ560" s="2"/>
      <c r="EA560" s="2"/>
      <c r="EB560" s="2"/>
      <c r="EC560" s="2"/>
      <c r="ED560" s="2"/>
      <c r="EE560" s="2"/>
      <c r="EF560" s="2"/>
      <c r="EG560" s="2"/>
      <c r="EH560" s="2"/>
      <c r="EI560" s="2"/>
      <c r="EJ560" s="2"/>
      <c r="EK560" s="2"/>
      <c r="EL560" s="2"/>
      <c r="EM560" s="2"/>
      <c r="EN560" s="2"/>
      <c r="EO560" s="2"/>
      <c r="EP560" s="2"/>
      <c r="EQ560" s="2"/>
      <c r="ER560" s="2"/>
      <c r="ES560" s="2"/>
      <c r="ET560" s="2"/>
      <c r="EU560" s="2"/>
      <c r="EV560" s="2"/>
      <c r="EW560" s="2"/>
      <c r="EX560" s="2"/>
      <c r="EY560" s="2"/>
      <c r="EZ560" s="2"/>
      <c r="FA560" s="2"/>
      <c r="FB560" s="2"/>
      <c r="FC560" s="2"/>
      <c r="FD560" s="2"/>
      <c r="FE560" s="2"/>
      <c r="FF560" s="2"/>
      <c r="FG560" s="2"/>
      <c r="FH560" s="2"/>
      <c r="FI560" s="2"/>
      <c r="FJ560" s="2"/>
      <c r="FK560" s="2"/>
      <c r="FL560" s="2"/>
      <c r="FM560" s="2"/>
      <c r="FN560" s="2"/>
      <c r="FO560" s="2"/>
      <c r="FP560" s="2"/>
      <c r="FQ560" s="2"/>
      <c r="FR560" s="2"/>
      <c r="FS560" s="2"/>
      <c r="FT560" s="2"/>
      <c r="FU560" s="2"/>
      <c r="FV560" s="2"/>
      <c r="FW560" s="2"/>
      <c r="FX560" s="2"/>
      <c r="FY560" s="2"/>
      <c r="FZ560" s="2"/>
      <c r="GA560" s="2"/>
      <c r="GB560" s="2"/>
      <c r="GC560" s="2"/>
      <c r="GD560" s="2"/>
      <c r="GE560" s="2"/>
      <c r="GF560" s="2"/>
      <c r="GG560" s="2"/>
      <c r="GH560" s="2"/>
      <c r="GI560" s="2"/>
      <c r="GJ560" s="2"/>
      <c r="GK560" s="2"/>
      <c r="GL560" s="2"/>
      <c r="GM560" s="2"/>
      <c r="GN560" s="2"/>
      <c r="GO560" s="2"/>
      <c r="GP560" s="2"/>
    </row>
    <row r="561" spans="6:198" s="1" customFormat="1" ht="12.75" customHeight="1">
      <c r="F561" s="311"/>
      <c r="G561" s="311"/>
      <c r="H561" s="311"/>
      <c r="I561" s="311"/>
      <c r="J561" s="311"/>
      <c r="K561" s="311"/>
      <c r="L561" s="311"/>
      <c r="M561" s="311"/>
      <c r="N561" s="311"/>
      <c r="O561" s="313"/>
      <c r="P561" s="9"/>
      <c r="Q561" s="9"/>
      <c r="R561" s="9"/>
      <c r="S561" s="9"/>
      <c r="T561" s="9"/>
      <c r="U561" s="9"/>
      <c r="V561" s="9"/>
      <c r="W561" s="9"/>
      <c r="X561" s="731"/>
      <c r="Y561" s="731"/>
      <c r="Z561" s="731"/>
      <c r="AA561" s="731"/>
      <c r="AB561" s="731"/>
      <c r="AC561" s="731"/>
      <c r="AD561" s="314"/>
      <c r="AE561" s="314"/>
      <c r="AF561" s="731"/>
      <c r="AG561" s="731"/>
      <c r="AH561" s="731"/>
      <c r="AI561" s="731"/>
      <c r="AJ561" s="731"/>
      <c r="AK561" s="731"/>
      <c r="AL561" s="314"/>
      <c r="AM561" s="314"/>
      <c r="AN561" s="731"/>
      <c r="AO561" s="731"/>
      <c r="AP561" s="731"/>
      <c r="AQ561" s="731"/>
      <c r="AR561" s="731"/>
      <c r="AS561" s="731"/>
      <c r="AT561" s="314"/>
      <c r="AU561" s="314"/>
      <c r="AV561" s="731"/>
      <c r="AW561" s="731"/>
      <c r="AX561" s="731"/>
      <c r="AY561" s="731"/>
      <c r="AZ561" s="731"/>
      <c r="BA561" s="731"/>
      <c r="BB561" s="312"/>
      <c r="BC561" s="312"/>
      <c r="BD561" s="312"/>
      <c r="BE561" s="312"/>
      <c r="BF561" s="311"/>
      <c r="BG561" s="311"/>
      <c r="BH561" s="311"/>
      <c r="BI561" s="311"/>
      <c r="BJ561" s="311"/>
      <c r="BK561" s="311"/>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c r="DG561" s="2"/>
      <c r="DH561" s="2"/>
      <c r="DI561" s="2"/>
      <c r="DJ561" s="2"/>
      <c r="DK561" s="2"/>
      <c r="DL561" s="2"/>
      <c r="DM561" s="2"/>
      <c r="DN561" s="2"/>
      <c r="DO561" s="2"/>
      <c r="DP561" s="2"/>
      <c r="DQ561" s="2"/>
      <c r="DR561" s="2"/>
      <c r="DS561" s="2"/>
      <c r="DT561" s="2"/>
      <c r="DU561" s="2"/>
      <c r="DV561" s="2"/>
      <c r="DW561" s="2"/>
      <c r="DX561" s="2"/>
      <c r="DY561" s="2"/>
      <c r="DZ561" s="2"/>
      <c r="EA561" s="2"/>
      <c r="EB561" s="2"/>
      <c r="EC561" s="2"/>
      <c r="ED561" s="2"/>
      <c r="EE561" s="2"/>
      <c r="EF561" s="2"/>
      <c r="EG561" s="2"/>
      <c r="EH561" s="2"/>
      <c r="EI561" s="2"/>
      <c r="EJ561" s="2"/>
      <c r="EK561" s="2"/>
      <c r="EL561" s="2"/>
      <c r="EM561" s="2"/>
      <c r="EN561" s="2"/>
      <c r="EO561" s="2"/>
      <c r="EP561" s="2"/>
      <c r="EQ561" s="2"/>
      <c r="ER561" s="2"/>
      <c r="ES561" s="2"/>
      <c r="ET561" s="2"/>
      <c r="EU561" s="2"/>
      <c r="EV561" s="2"/>
      <c r="EW561" s="2"/>
      <c r="EX561" s="2"/>
      <c r="EY561" s="2"/>
      <c r="EZ561" s="2"/>
      <c r="FA561" s="2"/>
      <c r="FB561" s="2"/>
      <c r="FC561" s="2"/>
      <c r="FD561" s="2"/>
      <c r="FE561" s="2"/>
      <c r="FF561" s="2"/>
      <c r="FG561" s="2"/>
      <c r="FH561" s="2"/>
      <c r="FI561" s="2"/>
      <c r="FJ561" s="2"/>
      <c r="FK561" s="2"/>
      <c r="FL561" s="2"/>
      <c r="FM561" s="2"/>
      <c r="FN561" s="2"/>
      <c r="FO561" s="2"/>
      <c r="FP561" s="2"/>
      <c r="FQ561" s="2"/>
      <c r="FR561" s="2"/>
      <c r="FS561" s="2"/>
      <c r="FT561" s="2"/>
      <c r="FU561" s="2"/>
      <c r="FV561" s="2"/>
      <c r="FW561" s="2"/>
      <c r="FX561" s="2"/>
      <c r="FY561" s="2"/>
      <c r="FZ561" s="2"/>
      <c r="GA561" s="2"/>
      <c r="GB561" s="2"/>
      <c r="GC561" s="2"/>
      <c r="GD561" s="2"/>
      <c r="GE561" s="2"/>
      <c r="GF561" s="2"/>
      <c r="GG561" s="2"/>
      <c r="GH561" s="2"/>
      <c r="GI561" s="2"/>
      <c r="GJ561" s="2"/>
      <c r="GK561" s="2"/>
      <c r="GL561" s="2"/>
      <c r="GM561" s="2"/>
      <c r="GN561" s="2"/>
      <c r="GO561" s="2"/>
      <c r="GP561" s="2"/>
    </row>
    <row r="562" spans="6:198" s="1" customFormat="1" ht="12.75" customHeight="1">
      <c r="F562" s="311"/>
      <c r="G562" s="311"/>
      <c r="H562" s="311"/>
      <c r="I562" s="311"/>
      <c r="J562" s="311"/>
      <c r="K562" s="311"/>
      <c r="L562" s="311"/>
      <c r="M562" s="311"/>
      <c r="N562" s="311"/>
      <c r="O562" s="313" t="s">
        <v>273</v>
      </c>
      <c r="P562" s="9"/>
      <c r="Q562" s="9"/>
      <c r="R562" s="9"/>
      <c r="S562" s="9"/>
      <c r="T562" s="9"/>
      <c r="U562" s="9"/>
      <c r="V562" s="9"/>
      <c r="W562" s="9"/>
      <c r="X562" s="731">
        <f>[1]Input!$C$413</f>
        <v>0</v>
      </c>
      <c r="Y562" s="731"/>
      <c r="Z562" s="731"/>
      <c r="AA562" s="731"/>
      <c r="AB562" s="731"/>
      <c r="AC562" s="731"/>
      <c r="AD562" s="314"/>
      <c r="AE562" s="314"/>
      <c r="AF562" s="731">
        <f>'[2]Reserve Funds &amp; Ledgers'!AC18</f>
        <v>0</v>
      </c>
      <c r="AG562" s="731"/>
      <c r="AH562" s="731"/>
      <c r="AI562" s="731"/>
      <c r="AJ562" s="731"/>
      <c r="AK562" s="731"/>
      <c r="AL562" s="314"/>
      <c r="AM562" s="314"/>
      <c r="AN562" s="731">
        <f>'[2]Reserve Funds &amp; Ledgers'!AD18</f>
        <v>0</v>
      </c>
      <c r="AO562" s="731"/>
      <c r="AP562" s="731"/>
      <c r="AQ562" s="731"/>
      <c r="AR562" s="731"/>
      <c r="AS562" s="731"/>
      <c r="AT562" s="314"/>
      <c r="AU562" s="314"/>
      <c r="AV562" s="731">
        <f>'[2]Reserve Funds &amp; Ledgers'!AE18</f>
        <v>0</v>
      </c>
      <c r="AW562" s="731"/>
      <c r="AX562" s="731"/>
      <c r="AY562" s="731"/>
      <c r="AZ562" s="731"/>
      <c r="BA562" s="731"/>
      <c r="BB562" s="312"/>
      <c r="BC562" s="312"/>
      <c r="BD562" s="312"/>
      <c r="BE562" s="312"/>
      <c r="BF562" s="311"/>
      <c r="BG562" s="311"/>
      <c r="BH562" s="311"/>
      <c r="BI562" s="311"/>
      <c r="BJ562" s="311"/>
      <c r="BK562" s="311"/>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c r="DG562" s="2"/>
      <c r="DH562" s="2"/>
      <c r="DI562" s="2"/>
      <c r="DJ562" s="2"/>
      <c r="DK562" s="2"/>
      <c r="DL562" s="2"/>
      <c r="DM562" s="2"/>
      <c r="DN562" s="2"/>
      <c r="DO562" s="2"/>
      <c r="DP562" s="2"/>
      <c r="DQ562" s="2"/>
      <c r="DR562" s="2"/>
      <c r="DS562" s="2"/>
      <c r="DT562" s="2"/>
      <c r="DU562" s="2"/>
      <c r="DV562" s="2"/>
      <c r="DW562" s="2"/>
      <c r="DX562" s="2"/>
      <c r="DY562" s="2"/>
      <c r="DZ562" s="2"/>
      <c r="EA562" s="2"/>
      <c r="EB562" s="2"/>
      <c r="EC562" s="2"/>
      <c r="ED562" s="2"/>
      <c r="EE562" s="2"/>
      <c r="EF562" s="2"/>
      <c r="EG562" s="2"/>
      <c r="EH562" s="2"/>
      <c r="EI562" s="2"/>
      <c r="EJ562" s="2"/>
      <c r="EK562" s="2"/>
      <c r="EL562" s="2"/>
      <c r="EM562" s="2"/>
      <c r="EN562" s="2"/>
      <c r="EO562" s="2"/>
      <c r="EP562" s="2"/>
      <c r="EQ562" s="2"/>
      <c r="ER562" s="2"/>
      <c r="ES562" s="2"/>
      <c r="ET562" s="2"/>
      <c r="EU562" s="2"/>
      <c r="EV562" s="2"/>
      <c r="EW562" s="2"/>
      <c r="EX562" s="2"/>
      <c r="EY562" s="2"/>
      <c r="EZ562" s="2"/>
      <c r="FA562" s="2"/>
      <c r="FB562" s="2"/>
      <c r="FC562" s="2"/>
      <c r="FD562" s="2"/>
      <c r="FE562" s="2"/>
      <c r="FF562" s="2"/>
      <c r="FG562" s="2"/>
      <c r="FH562" s="2"/>
      <c r="FI562" s="2"/>
      <c r="FJ562" s="2"/>
      <c r="FK562" s="2"/>
      <c r="FL562" s="2"/>
      <c r="FM562" s="2"/>
      <c r="FN562" s="2"/>
      <c r="FO562" s="2"/>
      <c r="FP562" s="2"/>
      <c r="FQ562" s="2"/>
      <c r="FR562" s="2"/>
      <c r="FS562" s="2"/>
      <c r="FT562" s="2"/>
      <c r="FU562" s="2"/>
      <c r="FV562" s="2"/>
      <c r="FW562" s="2"/>
      <c r="FX562" s="2"/>
      <c r="FY562" s="2"/>
      <c r="FZ562" s="2"/>
      <c r="GA562" s="2"/>
      <c r="GB562" s="2"/>
      <c r="GC562" s="2"/>
      <c r="GD562" s="2"/>
      <c r="GE562" s="2"/>
      <c r="GF562" s="2"/>
      <c r="GG562" s="2"/>
      <c r="GH562" s="2"/>
      <c r="GI562" s="2"/>
      <c r="GJ562" s="2"/>
      <c r="GK562" s="2"/>
      <c r="GL562" s="2"/>
      <c r="GM562" s="2"/>
      <c r="GN562" s="2"/>
      <c r="GO562" s="2"/>
      <c r="GP562" s="2"/>
    </row>
    <row r="563" spans="6:198" s="1" customFormat="1" ht="12.75" customHeight="1">
      <c r="F563" s="311"/>
      <c r="G563" s="311"/>
      <c r="H563" s="311"/>
      <c r="I563" s="311"/>
      <c r="J563" s="311"/>
      <c r="K563" s="311"/>
      <c r="L563" s="311"/>
      <c r="M563" s="311"/>
      <c r="N563" s="311"/>
      <c r="O563" s="313" t="s">
        <v>274</v>
      </c>
      <c r="P563" s="313"/>
      <c r="Q563" s="313"/>
      <c r="R563" s="313"/>
      <c r="S563" s="313"/>
      <c r="T563" s="313"/>
      <c r="U563" s="313"/>
      <c r="V563" s="313"/>
      <c r="W563" s="313"/>
      <c r="X563" s="731">
        <f>[1]Input!$C$414</f>
        <v>0</v>
      </c>
      <c r="Y563" s="731"/>
      <c r="Z563" s="731"/>
      <c r="AA563" s="731"/>
      <c r="AB563" s="731"/>
      <c r="AC563" s="731"/>
      <c r="AD563" s="315"/>
      <c r="AE563" s="315"/>
      <c r="AF563" s="731">
        <f>'[2]Reserve Funds &amp; Ledgers'!AC19</f>
        <v>0</v>
      </c>
      <c r="AG563" s="731"/>
      <c r="AH563" s="731"/>
      <c r="AI563" s="731"/>
      <c r="AJ563" s="731"/>
      <c r="AK563" s="731"/>
      <c r="AL563" s="315"/>
      <c r="AM563" s="315"/>
      <c r="AN563" s="731">
        <f>'[2]Reserve Funds &amp; Ledgers'!AD19</f>
        <v>0</v>
      </c>
      <c r="AO563" s="731"/>
      <c r="AP563" s="731"/>
      <c r="AQ563" s="731"/>
      <c r="AR563" s="731"/>
      <c r="AS563" s="731"/>
      <c r="AT563" s="315"/>
      <c r="AU563" s="316"/>
      <c r="AV563" s="731">
        <f>'[2]Reserve Funds &amp; Ledgers'!AE19</f>
        <v>0</v>
      </c>
      <c r="AW563" s="731"/>
      <c r="AX563" s="731"/>
      <c r="AY563" s="731"/>
      <c r="AZ563" s="731"/>
      <c r="BA563" s="731"/>
      <c r="BB563" s="312"/>
      <c r="BC563" s="312"/>
      <c r="BD563" s="312"/>
      <c r="BE563" s="312"/>
      <c r="BF563" s="311"/>
      <c r="BG563" s="311"/>
      <c r="BH563" s="311"/>
      <c r="BI563" s="311"/>
      <c r="BJ563" s="311"/>
      <c r="BK563" s="311"/>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c r="DC563" s="2"/>
      <c r="DD563" s="2"/>
      <c r="DE563" s="2"/>
      <c r="DF563" s="2"/>
      <c r="DG563" s="2"/>
      <c r="DH563" s="2"/>
      <c r="DI563" s="2"/>
      <c r="DJ563" s="2"/>
      <c r="DK563" s="2"/>
      <c r="DL563" s="2"/>
      <c r="DM563" s="2"/>
      <c r="DN563" s="2"/>
      <c r="DO563" s="2"/>
      <c r="DP563" s="2"/>
      <c r="DQ563" s="2"/>
      <c r="DR563" s="2"/>
      <c r="DS563" s="2"/>
      <c r="DT563" s="2"/>
      <c r="DU563" s="2"/>
      <c r="DV563" s="2"/>
      <c r="DW563" s="2"/>
      <c r="DX563" s="2"/>
      <c r="DY563" s="2"/>
      <c r="DZ563" s="2"/>
      <c r="EA563" s="2"/>
      <c r="EB563" s="2"/>
      <c r="EC563" s="2"/>
      <c r="ED563" s="2"/>
      <c r="EE563" s="2"/>
      <c r="EF563" s="2"/>
      <c r="EG563" s="2"/>
      <c r="EH563" s="2"/>
      <c r="EI563" s="2"/>
      <c r="EJ563" s="2"/>
      <c r="EK563" s="2"/>
      <c r="EL563" s="2"/>
      <c r="EM563" s="2"/>
      <c r="EN563" s="2"/>
      <c r="EO563" s="2"/>
      <c r="EP563" s="2"/>
      <c r="EQ563" s="2"/>
      <c r="ER563" s="2"/>
      <c r="ES563" s="2"/>
      <c r="ET563" s="2"/>
      <c r="EU563" s="2"/>
      <c r="EV563" s="2"/>
      <c r="EW563" s="2"/>
      <c r="EX563" s="2"/>
      <c r="EY563" s="2"/>
      <c r="EZ563" s="2"/>
      <c r="FA563" s="2"/>
      <c r="FB563" s="2"/>
      <c r="FC563" s="2"/>
      <c r="FD563" s="2"/>
      <c r="FE563" s="2"/>
      <c r="FF563" s="2"/>
      <c r="FG563" s="2"/>
      <c r="FH563" s="2"/>
      <c r="FI563" s="2"/>
      <c r="FJ563" s="2"/>
      <c r="FK563" s="2"/>
      <c r="FL563" s="2"/>
      <c r="FM563" s="2"/>
      <c r="FN563" s="2"/>
      <c r="FO563" s="2"/>
      <c r="FP563" s="2"/>
      <c r="FQ563" s="2"/>
      <c r="FR563" s="2"/>
      <c r="FS563" s="2"/>
      <c r="FT563" s="2"/>
      <c r="FU563" s="2"/>
      <c r="FV563" s="2"/>
      <c r="FW563" s="2"/>
      <c r="FX563" s="2"/>
      <c r="FY563" s="2"/>
      <c r="FZ563" s="2"/>
      <c r="GA563" s="2"/>
      <c r="GB563" s="2"/>
      <c r="GC563" s="2"/>
      <c r="GD563" s="2"/>
      <c r="GE563" s="2"/>
      <c r="GF563" s="2"/>
      <c r="GG563" s="2"/>
      <c r="GH563" s="2"/>
      <c r="GI563" s="2"/>
      <c r="GJ563" s="2"/>
      <c r="GK563" s="2"/>
      <c r="GL563" s="2"/>
      <c r="GM563" s="2"/>
      <c r="GN563" s="2"/>
      <c r="GO563" s="2"/>
      <c r="GP563" s="2"/>
    </row>
    <row r="564" spans="6:198" s="1" customFormat="1" ht="12.75" customHeight="1">
      <c r="F564" s="311"/>
      <c r="G564" s="311"/>
      <c r="H564" s="311"/>
      <c r="I564" s="311"/>
      <c r="J564" s="311"/>
      <c r="K564" s="311"/>
      <c r="L564" s="311"/>
      <c r="M564" s="311"/>
      <c r="N564" s="311"/>
      <c r="O564" s="313" t="s">
        <v>275</v>
      </c>
      <c r="P564" s="313"/>
      <c r="Q564" s="313"/>
      <c r="R564" s="313"/>
      <c r="S564" s="313"/>
      <c r="T564" s="313"/>
      <c r="U564" s="313"/>
      <c r="V564" s="313"/>
      <c r="W564" s="313"/>
      <c r="X564" s="731">
        <f>[1]Input!$C$415</f>
        <v>0</v>
      </c>
      <c r="Y564" s="731"/>
      <c r="Z564" s="731"/>
      <c r="AA564" s="731"/>
      <c r="AB564" s="731"/>
      <c r="AC564" s="731"/>
      <c r="AD564" s="315"/>
      <c r="AE564" s="315"/>
      <c r="AF564" s="731">
        <f>'[2]Reserve Funds &amp; Ledgers'!AC20</f>
        <v>0</v>
      </c>
      <c r="AG564" s="731"/>
      <c r="AH564" s="731"/>
      <c r="AI564" s="731"/>
      <c r="AJ564" s="731"/>
      <c r="AK564" s="731"/>
      <c r="AL564" s="315"/>
      <c r="AM564" s="315"/>
      <c r="AN564" s="731">
        <f>'[2]Reserve Funds &amp; Ledgers'!AD20</f>
        <v>0</v>
      </c>
      <c r="AO564" s="731"/>
      <c r="AP564" s="731"/>
      <c r="AQ564" s="731"/>
      <c r="AR564" s="731"/>
      <c r="AS564" s="731"/>
      <c r="AT564" s="315"/>
      <c r="AU564" s="316"/>
      <c r="AV564" s="731">
        <f>'[2]Reserve Funds &amp; Ledgers'!AE20</f>
        <v>0</v>
      </c>
      <c r="AW564" s="731"/>
      <c r="AX564" s="731"/>
      <c r="AY564" s="731"/>
      <c r="AZ564" s="731"/>
      <c r="BA564" s="731"/>
      <c r="BB564" s="312"/>
      <c r="BC564" s="312"/>
      <c r="BD564" s="312"/>
      <c r="BE564" s="312"/>
      <c r="BF564" s="311"/>
      <c r="BG564" s="311"/>
      <c r="BH564" s="311"/>
      <c r="BI564" s="311"/>
      <c r="BJ564" s="311"/>
      <c r="BK564" s="311"/>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c r="DC564" s="2"/>
      <c r="DD564" s="2"/>
      <c r="DE564" s="2"/>
      <c r="DF564" s="2"/>
      <c r="DG564" s="2"/>
      <c r="DH564" s="2"/>
      <c r="DI564" s="2"/>
      <c r="DJ564" s="2"/>
      <c r="DK564" s="2"/>
      <c r="DL564" s="2"/>
      <c r="DM564" s="2"/>
      <c r="DN564" s="2"/>
      <c r="DO564" s="2"/>
      <c r="DP564" s="2"/>
      <c r="DQ564" s="2"/>
      <c r="DR564" s="2"/>
      <c r="DS564" s="2"/>
      <c r="DT564" s="2"/>
      <c r="DU564" s="2"/>
      <c r="DV564" s="2"/>
      <c r="DW564" s="2"/>
      <c r="DX564" s="2"/>
      <c r="DY564" s="2"/>
      <c r="DZ564" s="2"/>
      <c r="EA564" s="2"/>
      <c r="EB564" s="2"/>
      <c r="EC564" s="2"/>
      <c r="ED564" s="2"/>
      <c r="EE564" s="2"/>
      <c r="EF564" s="2"/>
      <c r="EG564" s="2"/>
      <c r="EH564" s="2"/>
      <c r="EI564" s="2"/>
      <c r="EJ564" s="2"/>
      <c r="EK564" s="2"/>
      <c r="EL564" s="2"/>
      <c r="EM564" s="2"/>
      <c r="EN564" s="2"/>
      <c r="EO564" s="2"/>
      <c r="EP564" s="2"/>
      <c r="EQ564" s="2"/>
      <c r="ER564" s="2"/>
      <c r="ES564" s="2"/>
      <c r="ET564" s="2"/>
      <c r="EU564" s="2"/>
      <c r="EV564" s="2"/>
      <c r="EW564" s="2"/>
      <c r="EX564" s="2"/>
      <c r="EY564" s="2"/>
      <c r="EZ564" s="2"/>
      <c r="FA564" s="2"/>
      <c r="FB564" s="2"/>
      <c r="FC564" s="2"/>
      <c r="FD564" s="2"/>
      <c r="FE564" s="2"/>
      <c r="FF564" s="2"/>
      <c r="FG564" s="2"/>
      <c r="FH564" s="2"/>
      <c r="FI564" s="2"/>
      <c r="FJ564" s="2"/>
      <c r="FK564" s="2"/>
      <c r="FL564" s="2"/>
      <c r="FM564" s="2"/>
      <c r="FN564" s="2"/>
      <c r="FO564" s="2"/>
      <c r="FP564" s="2"/>
      <c r="FQ564" s="2"/>
      <c r="FR564" s="2"/>
      <c r="FS564" s="2"/>
      <c r="FT564" s="2"/>
      <c r="FU564" s="2"/>
      <c r="FV564" s="2"/>
      <c r="FW564" s="2"/>
      <c r="FX564" s="2"/>
      <c r="FY564" s="2"/>
      <c r="FZ564" s="2"/>
      <c r="GA564" s="2"/>
      <c r="GB564" s="2"/>
      <c r="GC564" s="2"/>
      <c r="GD564" s="2"/>
      <c r="GE564" s="2"/>
      <c r="GF564" s="2"/>
      <c r="GG564" s="2"/>
      <c r="GH564" s="2"/>
      <c r="GI564" s="2"/>
      <c r="GJ564" s="2"/>
      <c r="GK564" s="2"/>
      <c r="GL564" s="2"/>
      <c r="GM564" s="2"/>
      <c r="GN564" s="2"/>
      <c r="GO564" s="2"/>
      <c r="GP564" s="2"/>
    </row>
    <row r="565" spans="6:198" s="1" customFormat="1" ht="12.75" customHeight="1">
      <c r="F565" s="311"/>
      <c r="G565" s="311"/>
      <c r="H565" s="311"/>
      <c r="I565" s="311"/>
      <c r="J565" s="311"/>
      <c r="K565" s="311"/>
      <c r="L565" s="311"/>
      <c r="M565" s="311"/>
      <c r="N565" s="311"/>
      <c r="O565" s="313" t="s">
        <v>276</v>
      </c>
      <c r="P565" s="313"/>
      <c r="Q565" s="313"/>
      <c r="R565" s="313"/>
      <c r="S565" s="313"/>
      <c r="T565" s="313"/>
      <c r="U565" s="313"/>
      <c r="V565" s="313"/>
      <c r="W565" s="313"/>
      <c r="X565" s="731">
        <f>[1]Input!$C$416</f>
        <v>0</v>
      </c>
      <c r="Y565" s="731"/>
      <c r="Z565" s="731"/>
      <c r="AA565" s="731"/>
      <c r="AB565" s="731"/>
      <c r="AC565" s="731"/>
      <c r="AD565" s="315"/>
      <c r="AE565" s="315"/>
      <c r="AF565" s="731">
        <f>'[2]Reserve Funds &amp; Ledgers'!AC21</f>
        <v>0</v>
      </c>
      <c r="AG565" s="731"/>
      <c r="AH565" s="731"/>
      <c r="AI565" s="731"/>
      <c r="AJ565" s="731"/>
      <c r="AK565" s="731"/>
      <c r="AL565" s="315"/>
      <c r="AM565" s="315"/>
      <c r="AN565" s="731">
        <f>'[2]Reserve Funds &amp; Ledgers'!AD21</f>
        <v>0</v>
      </c>
      <c r="AO565" s="731"/>
      <c r="AP565" s="731"/>
      <c r="AQ565" s="731"/>
      <c r="AR565" s="731"/>
      <c r="AS565" s="731"/>
      <c r="AT565" s="315"/>
      <c r="AU565" s="316"/>
      <c r="AV565" s="731">
        <f>'[2]Reserve Funds &amp; Ledgers'!AE21</f>
        <v>0</v>
      </c>
      <c r="AW565" s="731"/>
      <c r="AX565" s="731"/>
      <c r="AY565" s="731"/>
      <c r="AZ565" s="731"/>
      <c r="BA565" s="731"/>
      <c r="BB565" s="312"/>
      <c r="BC565" s="312"/>
      <c r="BD565" s="312"/>
      <c r="BE565" s="312"/>
      <c r="BF565" s="311"/>
      <c r="BG565" s="311"/>
      <c r="BH565" s="311"/>
      <c r="BI565" s="311"/>
      <c r="BJ565" s="311"/>
      <c r="BK565" s="311"/>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c r="DC565" s="2"/>
      <c r="DD565" s="2"/>
      <c r="DE565" s="2"/>
      <c r="DF565" s="2"/>
      <c r="DG565" s="2"/>
      <c r="DH565" s="2"/>
      <c r="DI565" s="2"/>
      <c r="DJ565" s="2"/>
      <c r="DK565" s="2"/>
      <c r="DL565" s="2"/>
      <c r="DM565" s="2"/>
      <c r="DN565" s="2"/>
      <c r="DO565" s="2"/>
      <c r="DP565" s="2"/>
      <c r="DQ565" s="2"/>
      <c r="DR565" s="2"/>
      <c r="DS565" s="2"/>
      <c r="DT565" s="2"/>
      <c r="DU565" s="2"/>
      <c r="DV565" s="2"/>
      <c r="DW565" s="2"/>
      <c r="DX565" s="2"/>
      <c r="DY565" s="2"/>
      <c r="DZ565" s="2"/>
      <c r="EA565" s="2"/>
      <c r="EB565" s="2"/>
      <c r="EC565" s="2"/>
      <c r="ED565" s="2"/>
      <c r="EE565" s="2"/>
      <c r="EF565" s="2"/>
      <c r="EG565" s="2"/>
      <c r="EH565" s="2"/>
      <c r="EI565" s="2"/>
      <c r="EJ565" s="2"/>
      <c r="EK565" s="2"/>
      <c r="EL565" s="2"/>
      <c r="EM565" s="2"/>
      <c r="EN565" s="2"/>
      <c r="EO565" s="2"/>
      <c r="EP565" s="2"/>
      <c r="EQ565" s="2"/>
      <c r="ER565" s="2"/>
      <c r="ES565" s="2"/>
      <c r="ET565" s="2"/>
      <c r="EU565" s="2"/>
      <c r="EV565" s="2"/>
      <c r="EW565" s="2"/>
      <c r="EX565" s="2"/>
      <c r="EY565" s="2"/>
      <c r="EZ565" s="2"/>
      <c r="FA565" s="2"/>
      <c r="FB565" s="2"/>
      <c r="FC565" s="2"/>
      <c r="FD565" s="2"/>
      <c r="FE565" s="2"/>
      <c r="FF565" s="2"/>
      <c r="FG565" s="2"/>
      <c r="FH565" s="2"/>
      <c r="FI565" s="2"/>
      <c r="FJ565" s="2"/>
      <c r="FK565" s="2"/>
      <c r="FL565" s="2"/>
      <c r="FM565" s="2"/>
      <c r="FN565" s="2"/>
      <c r="FO565" s="2"/>
      <c r="FP565" s="2"/>
      <c r="FQ565" s="2"/>
      <c r="FR565" s="2"/>
      <c r="FS565" s="2"/>
      <c r="FT565" s="2"/>
      <c r="FU565" s="2"/>
      <c r="FV565" s="2"/>
      <c r="FW565" s="2"/>
      <c r="FX565" s="2"/>
      <c r="FY565" s="2"/>
      <c r="FZ565" s="2"/>
      <c r="GA565" s="2"/>
      <c r="GB565" s="2"/>
      <c r="GC565" s="2"/>
      <c r="GD565" s="2"/>
      <c r="GE565" s="2"/>
      <c r="GF565" s="2"/>
      <c r="GG565" s="2"/>
      <c r="GH565" s="2"/>
      <c r="GI565" s="2"/>
      <c r="GJ565" s="2"/>
      <c r="GK565" s="2"/>
      <c r="GL565" s="2"/>
      <c r="GM565" s="2"/>
      <c r="GN565" s="2"/>
      <c r="GO565" s="2"/>
      <c r="GP565" s="2"/>
    </row>
    <row r="566" spans="6:198" s="1" customFormat="1" ht="12.75" customHeight="1">
      <c r="F566" s="311"/>
      <c r="G566" s="311"/>
      <c r="H566" s="311"/>
      <c r="I566" s="311"/>
      <c r="J566" s="311"/>
      <c r="K566" s="311"/>
      <c r="L566" s="311"/>
      <c r="M566" s="311"/>
      <c r="N566" s="311"/>
      <c r="O566" s="317" t="s">
        <v>277</v>
      </c>
      <c r="P566" s="317"/>
      <c r="Q566" s="317"/>
      <c r="R566" s="317"/>
      <c r="S566" s="317"/>
      <c r="T566" s="317"/>
      <c r="U566" s="318"/>
      <c r="V566" s="318"/>
      <c r="W566" s="318"/>
      <c r="X566" s="731">
        <f>[1]Input!$C$417</f>
        <v>0</v>
      </c>
      <c r="Y566" s="731"/>
      <c r="Z566" s="731"/>
      <c r="AA566" s="731"/>
      <c r="AB566" s="731"/>
      <c r="AC566" s="731"/>
      <c r="AD566" s="319"/>
      <c r="AE566" s="319"/>
      <c r="AF566" s="731">
        <f>'[2]Reserve Funds &amp; Ledgers'!AC22</f>
        <v>0</v>
      </c>
      <c r="AG566" s="731"/>
      <c r="AH566" s="731"/>
      <c r="AI566" s="731"/>
      <c r="AJ566" s="731"/>
      <c r="AK566" s="731"/>
      <c r="AL566" s="319"/>
      <c r="AM566" s="319"/>
      <c r="AN566" s="731">
        <f>'[2]Reserve Funds &amp; Ledgers'!AD22</f>
        <v>0</v>
      </c>
      <c r="AO566" s="731"/>
      <c r="AP566" s="731"/>
      <c r="AQ566" s="731"/>
      <c r="AR566" s="731"/>
      <c r="AS566" s="731"/>
      <c r="AT566" s="319"/>
      <c r="AU566" s="319"/>
      <c r="AV566" s="731">
        <f>'[2]Reserve Funds &amp; Ledgers'!AE22</f>
        <v>0</v>
      </c>
      <c r="AW566" s="731"/>
      <c r="AX566" s="731"/>
      <c r="AY566" s="731"/>
      <c r="AZ566" s="731"/>
      <c r="BA566" s="731"/>
      <c r="BB566" s="312"/>
      <c r="BC566" s="312"/>
      <c r="BD566" s="312"/>
      <c r="BE566" s="312"/>
      <c r="BF566" s="311"/>
      <c r="BG566" s="311"/>
      <c r="BH566" s="311"/>
      <c r="BI566" s="311"/>
      <c r="BJ566" s="311"/>
      <c r="BK566" s="311"/>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c r="DC566" s="2"/>
      <c r="DD566" s="2"/>
      <c r="DE566" s="2"/>
      <c r="DF566" s="2"/>
      <c r="DG566" s="2"/>
      <c r="DH566" s="2"/>
      <c r="DI566" s="2"/>
      <c r="DJ566" s="2"/>
      <c r="DK566" s="2"/>
      <c r="DL566" s="2"/>
      <c r="DM566" s="2"/>
      <c r="DN566" s="2"/>
      <c r="DO566" s="2"/>
      <c r="DP566" s="2"/>
      <c r="DQ566" s="2"/>
      <c r="DR566" s="2"/>
      <c r="DS566" s="2"/>
      <c r="DT566" s="2"/>
      <c r="DU566" s="2"/>
      <c r="DV566" s="2"/>
      <c r="DW566" s="2"/>
      <c r="DX566" s="2"/>
      <c r="DY566" s="2"/>
      <c r="DZ566" s="2"/>
      <c r="EA566" s="2"/>
      <c r="EB566" s="2"/>
      <c r="EC566" s="2"/>
      <c r="ED566" s="2"/>
      <c r="EE566" s="2"/>
      <c r="EF566" s="2"/>
      <c r="EG566" s="2"/>
      <c r="EH566" s="2"/>
      <c r="EI566" s="2"/>
      <c r="EJ566" s="2"/>
      <c r="EK566" s="2"/>
      <c r="EL566" s="2"/>
      <c r="EM566" s="2"/>
      <c r="EN566" s="2"/>
      <c r="EO566" s="2"/>
      <c r="EP566" s="2"/>
      <c r="EQ566" s="2"/>
      <c r="ER566" s="2"/>
      <c r="ES566" s="2"/>
      <c r="ET566" s="2"/>
      <c r="EU566" s="2"/>
      <c r="EV566" s="2"/>
      <c r="EW566" s="2"/>
      <c r="EX566" s="2"/>
      <c r="EY566" s="2"/>
      <c r="EZ566" s="2"/>
      <c r="FA566" s="2"/>
      <c r="FB566" s="2"/>
      <c r="FC566" s="2"/>
      <c r="FD566" s="2"/>
      <c r="FE566" s="2"/>
      <c r="FF566" s="2"/>
      <c r="FG566" s="2"/>
      <c r="FH566" s="2"/>
      <c r="FI566" s="2"/>
      <c r="FJ566" s="2"/>
      <c r="FK566" s="2"/>
      <c r="FL566" s="2"/>
      <c r="FM566" s="2"/>
      <c r="FN566" s="2"/>
      <c r="FO566" s="2"/>
      <c r="FP566" s="2"/>
      <c r="FQ566" s="2"/>
      <c r="FR566" s="2"/>
      <c r="FS566" s="2"/>
      <c r="FT566" s="2"/>
      <c r="FU566" s="2"/>
      <c r="FV566" s="2"/>
      <c r="FW566" s="2"/>
      <c r="FX566" s="2"/>
      <c r="FY566" s="2"/>
      <c r="FZ566" s="2"/>
      <c r="GA566" s="2"/>
      <c r="GB566" s="2"/>
      <c r="GC566" s="2"/>
      <c r="GD566" s="2"/>
      <c r="GE566" s="2"/>
      <c r="GF566" s="2"/>
      <c r="GG566" s="2"/>
      <c r="GH566" s="2"/>
      <c r="GI566" s="2"/>
      <c r="GJ566" s="2"/>
      <c r="GK566" s="2"/>
      <c r="GL566" s="2"/>
      <c r="GM566" s="2"/>
      <c r="GN566" s="2"/>
      <c r="GO566" s="2"/>
      <c r="GP566" s="2"/>
    </row>
    <row r="567" spans="6:198" s="1" customFormat="1" ht="12.75" customHeight="1">
      <c r="F567" s="311"/>
      <c r="G567" s="311"/>
      <c r="H567" s="311"/>
      <c r="I567" s="311"/>
      <c r="J567" s="311"/>
      <c r="K567" s="311"/>
      <c r="L567" s="311"/>
      <c r="M567" s="311"/>
      <c r="N567" s="312"/>
      <c r="O567" s="320"/>
      <c r="P567" s="320"/>
      <c r="Q567" s="320"/>
      <c r="R567" s="320"/>
      <c r="S567" s="320"/>
      <c r="T567" s="320"/>
      <c r="U567" s="320"/>
      <c r="V567" s="320"/>
      <c r="W567" s="320"/>
      <c r="X567" s="321"/>
      <c r="Y567" s="321"/>
      <c r="Z567" s="321"/>
      <c r="AA567" s="321"/>
      <c r="AB567" s="321"/>
      <c r="AC567" s="321"/>
      <c r="AD567" s="321"/>
      <c r="AE567" s="321"/>
      <c r="AF567" s="321"/>
      <c r="AG567" s="321"/>
      <c r="AH567" s="321"/>
      <c r="AI567" s="321"/>
      <c r="AJ567" s="321"/>
      <c r="AK567" s="321"/>
      <c r="AL567" s="321"/>
      <c r="AM567" s="321"/>
      <c r="AN567" s="321"/>
      <c r="AO567" s="321"/>
      <c r="AP567" s="321"/>
      <c r="AQ567" s="321"/>
      <c r="AR567" s="321"/>
      <c r="AS567" s="321"/>
      <c r="AT567" s="321"/>
      <c r="AU567" s="321"/>
      <c r="AV567" s="321"/>
      <c r="AW567" s="321"/>
      <c r="AX567" s="321"/>
      <c r="AY567" s="321"/>
      <c r="AZ567" s="321"/>
      <c r="BA567" s="321"/>
      <c r="BB567" s="312"/>
      <c r="BC567" s="312"/>
      <c r="BD567" s="312"/>
      <c r="BE567" s="312"/>
      <c r="BF567" s="311"/>
      <c r="BG567" s="311"/>
      <c r="BH567" s="311"/>
      <c r="BI567" s="311"/>
      <c r="BJ567" s="311"/>
      <c r="BK567" s="311"/>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c r="DC567" s="2"/>
      <c r="DD567" s="2"/>
      <c r="DE567" s="2"/>
      <c r="DF567" s="2"/>
      <c r="DG567" s="2"/>
      <c r="DH567" s="2"/>
      <c r="DI567" s="2"/>
      <c r="DJ567" s="2"/>
      <c r="DK567" s="2"/>
      <c r="DL567" s="2"/>
      <c r="DM567" s="2"/>
      <c r="DN567" s="2"/>
      <c r="DO567" s="2"/>
      <c r="DP567" s="2"/>
      <c r="DQ567" s="2"/>
      <c r="DR567" s="2"/>
      <c r="DS567" s="2"/>
      <c r="DT567" s="2"/>
      <c r="DU567" s="2"/>
      <c r="DV567" s="2"/>
      <c r="DW567" s="2"/>
      <c r="DX567" s="2"/>
      <c r="DY567" s="2"/>
      <c r="DZ567" s="2"/>
      <c r="EA567" s="2"/>
      <c r="EB567" s="2"/>
      <c r="EC567" s="2"/>
      <c r="ED567" s="2"/>
      <c r="EE567" s="2"/>
      <c r="EF567" s="2"/>
      <c r="EG567" s="2"/>
      <c r="EH567" s="2"/>
      <c r="EI567" s="2"/>
      <c r="EJ567" s="2"/>
      <c r="EK567" s="2"/>
      <c r="EL567" s="2"/>
      <c r="EM567" s="2"/>
      <c r="EN567" s="2"/>
      <c r="EO567" s="2"/>
      <c r="EP567" s="2"/>
      <c r="EQ567" s="2"/>
      <c r="ER567" s="2"/>
      <c r="ES567" s="2"/>
      <c r="ET567" s="2"/>
      <c r="EU567" s="2"/>
      <c r="EV567" s="2"/>
      <c r="EW567" s="2"/>
      <c r="EX567" s="2"/>
      <c r="EY567" s="2"/>
      <c r="EZ567" s="2"/>
      <c r="FA567" s="2"/>
      <c r="FB567" s="2"/>
      <c r="FC567" s="2"/>
      <c r="FD567" s="2"/>
      <c r="FE567" s="2"/>
      <c r="FF567" s="2"/>
      <c r="FG567" s="2"/>
      <c r="FH567" s="2"/>
      <c r="FI567" s="2"/>
      <c r="FJ567" s="2"/>
      <c r="FK567" s="2"/>
      <c r="FL567" s="2"/>
      <c r="FM567" s="2"/>
      <c r="FN567" s="2"/>
      <c r="FO567" s="2"/>
      <c r="FP567" s="2"/>
      <c r="FQ567" s="2"/>
      <c r="FR567" s="2"/>
      <c r="FS567" s="2"/>
      <c r="FT567" s="2"/>
      <c r="FU567" s="2"/>
      <c r="FV567" s="2"/>
      <c r="FW567" s="2"/>
      <c r="FX567" s="2"/>
      <c r="FY567" s="2"/>
      <c r="FZ567" s="2"/>
      <c r="GA567" s="2"/>
      <c r="GB567" s="2"/>
      <c r="GC567" s="2"/>
      <c r="GD567" s="2"/>
      <c r="GE567" s="2"/>
      <c r="GF567" s="2"/>
      <c r="GG567" s="2"/>
      <c r="GH567" s="2"/>
      <c r="GI567" s="2"/>
      <c r="GJ567" s="2"/>
      <c r="GK567" s="2"/>
      <c r="GL567" s="2"/>
      <c r="GM567" s="2"/>
      <c r="GN567" s="2"/>
      <c r="GO567" s="2"/>
      <c r="GP567" s="2"/>
    </row>
    <row r="568" spans="6:198" s="1" customFormat="1" ht="12.75" customHeight="1">
      <c r="F568" s="311"/>
      <c r="G568" s="311"/>
      <c r="H568" s="311"/>
      <c r="I568" s="311"/>
      <c r="J568" s="311"/>
      <c r="K568" s="311"/>
      <c r="L568" s="311"/>
      <c r="M568" s="311"/>
      <c r="N568" s="312"/>
      <c r="O568" s="320"/>
      <c r="P568" s="320"/>
      <c r="Q568" s="320"/>
      <c r="R568" s="320"/>
      <c r="S568" s="320"/>
      <c r="T568" s="320"/>
      <c r="U568" s="320"/>
      <c r="V568" s="320"/>
      <c r="W568" s="320"/>
      <c r="X568" s="321"/>
      <c r="Y568" s="321"/>
      <c r="Z568" s="321"/>
      <c r="AA568" s="321"/>
      <c r="AB568" s="321"/>
      <c r="AC568" s="321"/>
      <c r="AD568" s="321"/>
      <c r="AE568" s="321"/>
      <c r="AF568" s="321"/>
      <c r="AG568" s="321"/>
      <c r="AH568" s="321"/>
      <c r="AI568" s="321"/>
      <c r="AJ568" s="321"/>
      <c r="AK568" s="321"/>
      <c r="AL568" s="321"/>
      <c r="AM568" s="321"/>
      <c r="AN568" s="321"/>
      <c r="AO568" s="321"/>
      <c r="AP568" s="321"/>
      <c r="AQ568" s="321"/>
      <c r="AR568" s="321"/>
      <c r="AS568" s="321"/>
      <c r="AT568" s="321"/>
      <c r="AU568" s="321"/>
      <c r="AV568" s="321"/>
      <c r="AW568" s="321"/>
      <c r="AX568" s="321"/>
      <c r="AY568" s="321"/>
      <c r="AZ568" s="321"/>
      <c r="BA568" s="321"/>
      <c r="BB568" s="312"/>
      <c r="BC568" s="312"/>
      <c r="BD568" s="312"/>
      <c r="BE568" s="312"/>
      <c r="BF568" s="311"/>
      <c r="BG568" s="311"/>
      <c r="BH568" s="311"/>
      <c r="BI568" s="311"/>
      <c r="BJ568" s="311"/>
      <c r="BK568" s="311"/>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c r="DC568" s="2"/>
      <c r="DD568" s="2"/>
      <c r="DE568" s="2"/>
      <c r="DF568" s="2"/>
      <c r="DG568" s="2"/>
      <c r="DH568" s="2"/>
      <c r="DI568" s="2"/>
      <c r="DJ568" s="2"/>
      <c r="DK568" s="2"/>
      <c r="DL568" s="2"/>
      <c r="DM568" s="2"/>
      <c r="DN568" s="2"/>
      <c r="DO568" s="2"/>
      <c r="DP568" s="2"/>
      <c r="DQ568" s="2"/>
      <c r="DR568" s="2"/>
      <c r="DS568" s="2"/>
      <c r="DT568" s="2"/>
      <c r="DU568" s="2"/>
      <c r="DV568" s="2"/>
      <c r="DW568" s="2"/>
      <c r="DX568" s="2"/>
      <c r="DY568" s="2"/>
      <c r="DZ568" s="2"/>
      <c r="EA568" s="2"/>
      <c r="EB568" s="2"/>
      <c r="EC568" s="2"/>
      <c r="ED568" s="2"/>
      <c r="EE568" s="2"/>
      <c r="EF568" s="2"/>
      <c r="EG568" s="2"/>
      <c r="EH568" s="2"/>
      <c r="EI568" s="2"/>
      <c r="EJ568" s="2"/>
      <c r="EK568" s="2"/>
      <c r="EL568" s="2"/>
      <c r="EM568" s="2"/>
      <c r="EN568" s="2"/>
      <c r="EO568" s="2"/>
      <c r="EP568" s="2"/>
      <c r="EQ568" s="2"/>
      <c r="ER568" s="2"/>
      <c r="ES568" s="2"/>
      <c r="ET568" s="2"/>
      <c r="EU568" s="2"/>
      <c r="EV568" s="2"/>
      <c r="EW568" s="2"/>
      <c r="EX568" s="2"/>
      <c r="EY568" s="2"/>
      <c r="EZ568" s="2"/>
      <c r="FA568" s="2"/>
      <c r="FB568" s="2"/>
      <c r="FC568" s="2"/>
      <c r="FD568" s="2"/>
      <c r="FE568" s="2"/>
      <c r="FF568" s="2"/>
      <c r="FG568" s="2"/>
      <c r="FH568" s="2"/>
      <c r="FI568" s="2"/>
      <c r="FJ568" s="2"/>
      <c r="FK568" s="2"/>
      <c r="FL568" s="2"/>
      <c r="FM568" s="2"/>
      <c r="FN568" s="2"/>
      <c r="FO568" s="2"/>
      <c r="FP568" s="2"/>
      <c r="FQ568" s="2"/>
      <c r="FR568" s="2"/>
      <c r="FS568" s="2"/>
      <c r="FT568" s="2"/>
      <c r="FU568" s="2"/>
      <c r="FV568" s="2"/>
      <c r="FW568" s="2"/>
      <c r="FX568" s="2"/>
      <c r="FY568" s="2"/>
      <c r="FZ568" s="2"/>
      <c r="GA568" s="2"/>
      <c r="GB568" s="2"/>
      <c r="GC568" s="2"/>
      <c r="GD568" s="2"/>
      <c r="GE568" s="2"/>
      <c r="GF568" s="2"/>
      <c r="GG568" s="2"/>
      <c r="GH568" s="2"/>
      <c r="GI568" s="2"/>
      <c r="GJ568" s="2"/>
      <c r="GK568" s="2"/>
      <c r="GL568" s="2"/>
      <c r="GM568" s="2"/>
      <c r="GN568" s="2"/>
      <c r="GO568" s="2"/>
      <c r="GP568" s="2"/>
    </row>
    <row r="569" spans="6:198" s="1" customFormat="1" ht="12.75" customHeight="1" thickBot="1">
      <c r="F569" s="311"/>
      <c r="G569" s="311"/>
      <c r="H569" s="311"/>
      <c r="I569" s="311"/>
      <c r="J569" s="311"/>
      <c r="K569" s="311"/>
      <c r="L569" s="311"/>
      <c r="M569" s="311"/>
      <c r="N569" s="312"/>
      <c r="O569" s="322" t="s">
        <v>278</v>
      </c>
      <c r="P569" s="322"/>
      <c r="Q569" s="322"/>
      <c r="R569" s="322"/>
      <c r="S569" s="322"/>
      <c r="T569" s="322"/>
      <c r="U569" s="312"/>
      <c r="V569" s="312"/>
      <c r="W569" s="312"/>
      <c r="X569" s="737">
        <f>SUM(X561:AC566)</f>
        <v>0</v>
      </c>
      <c r="Y569" s="737"/>
      <c r="Z569" s="737"/>
      <c r="AA569" s="737"/>
      <c r="AB569" s="737"/>
      <c r="AC569" s="737"/>
      <c r="AD569" s="323"/>
      <c r="AE569" s="323"/>
      <c r="AF569" s="737">
        <f>SUM(AF561:AK566)</f>
        <v>0</v>
      </c>
      <c r="AG569" s="737"/>
      <c r="AH569" s="737"/>
      <c r="AI569" s="737"/>
      <c r="AJ569" s="737"/>
      <c r="AK569" s="737"/>
      <c r="AL569" s="323"/>
      <c r="AM569" s="323"/>
      <c r="AN569" s="737">
        <f>SUM(AN561:AS566)</f>
        <v>0</v>
      </c>
      <c r="AO569" s="737"/>
      <c r="AP569" s="737"/>
      <c r="AQ569" s="737"/>
      <c r="AR569" s="737"/>
      <c r="AS569" s="737"/>
      <c r="AT569" s="323"/>
      <c r="AU569" s="323"/>
      <c r="AV569" s="737">
        <f>SUM(AV561:BA566)</f>
        <v>0</v>
      </c>
      <c r="AW569" s="737"/>
      <c r="AX569" s="737"/>
      <c r="AY569" s="737"/>
      <c r="AZ569" s="737"/>
      <c r="BA569" s="737"/>
      <c r="BB569" s="311"/>
      <c r="BC569" s="311"/>
      <c r="BD569" s="311"/>
      <c r="BE569" s="311"/>
      <c r="BF569" s="311"/>
      <c r="BG569" s="311"/>
      <c r="BH569" s="311"/>
      <c r="BI569" s="311"/>
      <c r="BJ569" s="311"/>
      <c r="BK569" s="311"/>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c r="CZ569" s="2"/>
      <c r="DA569" s="2"/>
      <c r="DB569" s="2"/>
      <c r="DC569" s="2"/>
      <c r="DD569" s="2"/>
      <c r="DE569" s="2"/>
      <c r="DF569" s="2"/>
      <c r="DG569" s="2"/>
      <c r="DH569" s="2"/>
      <c r="DI569" s="2"/>
      <c r="DJ569" s="2"/>
      <c r="DK569" s="2"/>
      <c r="DL569" s="2"/>
      <c r="DM569" s="2"/>
      <c r="DN569" s="2"/>
      <c r="DO569" s="2"/>
      <c r="DP569" s="2"/>
      <c r="DQ569" s="2"/>
      <c r="DR569" s="2"/>
      <c r="DS569" s="2"/>
      <c r="DT569" s="2"/>
      <c r="DU569" s="2"/>
      <c r="DV569" s="2"/>
      <c r="DW569" s="2"/>
      <c r="DX569" s="2"/>
      <c r="DY569" s="2"/>
      <c r="DZ569" s="2"/>
      <c r="EA569" s="2"/>
      <c r="EB569" s="2"/>
      <c r="EC569" s="2"/>
      <c r="ED569" s="2"/>
      <c r="EE569" s="2"/>
      <c r="EF569" s="2"/>
      <c r="EG569" s="2"/>
      <c r="EH569" s="2"/>
      <c r="EI569" s="2"/>
      <c r="EJ569" s="2"/>
      <c r="EK569" s="2"/>
      <c r="EL569" s="2"/>
      <c r="EM569" s="2"/>
      <c r="EN569" s="2"/>
      <c r="EO569" s="2"/>
      <c r="EP569" s="2"/>
      <c r="EQ569" s="2"/>
      <c r="ER569" s="2"/>
      <c r="ES569" s="2"/>
      <c r="ET569" s="2"/>
      <c r="EU569" s="2"/>
      <c r="EV569" s="2"/>
      <c r="EW569" s="2"/>
      <c r="EX569" s="2"/>
      <c r="EY569" s="2"/>
      <c r="EZ569" s="2"/>
      <c r="FA569" s="2"/>
      <c r="FB569" s="2"/>
      <c r="FC569" s="2"/>
      <c r="FD569" s="2"/>
      <c r="FE569" s="2"/>
      <c r="FF569" s="2"/>
      <c r="FG569" s="2"/>
      <c r="FH569" s="2"/>
      <c r="FI569" s="2"/>
      <c r="FJ569" s="2"/>
      <c r="FK569" s="2"/>
      <c r="FL569" s="2"/>
      <c r="FM569" s="2"/>
      <c r="FN569" s="2"/>
      <c r="FO569" s="2"/>
      <c r="FP569" s="2"/>
      <c r="FQ569" s="2"/>
      <c r="FR569" s="2"/>
      <c r="FS569" s="2"/>
      <c r="FT569" s="2"/>
      <c r="FU569" s="2"/>
      <c r="FV569" s="2"/>
      <c r="FW569" s="2"/>
      <c r="FX569" s="2"/>
      <c r="FY569" s="2"/>
      <c r="FZ569" s="2"/>
      <c r="GA569" s="2"/>
      <c r="GB569" s="2"/>
      <c r="GC569" s="2"/>
      <c r="GD569" s="2"/>
      <c r="GE569" s="2"/>
      <c r="GF569" s="2"/>
      <c r="GG569" s="2"/>
      <c r="GH569" s="2"/>
      <c r="GI569" s="2"/>
      <c r="GJ569" s="2"/>
      <c r="GK569" s="2"/>
      <c r="GL569" s="2"/>
      <c r="GM569" s="2"/>
      <c r="GN569" s="2"/>
      <c r="GO569" s="2"/>
      <c r="GP569" s="2"/>
    </row>
    <row r="570" spans="6:198" s="1" customFormat="1" ht="12.75" customHeight="1" thickTop="1">
      <c r="F570" s="311"/>
      <c r="G570" s="311"/>
      <c r="H570" s="9"/>
      <c r="I570" s="9"/>
      <c r="J570" s="9"/>
      <c r="K570" s="9"/>
      <c r="L570" s="9"/>
      <c r="M570" s="9"/>
      <c r="N570" s="9"/>
      <c r="O570" s="9"/>
      <c r="P570" s="9"/>
      <c r="Q570" s="9"/>
      <c r="R570" s="9"/>
      <c r="S570" s="9"/>
      <c r="T570" s="9"/>
      <c r="U570" s="9"/>
      <c r="V570" s="9"/>
      <c r="W570" s="9"/>
      <c r="X570" s="288"/>
      <c r="Y570" s="288"/>
      <c r="Z570" s="288"/>
      <c r="AA570" s="288"/>
      <c r="AB570" s="288"/>
      <c r="AC570" s="288"/>
      <c r="AD570" s="288"/>
      <c r="AE570" s="288"/>
      <c r="AF570" s="288"/>
      <c r="AG570" s="288"/>
      <c r="AH570" s="288"/>
      <c r="AI570" s="288"/>
      <c r="AJ570" s="288"/>
      <c r="AK570" s="288"/>
      <c r="AL570" s="288"/>
      <c r="AM570" s="288"/>
      <c r="AN570" s="288"/>
      <c r="AO570" s="288"/>
      <c r="AP570" s="288"/>
      <c r="AQ570" s="288"/>
      <c r="AR570" s="288"/>
      <c r="AS570" s="288"/>
      <c r="AT570" s="288"/>
      <c r="AU570" s="324"/>
      <c r="AV570" s="324"/>
      <c r="AW570" s="324"/>
      <c r="AX570" s="324"/>
      <c r="AY570" s="324"/>
      <c r="AZ570" s="324"/>
      <c r="BA570" s="325"/>
      <c r="BB570" s="311"/>
      <c r="BC570" s="311"/>
      <c r="BD570" s="311"/>
      <c r="BE570" s="311"/>
      <c r="BF570" s="311"/>
      <c r="BG570" s="311"/>
      <c r="BH570" s="311"/>
      <c r="BI570" s="311"/>
      <c r="BJ570" s="311"/>
      <c r="BK570" s="311"/>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c r="CT570" s="2"/>
      <c r="CU570" s="2"/>
      <c r="CV570" s="2"/>
      <c r="CW570" s="2"/>
      <c r="CX570" s="2"/>
      <c r="CY570" s="2"/>
      <c r="CZ570" s="2"/>
      <c r="DA570" s="2"/>
      <c r="DB570" s="2"/>
      <c r="DC570" s="2"/>
      <c r="DD570" s="2"/>
      <c r="DE570" s="2"/>
      <c r="DF570" s="2"/>
      <c r="DG570" s="2"/>
      <c r="DH570" s="2"/>
      <c r="DI570" s="2"/>
      <c r="DJ570" s="2"/>
      <c r="DK570" s="2"/>
      <c r="DL570" s="2"/>
      <c r="DM570" s="2"/>
      <c r="DN570" s="2"/>
      <c r="DO570" s="2"/>
      <c r="DP570" s="2"/>
      <c r="DQ570" s="2"/>
      <c r="DR570" s="2"/>
      <c r="DS570" s="2"/>
      <c r="DT570" s="2"/>
      <c r="DU570" s="2"/>
      <c r="DV570" s="2"/>
      <c r="DW570" s="2"/>
      <c r="DX570" s="2"/>
      <c r="DY570" s="2"/>
      <c r="DZ570" s="2"/>
      <c r="EA570" s="2"/>
      <c r="EB570" s="2"/>
      <c r="EC570" s="2"/>
      <c r="ED570" s="2"/>
      <c r="EE570" s="2"/>
      <c r="EF570" s="2"/>
      <c r="EG570" s="2"/>
      <c r="EH570" s="2"/>
      <c r="EI570" s="2"/>
      <c r="EJ570" s="2"/>
      <c r="EK570" s="2"/>
      <c r="EL570" s="2"/>
      <c r="EM570" s="2"/>
      <c r="EN570" s="2"/>
      <c r="EO570" s="2"/>
      <c r="EP570" s="2"/>
      <c r="EQ570" s="2"/>
      <c r="ER570" s="2"/>
      <c r="ES570" s="2"/>
      <c r="ET570" s="2"/>
      <c r="EU570" s="2"/>
      <c r="EV570" s="2"/>
      <c r="EW570" s="2"/>
      <c r="EX570" s="2"/>
      <c r="EY570" s="2"/>
      <c r="EZ570" s="2"/>
      <c r="FA570" s="2"/>
      <c r="FB570" s="2"/>
      <c r="FC570" s="2"/>
      <c r="FD570" s="2"/>
      <c r="FE570" s="2"/>
      <c r="FF570" s="2"/>
      <c r="FG570" s="2"/>
      <c r="FH570" s="2"/>
      <c r="FI570" s="2"/>
      <c r="FJ570" s="2"/>
      <c r="FK570" s="2"/>
      <c r="FL570" s="2"/>
      <c r="FM570" s="2"/>
      <c r="FN570" s="2"/>
      <c r="FO570" s="2"/>
      <c r="FP570" s="2"/>
      <c r="FQ570" s="2"/>
      <c r="FR570" s="2"/>
      <c r="FS570" s="2"/>
      <c r="FT570" s="2"/>
      <c r="FU570" s="2"/>
      <c r="FV570" s="2"/>
      <c r="FW570" s="2"/>
      <c r="FX570" s="2"/>
      <c r="FY570" s="2"/>
      <c r="FZ570" s="2"/>
      <c r="GA570" s="2"/>
      <c r="GB570" s="2"/>
      <c r="GC570" s="2"/>
      <c r="GD570" s="2"/>
      <c r="GE570" s="2"/>
      <c r="GF570" s="2"/>
      <c r="GG570" s="2"/>
      <c r="GH570" s="2"/>
      <c r="GI570" s="2"/>
      <c r="GJ570" s="2"/>
      <c r="GK570" s="2"/>
      <c r="GL570" s="2"/>
      <c r="GM570" s="2"/>
      <c r="GN570" s="2"/>
      <c r="GO570" s="2"/>
      <c r="GP570" s="2"/>
    </row>
    <row r="571" spans="6:198" s="1" customFormat="1" ht="12.75" customHeight="1">
      <c r="F571" s="311"/>
      <c r="G571" s="311"/>
      <c r="H571" s="9"/>
      <c r="I571" s="9"/>
      <c r="J571" s="9"/>
      <c r="K571" s="9"/>
      <c r="L571" s="9"/>
      <c r="M571" s="9"/>
      <c r="N571" s="9"/>
      <c r="O571" s="9"/>
      <c r="P571" s="9"/>
      <c r="Q571" s="9"/>
      <c r="R571" s="9"/>
      <c r="S571" s="9"/>
      <c r="T571" s="9"/>
      <c r="U571" s="9"/>
      <c r="V571" s="9"/>
      <c r="W571" s="9"/>
      <c r="X571" s="288"/>
      <c r="Y571" s="288"/>
      <c r="Z571" s="288"/>
      <c r="AA571" s="288"/>
      <c r="AB571" s="288"/>
      <c r="AC571" s="288"/>
      <c r="AD571" s="288"/>
      <c r="AE571" s="288"/>
      <c r="AF571" s="288"/>
      <c r="AG571" s="288"/>
      <c r="AH571" s="288"/>
      <c r="AI571" s="288"/>
      <c r="AJ571" s="288"/>
      <c r="AK571" s="288"/>
      <c r="AL571" s="288"/>
      <c r="AM571" s="288"/>
      <c r="AN571" s="288"/>
      <c r="AO571" s="288"/>
      <c r="AP571" s="288"/>
      <c r="AQ571" s="288"/>
      <c r="AR571" s="288"/>
      <c r="AS571" s="288"/>
      <c r="AT571" s="288"/>
      <c r="AU571" s="324"/>
      <c r="AV571" s="324"/>
      <c r="AW571" s="324"/>
      <c r="AX571" s="324"/>
      <c r="AY571" s="324"/>
      <c r="AZ571" s="324"/>
      <c r="BA571" s="325"/>
      <c r="BB571" s="311"/>
      <c r="BC571" s="311"/>
      <c r="BD571" s="311"/>
      <c r="BE571" s="311"/>
      <c r="BF571" s="311"/>
      <c r="BG571" s="311"/>
      <c r="BH571" s="311"/>
      <c r="BI571" s="311"/>
      <c r="BJ571" s="311"/>
      <c r="BK571" s="311"/>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c r="DC571" s="2"/>
      <c r="DD571" s="2"/>
      <c r="DE571" s="2"/>
      <c r="DF571" s="2"/>
      <c r="DG571" s="2"/>
      <c r="DH571" s="2"/>
      <c r="DI571" s="2"/>
      <c r="DJ571" s="2"/>
      <c r="DK571" s="2"/>
      <c r="DL571" s="2"/>
      <c r="DM571" s="2"/>
      <c r="DN571" s="2"/>
      <c r="DO571" s="2"/>
      <c r="DP571" s="2"/>
      <c r="DQ571" s="2"/>
      <c r="DR571" s="2"/>
      <c r="DS571" s="2"/>
      <c r="DT571" s="2"/>
      <c r="DU571" s="2"/>
      <c r="DV571" s="2"/>
      <c r="DW571" s="2"/>
      <c r="DX571" s="2"/>
      <c r="DY571" s="2"/>
      <c r="DZ571" s="2"/>
      <c r="EA571" s="2"/>
      <c r="EB571" s="2"/>
      <c r="EC571" s="2"/>
      <c r="ED571" s="2"/>
      <c r="EE571" s="2"/>
      <c r="EF571" s="2"/>
      <c r="EG571" s="2"/>
      <c r="EH571" s="2"/>
      <c r="EI571" s="2"/>
      <c r="EJ571" s="2"/>
      <c r="EK571" s="2"/>
      <c r="EL571" s="2"/>
      <c r="EM571" s="2"/>
      <c r="EN571" s="2"/>
      <c r="EO571" s="2"/>
      <c r="EP571" s="2"/>
      <c r="EQ571" s="2"/>
      <c r="ER571" s="2"/>
      <c r="ES571" s="2"/>
      <c r="ET571" s="2"/>
      <c r="EU571" s="2"/>
      <c r="EV571" s="2"/>
      <c r="EW571" s="2"/>
      <c r="EX571" s="2"/>
      <c r="EY571" s="2"/>
      <c r="EZ571" s="2"/>
      <c r="FA571" s="2"/>
      <c r="FB571" s="2"/>
      <c r="FC571" s="2"/>
      <c r="FD571" s="2"/>
      <c r="FE571" s="2"/>
      <c r="FF571" s="2"/>
      <c r="FG571" s="2"/>
      <c r="FH571" s="2"/>
      <c r="FI571" s="2"/>
      <c r="FJ571" s="2"/>
      <c r="FK571" s="2"/>
      <c r="FL571" s="2"/>
      <c r="FM571" s="2"/>
      <c r="FN571" s="2"/>
      <c r="FO571" s="2"/>
      <c r="FP571" s="2"/>
      <c r="FQ571" s="2"/>
      <c r="FR571" s="2"/>
      <c r="FS571" s="2"/>
      <c r="FT571" s="2"/>
      <c r="FU571" s="2"/>
      <c r="FV571" s="2"/>
      <c r="FW571" s="2"/>
      <c r="FX571" s="2"/>
      <c r="FY571" s="2"/>
      <c r="FZ571" s="2"/>
      <c r="GA571" s="2"/>
      <c r="GB571" s="2"/>
      <c r="GC571" s="2"/>
      <c r="GD571" s="2"/>
      <c r="GE571" s="2"/>
      <c r="GF571" s="2"/>
      <c r="GG571" s="2"/>
      <c r="GH571" s="2"/>
      <c r="GI571" s="2"/>
      <c r="GJ571" s="2"/>
      <c r="GK571" s="2"/>
      <c r="GL571" s="2"/>
      <c r="GM571" s="2"/>
      <c r="GN571" s="2"/>
      <c r="GO571" s="2"/>
      <c r="GP571" s="2"/>
    </row>
    <row r="572" spans="6:198" s="1" customFormat="1" ht="12.75" customHeight="1">
      <c r="F572" s="311"/>
      <c r="G572" s="311"/>
      <c r="H572" s="326"/>
      <c r="I572" s="9"/>
      <c r="J572" s="9"/>
      <c r="K572" s="9"/>
      <c r="L572" s="9"/>
      <c r="M572" s="9"/>
      <c r="N572" s="9"/>
      <c r="O572" s="9"/>
      <c r="P572" s="9"/>
      <c r="Q572" s="9"/>
      <c r="R572" s="9"/>
      <c r="S572" s="9"/>
      <c r="T572" s="9"/>
      <c r="U572" s="9"/>
      <c r="V572" s="9"/>
      <c r="W572" s="9"/>
      <c r="X572" s="288"/>
      <c r="Y572" s="288"/>
      <c r="Z572" s="288"/>
      <c r="AA572" s="288"/>
      <c r="AB572" s="288"/>
      <c r="AC572" s="288"/>
      <c r="AD572" s="288"/>
      <c r="AE572" s="288"/>
      <c r="AF572" s="288"/>
      <c r="AG572" s="288"/>
      <c r="AH572" s="288"/>
      <c r="AI572" s="288"/>
      <c r="AJ572" s="288"/>
      <c r="AK572" s="288"/>
      <c r="AL572" s="288"/>
      <c r="AM572" s="288"/>
      <c r="AN572" s="288"/>
      <c r="AO572" s="288"/>
      <c r="AP572" s="288"/>
      <c r="AQ572" s="288"/>
      <c r="AR572" s="288"/>
      <c r="AS572" s="288"/>
      <c r="AT572" s="288"/>
      <c r="AU572" s="324"/>
      <c r="AV572" s="324"/>
      <c r="AW572" s="324"/>
      <c r="AX572" s="324"/>
      <c r="AY572" s="324"/>
      <c r="AZ572" s="324"/>
      <c r="BA572" s="325"/>
      <c r="BB572" s="311"/>
      <c r="BC572" s="311"/>
      <c r="BD572" s="311"/>
      <c r="BE572" s="311"/>
      <c r="BF572" s="311"/>
      <c r="BG572" s="311"/>
      <c r="BH572" s="311"/>
      <c r="BI572" s="311"/>
      <c r="BJ572" s="311"/>
      <c r="BK572" s="311"/>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c r="DC572" s="2"/>
      <c r="DD572" s="2"/>
      <c r="DE572" s="2"/>
      <c r="DF572" s="2"/>
      <c r="DG572" s="2"/>
      <c r="DH572" s="2"/>
      <c r="DI572" s="2"/>
      <c r="DJ572" s="2"/>
      <c r="DK572" s="2"/>
      <c r="DL572" s="2"/>
      <c r="DM572" s="2"/>
      <c r="DN572" s="2"/>
      <c r="DO572" s="2"/>
      <c r="DP572" s="2"/>
      <c r="DQ572" s="2"/>
      <c r="DR572" s="2"/>
      <c r="DS572" s="2"/>
      <c r="DT572" s="2"/>
      <c r="DU572" s="2"/>
      <c r="DV572" s="2"/>
      <c r="DW572" s="2"/>
      <c r="DX572" s="2"/>
      <c r="DY572" s="2"/>
      <c r="DZ572" s="2"/>
      <c r="EA572" s="2"/>
      <c r="EB572" s="2"/>
      <c r="EC572" s="2"/>
      <c r="ED572" s="2"/>
      <c r="EE572" s="2"/>
      <c r="EF572" s="2"/>
      <c r="EG572" s="2"/>
      <c r="EH572" s="2"/>
      <c r="EI572" s="2"/>
      <c r="EJ572" s="2"/>
      <c r="EK572" s="2"/>
      <c r="EL572" s="2"/>
      <c r="EM572" s="2"/>
      <c r="EN572" s="2"/>
      <c r="EO572" s="2"/>
      <c r="EP572" s="2"/>
      <c r="EQ572" s="2"/>
      <c r="ER572" s="2"/>
      <c r="ES572" s="2"/>
      <c r="ET572" s="2"/>
      <c r="EU572" s="2"/>
      <c r="EV572" s="2"/>
      <c r="EW572" s="2"/>
      <c r="EX572" s="2"/>
      <c r="EY572" s="2"/>
      <c r="EZ572" s="2"/>
      <c r="FA572" s="2"/>
      <c r="FB572" s="2"/>
      <c r="FC572" s="2"/>
      <c r="FD572" s="2"/>
      <c r="FE572" s="2"/>
      <c r="FF572" s="2"/>
      <c r="FG572" s="2"/>
      <c r="FH572" s="2"/>
      <c r="FI572" s="2"/>
      <c r="FJ572" s="2"/>
      <c r="FK572" s="2"/>
      <c r="FL572" s="2"/>
      <c r="FM572" s="2"/>
      <c r="FN572" s="2"/>
      <c r="FO572" s="2"/>
      <c r="FP572" s="2"/>
      <c r="FQ572" s="2"/>
      <c r="FR572" s="2"/>
      <c r="FS572" s="2"/>
      <c r="FT572" s="2"/>
      <c r="FU572" s="2"/>
      <c r="FV572" s="2"/>
      <c r="FW572" s="2"/>
      <c r="FX572" s="2"/>
      <c r="FY572" s="2"/>
      <c r="FZ572" s="2"/>
      <c r="GA572" s="2"/>
      <c r="GB572" s="2"/>
      <c r="GC572" s="2"/>
      <c r="GD572" s="2"/>
      <c r="GE572" s="2"/>
      <c r="GF572" s="2"/>
      <c r="GG572" s="2"/>
      <c r="GH572" s="2"/>
      <c r="GI572" s="2"/>
      <c r="GJ572" s="2"/>
      <c r="GK572" s="2"/>
      <c r="GL572" s="2"/>
      <c r="GM572" s="2"/>
      <c r="GN572" s="2"/>
      <c r="GO572" s="2"/>
      <c r="GP572" s="2"/>
    </row>
    <row r="573" spans="6:198" s="1" customFormat="1" ht="12.75" customHeight="1">
      <c r="F573" s="311"/>
      <c r="G573" s="311"/>
      <c r="H573" s="9"/>
      <c r="I573" s="311"/>
      <c r="J573" s="311"/>
      <c r="K573" s="311"/>
      <c r="L573" s="311"/>
      <c r="M573" s="311"/>
      <c r="N573" s="312"/>
      <c r="O573" s="312"/>
      <c r="P573" s="312"/>
      <c r="Q573" s="312"/>
      <c r="R573" s="312"/>
      <c r="S573" s="312"/>
      <c r="T573" s="312"/>
      <c r="U573" s="312"/>
      <c r="V573" s="312"/>
      <c r="W573" s="312"/>
      <c r="X573" s="324"/>
      <c r="Y573" s="324"/>
      <c r="Z573" s="324"/>
      <c r="AA573" s="324"/>
      <c r="AB573" s="324"/>
      <c r="AC573" s="324"/>
      <c r="AD573" s="324"/>
      <c r="AE573" s="324"/>
      <c r="AF573" s="324"/>
      <c r="AG573" s="324"/>
      <c r="AH573" s="324"/>
      <c r="AI573" s="324"/>
      <c r="AJ573" s="324"/>
      <c r="AK573" s="324"/>
      <c r="AL573" s="324"/>
      <c r="AM573" s="324"/>
      <c r="AN573" s="324"/>
      <c r="AO573" s="324"/>
      <c r="AP573" s="324"/>
      <c r="AQ573" s="324"/>
      <c r="AR573" s="324"/>
      <c r="AS573" s="324"/>
      <c r="AT573" s="324"/>
      <c r="AU573" s="324"/>
      <c r="AV573" s="324"/>
      <c r="AW573" s="324"/>
      <c r="AX573" s="324"/>
      <c r="AY573" s="324"/>
      <c r="AZ573" s="324"/>
      <c r="BA573" s="325"/>
      <c r="BB573" s="311"/>
      <c r="BC573" s="311"/>
      <c r="BD573" s="311"/>
      <c r="BE573" s="311"/>
      <c r="BF573" s="311"/>
      <c r="BG573" s="311"/>
      <c r="BH573" s="311"/>
      <c r="BI573" s="311"/>
      <c r="BJ573" s="311"/>
      <c r="BK573" s="311"/>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c r="CZ573" s="2"/>
      <c r="DA573" s="2"/>
      <c r="DB573" s="2"/>
      <c r="DC573" s="2"/>
      <c r="DD573" s="2"/>
      <c r="DE573" s="2"/>
      <c r="DF573" s="2"/>
      <c r="DG573" s="2"/>
      <c r="DH573" s="2"/>
      <c r="DI573" s="2"/>
      <c r="DJ573" s="2"/>
      <c r="DK573" s="2"/>
      <c r="DL573" s="2"/>
      <c r="DM573" s="2"/>
      <c r="DN573" s="2"/>
      <c r="DO573" s="2"/>
      <c r="DP573" s="2"/>
      <c r="DQ573" s="2"/>
      <c r="DR573" s="2"/>
      <c r="DS573" s="2"/>
      <c r="DT573" s="2"/>
      <c r="DU573" s="2"/>
      <c r="DV573" s="2"/>
      <c r="DW573" s="2"/>
      <c r="DX573" s="2"/>
      <c r="DY573" s="2"/>
      <c r="DZ573" s="2"/>
      <c r="EA573" s="2"/>
      <c r="EB573" s="2"/>
      <c r="EC573" s="2"/>
      <c r="ED573" s="2"/>
      <c r="EE573" s="2"/>
      <c r="EF573" s="2"/>
      <c r="EG573" s="2"/>
      <c r="EH573" s="2"/>
      <c r="EI573" s="2"/>
      <c r="EJ573" s="2"/>
      <c r="EK573" s="2"/>
      <c r="EL573" s="2"/>
      <c r="EM573" s="2"/>
      <c r="EN573" s="2"/>
      <c r="EO573" s="2"/>
      <c r="EP573" s="2"/>
      <c r="EQ573" s="2"/>
      <c r="ER573" s="2"/>
      <c r="ES573" s="2"/>
      <c r="ET573" s="2"/>
      <c r="EU573" s="2"/>
      <c r="EV573" s="2"/>
      <c r="EW573" s="2"/>
      <c r="EX573" s="2"/>
      <c r="EY573" s="2"/>
      <c r="EZ573" s="2"/>
      <c r="FA573" s="2"/>
      <c r="FB573" s="2"/>
      <c r="FC573" s="2"/>
      <c r="FD573" s="2"/>
      <c r="FE573" s="2"/>
      <c r="FF573" s="2"/>
      <c r="FG573" s="2"/>
      <c r="FH573" s="2"/>
      <c r="FI573" s="2"/>
      <c r="FJ573" s="2"/>
      <c r="FK573" s="2"/>
      <c r="FL573" s="2"/>
      <c r="FM573" s="2"/>
      <c r="FN573" s="2"/>
      <c r="FO573" s="2"/>
      <c r="FP573" s="2"/>
      <c r="FQ573" s="2"/>
      <c r="FR573" s="2"/>
      <c r="FS573" s="2"/>
      <c r="FT573" s="2"/>
      <c r="FU573" s="2"/>
      <c r="FV573" s="2"/>
      <c r="FW573" s="2"/>
      <c r="FX573" s="2"/>
      <c r="FY573" s="2"/>
      <c r="FZ573" s="2"/>
      <c r="GA573" s="2"/>
      <c r="GB573" s="2"/>
      <c r="GC573" s="2"/>
      <c r="GD573" s="2"/>
      <c r="GE573" s="2"/>
      <c r="GF573" s="2"/>
      <c r="GG573" s="2"/>
      <c r="GH573" s="2"/>
      <c r="GI573" s="2"/>
      <c r="GJ573" s="2"/>
      <c r="GK573" s="2"/>
      <c r="GL573" s="2"/>
      <c r="GM573" s="2"/>
      <c r="GN573" s="2"/>
      <c r="GO573" s="2"/>
      <c r="GP573" s="2"/>
    </row>
    <row r="574" spans="6:198" s="1" customFormat="1" ht="12.75" customHeight="1">
      <c r="F574" s="311"/>
      <c r="G574" s="311"/>
      <c r="H574" s="311"/>
      <c r="I574" s="311"/>
      <c r="J574" s="311"/>
      <c r="K574" s="311"/>
      <c r="L574" s="311"/>
      <c r="M574" s="311"/>
      <c r="N574" s="312"/>
      <c r="O574" s="312"/>
      <c r="P574" s="312"/>
      <c r="Q574" s="312"/>
      <c r="R574" s="312"/>
      <c r="S574" s="312"/>
      <c r="T574" s="312"/>
      <c r="U574" s="312"/>
      <c r="V574" s="312"/>
      <c r="W574" s="312"/>
      <c r="X574" s="324"/>
      <c r="Y574" s="324"/>
      <c r="Z574" s="324"/>
      <c r="AA574" s="324"/>
      <c r="AB574" s="324"/>
      <c r="AC574" s="324"/>
      <c r="AD574" s="324"/>
      <c r="AE574" s="324"/>
      <c r="AF574" s="324"/>
      <c r="AG574" s="324"/>
      <c r="AH574" s="324"/>
      <c r="AI574" s="324"/>
      <c r="AJ574" s="324"/>
      <c r="AK574" s="324"/>
      <c r="AL574" s="324"/>
      <c r="AM574" s="324"/>
      <c r="AN574" s="324"/>
      <c r="AO574" s="324"/>
      <c r="AP574" s="327"/>
      <c r="AQ574" s="327"/>
      <c r="AR574" s="327"/>
      <c r="AS574" s="327"/>
      <c r="AT574" s="327"/>
      <c r="AU574" s="327"/>
      <c r="AV574" s="327"/>
      <c r="AW574" s="327"/>
      <c r="AX574" s="327"/>
      <c r="AY574" s="327"/>
      <c r="AZ574" s="327"/>
      <c r="BA574" s="328"/>
      <c r="BB574" s="311"/>
      <c r="BC574" s="311"/>
      <c r="BD574" s="311"/>
      <c r="BE574" s="311"/>
      <c r="BF574" s="311"/>
      <c r="BG574" s="311"/>
      <c r="BH574" s="311"/>
      <c r="BI574" s="311"/>
      <c r="BJ574" s="311"/>
      <c r="BK574" s="311"/>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c r="DC574" s="2"/>
      <c r="DD574" s="2"/>
      <c r="DE574" s="2"/>
      <c r="DF574" s="2"/>
      <c r="DG574" s="2"/>
      <c r="DH574" s="2"/>
      <c r="DI574" s="2"/>
      <c r="DJ574" s="2"/>
      <c r="DK574" s="2"/>
      <c r="DL574" s="2"/>
      <c r="DM574" s="2"/>
      <c r="DN574" s="2"/>
      <c r="DO574" s="2"/>
      <c r="DP574" s="2"/>
      <c r="DQ574" s="2"/>
      <c r="DR574" s="2"/>
      <c r="DS574" s="2"/>
      <c r="DT574" s="2"/>
      <c r="DU574" s="2"/>
      <c r="DV574" s="2"/>
      <c r="DW574" s="2"/>
      <c r="DX574" s="2"/>
      <c r="DY574" s="2"/>
      <c r="DZ574" s="2"/>
      <c r="EA574" s="2"/>
      <c r="EB574" s="2"/>
      <c r="EC574" s="2"/>
      <c r="ED574" s="2"/>
      <c r="EE574" s="2"/>
      <c r="EF574" s="2"/>
      <c r="EG574" s="2"/>
      <c r="EH574" s="2"/>
      <c r="EI574" s="2"/>
      <c r="EJ574" s="2"/>
      <c r="EK574" s="2"/>
      <c r="EL574" s="2"/>
      <c r="EM574" s="2"/>
      <c r="EN574" s="2"/>
      <c r="EO574" s="2"/>
      <c r="EP574" s="2"/>
      <c r="EQ574" s="2"/>
      <c r="ER574" s="2"/>
      <c r="ES574" s="2"/>
      <c r="ET574" s="2"/>
      <c r="EU574" s="2"/>
      <c r="EV574" s="2"/>
      <c r="EW574" s="2"/>
      <c r="EX574" s="2"/>
      <c r="EY574" s="2"/>
      <c r="EZ574" s="2"/>
      <c r="FA574" s="2"/>
      <c r="FB574" s="2"/>
      <c r="FC574" s="2"/>
      <c r="FD574" s="2"/>
      <c r="FE574" s="2"/>
      <c r="FF574" s="2"/>
      <c r="FG574" s="2"/>
      <c r="FH574" s="2"/>
      <c r="FI574" s="2"/>
      <c r="FJ574" s="2"/>
      <c r="FK574" s="2"/>
      <c r="FL574" s="2"/>
      <c r="FM574" s="2"/>
      <c r="FN574" s="2"/>
      <c r="FO574" s="2"/>
      <c r="FP574" s="2"/>
      <c r="FQ574" s="2"/>
      <c r="FR574" s="2"/>
      <c r="FS574" s="2"/>
      <c r="FT574" s="2"/>
      <c r="FU574" s="2"/>
      <c r="FV574" s="2"/>
      <c r="FW574" s="2"/>
      <c r="FX574" s="2"/>
      <c r="FY574" s="2"/>
      <c r="FZ574" s="2"/>
      <c r="GA574" s="2"/>
      <c r="GB574" s="2"/>
      <c r="GC574" s="2"/>
      <c r="GD574" s="2"/>
      <c r="GE574" s="2"/>
      <c r="GF574" s="2"/>
      <c r="GG574" s="2"/>
      <c r="GH574" s="2"/>
      <c r="GI574" s="2"/>
      <c r="GJ574" s="2"/>
      <c r="GK574" s="2"/>
      <c r="GL574" s="2"/>
      <c r="GM574" s="2"/>
      <c r="GN574" s="2"/>
      <c r="GO574" s="2"/>
      <c r="GP574" s="2"/>
    </row>
    <row r="575" spans="6:198" s="1" customFormat="1" ht="12.75" customHeight="1">
      <c r="F575" s="311"/>
      <c r="G575" s="311"/>
      <c r="H575" s="311"/>
      <c r="I575" s="311"/>
      <c r="J575" s="311"/>
      <c r="K575" s="311"/>
      <c r="L575" s="311"/>
      <c r="M575" s="311"/>
      <c r="N575" s="312"/>
      <c r="O575" s="312"/>
      <c r="P575" s="312"/>
      <c r="Q575" s="312"/>
      <c r="R575" s="312"/>
      <c r="S575" s="312"/>
      <c r="T575" s="312"/>
      <c r="U575" s="312"/>
      <c r="V575" s="312"/>
      <c r="W575" s="312"/>
      <c r="X575" s="327"/>
      <c r="Y575" s="327"/>
      <c r="Z575" s="327"/>
      <c r="AA575" s="327"/>
      <c r="AB575" s="327"/>
      <c r="AC575" s="327"/>
      <c r="AD575" s="327"/>
      <c r="AE575" s="327"/>
      <c r="AF575" s="327"/>
      <c r="AG575" s="327"/>
      <c r="AH575" s="327"/>
      <c r="AI575" s="327"/>
      <c r="AJ575" s="327"/>
      <c r="AK575" s="327"/>
      <c r="AL575" s="327"/>
      <c r="AM575" s="327"/>
      <c r="AN575" s="324"/>
      <c r="AO575" s="327"/>
      <c r="AP575" s="328"/>
      <c r="AQ575" s="328"/>
      <c r="AR575" s="328"/>
      <c r="AS575" s="328"/>
      <c r="AT575" s="328"/>
      <c r="AU575" s="328"/>
      <c r="AV575" s="328"/>
      <c r="AW575" s="328"/>
      <c r="AX575" s="328"/>
      <c r="AY575" s="328"/>
      <c r="AZ575" s="328"/>
      <c r="BA575" s="328"/>
      <c r="BB575" s="311"/>
      <c r="BC575" s="311"/>
      <c r="BD575" s="311"/>
      <c r="BE575" s="311"/>
      <c r="BF575" s="311"/>
      <c r="BG575" s="311"/>
      <c r="BH575" s="311"/>
      <c r="BI575" s="311"/>
      <c r="BJ575" s="311"/>
      <c r="BK575" s="311"/>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c r="DC575" s="2"/>
      <c r="DD575" s="2"/>
      <c r="DE575" s="2"/>
      <c r="DF575" s="2"/>
      <c r="DG575" s="2"/>
      <c r="DH575" s="2"/>
      <c r="DI575" s="2"/>
      <c r="DJ575" s="2"/>
      <c r="DK575" s="2"/>
      <c r="DL575" s="2"/>
      <c r="DM575" s="2"/>
      <c r="DN575" s="2"/>
      <c r="DO575" s="2"/>
      <c r="DP575" s="2"/>
      <c r="DQ575" s="2"/>
      <c r="DR575" s="2"/>
      <c r="DS575" s="2"/>
      <c r="DT575" s="2"/>
      <c r="DU575" s="2"/>
      <c r="DV575" s="2"/>
      <c r="DW575" s="2"/>
      <c r="DX575" s="2"/>
      <c r="DY575" s="2"/>
      <c r="DZ575" s="2"/>
      <c r="EA575" s="2"/>
      <c r="EB575" s="2"/>
      <c r="EC575" s="2"/>
      <c r="ED575" s="2"/>
      <c r="EE575" s="2"/>
      <c r="EF575" s="2"/>
      <c r="EG575" s="2"/>
      <c r="EH575" s="2"/>
      <c r="EI575" s="2"/>
      <c r="EJ575" s="2"/>
      <c r="EK575" s="2"/>
      <c r="EL575" s="2"/>
      <c r="EM575" s="2"/>
      <c r="EN575" s="2"/>
      <c r="EO575" s="2"/>
      <c r="EP575" s="2"/>
      <c r="EQ575" s="2"/>
      <c r="ER575" s="2"/>
      <c r="ES575" s="2"/>
      <c r="ET575" s="2"/>
      <c r="EU575" s="2"/>
      <c r="EV575" s="2"/>
      <c r="EW575" s="2"/>
      <c r="EX575" s="2"/>
      <c r="EY575" s="2"/>
      <c r="EZ575" s="2"/>
      <c r="FA575" s="2"/>
      <c r="FB575" s="2"/>
      <c r="FC575" s="2"/>
      <c r="FD575" s="2"/>
      <c r="FE575" s="2"/>
      <c r="FF575" s="2"/>
      <c r="FG575" s="2"/>
      <c r="FH575" s="2"/>
      <c r="FI575" s="2"/>
      <c r="FJ575" s="2"/>
      <c r="FK575" s="2"/>
      <c r="FL575" s="2"/>
      <c r="FM575" s="2"/>
      <c r="FN575" s="2"/>
      <c r="FO575" s="2"/>
      <c r="FP575" s="2"/>
      <c r="FQ575" s="2"/>
      <c r="FR575" s="2"/>
      <c r="FS575" s="2"/>
      <c r="FT575" s="2"/>
      <c r="FU575" s="2"/>
      <c r="FV575" s="2"/>
      <c r="FW575" s="2"/>
      <c r="FX575" s="2"/>
      <c r="FY575" s="2"/>
      <c r="FZ575" s="2"/>
      <c r="GA575" s="2"/>
      <c r="GB575" s="2"/>
      <c r="GC575" s="2"/>
      <c r="GD575" s="2"/>
      <c r="GE575" s="2"/>
      <c r="GF575" s="2"/>
      <c r="GG575" s="2"/>
      <c r="GH575" s="2"/>
      <c r="GI575" s="2"/>
      <c r="GJ575" s="2"/>
      <c r="GK575" s="2"/>
      <c r="GL575" s="2"/>
      <c r="GM575" s="2"/>
      <c r="GN575" s="2"/>
      <c r="GO575" s="2"/>
      <c r="GP575" s="2"/>
    </row>
    <row r="576" spans="6:198" s="1" customFormat="1" ht="12.75" customHeight="1">
      <c r="F576" s="311"/>
      <c r="G576" s="311"/>
      <c r="H576" s="329"/>
      <c r="I576" s="311"/>
      <c r="J576" s="311"/>
      <c r="K576" s="311"/>
      <c r="L576" s="311"/>
      <c r="M576" s="311"/>
      <c r="N576" s="311"/>
      <c r="O576" s="311"/>
      <c r="P576" s="311"/>
      <c r="Q576" s="311"/>
      <c r="R576" s="311"/>
      <c r="S576" s="311"/>
      <c r="T576" s="311"/>
      <c r="U576" s="311"/>
      <c r="V576" s="311"/>
      <c r="W576" s="311"/>
      <c r="X576" s="328"/>
      <c r="Y576" s="328"/>
      <c r="Z576" s="328"/>
      <c r="AA576" s="328"/>
      <c r="AB576" s="328"/>
      <c r="AC576" s="328"/>
      <c r="AD576" s="328"/>
      <c r="AE576" s="328"/>
      <c r="AF576" s="328"/>
      <c r="AG576" s="328"/>
      <c r="AH576" s="328"/>
      <c r="AI576" s="328"/>
      <c r="AJ576" s="328"/>
      <c r="AK576" s="328"/>
      <c r="AL576" s="328"/>
      <c r="AM576" s="328"/>
      <c r="AN576" s="324"/>
      <c r="AO576" s="328"/>
      <c r="AP576" s="328"/>
      <c r="AQ576" s="328"/>
      <c r="AR576" s="328"/>
      <c r="AS576" s="328"/>
      <c r="AT576" s="328"/>
      <c r="AU576" s="328"/>
      <c r="AV576" s="328"/>
      <c r="AW576" s="328"/>
      <c r="AX576" s="328"/>
      <c r="AY576" s="328"/>
      <c r="AZ576" s="328"/>
      <c r="BA576" s="328"/>
      <c r="BB576" s="311"/>
      <c r="BC576" s="311"/>
      <c r="BD576" s="311"/>
      <c r="BE576" s="311"/>
      <c r="BF576" s="311"/>
      <c r="BG576" s="311"/>
      <c r="BH576" s="311"/>
      <c r="BI576" s="311"/>
      <c r="BJ576" s="311"/>
      <c r="BK576" s="311"/>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c r="DC576" s="2"/>
      <c r="DD576" s="2"/>
      <c r="DE576" s="2"/>
      <c r="DF576" s="2"/>
      <c r="DG576" s="2"/>
      <c r="DH576" s="2"/>
      <c r="DI576" s="2"/>
      <c r="DJ576" s="2"/>
      <c r="DK576" s="2"/>
      <c r="DL576" s="2"/>
      <c r="DM576" s="2"/>
      <c r="DN576" s="2"/>
      <c r="DO576" s="2"/>
      <c r="DP576" s="2"/>
      <c r="DQ576" s="2"/>
      <c r="DR576" s="2"/>
      <c r="DS576" s="2"/>
      <c r="DT576" s="2"/>
      <c r="DU576" s="2"/>
      <c r="DV576" s="2"/>
      <c r="DW576" s="2"/>
      <c r="DX576" s="2"/>
      <c r="DY576" s="2"/>
      <c r="DZ576" s="2"/>
      <c r="EA576" s="2"/>
      <c r="EB576" s="2"/>
      <c r="EC576" s="2"/>
      <c r="ED576" s="2"/>
      <c r="EE576" s="2"/>
      <c r="EF576" s="2"/>
      <c r="EG576" s="2"/>
      <c r="EH576" s="2"/>
      <c r="EI576" s="2"/>
      <c r="EJ576" s="2"/>
      <c r="EK576" s="2"/>
      <c r="EL576" s="2"/>
      <c r="EM576" s="2"/>
      <c r="EN576" s="2"/>
      <c r="EO576" s="2"/>
      <c r="EP576" s="2"/>
      <c r="EQ576" s="2"/>
      <c r="ER576" s="2"/>
      <c r="ES576" s="2"/>
      <c r="ET576" s="2"/>
      <c r="EU576" s="2"/>
      <c r="EV576" s="2"/>
      <c r="EW576" s="2"/>
      <c r="EX576" s="2"/>
      <c r="EY576" s="2"/>
      <c r="EZ576" s="2"/>
      <c r="FA576" s="2"/>
      <c r="FB576" s="2"/>
      <c r="FC576" s="2"/>
      <c r="FD576" s="2"/>
      <c r="FE576" s="2"/>
      <c r="FF576" s="2"/>
      <c r="FG576" s="2"/>
      <c r="FH576" s="2"/>
      <c r="FI576" s="2"/>
      <c r="FJ576" s="2"/>
      <c r="FK576" s="2"/>
      <c r="FL576" s="2"/>
      <c r="FM576" s="2"/>
      <c r="FN576" s="2"/>
      <c r="FO576" s="2"/>
      <c r="FP576" s="2"/>
      <c r="FQ576" s="2"/>
      <c r="FR576" s="2"/>
      <c r="FS576" s="2"/>
      <c r="FT576" s="2"/>
      <c r="FU576" s="2"/>
      <c r="FV576" s="2"/>
      <c r="FW576" s="2"/>
      <c r="FX576" s="2"/>
      <c r="FY576" s="2"/>
      <c r="FZ576" s="2"/>
      <c r="GA576" s="2"/>
      <c r="GB576" s="2"/>
      <c r="GC576" s="2"/>
      <c r="GD576" s="2"/>
      <c r="GE576" s="2"/>
      <c r="GF576" s="2"/>
      <c r="GG576" s="2"/>
      <c r="GH576" s="2"/>
      <c r="GI576" s="2"/>
      <c r="GJ576" s="2"/>
      <c r="GK576" s="2"/>
      <c r="GL576" s="2"/>
      <c r="GM576" s="2"/>
      <c r="GN576" s="2"/>
      <c r="GO576" s="2"/>
      <c r="GP576" s="2"/>
    </row>
    <row r="577" spans="6:198" s="1" customFormat="1" ht="12.75" customHeight="1">
      <c r="F577" s="311"/>
      <c r="G577" s="311"/>
      <c r="H577" s="329"/>
      <c r="I577" s="311"/>
      <c r="J577" s="311"/>
      <c r="K577" s="311"/>
      <c r="L577" s="311"/>
      <c r="M577" s="311"/>
      <c r="N577" s="311"/>
      <c r="O577" s="311"/>
      <c r="P577" s="311"/>
      <c r="Q577" s="311"/>
      <c r="R577" s="311"/>
      <c r="S577" s="311"/>
      <c r="T577" s="311"/>
      <c r="U577" s="311"/>
      <c r="V577" s="311"/>
      <c r="W577" s="311"/>
      <c r="X577" s="328"/>
      <c r="Y577" s="328"/>
      <c r="Z577" s="328"/>
      <c r="AA577" s="328"/>
      <c r="AB577" s="328"/>
      <c r="AC577" s="328"/>
      <c r="AD577" s="328"/>
      <c r="AE577" s="328"/>
      <c r="AF577" s="328"/>
      <c r="AG577" s="328"/>
      <c r="AH577" s="328"/>
      <c r="AI577" s="328"/>
      <c r="AJ577" s="328"/>
      <c r="AK577" s="328"/>
      <c r="AL577" s="328"/>
      <c r="AM577" s="328"/>
      <c r="AN577" s="324"/>
      <c r="AO577" s="328"/>
      <c r="AP577" s="328"/>
      <c r="AQ577" s="328"/>
      <c r="AR577" s="328"/>
      <c r="AS577" s="328"/>
      <c r="AT577" s="328"/>
      <c r="AU577" s="328"/>
      <c r="AV577" s="328"/>
      <c r="AW577" s="328"/>
      <c r="AX577" s="328"/>
      <c r="AY577" s="328"/>
      <c r="AZ577" s="328"/>
      <c r="BA577" s="328"/>
      <c r="BB577" s="311"/>
      <c r="BC577" s="311"/>
      <c r="BD577" s="311"/>
      <c r="BE577" s="311"/>
      <c r="BF577" s="311"/>
      <c r="BG577" s="311"/>
      <c r="BH577" s="311"/>
      <c r="BI577" s="311"/>
      <c r="BJ577" s="311"/>
      <c r="BK577" s="311"/>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c r="CT577" s="2"/>
      <c r="CU577" s="2"/>
      <c r="CV577" s="2"/>
      <c r="CW577" s="2"/>
      <c r="CX577" s="2"/>
      <c r="CY577" s="2"/>
      <c r="CZ577" s="2"/>
      <c r="DA577" s="2"/>
      <c r="DB577" s="2"/>
      <c r="DC577" s="2"/>
      <c r="DD577" s="2"/>
      <c r="DE577" s="2"/>
      <c r="DF577" s="2"/>
      <c r="DG577" s="2"/>
      <c r="DH577" s="2"/>
      <c r="DI577" s="2"/>
      <c r="DJ577" s="2"/>
      <c r="DK577" s="2"/>
      <c r="DL577" s="2"/>
      <c r="DM577" s="2"/>
      <c r="DN577" s="2"/>
      <c r="DO577" s="2"/>
      <c r="DP577" s="2"/>
      <c r="DQ577" s="2"/>
      <c r="DR577" s="2"/>
      <c r="DS577" s="2"/>
      <c r="DT577" s="2"/>
      <c r="DU577" s="2"/>
      <c r="DV577" s="2"/>
      <c r="DW577" s="2"/>
      <c r="DX577" s="2"/>
      <c r="DY577" s="2"/>
      <c r="DZ577" s="2"/>
      <c r="EA577" s="2"/>
      <c r="EB577" s="2"/>
      <c r="EC577" s="2"/>
      <c r="ED577" s="2"/>
      <c r="EE577" s="2"/>
      <c r="EF577" s="2"/>
      <c r="EG577" s="2"/>
      <c r="EH577" s="2"/>
      <c r="EI577" s="2"/>
      <c r="EJ577" s="2"/>
      <c r="EK577" s="2"/>
      <c r="EL577" s="2"/>
      <c r="EM577" s="2"/>
      <c r="EN577" s="2"/>
      <c r="EO577" s="2"/>
      <c r="EP577" s="2"/>
      <c r="EQ577" s="2"/>
      <c r="ER577" s="2"/>
      <c r="ES577" s="2"/>
      <c r="ET577" s="2"/>
      <c r="EU577" s="2"/>
      <c r="EV577" s="2"/>
      <c r="EW577" s="2"/>
      <c r="EX577" s="2"/>
      <c r="EY577" s="2"/>
      <c r="EZ577" s="2"/>
      <c r="FA577" s="2"/>
      <c r="FB577" s="2"/>
      <c r="FC577" s="2"/>
      <c r="FD577" s="2"/>
      <c r="FE577" s="2"/>
      <c r="FF577" s="2"/>
      <c r="FG577" s="2"/>
      <c r="FH577" s="2"/>
      <c r="FI577" s="2"/>
      <c r="FJ577" s="2"/>
      <c r="FK577" s="2"/>
      <c r="FL577" s="2"/>
      <c r="FM577" s="2"/>
      <c r="FN577" s="2"/>
      <c r="FO577" s="2"/>
      <c r="FP577" s="2"/>
      <c r="FQ577" s="2"/>
      <c r="FR577" s="2"/>
      <c r="FS577" s="2"/>
      <c r="FT577" s="2"/>
      <c r="FU577" s="2"/>
      <c r="FV577" s="2"/>
      <c r="FW577" s="2"/>
      <c r="FX577" s="2"/>
      <c r="FY577" s="2"/>
      <c r="FZ577" s="2"/>
      <c r="GA577" s="2"/>
      <c r="GB577" s="2"/>
      <c r="GC577" s="2"/>
      <c r="GD577" s="2"/>
      <c r="GE577" s="2"/>
      <c r="GF577" s="2"/>
      <c r="GG577" s="2"/>
      <c r="GH577" s="2"/>
      <c r="GI577" s="2"/>
      <c r="GJ577" s="2"/>
      <c r="GK577" s="2"/>
      <c r="GL577" s="2"/>
      <c r="GM577" s="2"/>
      <c r="GN577" s="2"/>
      <c r="GO577" s="2"/>
      <c r="GP577" s="2"/>
    </row>
    <row r="578" spans="6:198" s="1" customFormat="1" ht="12.75" customHeight="1">
      <c r="F578" s="311"/>
      <c r="G578" s="311"/>
      <c r="H578" s="329"/>
      <c r="I578" s="311"/>
      <c r="J578" s="311"/>
      <c r="K578" s="311"/>
      <c r="L578" s="311"/>
      <c r="M578" s="311"/>
      <c r="N578" s="311"/>
      <c r="O578" s="311"/>
      <c r="P578" s="311"/>
      <c r="Q578" s="311"/>
      <c r="R578" s="311"/>
      <c r="S578" s="311"/>
      <c r="T578" s="311"/>
      <c r="U578" s="311"/>
      <c r="V578" s="311"/>
      <c r="W578" s="311"/>
      <c r="X578" s="330"/>
      <c r="Y578" s="330"/>
      <c r="Z578" s="330"/>
      <c r="AA578" s="330"/>
      <c r="AB578" s="330"/>
      <c r="AC578" s="330"/>
      <c r="AD578" s="330"/>
      <c r="AE578" s="330"/>
      <c r="AF578" s="330"/>
      <c r="AG578" s="330"/>
      <c r="AH578" s="330"/>
      <c r="AI578" s="330"/>
      <c r="AJ578" s="330"/>
      <c r="AK578" s="330"/>
      <c r="AL578" s="330"/>
      <c r="AM578" s="330"/>
      <c r="AN578" s="331"/>
      <c r="AO578" s="330"/>
      <c r="AP578" s="330"/>
      <c r="AQ578" s="330"/>
      <c r="AR578" s="330"/>
      <c r="AS578" s="330"/>
      <c r="AT578" s="330"/>
      <c r="AU578" s="330"/>
      <c r="AV578" s="330"/>
      <c r="AW578" s="330"/>
      <c r="AX578" s="330"/>
      <c r="AY578" s="330"/>
      <c r="AZ578" s="330"/>
      <c r="BA578" s="330"/>
      <c r="BB578" s="311"/>
      <c r="BC578" s="311"/>
      <c r="BD578" s="311"/>
      <c r="BE578" s="311"/>
      <c r="BF578" s="311"/>
      <c r="BG578" s="311"/>
      <c r="BH578" s="311"/>
      <c r="BI578" s="311"/>
      <c r="BJ578" s="311"/>
      <c r="BK578" s="311"/>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c r="DF578" s="2"/>
      <c r="DG578" s="2"/>
      <c r="DH578" s="2"/>
      <c r="DI578" s="2"/>
      <c r="DJ578" s="2"/>
      <c r="DK578" s="2"/>
      <c r="DL578" s="2"/>
      <c r="DM578" s="2"/>
      <c r="DN578" s="2"/>
      <c r="DO578" s="2"/>
      <c r="DP578" s="2"/>
      <c r="DQ578" s="2"/>
      <c r="DR578" s="2"/>
      <c r="DS578" s="2"/>
      <c r="DT578" s="2"/>
      <c r="DU578" s="2"/>
      <c r="DV578" s="2"/>
      <c r="DW578" s="2"/>
      <c r="DX578" s="2"/>
      <c r="DY578" s="2"/>
      <c r="DZ578" s="2"/>
      <c r="EA578" s="2"/>
      <c r="EB578" s="2"/>
      <c r="EC578" s="2"/>
      <c r="ED578" s="2"/>
      <c r="EE578" s="2"/>
      <c r="EF578" s="2"/>
      <c r="EG578" s="2"/>
      <c r="EH578" s="2"/>
      <c r="EI578" s="2"/>
      <c r="EJ578" s="2"/>
      <c r="EK578" s="2"/>
      <c r="EL578" s="2"/>
      <c r="EM578" s="2"/>
      <c r="EN578" s="2"/>
      <c r="EO578" s="2"/>
      <c r="EP578" s="2"/>
      <c r="EQ578" s="2"/>
      <c r="ER578" s="2"/>
      <c r="ES578" s="2"/>
      <c r="ET578" s="2"/>
      <c r="EU578" s="2"/>
      <c r="EV578" s="2"/>
      <c r="EW578" s="2"/>
      <c r="EX578" s="2"/>
      <c r="EY578" s="2"/>
      <c r="EZ578" s="2"/>
      <c r="FA578" s="2"/>
      <c r="FB578" s="2"/>
      <c r="FC578" s="2"/>
      <c r="FD578" s="2"/>
      <c r="FE578" s="2"/>
      <c r="FF578" s="2"/>
      <c r="FG578" s="2"/>
      <c r="FH578" s="2"/>
      <c r="FI578" s="2"/>
      <c r="FJ578" s="2"/>
      <c r="FK578" s="2"/>
      <c r="FL578" s="2"/>
      <c r="FM578" s="2"/>
      <c r="FN578" s="2"/>
      <c r="FO578" s="2"/>
      <c r="FP578" s="2"/>
      <c r="FQ578" s="2"/>
      <c r="FR578" s="2"/>
      <c r="FS578" s="2"/>
      <c r="FT578" s="2"/>
      <c r="FU578" s="2"/>
      <c r="FV578" s="2"/>
      <c r="FW578" s="2"/>
      <c r="FX578" s="2"/>
      <c r="FY578" s="2"/>
      <c r="FZ578" s="2"/>
      <c r="GA578" s="2"/>
      <c r="GB578" s="2"/>
      <c r="GC578" s="2"/>
      <c r="GD578" s="2"/>
      <c r="GE578" s="2"/>
      <c r="GF578" s="2"/>
      <c r="GG578" s="2"/>
      <c r="GH578" s="2"/>
      <c r="GI578" s="2"/>
      <c r="GJ578" s="2"/>
      <c r="GK578" s="2"/>
      <c r="GL578" s="2"/>
      <c r="GM578" s="2"/>
      <c r="GN578" s="2"/>
      <c r="GO578" s="2"/>
      <c r="GP578" s="2"/>
    </row>
    <row r="579" spans="6:198" s="1" customFormat="1" ht="12.75" customHeight="1">
      <c r="F579" s="311"/>
      <c r="G579" s="311"/>
      <c r="H579" s="329"/>
      <c r="I579" s="311"/>
      <c r="J579" s="311"/>
      <c r="K579" s="311"/>
      <c r="L579" s="311"/>
      <c r="M579" s="311"/>
      <c r="N579" s="311"/>
      <c r="O579" s="311"/>
      <c r="P579" s="311"/>
      <c r="Q579" s="311"/>
      <c r="R579" s="311"/>
      <c r="S579" s="311"/>
      <c r="T579" s="311"/>
      <c r="U579" s="311"/>
      <c r="V579" s="311"/>
      <c r="W579" s="311"/>
      <c r="X579" s="330"/>
      <c r="Y579" s="330"/>
      <c r="Z579" s="330"/>
      <c r="AA579" s="330"/>
      <c r="AB579" s="330"/>
      <c r="AC579" s="330"/>
      <c r="AD579" s="330"/>
      <c r="AE579" s="330"/>
      <c r="AF579" s="330"/>
      <c r="AG579" s="330"/>
      <c r="AH579" s="330"/>
      <c r="AI579" s="330"/>
      <c r="AJ579" s="330"/>
      <c r="AK579" s="330"/>
      <c r="AL579" s="330"/>
      <c r="AM579" s="330"/>
      <c r="AN579" s="331"/>
      <c r="AO579" s="330"/>
      <c r="AP579" s="330"/>
      <c r="AQ579" s="330"/>
      <c r="AR579" s="330"/>
      <c r="AS579" s="330"/>
      <c r="AT579" s="330"/>
      <c r="AU579" s="330"/>
      <c r="AV579" s="330"/>
      <c r="AW579" s="330"/>
      <c r="AX579" s="330"/>
      <c r="AY579" s="330"/>
      <c r="AZ579" s="330"/>
      <c r="BA579" s="330"/>
      <c r="BB579" s="311"/>
      <c r="BC579" s="311"/>
      <c r="BD579" s="311"/>
      <c r="BE579" s="311"/>
      <c r="BF579" s="311"/>
      <c r="BG579" s="311"/>
      <c r="BH579" s="311"/>
      <c r="BI579" s="311"/>
      <c r="BJ579" s="311"/>
      <c r="BK579" s="311"/>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c r="CZ579" s="2"/>
      <c r="DA579" s="2"/>
      <c r="DB579" s="2"/>
      <c r="DC579" s="2"/>
      <c r="DD579" s="2"/>
      <c r="DE579" s="2"/>
      <c r="DF579" s="2"/>
      <c r="DG579" s="2"/>
      <c r="DH579" s="2"/>
      <c r="DI579" s="2"/>
      <c r="DJ579" s="2"/>
      <c r="DK579" s="2"/>
      <c r="DL579" s="2"/>
      <c r="DM579" s="2"/>
      <c r="DN579" s="2"/>
      <c r="DO579" s="2"/>
      <c r="DP579" s="2"/>
      <c r="DQ579" s="2"/>
      <c r="DR579" s="2"/>
      <c r="DS579" s="2"/>
      <c r="DT579" s="2"/>
      <c r="DU579" s="2"/>
      <c r="DV579" s="2"/>
      <c r="DW579" s="2"/>
      <c r="DX579" s="2"/>
      <c r="DY579" s="2"/>
      <c r="DZ579" s="2"/>
      <c r="EA579" s="2"/>
      <c r="EB579" s="2"/>
      <c r="EC579" s="2"/>
      <c r="ED579" s="2"/>
      <c r="EE579" s="2"/>
      <c r="EF579" s="2"/>
      <c r="EG579" s="2"/>
      <c r="EH579" s="2"/>
      <c r="EI579" s="2"/>
      <c r="EJ579" s="2"/>
      <c r="EK579" s="2"/>
      <c r="EL579" s="2"/>
      <c r="EM579" s="2"/>
      <c r="EN579" s="2"/>
      <c r="EO579" s="2"/>
      <c r="EP579" s="2"/>
      <c r="EQ579" s="2"/>
      <c r="ER579" s="2"/>
      <c r="ES579" s="2"/>
      <c r="ET579" s="2"/>
      <c r="EU579" s="2"/>
      <c r="EV579" s="2"/>
      <c r="EW579" s="2"/>
      <c r="EX579" s="2"/>
      <c r="EY579" s="2"/>
      <c r="EZ579" s="2"/>
      <c r="FA579" s="2"/>
      <c r="FB579" s="2"/>
      <c r="FC579" s="2"/>
      <c r="FD579" s="2"/>
      <c r="FE579" s="2"/>
      <c r="FF579" s="2"/>
      <c r="FG579" s="2"/>
      <c r="FH579" s="2"/>
      <c r="FI579" s="2"/>
      <c r="FJ579" s="2"/>
      <c r="FK579" s="2"/>
      <c r="FL579" s="2"/>
      <c r="FM579" s="2"/>
      <c r="FN579" s="2"/>
      <c r="FO579" s="2"/>
      <c r="FP579" s="2"/>
      <c r="FQ579" s="2"/>
      <c r="FR579" s="2"/>
      <c r="FS579" s="2"/>
      <c r="FT579" s="2"/>
      <c r="FU579" s="2"/>
      <c r="FV579" s="2"/>
      <c r="FW579" s="2"/>
      <c r="FX579" s="2"/>
      <c r="FY579" s="2"/>
      <c r="FZ579" s="2"/>
      <c r="GA579" s="2"/>
      <c r="GB579" s="2"/>
      <c r="GC579" s="2"/>
      <c r="GD579" s="2"/>
      <c r="GE579" s="2"/>
      <c r="GF579" s="2"/>
      <c r="GG579" s="2"/>
      <c r="GH579" s="2"/>
      <c r="GI579" s="2"/>
      <c r="GJ579" s="2"/>
      <c r="GK579" s="2"/>
      <c r="GL579" s="2"/>
      <c r="GM579" s="2"/>
      <c r="GN579" s="2"/>
      <c r="GO579" s="2"/>
      <c r="GP579" s="2"/>
    </row>
    <row r="580" spans="6:198" s="1" customFormat="1" ht="12.75" customHeight="1">
      <c r="F580" s="311"/>
      <c r="G580" s="311"/>
      <c r="H580" s="311"/>
      <c r="I580" s="311"/>
      <c r="J580" s="311"/>
      <c r="K580" s="311"/>
      <c r="L580" s="311"/>
      <c r="M580" s="311"/>
      <c r="N580" s="311"/>
      <c r="O580" s="311"/>
      <c r="P580" s="311"/>
      <c r="Q580" s="311"/>
      <c r="R580" s="311"/>
      <c r="S580" s="311"/>
      <c r="T580" s="311"/>
      <c r="U580" s="311"/>
      <c r="V580" s="311"/>
      <c r="W580" s="311"/>
      <c r="X580" s="330"/>
      <c r="Y580" s="330"/>
      <c r="Z580" s="330"/>
      <c r="AA580" s="330"/>
      <c r="AB580" s="330"/>
      <c r="AC580" s="330"/>
      <c r="AD580" s="330"/>
      <c r="AE580" s="330"/>
      <c r="AF580" s="330"/>
      <c r="AG580" s="330"/>
      <c r="AH580" s="330"/>
      <c r="AI580" s="330"/>
      <c r="AJ580" s="330"/>
      <c r="AK580" s="330"/>
      <c r="AL580" s="330"/>
      <c r="AM580" s="330"/>
      <c r="AN580" s="330"/>
      <c r="AO580" s="330"/>
      <c r="AP580" s="311"/>
      <c r="AQ580" s="311"/>
      <c r="AR580" s="311"/>
      <c r="AS580" s="311"/>
      <c r="AT580" s="311"/>
      <c r="AU580" s="311"/>
      <c r="AV580" s="311"/>
      <c r="AW580" s="311"/>
      <c r="AX580" s="311"/>
      <c r="AY580" s="311"/>
      <c r="AZ580" s="311"/>
      <c r="BA580" s="311"/>
      <c r="BB580" s="311"/>
      <c r="BC580" s="311"/>
      <c r="BD580" s="311"/>
      <c r="BE580" s="311"/>
      <c r="BF580" s="311"/>
      <c r="BG580" s="311"/>
      <c r="BH580" s="311"/>
      <c r="BI580" s="311"/>
      <c r="BJ580" s="311"/>
      <c r="BK580" s="311"/>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c r="CZ580" s="2"/>
      <c r="DA580" s="2"/>
      <c r="DB580" s="2"/>
      <c r="DC580" s="2"/>
      <c r="DD580" s="2"/>
      <c r="DE580" s="2"/>
      <c r="DF580" s="2"/>
      <c r="DG580" s="2"/>
      <c r="DH580" s="2"/>
      <c r="DI580" s="2"/>
      <c r="DJ580" s="2"/>
      <c r="DK580" s="2"/>
      <c r="DL580" s="2"/>
      <c r="DM580" s="2"/>
      <c r="DN580" s="2"/>
      <c r="DO580" s="2"/>
      <c r="DP580" s="2"/>
      <c r="DQ580" s="2"/>
      <c r="DR580" s="2"/>
      <c r="DS580" s="2"/>
      <c r="DT580" s="2"/>
      <c r="DU580" s="2"/>
      <c r="DV580" s="2"/>
      <c r="DW580" s="2"/>
      <c r="DX580" s="2"/>
      <c r="DY580" s="2"/>
      <c r="DZ580" s="2"/>
      <c r="EA580" s="2"/>
      <c r="EB580" s="2"/>
      <c r="EC580" s="2"/>
      <c r="ED580" s="2"/>
      <c r="EE580" s="2"/>
      <c r="EF580" s="2"/>
      <c r="EG580" s="2"/>
      <c r="EH580" s="2"/>
      <c r="EI580" s="2"/>
      <c r="EJ580" s="2"/>
      <c r="EK580" s="2"/>
      <c r="EL580" s="2"/>
      <c r="EM580" s="2"/>
      <c r="EN580" s="2"/>
      <c r="EO580" s="2"/>
      <c r="EP580" s="2"/>
      <c r="EQ580" s="2"/>
      <c r="ER580" s="2"/>
      <c r="ES580" s="2"/>
      <c r="ET580" s="2"/>
      <c r="EU580" s="2"/>
      <c r="EV580" s="2"/>
      <c r="EW580" s="2"/>
      <c r="EX580" s="2"/>
      <c r="EY580" s="2"/>
      <c r="EZ580" s="2"/>
      <c r="FA580" s="2"/>
      <c r="FB580" s="2"/>
      <c r="FC580" s="2"/>
      <c r="FD580" s="2"/>
      <c r="FE580" s="2"/>
      <c r="FF580" s="2"/>
      <c r="FG580" s="2"/>
      <c r="FH580" s="2"/>
      <c r="FI580" s="2"/>
      <c r="FJ580" s="2"/>
      <c r="FK580" s="2"/>
      <c r="FL580" s="2"/>
      <c r="FM580" s="2"/>
      <c r="FN580" s="2"/>
      <c r="FO580" s="2"/>
      <c r="FP580" s="2"/>
      <c r="FQ580" s="2"/>
      <c r="FR580" s="2"/>
      <c r="FS580" s="2"/>
      <c r="FT580" s="2"/>
      <c r="FU580" s="2"/>
      <c r="FV580" s="2"/>
      <c r="FW580" s="2"/>
      <c r="FX580" s="2"/>
      <c r="FY580" s="2"/>
      <c r="FZ580" s="2"/>
      <c r="GA580" s="2"/>
      <c r="GB580" s="2"/>
      <c r="GC580" s="2"/>
      <c r="GD580" s="2"/>
      <c r="GE580" s="2"/>
      <c r="GF580" s="2"/>
      <c r="GG580" s="2"/>
      <c r="GH580" s="2"/>
      <c r="GI580" s="2"/>
      <c r="GJ580" s="2"/>
      <c r="GK580" s="2"/>
      <c r="GL580" s="2"/>
      <c r="GM580" s="2"/>
      <c r="GN580" s="2"/>
      <c r="GO580" s="2"/>
      <c r="GP580" s="2"/>
    </row>
    <row r="581" spans="6:198" s="1" customFormat="1" ht="12.75" customHeight="1">
      <c r="F581" s="311"/>
      <c r="G581" s="311"/>
      <c r="H581" s="311"/>
      <c r="I581" s="311"/>
      <c r="J581" s="311"/>
      <c r="K581" s="311"/>
      <c r="L581" s="311"/>
      <c r="M581" s="311"/>
      <c r="N581" s="311"/>
      <c r="O581" s="311"/>
      <c r="P581" s="311"/>
      <c r="Q581" s="311"/>
      <c r="R581" s="311"/>
      <c r="S581" s="311"/>
      <c r="T581" s="311"/>
      <c r="U581" s="311"/>
      <c r="V581" s="311"/>
      <c r="W581" s="311"/>
      <c r="X581" s="311"/>
      <c r="Y581" s="311"/>
      <c r="Z581" s="311"/>
      <c r="AA581" s="311"/>
      <c r="AB581" s="311"/>
      <c r="AC581" s="330"/>
      <c r="AD581" s="311"/>
      <c r="AE581" s="311"/>
      <c r="AF581" s="311"/>
      <c r="AG581" s="311"/>
      <c r="AH581" s="311"/>
      <c r="AI581" s="311"/>
      <c r="AJ581" s="311"/>
      <c r="AK581" s="311"/>
      <c r="AL581" s="311"/>
      <c r="AM581" s="311"/>
      <c r="AN581" s="331"/>
      <c r="AO581" s="311"/>
      <c r="AP581" s="311"/>
      <c r="AQ581" s="311"/>
      <c r="AR581" s="311"/>
      <c r="AS581" s="311"/>
      <c r="AT581" s="311"/>
      <c r="AU581" s="311"/>
      <c r="AV581" s="311"/>
      <c r="AW581" s="311"/>
      <c r="AX581" s="311"/>
      <c r="AY581" s="311"/>
      <c r="AZ581" s="311"/>
      <c r="BA581" s="311"/>
      <c r="BB581" s="311"/>
      <c r="BC581" s="311"/>
      <c r="BD581" s="311"/>
      <c r="BE581" s="311"/>
      <c r="BF581" s="311"/>
      <c r="BG581" s="311"/>
      <c r="BH581" s="311"/>
      <c r="BI581" s="311"/>
      <c r="BJ581" s="311"/>
      <c r="BK581" s="311"/>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c r="CT581" s="2"/>
      <c r="CU581" s="2"/>
      <c r="CV581" s="2"/>
      <c r="CW581" s="2"/>
      <c r="CX581" s="2"/>
      <c r="CY581" s="2"/>
      <c r="CZ581" s="2"/>
      <c r="DA581" s="2"/>
      <c r="DB581" s="2"/>
      <c r="DC581" s="2"/>
      <c r="DD581" s="2"/>
      <c r="DE581" s="2"/>
      <c r="DF581" s="2"/>
      <c r="DG581" s="2"/>
      <c r="DH581" s="2"/>
      <c r="DI581" s="2"/>
      <c r="DJ581" s="2"/>
      <c r="DK581" s="2"/>
      <c r="DL581" s="2"/>
      <c r="DM581" s="2"/>
      <c r="DN581" s="2"/>
      <c r="DO581" s="2"/>
      <c r="DP581" s="2"/>
      <c r="DQ581" s="2"/>
      <c r="DR581" s="2"/>
      <c r="DS581" s="2"/>
      <c r="DT581" s="2"/>
      <c r="DU581" s="2"/>
      <c r="DV581" s="2"/>
      <c r="DW581" s="2"/>
      <c r="DX581" s="2"/>
      <c r="DY581" s="2"/>
      <c r="DZ581" s="2"/>
      <c r="EA581" s="2"/>
      <c r="EB581" s="2"/>
      <c r="EC581" s="2"/>
      <c r="ED581" s="2"/>
      <c r="EE581" s="2"/>
      <c r="EF581" s="2"/>
      <c r="EG581" s="2"/>
      <c r="EH581" s="2"/>
      <c r="EI581" s="2"/>
      <c r="EJ581" s="2"/>
      <c r="EK581" s="2"/>
      <c r="EL581" s="2"/>
      <c r="EM581" s="2"/>
      <c r="EN581" s="2"/>
      <c r="EO581" s="2"/>
      <c r="EP581" s="2"/>
      <c r="EQ581" s="2"/>
      <c r="ER581" s="2"/>
      <c r="ES581" s="2"/>
      <c r="ET581" s="2"/>
      <c r="EU581" s="2"/>
      <c r="EV581" s="2"/>
      <c r="EW581" s="2"/>
      <c r="EX581" s="2"/>
      <c r="EY581" s="2"/>
      <c r="EZ581" s="2"/>
      <c r="FA581" s="2"/>
      <c r="FB581" s="2"/>
      <c r="FC581" s="2"/>
      <c r="FD581" s="2"/>
      <c r="FE581" s="2"/>
      <c r="FF581" s="2"/>
      <c r="FG581" s="2"/>
      <c r="FH581" s="2"/>
      <c r="FI581" s="2"/>
      <c r="FJ581" s="2"/>
      <c r="FK581" s="2"/>
      <c r="FL581" s="2"/>
      <c r="FM581" s="2"/>
      <c r="FN581" s="2"/>
      <c r="FO581" s="2"/>
      <c r="FP581" s="2"/>
      <c r="FQ581" s="2"/>
      <c r="FR581" s="2"/>
      <c r="FS581" s="2"/>
      <c r="FT581" s="2"/>
      <c r="FU581" s="2"/>
      <c r="FV581" s="2"/>
      <c r="FW581" s="2"/>
      <c r="FX581" s="2"/>
      <c r="FY581" s="2"/>
      <c r="FZ581" s="2"/>
      <c r="GA581" s="2"/>
      <c r="GB581" s="2"/>
      <c r="GC581" s="2"/>
      <c r="GD581" s="2"/>
      <c r="GE581" s="2"/>
      <c r="GF581" s="2"/>
      <c r="GG581" s="2"/>
      <c r="GH581" s="2"/>
      <c r="GI581" s="2"/>
      <c r="GJ581" s="2"/>
      <c r="GK581" s="2"/>
      <c r="GL581" s="2"/>
      <c r="GM581" s="2"/>
      <c r="GN581" s="2"/>
      <c r="GO581" s="2"/>
      <c r="GP581" s="2"/>
    </row>
    <row r="582" spans="6:198" s="1" customFormat="1" ht="12.75" customHeight="1">
      <c r="F582" s="311"/>
      <c r="G582" s="311"/>
      <c r="H582" s="311"/>
      <c r="I582" s="311"/>
      <c r="J582" s="311"/>
      <c r="K582" s="311"/>
      <c r="L582" s="311"/>
      <c r="M582" s="311"/>
      <c r="N582" s="311"/>
      <c r="O582" s="311"/>
      <c r="P582" s="311"/>
      <c r="Q582" s="311"/>
      <c r="R582" s="311"/>
      <c r="S582" s="311"/>
      <c r="T582" s="311"/>
      <c r="U582" s="311"/>
      <c r="V582" s="311"/>
      <c r="W582" s="311"/>
      <c r="X582" s="311"/>
      <c r="Y582" s="311"/>
      <c r="Z582" s="311"/>
      <c r="AA582" s="311"/>
      <c r="AB582" s="311"/>
      <c r="AC582" s="311"/>
      <c r="AD582" s="311"/>
      <c r="AE582" s="311"/>
      <c r="AF582" s="311"/>
      <c r="AG582" s="311"/>
      <c r="AH582" s="311"/>
      <c r="AI582" s="311"/>
      <c r="AJ582" s="311"/>
      <c r="AK582" s="311"/>
      <c r="AL582" s="311"/>
      <c r="AM582" s="311"/>
      <c r="AN582" s="311"/>
      <c r="AO582" s="311"/>
      <c r="AP582" s="311"/>
      <c r="AQ582" s="311"/>
      <c r="AR582" s="311"/>
      <c r="AS582" s="311"/>
      <c r="AT582" s="311"/>
      <c r="AU582" s="311"/>
      <c r="AV582" s="311"/>
      <c r="AW582" s="311"/>
      <c r="AX582" s="311"/>
      <c r="AY582" s="311"/>
      <c r="AZ582" s="311"/>
      <c r="BA582" s="311"/>
      <c r="BB582" s="311"/>
      <c r="BC582" s="311"/>
      <c r="BD582" s="311"/>
      <c r="BE582" s="311"/>
      <c r="BF582" s="311"/>
      <c r="BG582" s="311"/>
      <c r="BH582" s="311"/>
      <c r="BI582" s="311"/>
      <c r="BJ582" s="311"/>
      <c r="BK582" s="311"/>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c r="DG582" s="2"/>
      <c r="DH582" s="2"/>
      <c r="DI582" s="2"/>
      <c r="DJ582" s="2"/>
      <c r="DK582" s="2"/>
      <c r="DL582" s="2"/>
      <c r="DM582" s="2"/>
      <c r="DN582" s="2"/>
      <c r="DO582" s="2"/>
      <c r="DP582" s="2"/>
      <c r="DQ582" s="2"/>
      <c r="DR582" s="2"/>
      <c r="DS582" s="2"/>
      <c r="DT582" s="2"/>
      <c r="DU582" s="2"/>
      <c r="DV582" s="2"/>
      <c r="DW582" s="2"/>
      <c r="DX582" s="2"/>
      <c r="DY582" s="2"/>
      <c r="DZ582" s="2"/>
      <c r="EA582" s="2"/>
      <c r="EB582" s="2"/>
      <c r="EC582" s="2"/>
      <c r="ED582" s="2"/>
      <c r="EE582" s="2"/>
      <c r="EF582" s="2"/>
      <c r="EG582" s="2"/>
      <c r="EH582" s="2"/>
      <c r="EI582" s="2"/>
      <c r="EJ582" s="2"/>
      <c r="EK582" s="2"/>
      <c r="EL582" s="2"/>
      <c r="EM582" s="2"/>
      <c r="EN582" s="2"/>
      <c r="EO582" s="2"/>
      <c r="EP582" s="2"/>
      <c r="EQ582" s="2"/>
      <c r="ER582" s="2"/>
      <c r="ES582" s="2"/>
      <c r="ET582" s="2"/>
      <c r="EU582" s="2"/>
      <c r="EV582" s="2"/>
      <c r="EW582" s="2"/>
      <c r="EX582" s="2"/>
      <c r="EY582" s="2"/>
      <c r="EZ582" s="2"/>
      <c r="FA582" s="2"/>
      <c r="FB582" s="2"/>
      <c r="FC582" s="2"/>
      <c r="FD582" s="2"/>
      <c r="FE582" s="2"/>
      <c r="FF582" s="2"/>
      <c r="FG582" s="2"/>
      <c r="FH582" s="2"/>
      <c r="FI582" s="2"/>
      <c r="FJ582" s="2"/>
      <c r="FK582" s="2"/>
      <c r="FL582" s="2"/>
      <c r="FM582" s="2"/>
      <c r="FN582" s="2"/>
      <c r="FO582" s="2"/>
      <c r="FP582" s="2"/>
      <c r="FQ582" s="2"/>
      <c r="FR582" s="2"/>
      <c r="FS582" s="2"/>
      <c r="FT582" s="2"/>
      <c r="FU582" s="2"/>
      <c r="FV582" s="2"/>
      <c r="FW582" s="2"/>
      <c r="FX582" s="2"/>
      <c r="FY582" s="2"/>
      <c r="FZ582" s="2"/>
      <c r="GA582" s="2"/>
      <c r="GB582" s="2"/>
      <c r="GC582" s="2"/>
      <c r="GD582" s="2"/>
      <c r="GE582" s="2"/>
      <c r="GF582" s="2"/>
      <c r="GG582" s="2"/>
      <c r="GH582" s="2"/>
      <c r="GI582" s="2"/>
      <c r="GJ582" s="2"/>
      <c r="GK582" s="2"/>
      <c r="GL582" s="2"/>
      <c r="GM582" s="2"/>
      <c r="GN582" s="2"/>
      <c r="GO582" s="2"/>
      <c r="GP582" s="2"/>
    </row>
    <row r="583" spans="6:198" s="1" customFormat="1" ht="12.75" customHeight="1">
      <c r="F583" s="311"/>
      <c r="G583" s="311"/>
      <c r="H583" s="311"/>
      <c r="I583" s="311"/>
      <c r="J583" s="311"/>
      <c r="K583" s="311"/>
      <c r="L583" s="311"/>
      <c r="M583" s="311"/>
      <c r="N583" s="311"/>
      <c r="O583" s="311"/>
      <c r="P583" s="311"/>
      <c r="Q583" s="311"/>
      <c r="R583" s="311"/>
      <c r="S583" s="311"/>
      <c r="T583" s="311"/>
      <c r="U583" s="311"/>
      <c r="V583" s="311"/>
      <c r="W583" s="311"/>
      <c r="X583" s="311"/>
      <c r="Y583" s="311"/>
      <c r="Z583" s="311"/>
      <c r="AA583" s="311"/>
      <c r="AB583" s="311"/>
      <c r="AC583" s="311"/>
      <c r="AD583" s="311"/>
      <c r="AE583" s="311"/>
      <c r="AF583" s="311"/>
      <c r="AG583" s="311"/>
      <c r="AH583" s="311"/>
      <c r="AI583" s="311"/>
      <c r="AJ583" s="311"/>
      <c r="AK583" s="311"/>
      <c r="AL583" s="311"/>
      <c r="AM583" s="311"/>
      <c r="AN583" s="311"/>
      <c r="AO583" s="311"/>
      <c r="AP583" s="311"/>
      <c r="AQ583" s="311"/>
      <c r="AR583" s="311"/>
      <c r="AS583" s="311"/>
      <c r="AT583" s="311"/>
      <c r="AU583" s="311"/>
      <c r="AV583" s="311"/>
      <c r="AW583" s="311"/>
      <c r="AX583" s="311"/>
      <c r="AY583" s="311"/>
      <c r="AZ583" s="311"/>
      <c r="BA583" s="311"/>
      <c r="BB583" s="311"/>
      <c r="BC583" s="311"/>
      <c r="BD583" s="311"/>
      <c r="BE583" s="311"/>
      <c r="BF583" s="311"/>
      <c r="BG583" s="311"/>
      <c r="BH583" s="311"/>
      <c r="BI583" s="311"/>
      <c r="BJ583" s="311"/>
      <c r="BK583" s="311"/>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c r="DC583" s="2"/>
      <c r="DD583" s="2"/>
      <c r="DE583" s="2"/>
      <c r="DF583" s="2"/>
      <c r="DG583" s="2"/>
      <c r="DH583" s="2"/>
      <c r="DI583" s="2"/>
      <c r="DJ583" s="2"/>
      <c r="DK583" s="2"/>
      <c r="DL583" s="2"/>
      <c r="DM583" s="2"/>
      <c r="DN583" s="2"/>
      <c r="DO583" s="2"/>
      <c r="DP583" s="2"/>
      <c r="DQ583" s="2"/>
      <c r="DR583" s="2"/>
      <c r="DS583" s="2"/>
      <c r="DT583" s="2"/>
      <c r="DU583" s="2"/>
      <c r="DV583" s="2"/>
      <c r="DW583" s="2"/>
      <c r="DX583" s="2"/>
      <c r="DY583" s="2"/>
      <c r="DZ583" s="2"/>
      <c r="EA583" s="2"/>
      <c r="EB583" s="2"/>
      <c r="EC583" s="2"/>
      <c r="ED583" s="2"/>
      <c r="EE583" s="2"/>
      <c r="EF583" s="2"/>
      <c r="EG583" s="2"/>
      <c r="EH583" s="2"/>
      <c r="EI583" s="2"/>
      <c r="EJ583" s="2"/>
      <c r="EK583" s="2"/>
      <c r="EL583" s="2"/>
      <c r="EM583" s="2"/>
      <c r="EN583" s="2"/>
      <c r="EO583" s="2"/>
      <c r="EP583" s="2"/>
      <c r="EQ583" s="2"/>
      <c r="ER583" s="2"/>
      <c r="ES583" s="2"/>
      <c r="ET583" s="2"/>
      <c r="EU583" s="2"/>
      <c r="EV583" s="2"/>
      <c r="EW583" s="2"/>
      <c r="EX583" s="2"/>
      <c r="EY583" s="2"/>
      <c r="EZ583" s="2"/>
      <c r="FA583" s="2"/>
      <c r="FB583" s="2"/>
      <c r="FC583" s="2"/>
      <c r="FD583" s="2"/>
      <c r="FE583" s="2"/>
      <c r="FF583" s="2"/>
      <c r="FG583" s="2"/>
      <c r="FH583" s="2"/>
      <c r="FI583" s="2"/>
      <c r="FJ583" s="2"/>
      <c r="FK583" s="2"/>
      <c r="FL583" s="2"/>
      <c r="FM583" s="2"/>
      <c r="FN583" s="2"/>
      <c r="FO583" s="2"/>
      <c r="FP583" s="2"/>
      <c r="FQ583" s="2"/>
      <c r="FR583" s="2"/>
      <c r="FS583" s="2"/>
      <c r="FT583" s="2"/>
      <c r="FU583" s="2"/>
      <c r="FV583" s="2"/>
      <c r="FW583" s="2"/>
      <c r="FX583" s="2"/>
      <c r="FY583" s="2"/>
      <c r="FZ583" s="2"/>
      <c r="GA583" s="2"/>
      <c r="GB583" s="2"/>
      <c r="GC583" s="2"/>
      <c r="GD583" s="2"/>
      <c r="GE583" s="2"/>
      <c r="GF583" s="2"/>
      <c r="GG583" s="2"/>
      <c r="GH583" s="2"/>
      <c r="GI583" s="2"/>
      <c r="GJ583" s="2"/>
      <c r="GK583" s="2"/>
      <c r="GL583" s="2"/>
      <c r="GM583" s="2"/>
      <c r="GN583" s="2"/>
      <c r="GO583" s="2"/>
      <c r="GP583" s="2"/>
    </row>
    <row r="584" spans="6:198" s="1" customFormat="1" ht="13.5" customHeight="1" thickBot="1">
      <c r="F584" s="192"/>
      <c r="G584" s="193"/>
      <c r="H584" s="280"/>
      <c r="I584" s="193"/>
      <c r="J584" s="193"/>
      <c r="K584" s="193"/>
      <c r="L584" s="193"/>
      <c r="M584" s="193"/>
      <c r="N584" s="193"/>
      <c r="O584" s="193"/>
      <c r="P584" s="193"/>
      <c r="Q584" s="193"/>
      <c r="R584" s="193"/>
      <c r="S584" s="193"/>
      <c r="T584" s="193"/>
      <c r="U584" s="193"/>
      <c r="V584" s="193"/>
      <c r="W584" s="193"/>
      <c r="X584" s="193"/>
      <c r="Y584" s="193"/>
      <c r="Z584" s="193"/>
      <c r="AA584" s="193"/>
      <c r="AB584" s="193"/>
      <c r="AC584" s="193"/>
      <c r="AD584" s="193"/>
      <c r="AE584" s="193"/>
      <c r="AF584" s="193"/>
      <c r="AG584" s="193"/>
      <c r="AH584" s="193"/>
      <c r="AI584" s="193"/>
      <c r="AJ584" s="193"/>
      <c r="AK584" s="193"/>
      <c r="AL584" s="193"/>
      <c r="AM584" s="193"/>
      <c r="AN584" s="193"/>
      <c r="AO584" s="193"/>
      <c r="AP584" s="193"/>
      <c r="AQ584" s="193"/>
      <c r="AR584" s="193"/>
      <c r="AS584" s="193"/>
      <c r="AT584" s="193"/>
      <c r="AU584" s="193"/>
      <c r="AV584" s="193"/>
      <c r="AW584" s="193"/>
      <c r="AX584" s="193"/>
      <c r="AY584" s="193"/>
      <c r="AZ584" s="193"/>
      <c r="BA584" s="193"/>
      <c r="BB584" s="193"/>
      <c r="BC584" s="193"/>
      <c r="BD584" s="193"/>
      <c r="BE584" s="193"/>
      <c r="BF584" s="193"/>
      <c r="BG584" s="193"/>
      <c r="BH584" s="193"/>
      <c r="BI584" s="193"/>
      <c r="BJ584" s="193"/>
      <c r="BK584" s="19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c r="DC584" s="2"/>
      <c r="DD584" s="2"/>
      <c r="DE584" s="2"/>
      <c r="DF584" s="2"/>
      <c r="DG584" s="2"/>
      <c r="DH584" s="2"/>
      <c r="DI584" s="2"/>
      <c r="DJ584" s="2"/>
      <c r="DK584" s="2"/>
      <c r="DL584" s="2"/>
      <c r="DM584" s="2"/>
      <c r="DN584" s="2"/>
      <c r="DO584" s="2"/>
      <c r="DP584" s="2"/>
      <c r="DQ584" s="2"/>
      <c r="DR584" s="2"/>
      <c r="DS584" s="2"/>
      <c r="DT584" s="2"/>
      <c r="DU584" s="2"/>
      <c r="DV584" s="2"/>
      <c r="DW584" s="2"/>
      <c r="DX584" s="2"/>
      <c r="DY584" s="2"/>
      <c r="DZ584" s="2"/>
      <c r="EA584" s="2"/>
      <c r="EB584" s="2"/>
      <c r="EC584" s="2"/>
      <c r="ED584" s="2"/>
      <c r="EE584" s="2"/>
      <c r="EF584" s="2"/>
      <c r="EG584" s="2"/>
      <c r="EH584" s="2"/>
      <c r="EI584" s="2"/>
      <c r="EJ584" s="2"/>
      <c r="EK584" s="2"/>
      <c r="EL584" s="2"/>
      <c r="EM584" s="2"/>
      <c r="EN584" s="2"/>
      <c r="EO584" s="2"/>
      <c r="EP584" s="2"/>
      <c r="EQ584" s="2"/>
      <c r="ER584" s="2"/>
      <c r="ES584" s="2"/>
      <c r="ET584" s="2"/>
      <c r="EU584" s="2"/>
      <c r="EV584" s="2"/>
      <c r="EW584" s="2"/>
      <c r="EX584" s="2"/>
      <c r="EY584" s="2"/>
      <c r="EZ584" s="2"/>
      <c r="FA584" s="2"/>
      <c r="FB584" s="2"/>
      <c r="FC584" s="2"/>
      <c r="FD584" s="2"/>
      <c r="FE584" s="2"/>
      <c r="FF584" s="2"/>
      <c r="FG584" s="2"/>
      <c r="FH584" s="2"/>
      <c r="FI584" s="2"/>
      <c r="FJ584" s="2"/>
      <c r="FK584" s="2"/>
      <c r="FL584" s="2"/>
      <c r="FM584" s="2"/>
      <c r="FN584" s="2"/>
      <c r="FO584" s="2"/>
      <c r="FP584" s="2"/>
      <c r="FQ584" s="2"/>
      <c r="FR584" s="2"/>
      <c r="FS584" s="2"/>
      <c r="FT584" s="2"/>
      <c r="FU584" s="2"/>
      <c r="FV584" s="2"/>
      <c r="FW584" s="2"/>
      <c r="FX584" s="2"/>
      <c r="FY584" s="2"/>
      <c r="FZ584" s="2"/>
      <c r="GA584" s="2"/>
      <c r="GB584" s="2"/>
      <c r="GC584" s="2"/>
      <c r="GD584" s="2"/>
      <c r="GE584" s="2"/>
      <c r="GF584" s="2"/>
      <c r="GG584" s="2"/>
      <c r="GH584" s="2"/>
      <c r="GI584" s="2"/>
      <c r="GJ584" s="2"/>
      <c r="GK584" s="2"/>
      <c r="GL584" s="2"/>
      <c r="GM584" s="2"/>
      <c r="GN584" s="2"/>
      <c r="GO584" s="2"/>
      <c r="GP584" s="2"/>
    </row>
    <row r="585" spans="6:198" s="1" customFormat="1" ht="18" customHeight="1">
      <c r="F585" s="550" t="str">
        <f>[2]Setup!$B$5</f>
        <v>Precise Mortgage Funding 2018-2B plc</v>
      </c>
      <c r="G585" s="550"/>
      <c r="H585" s="550"/>
      <c r="I585" s="550"/>
      <c r="J585" s="550"/>
      <c r="K585" s="550"/>
      <c r="L585" s="550"/>
      <c r="M585" s="550"/>
      <c r="N585" s="550"/>
      <c r="O585" s="550"/>
      <c r="P585" s="550"/>
      <c r="Q585" s="550"/>
      <c r="R585" s="550"/>
      <c r="S585" s="550"/>
      <c r="T585" s="550"/>
      <c r="U585" s="550"/>
      <c r="V585" s="550"/>
      <c r="W585" s="550"/>
      <c r="X585" s="550"/>
      <c r="Y585" s="550"/>
      <c r="Z585" s="550"/>
      <c r="AA585" s="550"/>
      <c r="AB585" s="550"/>
      <c r="AC585" s="550"/>
      <c r="AD585" s="550"/>
      <c r="AE585" s="550"/>
      <c r="AF585" s="550"/>
      <c r="AG585" s="550"/>
      <c r="AH585" s="550"/>
      <c r="AI585" s="550"/>
      <c r="AJ585" s="550"/>
      <c r="AK585" s="550"/>
      <c r="AL585" s="550"/>
      <c r="AM585" s="550"/>
      <c r="AN585" s="550"/>
      <c r="AO585" s="550"/>
      <c r="AP585" s="550"/>
      <c r="AQ585" s="550"/>
      <c r="AR585" s="550"/>
      <c r="AS585" s="550"/>
      <c r="AT585" s="550"/>
      <c r="AU585" s="550"/>
      <c r="AV585" s="550"/>
      <c r="AW585" s="550"/>
      <c r="AX585" s="550"/>
      <c r="AY585" s="550"/>
      <c r="AZ585" s="550"/>
      <c r="BA585" s="550"/>
      <c r="BB585" s="550"/>
      <c r="BC585" s="550"/>
      <c r="BD585" s="550"/>
      <c r="BE585" s="550"/>
      <c r="BF585" s="550"/>
      <c r="BG585" s="550"/>
      <c r="BH585" s="550"/>
      <c r="BI585" s="550"/>
      <c r="BJ585" s="550"/>
      <c r="BK585" s="550"/>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c r="CZ585" s="2"/>
      <c r="DA585" s="2"/>
      <c r="DB585" s="2"/>
      <c r="DC585" s="2"/>
      <c r="DD585" s="2"/>
      <c r="DE585" s="2"/>
      <c r="DF585" s="2"/>
      <c r="DG585" s="2"/>
      <c r="DH585" s="2"/>
      <c r="DI585" s="2"/>
      <c r="DJ585" s="2"/>
      <c r="DK585" s="2"/>
      <c r="DL585" s="2"/>
      <c r="DM585" s="2"/>
      <c r="DN585" s="2"/>
      <c r="DO585" s="2"/>
      <c r="DP585" s="2"/>
      <c r="DQ585" s="2"/>
      <c r="DR585" s="2"/>
      <c r="DS585" s="2"/>
      <c r="DT585" s="2"/>
      <c r="DU585" s="2"/>
      <c r="DV585" s="2"/>
      <c r="DW585" s="2"/>
      <c r="DX585" s="2"/>
      <c r="DY585" s="2"/>
      <c r="DZ585" s="2"/>
      <c r="EA585" s="2"/>
      <c r="EB585" s="2"/>
      <c r="EC585" s="2"/>
      <c r="ED585" s="2"/>
      <c r="EE585" s="2"/>
      <c r="EF585" s="2"/>
      <c r="EG585" s="2"/>
      <c r="EH585" s="2"/>
      <c r="EI585" s="2"/>
      <c r="EJ585" s="2"/>
      <c r="EK585" s="2"/>
      <c r="EL585" s="2"/>
      <c r="EM585" s="2"/>
      <c r="EN585" s="2"/>
      <c r="EO585" s="2"/>
      <c r="EP585" s="2"/>
      <c r="EQ585" s="2"/>
      <c r="ER585" s="2"/>
      <c r="ES585" s="2"/>
      <c r="ET585" s="2"/>
      <c r="EU585" s="2"/>
      <c r="EV585" s="2"/>
      <c r="EW585" s="2"/>
      <c r="EX585" s="2"/>
      <c r="EY585" s="2"/>
      <c r="EZ585" s="2"/>
      <c r="FA585" s="2"/>
      <c r="FB585" s="2"/>
      <c r="FC585" s="2"/>
      <c r="FD585" s="2"/>
      <c r="FE585" s="2"/>
      <c r="FF585" s="2"/>
      <c r="FG585" s="2"/>
      <c r="FH585" s="2"/>
      <c r="FI585" s="2"/>
      <c r="FJ585" s="2"/>
      <c r="FK585" s="2"/>
      <c r="FL585" s="2"/>
      <c r="FM585" s="2"/>
      <c r="FN585" s="2"/>
      <c r="FO585" s="2"/>
      <c r="FP585" s="2"/>
      <c r="FQ585" s="2"/>
      <c r="FR585" s="2"/>
      <c r="FS585" s="2"/>
      <c r="FT585" s="2"/>
      <c r="FU585" s="2"/>
      <c r="FV585" s="2"/>
      <c r="FW585" s="2"/>
      <c r="FX585" s="2"/>
      <c r="FY585" s="2"/>
      <c r="FZ585" s="2"/>
      <c r="GA585" s="2"/>
      <c r="GB585" s="2"/>
      <c r="GC585" s="2"/>
      <c r="GD585" s="2"/>
      <c r="GE585" s="2"/>
      <c r="GF585" s="2"/>
      <c r="GG585" s="2"/>
      <c r="GH585" s="2"/>
      <c r="GI585" s="2"/>
      <c r="GJ585" s="2"/>
      <c r="GK585" s="2"/>
      <c r="GL585" s="2"/>
      <c r="GM585" s="2"/>
      <c r="GN585" s="2"/>
      <c r="GO585" s="2"/>
      <c r="GP585" s="2"/>
    </row>
    <row r="586" spans="6:198" s="1" customFormat="1" ht="15" customHeight="1">
      <c r="F586" s="551" t="s">
        <v>1</v>
      </c>
      <c r="G586" s="551"/>
      <c r="H586" s="551"/>
      <c r="I586" s="551"/>
      <c r="J586" s="551"/>
      <c r="K586" s="551"/>
      <c r="L586" s="551"/>
      <c r="M586" s="551"/>
      <c r="N586" s="551"/>
      <c r="O586" s="551"/>
      <c r="P586" s="551"/>
      <c r="Q586" s="551"/>
      <c r="R586" s="551"/>
      <c r="S586" s="551"/>
      <c r="T586" s="551"/>
      <c r="U586" s="551"/>
      <c r="V586" s="551"/>
      <c r="W586" s="551"/>
      <c r="X586" s="551"/>
      <c r="Y586" s="551"/>
      <c r="Z586" s="551"/>
      <c r="AA586" s="551"/>
      <c r="AB586" s="551"/>
      <c r="AC586" s="551"/>
      <c r="AD586" s="551"/>
      <c r="AE586" s="551"/>
      <c r="AF586" s="551"/>
      <c r="AG586" s="551"/>
      <c r="AH586" s="551"/>
      <c r="AI586" s="551"/>
      <c r="AJ586" s="551"/>
      <c r="AK586" s="551"/>
      <c r="AL586" s="551"/>
      <c r="AM586" s="551"/>
      <c r="AN586" s="551"/>
      <c r="AO586" s="551"/>
      <c r="AP586" s="551"/>
      <c r="AQ586" s="551"/>
      <c r="AR586" s="551"/>
      <c r="AS586" s="551"/>
      <c r="AT586" s="551"/>
      <c r="AU586" s="551"/>
      <c r="AV586" s="551"/>
      <c r="AW586" s="551"/>
      <c r="AX586" s="551"/>
      <c r="AY586" s="551"/>
      <c r="AZ586" s="551"/>
      <c r="BA586" s="551"/>
      <c r="BB586" s="551"/>
      <c r="BC586" s="551"/>
      <c r="BD586" s="551"/>
      <c r="BE586" s="551"/>
      <c r="BF586" s="551"/>
      <c r="BG586" s="551"/>
      <c r="BH586" s="551"/>
      <c r="BI586" s="551"/>
      <c r="BJ586" s="551"/>
      <c r="BK586" s="551"/>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2"/>
      <c r="CS586" s="2"/>
      <c r="CT586" s="2"/>
      <c r="CU586" s="2"/>
      <c r="CV586" s="2"/>
      <c r="CW586" s="2"/>
      <c r="CX586" s="2"/>
      <c r="CY586" s="2"/>
      <c r="CZ586" s="2"/>
      <c r="DA586" s="2"/>
      <c r="DB586" s="2"/>
      <c r="DC586" s="2"/>
      <c r="DD586" s="2"/>
      <c r="DE586" s="2"/>
      <c r="DF586" s="2"/>
      <c r="DG586" s="2"/>
      <c r="DH586" s="2"/>
      <c r="DI586" s="2"/>
      <c r="DJ586" s="2"/>
      <c r="DK586" s="2"/>
      <c r="DL586" s="2"/>
      <c r="DM586" s="2"/>
      <c r="DN586" s="2"/>
      <c r="DO586" s="2"/>
      <c r="DP586" s="2"/>
      <c r="DQ586" s="2"/>
      <c r="DR586" s="2"/>
      <c r="DS586" s="2"/>
      <c r="DT586" s="2"/>
      <c r="DU586" s="2"/>
      <c r="DV586" s="2"/>
      <c r="DW586" s="2"/>
      <c r="DX586" s="2"/>
      <c r="DY586" s="2"/>
      <c r="DZ586" s="2"/>
      <c r="EA586" s="2"/>
      <c r="EB586" s="2"/>
      <c r="EC586" s="2"/>
      <c r="ED586" s="2"/>
      <c r="EE586" s="2"/>
      <c r="EF586" s="2"/>
      <c r="EG586" s="2"/>
      <c r="EH586" s="2"/>
      <c r="EI586" s="2"/>
      <c r="EJ586" s="2"/>
      <c r="EK586" s="2"/>
      <c r="EL586" s="2"/>
      <c r="EM586" s="2"/>
      <c r="EN586" s="2"/>
      <c r="EO586" s="2"/>
      <c r="EP586" s="2"/>
      <c r="EQ586" s="2"/>
      <c r="ER586" s="2"/>
      <c r="ES586" s="2"/>
      <c r="ET586" s="2"/>
      <c r="EU586" s="2"/>
      <c r="EV586" s="2"/>
      <c r="EW586" s="2"/>
      <c r="EX586" s="2"/>
      <c r="EY586" s="2"/>
      <c r="EZ586" s="2"/>
      <c r="FA586" s="2"/>
      <c r="FB586" s="2"/>
      <c r="FC586" s="2"/>
      <c r="FD586" s="2"/>
      <c r="FE586" s="2"/>
      <c r="FF586" s="2"/>
      <c r="FG586" s="2"/>
      <c r="FH586" s="2"/>
      <c r="FI586" s="2"/>
      <c r="FJ586" s="2"/>
      <c r="FK586" s="2"/>
      <c r="FL586" s="2"/>
      <c r="FM586" s="2"/>
      <c r="FN586" s="2"/>
      <c r="FO586" s="2"/>
      <c r="FP586" s="2"/>
      <c r="FQ586" s="2"/>
      <c r="FR586" s="2"/>
      <c r="FS586" s="2"/>
      <c r="FT586" s="2"/>
      <c r="FU586" s="2"/>
      <c r="FV586" s="2"/>
      <c r="FW586" s="2"/>
      <c r="FX586" s="2"/>
      <c r="FY586" s="2"/>
      <c r="FZ586" s="2"/>
      <c r="GA586" s="2"/>
      <c r="GB586" s="2"/>
      <c r="GC586" s="2"/>
      <c r="GD586" s="2"/>
      <c r="GE586" s="2"/>
      <c r="GF586" s="2"/>
      <c r="GG586" s="2"/>
      <c r="GH586" s="2"/>
      <c r="GI586" s="2"/>
      <c r="GJ586" s="2"/>
      <c r="GK586" s="2"/>
      <c r="GL586" s="2"/>
      <c r="GM586" s="2"/>
      <c r="GN586" s="2"/>
      <c r="GO586" s="2"/>
      <c r="GP586" s="2"/>
    </row>
    <row r="587" spans="6:198" s="1" customFormat="1" ht="15" customHeight="1">
      <c r="F587" s="551" t="s">
        <v>2</v>
      </c>
      <c r="G587" s="551"/>
      <c r="H587" s="551"/>
      <c r="I587" s="551"/>
      <c r="J587" s="551"/>
      <c r="K587" s="551"/>
      <c r="L587" s="551"/>
      <c r="M587" s="551"/>
      <c r="N587" s="551"/>
      <c r="O587" s="551"/>
      <c r="P587" s="551"/>
      <c r="Q587" s="551"/>
      <c r="R587" s="551"/>
      <c r="S587" s="551"/>
      <c r="T587" s="551"/>
      <c r="U587" s="551"/>
      <c r="V587" s="551"/>
      <c r="W587" s="551"/>
      <c r="X587" s="551"/>
      <c r="Y587" s="551"/>
      <c r="Z587" s="551"/>
      <c r="AA587" s="551"/>
      <c r="AB587" s="551"/>
      <c r="AC587" s="551"/>
      <c r="AD587" s="551"/>
      <c r="AE587" s="551"/>
      <c r="AF587" s="551"/>
      <c r="AG587" s="551"/>
      <c r="AH587" s="551"/>
      <c r="AI587" s="551"/>
      <c r="AJ587" s="551"/>
      <c r="AK587" s="551"/>
      <c r="AL587" s="551"/>
      <c r="AM587" s="551"/>
      <c r="AN587" s="551"/>
      <c r="AO587" s="551"/>
      <c r="AP587" s="551"/>
      <c r="AQ587" s="551"/>
      <c r="AR587" s="551"/>
      <c r="AS587" s="551"/>
      <c r="AT587" s="551"/>
      <c r="AU587" s="551"/>
      <c r="AV587" s="551"/>
      <c r="AW587" s="551"/>
      <c r="AX587" s="551"/>
      <c r="AY587" s="551"/>
      <c r="AZ587" s="551"/>
      <c r="BA587" s="551"/>
      <c r="BB587" s="551"/>
      <c r="BC587" s="551"/>
      <c r="BD587" s="551"/>
      <c r="BE587" s="551"/>
      <c r="BF587" s="551"/>
      <c r="BG587" s="551"/>
      <c r="BH587" s="551"/>
      <c r="BI587" s="551"/>
      <c r="BJ587" s="551"/>
      <c r="BK587" s="551"/>
      <c r="BR587" s="2"/>
      <c r="BS587" s="2"/>
      <c r="BT587" s="2"/>
      <c r="BU587" s="2"/>
      <c r="BV587" s="2"/>
      <c r="BW587" s="2"/>
      <c r="BX587" s="2"/>
      <c r="BY587" s="2"/>
      <c r="BZ587" s="2"/>
      <c r="CA587" s="2"/>
      <c r="CB587" s="2"/>
      <c r="CC587" s="2"/>
      <c r="CD587" s="2"/>
      <c r="CE587" s="2"/>
      <c r="CF587" s="2"/>
      <c r="CG587" s="2"/>
      <c r="CH587" s="2"/>
      <c r="CI587" s="2"/>
      <c r="CJ587" s="2"/>
      <c r="CK587" s="2"/>
      <c r="CL587" s="2"/>
      <c r="CM587" s="2"/>
      <c r="CN587" s="2"/>
      <c r="CO587" s="2"/>
      <c r="CP587" s="2"/>
      <c r="CQ587" s="2"/>
      <c r="CR587" s="2"/>
      <c r="CS587" s="2"/>
      <c r="CT587" s="2"/>
      <c r="CU587" s="2"/>
      <c r="CV587" s="2"/>
      <c r="CW587" s="2"/>
      <c r="CX587" s="2"/>
      <c r="CY587" s="2"/>
      <c r="CZ587" s="2"/>
      <c r="DA587" s="2"/>
      <c r="DB587" s="2"/>
      <c r="DC587" s="2"/>
      <c r="DD587" s="2"/>
      <c r="DE587" s="2"/>
      <c r="DF587" s="2"/>
      <c r="DG587" s="2"/>
      <c r="DH587" s="2"/>
      <c r="DI587" s="2"/>
      <c r="DJ587" s="2"/>
      <c r="DK587" s="2"/>
      <c r="DL587" s="2"/>
      <c r="DM587" s="2"/>
      <c r="DN587" s="2"/>
      <c r="DO587" s="2"/>
      <c r="DP587" s="2"/>
      <c r="DQ587" s="2"/>
      <c r="DR587" s="2"/>
      <c r="DS587" s="2"/>
      <c r="DT587" s="2"/>
      <c r="DU587" s="2"/>
      <c r="DV587" s="2"/>
      <c r="DW587" s="2"/>
      <c r="DX587" s="2"/>
      <c r="DY587" s="2"/>
      <c r="DZ587" s="2"/>
      <c r="EA587" s="2"/>
      <c r="EB587" s="2"/>
      <c r="EC587" s="2"/>
      <c r="ED587" s="2"/>
      <c r="EE587" s="2"/>
      <c r="EF587" s="2"/>
      <c r="EG587" s="2"/>
      <c r="EH587" s="2"/>
      <c r="EI587" s="2"/>
      <c r="EJ587" s="2"/>
      <c r="EK587" s="2"/>
      <c r="EL587" s="2"/>
      <c r="EM587" s="2"/>
      <c r="EN587" s="2"/>
      <c r="EO587" s="2"/>
      <c r="EP587" s="2"/>
      <c r="EQ587" s="2"/>
      <c r="ER587" s="2"/>
      <c r="ES587" s="2"/>
      <c r="ET587" s="2"/>
      <c r="EU587" s="2"/>
      <c r="EV587" s="2"/>
      <c r="EW587" s="2"/>
      <c r="EX587" s="2"/>
      <c r="EY587" s="2"/>
      <c r="EZ587" s="2"/>
      <c r="FA587" s="2"/>
      <c r="FB587" s="2"/>
      <c r="FC587" s="2"/>
      <c r="FD587" s="2"/>
      <c r="FE587" s="2"/>
      <c r="FF587" s="2"/>
      <c r="FG587" s="2"/>
      <c r="FH587" s="2"/>
      <c r="FI587" s="2"/>
      <c r="FJ587" s="2"/>
      <c r="FK587" s="2"/>
      <c r="FL587" s="2"/>
      <c r="FM587" s="2"/>
      <c r="FN587" s="2"/>
      <c r="FO587" s="2"/>
      <c r="FP587" s="2"/>
      <c r="FQ587" s="2"/>
      <c r="FR587" s="2"/>
      <c r="FS587" s="2"/>
      <c r="FT587" s="2"/>
      <c r="FU587" s="2"/>
      <c r="FV587" s="2"/>
      <c r="FW587" s="2"/>
      <c r="FX587" s="2"/>
      <c r="FY587" s="2"/>
      <c r="FZ587" s="2"/>
      <c r="GA587" s="2"/>
      <c r="GB587" s="2"/>
      <c r="GC587" s="2"/>
      <c r="GD587" s="2"/>
      <c r="GE587" s="2"/>
      <c r="GF587" s="2"/>
      <c r="GG587" s="2"/>
      <c r="GH587" s="2"/>
      <c r="GI587" s="2"/>
      <c r="GJ587" s="2"/>
      <c r="GK587" s="2"/>
      <c r="GL587" s="2"/>
      <c r="GM587" s="2"/>
      <c r="GN587" s="2"/>
      <c r="GO587" s="2"/>
      <c r="GP587" s="2"/>
    </row>
    <row r="588" spans="6:198" s="1" customFormat="1" ht="13.5" customHeight="1" thickBot="1">
      <c r="F588" s="552">
        <f>[1]Input!$C$112</f>
        <v>43211</v>
      </c>
      <c r="G588" s="552"/>
      <c r="H588" s="552"/>
      <c r="I588" s="552"/>
      <c r="J588" s="552"/>
      <c r="K588" s="552"/>
      <c r="L588" s="552"/>
      <c r="M588" s="552"/>
      <c r="N588" s="552"/>
      <c r="O588" s="552"/>
      <c r="P588" s="552"/>
      <c r="Q588" s="552"/>
      <c r="R588" s="552"/>
      <c r="S588" s="552"/>
      <c r="T588" s="552"/>
      <c r="U588" s="552"/>
      <c r="V588" s="552"/>
      <c r="W588" s="552"/>
      <c r="X588" s="552"/>
      <c r="Y588" s="552"/>
      <c r="Z588" s="552"/>
      <c r="AA588" s="552"/>
      <c r="AB588" s="552"/>
      <c r="AC588" s="552"/>
      <c r="AD588" s="552"/>
      <c r="AE588" s="552"/>
      <c r="AF588" s="552"/>
      <c r="AG588" s="552"/>
      <c r="AH588" s="552"/>
      <c r="AI588" s="552"/>
      <c r="AJ588" s="552"/>
      <c r="AK588" s="552"/>
      <c r="AL588" s="552"/>
      <c r="AM588" s="552"/>
      <c r="AN588" s="552"/>
      <c r="AO588" s="552"/>
      <c r="AP588" s="552"/>
      <c r="AQ588" s="552"/>
      <c r="AR588" s="552"/>
      <c r="AS588" s="552"/>
      <c r="AT588" s="552"/>
      <c r="AU588" s="552"/>
      <c r="AV588" s="552"/>
      <c r="AW588" s="552"/>
      <c r="AX588" s="552"/>
      <c r="AY588" s="552"/>
      <c r="AZ588" s="552"/>
      <c r="BA588" s="552"/>
      <c r="BB588" s="552"/>
      <c r="BC588" s="552"/>
      <c r="BD588" s="552"/>
      <c r="BE588" s="552"/>
      <c r="BF588" s="552"/>
      <c r="BG588" s="552"/>
      <c r="BH588" s="552"/>
      <c r="BI588" s="552"/>
      <c r="BJ588" s="552"/>
      <c r="BK588" s="552"/>
      <c r="BR588" s="2"/>
      <c r="BS588" s="2"/>
      <c r="BT588" s="2"/>
      <c r="BU588" s="2"/>
      <c r="BV588" s="2"/>
      <c r="BW588" s="2"/>
      <c r="BX588" s="2"/>
      <c r="BY588" s="2"/>
      <c r="BZ588" s="2"/>
      <c r="CA588" s="2"/>
      <c r="CB588" s="2"/>
      <c r="CC588" s="2"/>
      <c r="CD588" s="2"/>
      <c r="CE588" s="2"/>
      <c r="CF588" s="2"/>
      <c r="CG588" s="2"/>
      <c r="CH588" s="2"/>
      <c r="CI588" s="2"/>
      <c r="CJ588" s="2"/>
      <c r="CK588" s="2"/>
      <c r="CL588" s="2"/>
      <c r="CM588" s="2"/>
      <c r="CN588" s="2"/>
      <c r="CO588" s="2"/>
      <c r="CP588" s="2"/>
      <c r="CQ588" s="2"/>
      <c r="CR588" s="2"/>
      <c r="CS588" s="2"/>
      <c r="CT588" s="2"/>
      <c r="CU588" s="2"/>
      <c r="CV588" s="2"/>
      <c r="CW588" s="2"/>
      <c r="CX588" s="2"/>
      <c r="CY588" s="2"/>
      <c r="CZ588" s="2"/>
      <c r="DA588" s="2"/>
      <c r="DB588" s="2"/>
      <c r="DC588" s="2"/>
      <c r="DD588" s="2"/>
      <c r="DE588" s="2"/>
      <c r="DF588" s="2"/>
      <c r="DG588" s="2"/>
      <c r="DH588" s="2"/>
      <c r="DI588" s="2"/>
      <c r="DJ588" s="2"/>
      <c r="DK588" s="2"/>
      <c r="DL588" s="2"/>
      <c r="DM588" s="2"/>
      <c r="DN588" s="2"/>
      <c r="DO588" s="2"/>
      <c r="DP588" s="2"/>
      <c r="DQ588" s="2"/>
      <c r="DR588" s="2"/>
      <c r="DS588" s="2"/>
      <c r="DT588" s="2"/>
      <c r="DU588" s="2"/>
      <c r="DV588" s="2"/>
      <c r="DW588" s="2"/>
      <c r="DX588" s="2"/>
      <c r="DY588" s="2"/>
      <c r="DZ588" s="2"/>
      <c r="EA588" s="2"/>
      <c r="EB588" s="2"/>
      <c r="EC588" s="2"/>
      <c r="ED588" s="2"/>
      <c r="EE588" s="2"/>
      <c r="EF588" s="2"/>
      <c r="EG588" s="2"/>
      <c r="EH588" s="2"/>
      <c r="EI588" s="2"/>
      <c r="EJ588" s="2"/>
      <c r="EK588" s="2"/>
      <c r="EL588" s="2"/>
      <c r="EM588" s="2"/>
      <c r="EN588" s="2"/>
      <c r="EO588" s="2"/>
      <c r="EP588" s="2"/>
      <c r="EQ588" s="2"/>
      <c r="ER588" s="2"/>
      <c r="ES588" s="2"/>
      <c r="ET588" s="2"/>
      <c r="EU588" s="2"/>
      <c r="EV588" s="2"/>
      <c r="EW588" s="2"/>
      <c r="EX588" s="2"/>
      <c r="EY588" s="2"/>
      <c r="EZ588" s="2"/>
      <c r="FA588" s="2"/>
      <c r="FB588" s="2"/>
      <c r="FC588" s="2"/>
      <c r="FD588" s="2"/>
      <c r="FE588" s="2"/>
      <c r="FF588" s="2"/>
      <c r="FG588" s="2"/>
      <c r="FH588" s="2"/>
      <c r="FI588" s="2"/>
      <c r="FJ588" s="2"/>
      <c r="FK588" s="2"/>
      <c r="FL588" s="2"/>
      <c r="FM588" s="2"/>
      <c r="FN588" s="2"/>
      <c r="FO588" s="2"/>
      <c r="FP588" s="2"/>
      <c r="FQ588" s="2"/>
      <c r="FR588" s="2"/>
      <c r="FS588" s="2"/>
      <c r="FT588" s="2"/>
      <c r="FU588" s="2"/>
      <c r="FV588" s="2"/>
      <c r="FW588" s="2"/>
      <c r="FX588" s="2"/>
      <c r="FY588" s="2"/>
      <c r="FZ588" s="2"/>
      <c r="GA588" s="2"/>
      <c r="GB588" s="2"/>
      <c r="GC588" s="2"/>
      <c r="GD588" s="2"/>
      <c r="GE588" s="2"/>
      <c r="GF588" s="2"/>
      <c r="GG588" s="2"/>
      <c r="GH588" s="2"/>
      <c r="GI588" s="2"/>
      <c r="GJ588" s="2"/>
      <c r="GK588" s="2"/>
      <c r="GL588" s="2"/>
      <c r="GM588" s="2"/>
      <c r="GN588" s="2"/>
      <c r="GO588" s="2"/>
      <c r="GP588" s="2"/>
    </row>
    <row r="589" spans="6:198" s="1" customFormat="1" ht="12.75" customHeight="1">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c r="AG589" s="4"/>
      <c r="AH589" s="4"/>
      <c r="AI589" s="4"/>
      <c r="AJ589" s="4"/>
      <c r="AK589" s="4"/>
      <c r="AL589" s="4"/>
      <c r="AM589" s="4"/>
      <c r="AN589" s="4"/>
      <c r="AO589" s="4"/>
      <c r="AP589" s="4"/>
      <c r="AQ589" s="4"/>
      <c r="AR589" s="4"/>
      <c r="AS589" s="4"/>
      <c r="AT589" s="4"/>
      <c r="AU589" s="4"/>
      <c r="AV589" s="4"/>
      <c r="AW589" s="4"/>
      <c r="AX589" s="4"/>
      <c r="AY589" s="4"/>
      <c r="AZ589" s="4"/>
      <c r="BA589" s="4"/>
      <c r="BB589" s="4"/>
      <c r="BC589" s="4"/>
      <c r="BD589" s="4"/>
      <c r="BE589" s="4"/>
      <c r="BF589" s="4"/>
      <c r="BG589" s="4"/>
      <c r="BH589" s="4"/>
      <c r="BI589" s="4"/>
      <c r="BJ589" s="4"/>
      <c r="BK589" s="4"/>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2"/>
      <c r="CS589" s="2"/>
      <c r="CT589" s="2"/>
      <c r="CU589" s="2"/>
      <c r="CV589" s="2"/>
      <c r="CW589" s="2"/>
      <c r="CX589" s="2"/>
      <c r="CY589" s="2"/>
      <c r="CZ589" s="2"/>
      <c r="DA589" s="2"/>
      <c r="DB589" s="2"/>
      <c r="DC589" s="2"/>
      <c r="DD589" s="2"/>
      <c r="DE589" s="2"/>
      <c r="DF589" s="2"/>
      <c r="DG589" s="2"/>
      <c r="DH589" s="2"/>
      <c r="DI589" s="2"/>
      <c r="DJ589" s="2"/>
      <c r="DK589" s="2"/>
      <c r="DL589" s="2"/>
      <c r="DM589" s="2"/>
      <c r="DN589" s="2"/>
      <c r="DO589" s="2"/>
      <c r="DP589" s="2"/>
      <c r="DQ589" s="2"/>
      <c r="DR589" s="2"/>
      <c r="DS589" s="2"/>
      <c r="DT589" s="2"/>
      <c r="DU589" s="2"/>
      <c r="DV589" s="2"/>
      <c r="DW589" s="2"/>
      <c r="DX589" s="2"/>
      <c r="DY589" s="2"/>
      <c r="DZ589" s="2"/>
      <c r="EA589" s="2"/>
      <c r="EB589" s="2"/>
      <c r="EC589" s="2"/>
      <c r="ED589" s="2"/>
      <c r="EE589" s="2"/>
      <c r="EF589" s="2"/>
      <c r="EG589" s="2"/>
      <c r="EH589" s="2"/>
      <c r="EI589" s="2"/>
      <c r="EJ589" s="2"/>
      <c r="EK589" s="2"/>
      <c r="EL589" s="2"/>
      <c r="EM589" s="2"/>
      <c r="EN589" s="2"/>
      <c r="EO589" s="2"/>
      <c r="EP589" s="2"/>
      <c r="EQ589" s="2"/>
      <c r="ER589" s="2"/>
      <c r="ES589" s="2"/>
      <c r="ET589" s="2"/>
      <c r="EU589" s="2"/>
      <c r="EV589" s="2"/>
      <c r="EW589" s="2"/>
      <c r="EX589" s="2"/>
      <c r="EY589" s="2"/>
      <c r="EZ589" s="2"/>
      <c r="FA589" s="2"/>
      <c r="FB589" s="2"/>
      <c r="FC589" s="2"/>
      <c r="FD589" s="2"/>
      <c r="FE589" s="2"/>
      <c r="FF589" s="2"/>
      <c r="FG589" s="2"/>
      <c r="FH589" s="2"/>
      <c r="FI589" s="2"/>
      <c r="FJ589" s="2"/>
      <c r="FK589" s="2"/>
      <c r="FL589" s="2"/>
      <c r="FM589" s="2"/>
      <c r="FN589" s="2"/>
      <c r="FO589" s="2"/>
      <c r="FP589" s="2"/>
      <c r="FQ589" s="2"/>
      <c r="FR589" s="2"/>
      <c r="FS589" s="2"/>
      <c r="FT589" s="2"/>
      <c r="FU589" s="2"/>
      <c r="FV589" s="2"/>
      <c r="FW589" s="2"/>
      <c r="FX589" s="2"/>
      <c r="FY589" s="2"/>
      <c r="FZ589" s="2"/>
      <c r="GA589" s="2"/>
      <c r="GB589" s="2"/>
      <c r="GC589" s="2"/>
      <c r="GD589" s="2"/>
      <c r="GE589" s="2"/>
      <c r="GF589" s="2"/>
      <c r="GG589" s="2"/>
      <c r="GH589" s="2"/>
      <c r="GI589" s="2"/>
      <c r="GJ589" s="2"/>
      <c r="GK589" s="2"/>
      <c r="GL589" s="2"/>
      <c r="GM589" s="2"/>
      <c r="GN589" s="2"/>
      <c r="GO589" s="2"/>
      <c r="GP589" s="2"/>
    </row>
    <row r="590" spans="6:198" s="1" customFormat="1" ht="12.75" customHeight="1">
      <c r="F590" s="579" t="s">
        <v>279</v>
      </c>
      <c r="G590" s="579"/>
      <c r="H590" s="579"/>
      <c r="I590" s="579"/>
      <c r="J590" s="579"/>
      <c r="K590" s="579"/>
      <c r="L590" s="579"/>
      <c r="M590" s="579"/>
      <c r="N590" s="579"/>
      <c r="O590" s="579"/>
      <c r="P590" s="579"/>
      <c r="Q590" s="579"/>
      <c r="R590" s="579"/>
      <c r="S590" s="579"/>
      <c r="T590" s="579"/>
      <c r="U590" s="579"/>
      <c r="V590" s="579"/>
      <c r="W590" s="579"/>
      <c r="X590" s="579"/>
      <c r="Y590" s="579"/>
      <c r="Z590" s="579"/>
      <c r="AA590" s="579"/>
      <c r="AB590" s="579"/>
      <c r="AC590" s="579"/>
      <c r="AD590" s="579"/>
      <c r="AE590" s="579"/>
      <c r="AF590" s="579"/>
      <c r="AG590" s="579"/>
      <c r="AH590" s="579"/>
      <c r="AI590" s="579"/>
      <c r="AJ590" s="579"/>
      <c r="AK590" s="579"/>
      <c r="AL590" s="579"/>
      <c r="AM590" s="579"/>
      <c r="AN590" s="579"/>
      <c r="AO590" s="579"/>
      <c r="AP590" s="579"/>
      <c r="AQ590" s="579"/>
      <c r="AR590" s="579"/>
      <c r="AS590" s="579"/>
      <c r="AT590" s="579"/>
      <c r="AU590" s="579"/>
      <c r="AV590" s="579"/>
      <c r="AW590" s="579"/>
      <c r="AX590" s="579"/>
      <c r="AY590" s="579"/>
      <c r="AZ590" s="579"/>
      <c r="BA590" s="579"/>
      <c r="BB590" s="579"/>
      <c r="BC590" s="579"/>
      <c r="BD590" s="579"/>
      <c r="BE590" s="579"/>
      <c r="BF590" s="579"/>
      <c r="BG590" s="579"/>
      <c r="BH590" s="579"/>
      <c r="BI590" s="579"/>
      <c r="BJ590" s="579"/>
      <c r="BK590" s="579"/>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2"/>
      <c r="CS590" s="2"/>
      <c r="CT590" s="2"/>
      <c r="CU590" s="2"/>
      <c r="CV590" s="2"/>
      <c r="CW590" s="2"/>
      <c r="CX590" s="2"/>
      <c r="CY590" s="2"/>
      <c r="CZ590" s="2"/>
      <c r="DA590" s="2"/>
      <c r="DB590" s="2"/>
      <c r="DC590" s="2"/>
      <c r="DD590" s="2"/>
      <c r="DE590" s="2"/>
      <c r="DF590" s="2"/>
      <c r="DG590" s="2"/>
      <c r="DH590" s="2"/>
      <c r="DI590" s="2"/>
      <c r="DJ590" s="2"/>
      <c r="DK590" s="2"/>
      <c r="DL590" s="2"/>
      <c r="DM590" s="2"/>
      <c r="DN590" s="2"/>
      <c r="DO590" s="2"/>
      <c r="DP590" s="2"/>
      <c r="DQ590" s="2"/>
      <c r="DR590" s="2"/>
      <c r="DS590" s="2"/>
      <c r="DT590" s="2"/>
      <c r="DU590" s="2"/>
      <c r="DV590" s="2"/>
      <c r="DW590" s="2"/>
      <c r="DX590" s="2"/>
      <c r="DY590" s="2"/>
      <c r="DZ590" s="2"/>
      <c r="EA590" s="2"/>
      <c r="EB590" s="2"/>
      <c r="EC590" s="2"/>
      <c r="ED590" s="2"/>
      <c r="EE590" s="2"/>
      <c r="EF590" s="2"/>
      <c r="EG590" s="2"/>
      <c r="EH590" s="2"/>
      <c r="EI590" s="2"/>
      <c r="EJ590" s="2"/>
      <c r="EK590" s="2"/>
      <c r="EL590" s="2"/>
      <c r="EM590" s="2"/>
      <c r="EN590" s="2"/>
      <c r="EO590" s="2"/>
      <c r="EP590" s="2"/>
      <c r="EQ590" s="2"/>
      <c r="ER590" s="2"/>
      <c r="ES590" s="2"/>
      <c r="ET590" s="2"/>
      <c r="EU590" s="2"/>
      <c r="EV590" s="2"/>
      <c r="EW590" s="2"/>
      <c r="EX590" s="2"/>
      <c r="EY590" s="2"/>
      <c r="EZ590" s="2"/>
      <c r="FA590" s="2"/>
      <c r="FB590" s="2"/>
      <c r="FC590" s="2"/>
      <c r="FD590" s="2"/>
      <c r="FE590" s="2"/>
      <c r="FF590" s="2"/>
      <c r="FG590" s="2"/>
      <c r="FH590" s="2"/>
      <c r="FI590" s="2"/>
      <c r="FJ590" s="2"/>
      <c r="FK590" s="2"/>
      <c r="FL590" s="2"/>
      <c r="FM590" s="2"/>
      <c r="FN590" s="2"/>
      <c r="FO590" s="2"/>
      <c r="FP590" s="2"/>
      <c r="FQ590" s="2"/>
      <c r="FR590" s="2"/>
      <c r="FS590" s="2"/>
      <c r="FT590" s="2"/>
      <c r="FU590" s="2"/>
      <c r="FV590" s="2"/>
      <c r="FW590" s="2"/>
      <c r="FX590" s="2"/>
      <c r="FY590" s="2"/>
      <c r="FZ590" s="2"/>
      <c r="GA590" s="2"/>
      <c r="GB590" s="2"/>
      <c r="GC590" s="2"/>
      <c r="GD590" s="2"/>
      <c r="GE590" s="2"/>
      <c r="GF590" s="2"/>
      <c r="GG590" s="2"/>
      <c r="GH590" s="2"/>
      <c r="GI590" s="2"/>
      <c r="GJ590" s="2"/>
      <c r="GK590" s="2"/>
      <c r="GL590" s="2"/>
      <c r="GM590" s="2"/>
      <c r="GN590" s="2"/>
      <c r="GO590" s="2"/>
      <c r="GP590" s="2"/>
    </row>
    <row r="591" spans="6:198" s="1" customFormat="1" ht="12.75" customHeight="1">
      <c r="F591" s="97"/>
      <c r="G591" s="97"/>
      <c r="H591" s="97"/>
      <c r="I591" s="97"/>
      <c r="J591" s="97"/>
      <c r="K591" s="97"/>
      <c r="L591" s="97"/>
      <c r="M591" s="97"/>
      <c r="N591" s="97"/>
      <c r="O591" s="97"/>
      <c r="P591" s="97"/>
      <c r="Q591" s="97"/>
      <c r="R591" s="97"/>
      <c r="S591" s="97"/>
      <c r="T591" s="97"/>
      <c r="U591" s="97"/>
      <c r="V591" s="97"/>
      <c r="W591" s="97"/>
      <c r="X591" s="97"/>
      <c r="Y591" s="97"/>
      <c r="Z591" s="97"/>
      <c r="AA591" s="97"/>
      <c r="AB591" s="97"/>
      <c r="AC591" s="97"/>
      <c r="AD591" s="97"/>
      <c r="AE591" s="97"/>
      <c r="AF591" s="97"/>
      <c r="AG591" s="97"/>
      <c r="AH591" s="97"/>
      <c r="AI591" s="97"/>
      <c r="AJ591" s="97"/>
      <c r="AK591" s="97"/>
      <c r="AL591" s="97"/>
      <c r="AM591" s="97"/>
      <c r="AN591" s="97"/>
      <c r="AO591" s="97"/>
      <c r="AP591" s="97"/>
      <c r="AQ591" s="97"/>
      <c r="AR591" s="97"/>
      <c r="AS591" s="97"/>
      <c r="AT591" s="97"/>
      <c r="AU591" s="97"/>
      <c r="AV591" s="97"/>
      <c r="AW591" s="97"/>
      <c r="AX591" s="97"/>
      <c r="AY591" s="97"/>
      <c r="AZ591" s="97"/>
      <c r="BA591" s="97"/>
      <c r="BB591" s="97"/>
      <c r="BC591" s="97"/>
      <c r="BD591" s="97"/>
      <c r="BE591" s="97"/>
      <c r="BF591" s="97"/>
      <c r="BG591" s="97"/>
      <c r="BH591" s="97"/>
      <c r="BI591" s="97"/>
      <c r="BJ591" s="97"/>
      <c r="BK591" s="97"/>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c r="CT591" s="2"/>
      <c r="CU591" s="2"/>
      <c r="CV591" s="2"/>
      <c r="CW591" s="2"/>
      <c r="CX591" s="2"/>
      <c r="CY591" s="2"/>
      <c r="CZ591" s="2"/>
      <c r="DA591" s="2"/>
      <c r="DB591" s="2"/>
      <c r="DC591" s="2"/>
      <c r="DD591" s="2"/>
      <c r="DE591" s="2"/>
      <c r="DF591" s="2"/>
      <c r="DG591" s="2"/>
      <c r="DH591" s="2"/>
      <c r="DI591" s="2"/>
      <c r="DJ591" s="2"/>
      <c r="DK591" s="2"/>
      <c r="DL591" s="2"/>
      <c r="DM591" s="2"/>
      <c r="DN591" s="2"/>
      <c r="DO591" s="2"/>
      <c r="DP591" s="2"/>
      <c r="DQ591" s="2"/>
      <c r="DR591" s="2"/>
      <c r="DS591" s="2"/>
      <c r="DT591" s="2"/>
      <c r="DU591" s="2"/>
      <c r="DV591" s="2"/>
      <c r="DW591" s="2"/>
      <c r="DX591" s="2"/>
      <c r="DY591" s="2"/>
      <c r="DZ591" s="2"/>
      <c r="EA591" s="2"/>
      <c r="EB591" s="2"/>
      <c r="EC591" s="2"/>
      <c r="ED591" s="2"/>
      <c r="EE591" s="2"/>
      <c r="EF591" s="2"/>
      <c r="EG591" s="2"/>
      <c r="EH591" s="2"/>
      <c r="EI591" s="2"/>
      <c r="EJ591" s="2"/>
      <c r="EK591" s="2"/>
      <c r="EL591" s="2"/>
      <c r="EM591" s="2"/>
      <c r="EN591" s="2"/>
      <c r="EO591" s="2"/>
      <c r="EP591" s="2"/>
      <c r="EQ591" s="2"/>
      <c r="ER591" s="2"/>
      <c r="ES591" s="2"/>
      <c r="ET591" s="2"/>
      <c r="EU591" s="2"/>
      <c r="EV591" s="2"/>
      <c r="EW591" s="2"/>
      <c r="EX591" s="2"/>
      <c r="EY591" s="2"/>
      <c r="EZ591" s="2"/>
      <c r="FA591" s="2"/>
      <c r="FB591" s="2"/>
      <c r="FC591" s="2"/>
      <c r="FD591" s="2"/>
      <c r="FE591" s="2"/>
      <c r="FF591" s="2"/>
      <c r="FG591" s="2"/>
      <c r="FH591" s="2"/>
      <c r="FI591" s="2"/>
      <c r="FJ591" s="2"/>
      <c r="FK591" s="2"/>
      <c r="FL591" s="2"/>
      <c r="FM591" s="2"/>
      <c r="FN591" s="2"/>
      <c r="FO591" s="2"/>
      <c r="FP591" s="2"/>
      <c r="FQ591" s="2"/>
      <c r="FR591" s="2"/>
      <c r="FS591" s="2"/>
      <c r="FT591" s="2"/>
      <c r="FU591" s="2"/>
      <c r="FV591" s="2"/>
      <c r="FW591" s="2"/>
      <c r="FX591" s="2"/>
      <c r="FY591" s="2"/>
      <c r="FZ591" s="2"/>
      <c r="GA591" s="2"/>
      <c r="GB591" s="2"/>
      <c r="GC591" s="2"/>
      <c r="GD591" s="2"/>
      <c r="GE591" s="2"/>
      <c r="GF591" s="2"/>
      <c r="GG591" s="2"/>
      <c r="GH591" s="2"/>
      <c r="GI591" s="2"/>
      <c r="GJ591" s="2"/>
      <c r="GK591" s="2"/>
      <c r="GL591" s="2"/>
      <c r="GM591" s="2"/>
      <c r="GN591" s="2"/>
      <c r="GO591" s="2"/>
      <c r="GP591" s="2"/>
    </row>
    <row r="592" spans="6:198" s="1" customFormat="1" ht="12.75" customHeight="1">
      <c r="F592" s="81"/>
      <c r="G592" s="81"/>
      <c r="H592" s="81"/>
      <c r="I592" s="81"/>
      <c r="J592" s="81"/>
      <c r="K592" s="332"/>
      <c r="L592" s="81"/>
      <c r="M592" s="81"/>
      <c r="N592" s="81"/>
      <c r="O592" s="81"/>
      <c r="P592" s="81"/>
      <c r="Q592" s="81"/>
      <c r="R592" s="81"/>
      <c r="S592" s="81"/>
      <c r="T592" s="81"/>
      <c r="U592" s="81"/>
      <c r="V592" s="81"/>
      <c r="W592" s="81"/>
      <c r="X592" s="81"/>
      <c r="Y592" s="81"/>
      <c r="Z592" s="81"/>
      <c r="AA592" s="81"/>
      <c r="AB592" s="81"/>
      <c r="AC592" s="81"/>
      <c r="AD592" s="81"/>
      <c r="AE592" s="81"/>
      <c r="AF592" s="81"/>
      <c r="AG592" s="81"/>
      <c r="AH592" s="81"/>
      <c r="AI592" s="81"/>
      <c r="AJ592" s="81"/>
      <c r="AK592" s="81"/>
      <c r="AL592" s="81"/>
      <c r="AM592" s="81"/>
      <c r="AN592" s="81"/>
      <c r="AO592" s="81"/>
      <c r="AP592" s="596" t="s">
        <v>280</v>
      </c>
      <c r="AQ592" s="596"/>
      <c r="AR592" s="596"/>
      <c r="AS592" s="596"/>
      <c r="AT592" s="596"/>
      <c r="AU592" s="596"/>
      <c r="AV592" s="81"/>
      <c r="AW592" s="81"/>
      <c r="AX592" s="81"/>
      <c r="AY592" s="596" t="s">
        <v>281</v>
      </c>
      <c r="AZ592" s="596"/>
      <c r="BA592" s="596"/>
      <c r="BB592" s="596"/>
      <c r="BC592" s="596"/>
      <c r="BD592" s="596"/>
      <c r="BE592" s="81"/>
      <c r="BF592" s="81"/>
      <c r="BG592" s="81"/>
      <c r="BH592" s="81"/>
      <c r="BI592" s="81"/>
      <c r="BJ592" s="81"/>
      <c r="BK592" s="81"/>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Q592" s="2"/>
      <c r="CR592" s="2"/>
      <c r="CS592" s="2"/>
      <c r="CT592" s="2"/>
      <c r="CU592" s="2"/>
      <c r="CV592" s="2"/>
      <c r="CW592" s="2"/>
      <c r="CX592" s="2"/>
      <c r="CY592" s="2"/>
      <c r="CZ592" s="2"/>
      <c r="DA592" s="2"/>
      <c r="DB592" s="2"/>
      <c r="DC592" s="2"/>
      <c r="DD592" s="2"/>
      <c r="DE592" s="2"/>
      <c r="DF592" s="2"/>
      <c r="DG592" s="2"/>
      <c r="DH592" s="2"/>
      <c r="DI592" s="2"/>
      <c r="DJ592" s="2"/>
      <c r="DK592" s="2"/>
      <c r="DL592" s="2"/>
      <c r="DM592" s="2"/>
      <c r="DN592" s="2"/>
      <c r="DO592" s="2"/>
      <c r="DP592" s="2"/>
      <c r="DQ592" s="2"/>
      <c r="DR592" s="2"/>
      <c r="DS592" s="2"/>
      <c r="DT592" s="2"/>
      <c r="DU592" s="2"/>
      <c r="DV592" s="2"/>
      <c r="DW592" s="2"/>
      <c r="DX592" s="2"/>
      <c r="DY592" s="2"/>
      <c r="DZ592" s="2"/>
      <c r="EA592" s="2"/>
      <c r="EB592" s="2"/>
      <c r="EC592" s="2"/>
      <c r="ED592" s="2"/>
      <c r="EE592" s="2"/>
      <c r="EF592" s="2"/>
      <c r="EG592" s="2"/>
      <c r="EH592" s="2"/>
      <c r="EI592" s="2"/>
      <c r="EJ592" s="2"/>
      <c r="EK592" s="2"/>
      <c r="EL592" s="2"/>
      <c r="EM592" s="2"/>
      <c r="EN592" s="2"/>
      <c r="EO592" s="2"/>
      <c r="EP592" s="2"/>
      <c r="EQ592" s="2"/>
      <c r="ER592" s="2"/>
      <c r="ES592" s="2"/>
      <c r="ET592" s="2"/>
      <c r="EU592" s="2"/>
      <c r="EV592" s="2"/>
      <c r="EW592" s="2"/>
      <c r="EX592" s="2"/>
      <c r="EY592" s="2"/>
      <c r="EZ592" s="2"/>
      <c r="FA592" s="2"/>
      <c r="FB592" s="2"/>
      <c r="FC592" s="2"/>
      <c r="FD592" s="2"/>
      <c r="FE592" s="2"/>
      <c r="FF592" s="2"/>
      <c r="FG592" s="2"/>
      <c r="FH592" s="2"/>
      <c r="FI592" s="2"/>
      <c r="FJ592" s="2"/>
      <c r="FK592" s="2"/>
      <c r="FL592" s="2"/>
      <c r="FM592" s="2"/>
      <c r="FN592" s="2"/>
      <c r="FO592" s="2"/>
      <c r="FP592" s="2"/>
      <c r="FQ592" s="2"/>
      <c r="FR592" s="2"/>
      <c r="FS592" s="2"/>
      <c r="FT592" s="2"/>
      <c r="FU592" s="2"/>
      <c r="FV592" s="2"/>
      <c r="FW592" s="2"/>
      <c r="FX592" s="2"/>
      <c r="FY592" s="2"/>
      <c r="FZ592" s="2"/>
      <c r="GA592" s="2"/>
      <c r="GB592" s="2"/>
      <c r="GC592" s="2"/>
      <c r="GD592" s="2"/>
      <c r="GE592" s="2"/>
      <c r="GF592" s="2"/>
      <c r="GG592" s="2"/>
      <c r="GH592" s="2"/>
      <c r="GI592" s="2"/>
      <c r="GJ592" s="2"/>
      <c r="GK592" s="2"/>
      <c r="GL592" s="2"/>
      <c r="GM592" s="2"/>
      <c r="GN592" s="2"/>
      <c r="GO592" s="2"/>
      <c r="GP592" s="2"/>
    </row>
    <row r="593" spans="6:198" s="1" customFormat="1" ht="12.75" customHeight="1">
      <c r="F593" s="81"/>
      <c r="G593" s="81"/>
      <c r="H593" s="81"/>
      <c r="I593" s="81"/>
      <c r="J593" s="81"/>
      <c r="K593" s="81"/>
      <c r="L593" s="81"/>
      <c r="M593" s="81"/>
      <c r="N593" s="81"/>
      <c r="O593" s="81"/>
      <c r="P593" s="81"/>
      <c r="Q593" s="81"/>
      <c r="R593" s="81"/>
      <c r="S593" s="81"/>
      <c r="T593" s="81"/>
      <c r="U593" s="81"/>
      <c r="V593" s="81"/>
      <c r="W593" s="81"/>
      <c r="X593" s="81"/>
      <c r="Y593" s="81"/>
      <c r="Z593" s="81"/>
      <c r="AA593" s="81"/>
      <c r="AB593" s="81"/>
      <c r="AC593" s="81"/>
      <c r="AD593" s="81"/>
      <c r="AE593" s="81"/>
      <c r="AF593" s="81"/>
      <c r="AG593" s="741"/>
      <c r="AH593" s="741"/>
      <c r="AI593" s="741"/>
      <c r="AJ593" s="741"/>
      <c r="AK593" s="741"/>
      <c r="AL593" s="741"/>
      <c r="AM593" s="333"/>
      <c r="AN593" s="333"/>
      <c r="AO593" s="333"/>
      <c r="AP593" s="333"/>
      <c r="AQ593" s="333"/>
      <c r="AR593" s="333"/>
      <c r="AS593" s="333"/>
      <c r="AT593" s="333"/>
      <c r="AU593" s="333"/>
      <c r="AV593" s="333"/>
      <c r="AW593" s="333"/>
      <c r="AX593" s="333"/>
      <c r="AY593" s="333"/>
      <c r="AZ593" s="333"/>
      <c r="BA593" s="333"/>
      <c r="BB593" s="333"/>
      <c r="BC593" s="333"/>
      <c r="BD593" s="333"/>
      <c r="BE593" s="334"/>
      <c r="BF593" s="81"/>
      <c r="BG593" s="81"/>
      <c r="BH593" s="81"/>
      <c r="BI593" s="81"/>
      <c r="BJ593" s="81"/>
      <c r="BK593" s="81"/>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c r="CQ593" s="2"/>
      <c r="CR593" s="2"/>
      <c r="CS593" s="2"/>
      <c r="CT593" s="2"/>
      <c r="CU593" s="2"/>
      <c r="CV593" s="2"/>
      <c r="CW593" s="2"/>
      <c r="CX593" s="2"/>
      <c r="CY593" s="2"/>
      <c r="CZ593" s="2"/>
      <c r="DA593" s="2"/>
      <c r="DB593" s="2"/>
      <c r="DC593" s="2"/>
      <c r="DD593" s="2"/>
      <c r="DE593" s="2"/>
      <c r="DF593" s="2"/>
      <c r="DG593" s="2"/>
      <c r="DH593" s="2"/>
      <c r="DI593" s="2"/>
      <c r="DJ593" s="2"/>
      <c r="DK593" s="2"/>
      <c r="DL593" s="2"/>
      <c r="DM593" s="2"/>
      <c r="DN593" s="2"/>
      <c r="DO593" s="2"/>
      <c r="DP593" s="2"/>
      <c r="DQ593" s="2"/>
      <c r="DR593" s="2"/>
      <c r="DS593" s="2"/>
      <c r="DT593" s="2"/>
      <c r="DU593" s="2"/>
      <c r="DV593" s="2"/>
      <c r="DW593" s="2"/>
      <c r="DX593" s="2"/>
      <c r="DY593" s="2"/>
      <c r="DZ593" s="2"/>
      <c r="EA593" s="2"/>
      <c r="EB593" s="2"/>
      <c r="EC593" s="2"/>
      <c r="ED593" s="2"/>
      <c r="EE593" s="2"/>
      <c r="EF593" s="2"/>
      <c r="EG593" s="2"/>
      <c r="EH593" s="2"/>
      <c r="EI593" s="2"/>
      <c r="EJ593" s="2"/>
      <c r="EK593" s="2"/>
      <c r="EL593" s="2"/>
      <c r="EM593" s="2"/>
      <c r="EN593" s="2"/>
      <c r="EO593" s="2"/>
      <c r="EP593" s="2"/>
      <c r="EQ593" s="2"/>
      <c r="ER593" s="2"/>
      <c r="ES593" s="2"/>
      <c r="ET593" s="2"/>
      <c r="EU593" s="2"/>
      <c r="EV593" s="2"/>
      <c r="EW593" s="2"/>
      <c r="EX593" s="2"/>
      <c r="EY593" s="2"/>
      <c r="EZ593" s="2"/>
      <c r="FA593" s="2"/>
      <c r="FB593" s="2"/>
      <c r="FC593" s="2"/>
      <c r="FD593" s="2"/>
      <c r="FE593" s="2"/>
      <c r="FF593" s="2"/>
      <c r="FG593" s="2"/>
      <c r="FH593" s="2"/>
      <c r="FI593" s="2"/>
      <c r="FJ593" s="2"/>
      <c r="FK593" s="2"/>
      <c r="FL593" s="2"/>
      <c r="FM593" s="2"/>
      <c r="FN593" s="2"/>
      <c r="FO593" s="2"/>
      <c r="FP593" s="2"/>
      <c r="FQ593" s="2"/>
      <c r="FR593" s="2"/>
      <c r="FS593" s="2"/>
      <c r="FT593" s="2"/>
      <c r="FU593" s="2"/>
      <c r="FV593" s="2"/>
      <c r="FW593" s="2"/>
      <c r="FX593" s="2"/>
      <c r="FY593" s="2"/>
      <c r="FZ593" s="2"/>
      <c r="GA593" s="2"/>
      <c r="GB593" s="2"/>
      <c r="GC593" s="2"/>
      <c r="GD593" s="2"/>
      <c r="GE593" s="2"/>
      <c r="GF593" s="2"/>
      <c r="GG593" s="2"/>
      <c r="GH593" s="2"/>
      <c r="GI593" s="2"/>
      <c r="GJ593" s="2"/>
      <c r="GK593" s="2"/>
      <c r="GL593" s="2"/>
      <c r="GM593" s="2"/>
      <c r="GN593" s="2"/>
      <c r="GO593" s="2"/>
      <c r="GP593" s="2"/>
    </row>
    <row r="594" spans="6:198" s="1" customFormat="1" ht="12.75" customHeight="1">
      <c r="F594" s="81"/>
      <c r="G594" s="81"/>
      <c r="H594" s="81"/>
      <c r="I594" s="81"/>
      <c r="J594" s="81"/>
      <c r="K594" s="332" t="s">
        <v>282</v>
      </c>
      <c r="L594" s="81"/>
      <c r="M594" s="81"/>
      <c r="N594" s="81"/>
      <c r="O594" s="81"/>
      <c r="P594" s="81"/>
      <c r="Q594" s="81"/>
      <c r="R594" s="81"/>
      <c r="S594" s="81"/>
      <c r="T594" s="81"/>
      <c r="U594" s="81"/>
      <c r="V594" s="81"/>
      <c r="W594" s="81"/>
      <c r="X594" s="81"/>
      <c r="Y594" s="81"/>
      <c r="Z594" s="81"/>
      <c r="AA594" s="81"/>
      <c r="AB594" s="81"/>
      <c r="AC594" s="81"/>
      <c r="AD594" s="81"/>
      <c r="AE594" s="81"/>
      <c r="AF594" s="81"/>
      <c r="AG594" s="741"/>
      <c r="AH594" s="741"/>
      <c r="AI594" s="741"/>
      <c r="AJ594" s="741"/>
      <c r="AK594" s="741"/>
      <c r="AL594" s="741"/>
      <c r="AM594" s="333"/>
      <c r="AN594" s="333"/>
      <c r="AO594" s="333"/>
      <c r="AP594" s="742"/>
      <c r="AQ594" s="742"/>
      <c r="AR594" s="742"/>
      <c r="AS594" s="742"/>
      <c r="AT594" s="742"/>
      <c r="AU594" s="742"/>
      <c r="AV594" s="333"/>
      <c r="AW594" s="333"/>
      <c r="AX594" s="333"/>
      <c r="AY594" s="742"/>
      <c r="AZ594" s="742"/>
      <c r="BA594" s="742"/>
      <c r="BB594" s="742"/>
      <c r="BC594" s="742"/>
      <c r="BD594" s="742"/>
      <c r="BE594" s="334"/>
      <c r="BF594" s="81"/>
      <c r="BG594" s="81"/>
      <c r="BH594" s="81"/>
      <c r="BI594" s="81"/>
      <c r="BJ594" s="81"/>
      <c r="BK594" s="81"/>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Q594" s="2"/>
      <c r="CR594" s="2"/>
      <c r="CS594" s="2"/>
      <c r="CT594" s="2"/>
      <c r="CU594" s="2"/>
      <c r="CV594" s="2"/>
      <c r="CW594" s="2"/>
      <c r="CX594" s="2"/>
      <c r="CY594" s="2"/>
      <c r="CZ594" s="2"/>
      <c r="DA594" s="2"/>
      <c r="DB594" s="2"/>
      <c r="DC594" s="2"/>
      <c r="DD594" s="2"/>
      <c r="DE594" s="2"/>
      <c r="DF594" s="2"/>
      <c r="DG594" s="2"/>
      <c r="DH594" s="2"/>
      <c r="DI594" s="2"/>
      <c r="DJ594" s="2"/>
      <c r="DK594" s="2"/>
      <c r="DL594" s="2"/>
      <c r="DM594" s="2"/>
      <c r="DN594" s="2"/>
      <c r="DO594" s="2"/>
      <c r="DP594" s="2"/>
      <c r="DQ594" s="2"/>
      <c r="DR594" s="2"/>
      <c r="DS594" s="2"/>
      <c r="DT594" s="2"/>
      <c r="DU594" s="2"/>
      <c r="DV594" s="2"/>
      <c r="DW594" s="2"/>
      <c r="DX594" s="2"/>
      <c r="DY594" s="2"/>
      <c r="DZ594" s="2"/>
      <c r="EA594" s="2"/>
      <c r="EB594" s="2"/>
      <c r="EC594" s="2"/>
      <c r="ED594" s="2"/>
      <c r="EE594" s="2"/>
      <c r="EF594" s="2"/>
      <c r="EG594" s="2"/>
      <c r="EH594" s="2"/>
      <c r="EI594" s="2"/>
      <c r="EJ594" s="2"/>
      <c r="EK594" s="2"/>
      <c r="EL594" s="2"/>
      <c r="EM594" s="2"/>
      <c r="EN594" s="2"/>
      <c r="EO594" s="2"/>
      <c r="EP594" s="2"/>
      <c r="EQ594" s="2"/>
      <c r="ER594" s="2"/>
      <c r="ES594" s="2"/>
      <c r="ET594" s="2"/>
      <c r="EU594" s="2"/>
      <c r="EV594" s="2"/>
      <c r="EW594" s="2"/>
      <c r="EX594" s="2"/>
      <c r="EY594" s="2"/>
      <c r="EZ594" s="2"/>
      <c r="FA594" s="2"/>
      <c r="FB594" s="2"/>
      <c r="FC594" s="2"/>
      <c r="FD594" s="2"/>
      <c r="FE594" s="2"/>
      <c r="FF594" s="2"/>
      <c r="FG594" s="2"/>
      <c r="FH594" s="2"/>
      <c r="FI594" s="2"/>
      <c r="FJ594" s="2"/>
      <c r="FK594" s="2"/>
      <c r="FL594" s="2"/>
      <c r="FM594" s="2"/>
      <c r="FN594" s="2"/>
      <c r="FO594" s="2"/>
      <c r="FP594" s="2"/>
      <c r="FQ594" s="2"/>
      <c r="FR594" s="2"/>
      <c r="FS594" s="2"/>
      <c r="FT594" s="2"/>
      <c r="FU594" s="2"/>
      <c r="FV594" s="2"/>
      <c r="FW594" s="2"/>
      <c r="FX594" s="2"/>
      <c r="FY594" s="2"/>
      <c r="FZ594" s="2"/>
      <c r="GA594" s="2"/>
      <c r="GB594" s="2"/>
      <c r="GC594" s="2"/>
      <c r="GD594" s="2"/>
      <c r="GE594" s="2"/>
      <c r="GF594" s="2"/>
      <c r="GG594" s="2"/>
      <c r="GH594" s="2"/>
      <c r="GI594" s="2"/>
      <c r="GJ594" s="2"/>
      <c r="GK594" s="2"/>
      <c r="GL594" s="2"/>
      <c r="GM594" s="2"/>
      <c r="GN594" s="2"/>
      <c r="GO594" s="2"/>
      <c r="GP594" s="2"/>
    </row>
    <row r="595" spans="6:198" s="1" customFormat="1" ht="12.75" customHeight="1">
      <c r="F595" s="81"/>
      <c r="G595" s="81"/>
      <c r="H595" s="81"/>
      <c r="I595" s="81"/>
      <c r="J595" s="81"/>
      <c r="K595" s="743" t="s">
        <v>283</v>
      </c>
      <c r="L595" s="743"/>
      <c r="M595" s="743"/>
      <c r="N595" s="743"/>
      <c r="O595" s="743"/>
      <c r="P595" s="743"/>
      <c r="Q595" s="743"/>
      <c r="R595" s="743"/>
      <c r="S595" s="743"/>
      <c r="T595" s="743"/>
      <c r="U595" s="81"/>
      <c r="V595" s="81"/>
      <c r="W595" s="81"/>
      <c r="X595" s="81"/>
      <c r="Y595" s="81"/>
      <c r="Z595" s="81"/>
      <c r="AA595" s="81"/>
      <c r="AB595" s="81"/>
      <c r="AC595" s="81"/>
      <c r="AD595" s="81"/>
      <c r="AE595" s="81"/>
      <c r="AF595" s="81"/>
      <c r="AG595" s="726">
        <v>5251950</v>
      </c>
      <c r="AH595" s="726"/>
      <c r="AI595" s="726"/>
      <c r="AJ595" s="726"/>
      <c r="AK595" s="726"/>
      <c r="AL595" s="726"/>
      <c r="AM595" s="335"/>
      <c r="AN595" s="335"/>
      <c r="AO595" s="335"/>
      <c r="AP595" s="740"/>
      <c r="AQ595" s="740"/>
      <c r="AR595" s="740"/>
      <c r="AS595" s="740"/>
      <c r="AT595" s="740"/>
      <c r="AU595" s="740"/>
      <c r="AV595" s="336"/>
      <c r="AW595" s="336"/>
      <c r="AX595" s="336"/>
      <c r="AY595" s="740"/>
      <c r="AZ595" s="740"/>
      <c r="BA595" s="740"/>
      <c r="BB595" s="740"/>
      <c r="BC595" s="740"/>
      <c r="BD595" s="740"/>
      <c r="BE595" s="336"/>
      <c r="BF595" s="336"/>
      <c r="BG595" s="336"/>
      <c r="BH595" s="336"/>
      <c r="BI595" s="81"/>
      <c r="BJ595" s="81"/>
      <c r="BK595" s="81"/>
      <c r="BR595" s="2"/>
      <c r="BS595" s="2"/>
      <c r="BT595" s="2"/>
      <c r="BU595" s="2"/>
      <c r="BV595" s="2"/>
      <c r="BW595" s="2"/>
      <c r="BX595" s="2"/>
      <c r="BY595" s="2"/>
      <c r="BZ595" s="2"/>
      <c r="CA595" s="2"/>
      <c r="CB595" s="2"/>
      <c r="CC595" s="2"/>
      <c r="CD595" s="2"/>
      <c r="CE595" s="2"/>
      <c r="CF595" s="2"/>
      <c r="CG595" s="2"/>
      <c r="CH595" s="2"/>
      <c r="CI595" s="2"/>
      <c r="CJ595" s="2"/>
      <c r="CK595" s="2"/>
      <c r="CL595" s="2"/>
      <c r="CM595" s="2"/>
      <c r="CN595" s="2"/>
      <c r="CO595" s="2"/>
      <c r="CP595" s="2"/>
      <c r="CQ595" s="2"/>
      <c r="CR595" s="2"/>
      <c r="CS595" s="2"/>
      <c r="CT595" s="2"/>
      <c r="CU595" s="2"/>
      <c r="CV595" s="2"/>
      <c r="CW595" s="2"/>
      <c r="CX595" s="2"/>
      <c r="CY595" s="2"/>
      <c r="CZ595" s="2"/>
      <c r="DA595" s="2"/>
      <c r="DB595" s="2"/>
      <c r="DC595" s="2"/>
      <c r="DD595" s="2"/>
      <c r="DE595" s="2"/>
      <c r="DF595" s="2"/>
      <c r="DG595" s="2"/>
      <c r="DH595" s="2"/>
      <c r="DI595" s="2"/>
      <c r="DJ595" s="2"/>
      <c r="DK595" s="2"/>
      <c r="DL595" s="2"/>
      <c r="DM595" s="2"/>
      <c r="DN595" s="2"/>
      <c r="DO595" s="2"/>
      <c r="DP595" s="2"/>
      <c r="DQ595" s="2"/>
      <c r="DR595" s="2"/>
      <c r="DS595" s="2"/>
      <c r="DT595" s="2"/>
      <c r="DU595" s="2"/>
      <c r="DV595" s="2"/>
      <c r="DW595" s="2"/>
      <c r="DX595" s="2"/>
      <c r="DY595" s="2"/>
      <c r="DZ595" s="2"/>
      <c r="EA595" s="2"/>
      <c r="EB595" s="2"/>
      <c r="EC595" s="2"/>
      <c r="ED595" s="2"/>
      <c r="EE595" s="2"/>
      <c r="EF595" s="2"/>
      <c r="EG595" s="2"/>
      <c r="EH595" s="2"/>
      <c r="EI595" s="2"/>
      <c r="EJ595" s="2"/>
      <c r="EK595" s="2"/>
      <c r="EL595" s="2"/>
      <c r="EM595" s="2"/>
      <c r="EN595" s="2"/>
      <c r="EO595" s="2"/>
      <c r="EP595" s="2"/>
      <c r="EQ595" s="2"/>
      <c r="ER595" s="2"/>
      <c r="ES595" s="2"/>
      <c r="ET595" s="2"/>
      <c r="EU595" s="2"/>
      <c r="EV595" s="2"/>
      <c r="EW595" s="2"/>
      <c r="EX595" s="2"/>
      <c r="EY595" s="2"/>
      <c r="EZ595" s="2"/>
      <c r="FA595" s="2"/>
      <c r="FB595" s="2"/>
      <c r="FC595" s="2"/>
      <c r="FD595" s="2"/>
      <c r="FE595" s="2"/>
      <c r="FF595" s="2"/>
      <c r="FG595" s="2"/>
      <c r="FH595" s="2"/>
      <c r="FI595" s="2"/>
      <c r="FJ595" s="2"/>
      <c r="FK595" s="2"/>
      <c r="FL595" s="2"/>
      <c r="FM595" s="2"/>
      <c r="FN595" s="2"/>
      <c r="FO595" s="2"/>
      <c r="FP595" s="2"/>
      <c r="FQ595" s="2"/>
      <c r="FR595" s="2"/>
      <c r="FS595" s="2"/>
      <c r="FT595" s="2"/>
      <c r="FU595" s="2"/>
      <c r="FV595" s="2"/>
      <c r="FW595" s="2"/>
      <c r="FX595" s="2"/>
      <c r="FY595" s="2"/>
      <c r="FZ595" s="2"/>
      <c r="GA595" s="2"/>
      <c r="GB595" s="2"/>
      <c r="GC595" s="2"/>
      <c r="GD595" s="2"/>
      <c r="GE595" s="2"/>
      <c r="GF595" s="2"/>
      <c r="GG595" s="2"/>
      <c r="GH595" s="2"/>
      <c r="GI595" s="2"/>
      <c r="GJ595" s="2"/>
      <c r="GK595" s="2"/>
      <c r="GL595" s="2"/>
      <c r="GM595" s="2"/>
      <c r="GN595" s="2"/>
      <c r="GO595" s="2"/>
      <c r="GP595" s="2"/>
    </row>
    <row r="596" spans="6:198" s="1" customFormat="1" ht="12.75" customHeight="1">
      <c r="F596" s="81"/>
      <c r="G596" s="81"/>
      <c r="H596" s="81"/>
      <c r="I596" s="81"/>
      <c r="J596" s="81"/>
      <c r="K596" s="738" t="s">
        <v>284</v>
      </c>
      <c r="L596" s="716"/>
      <c r="M596" s="716"/>
      <c r="N596" s="716"/>
      <c r="O596" s="716"/>
      <c r="P596" s="716"/>
      <c r="Q596" s="716"/>
      <c r="R596" s="716"/>
      <c r="S596" s="716"/>
      <c r="T596" s="739"/>
      <c r="U596" s="739"/>
      <c r="V596" s="739"/>
      <c r="W596" s="739"/>
      <c r="X596" s="739"/>
      <c r="Y596" s="739"/>
      <c r="Z596" s="739"/>
      <c r="AA596" s="739"/>
      <c r="AB596" s="739"/>
      <c r="AC596" s="739"/>
      <c r="AD596" s="81"/>
      <c r="AE596" s="81"/>
      <c r="AF596" s="81"/>
      <c r="AG596" s="726">
        <f>'[2]Reserve Funds &amp; Ledgers'!F14</f>
        <v>5251950</v>
      </c>
      <c r="AH596" s="726"/>
      <c r="AI596" s="726"/>
      <c r="AJ596" s="726"/>
      <c r="AK596" s="726"/>
      <c r="AL596" s="726"/>
      <c r="AM596" s="335"/>
      <c r="AN596" s="335"/>
      <c r="AO596" s="335"/>
      <c r="AP596" s="740"/>
      <c r="AQ596" s="740"/>
      <c r="AR596" s="740"/>
      <c r="AS596" s="740"/>
      <c r="AT596" s="740"/>
      <c r="AU596" s="740"/>
      <c r="AV596" s="336"/>
      <c r="AW596" s="336"/>
      <c r="AX596" s="336"/>
      <c r="AY596" s="740"/>
      <c r="AZ596" s="740"/>
      <c r="BA596" s="740"/>
      <c r="BB596" s="740"/>
      <c r="BC596" s="740"/>
      <c r="BD596" s="740"/>
      <c r="BE596" s="336"/>
      <c r="BF596" s="336"/>
      <c r="BG596" s="336"/>
      <c r="BH596" s="336"/>
      <c r="BI596" s="81"/>
      <c r="BJ596" s="81"/>
      <c r="BK596" s="81"/>
      <c r="BR596" s="2"/>
      <c r="BS596" s="2"/>
      <c r="BT596" s="2"/>
      <c r="BU596" s="2"/>
      <c r="BV596" s="2"/>
      <c r="BW596" s="2"/>
      <c r="BX596" s="2"/>
      <c r="BY596" s="2"/>
      <c r="BZ596" s="2"/>
      <c r="CA596" s="2"/>
      <c r="CB596" s="2"/>
      <c r="CC596" s="2"/>
      <c r="CD596" s="2"/>
      <c r="CE596" s="2"/>
      <c r="CF596" s="2"/>
      <c r="CG596" s="2"/>
      <c r="CH596" s="2"/>
      <c r="CI596" s="2"/>
      <c r="CJ596" s="2"/>
      <c r="CK596" s="2"/>
      <c r="CL596" s="2"/>
      <c r="CM596" s="2"/>
      <c r="CN596" s="2"/>
      <c r="CO596" s="2"/>
      <c r="CP596" s="2"/>
      <c r="CQ596" s="2"/>
      <c r="CR596" s="2"/>
      <c r="CS596" s="2"/>
      <c r="CT596" s="2"/>
      <c r="CU596" s="2"/>
      <c r="CV596" s="2"/>
      <c r="CW596" s="2"/>
      <c r="CX596" s="2"/>
      <c r="CY596" s="2"/>
      <c r="CZ596" s="2"/>
      <c r="DA596" s="2"/>
      <c r="DB596" s="2"/>
      <c r="DC596" s="2"/>
      <c r="DD596" s="2"/>
      <c r="DE596" s="2"/>
      <c r="DF596" s="2"/>
      <c r="DG596" s="2"/>
      <c r="DH596" s="2"/>
      <c r="DI596" s="2"/>
      <c r="DJ596" s="2"/>
      <c r="DK596" s="2"/>
      <c r="DL596" s="2"/>
      <c r="DM596" s="2"/>
      <c r="DN596" s="2"/>
      <c r="DO596" s="2"/>
      <c r="DP596" s="2"/>
      <c r="DQ596" s="2"/>
      <c r="DR596" s="2"/>
      <c r="DS596" s="2"/>
      <c r="DT596" s="2"/>
      <c r="DU596" s="2"/>
      <c r="DV596" s="2"/>
      <c r="DW596" s="2"/>
      <c r="DX596" s="2"/>
      <c r="DY596" s="2"/>
      <c r="DZ596" s="2"/>
      <c r="EA596" s="2"/>
      <c r="EB596" s="2"/>
      <c r="EC596" s="2"/>
      <c r="ED596" s="2"/>
      <c r="EE596" s="2"/>
      <c r="EF596" s="2"/>
      <c r="EG596" s="2"/>
      <c r="EH596" s="2"/>
      <c r="EI596" s="2"/>
      <c r="EJ596" s="2"/>
      <c r="EK596" s="2"/>
      <c r="EL596" s="2"/>
      <c r="EM596" s="2"/>
      <c r="EN596" s="2"/>
      <c r="EO596" s="2"/>
      <c r="EP596" s="2"/>
      <c r="EQ596" s="2"/>
      <c r="ER596" s="2"/>
      <c r="ES596" s="2"/>
      <c r="ET596" s="2"/>
      <c r="EU596" s="2"/>
      <c r="EV596" s="2"/>
      <c r="EW596" s="2"/>
      <c r="EX596" s="2"/>
      <c r="EY596" s="2"/>
      <c r="EZ596" s="2"/>
      <c r="FA596" s="2"/>
      <c r="FB596" s="2"/>
      <c r="FC596" s="2"/>
      <c r="FD596" s="2"/>
      <c r="FE596" s="2"/>
      <c r="FF596" s="2"/>
      <c r="FG596" s="2"/>
      <c r="FH596" s="2"/>
      <c r="FI596" s="2"/>
      <c r="FJ596" s="2"/>
      <c r="FK596" s="2"/>
      <c r="FL596" s="2"/>
      <c r="FM596" s="2"/>
      <c r="FN596" s="2"/>
      <c r="FO596" s="2"/>
      <c r="FP596" s="2"/>
      <c r="FQ596" s="2"/>
      <c r="FR596" s="2"/>
      <c r="FS596" s="2"/>
      <c r="FT596" s="2"/>
      <c r="FU596" s="2"/>
      <c r="FV596" s="2"/>
      <c r="FW596" s="2"/>
      <c r="FX596" s="2"/>
      <c r="FY596" s="2"/>
      <c r="FZ596" s="2"/>
      <c r="GA596" s="2"/>
      <c r="GB596" s="2"/>
      <c r="GC596" s="2"/>
      <c r="GD596" s="2"/>
      <c r="GE596" s="2"/>
      <c r="GF596" s="2"/>
      <c r="GG596" s="2"/>
      <c r="GH596" s="2"/>
      <c r="GI596" s="2"/>
      <c r="GJ596" s="2"/>
      <c r="GK596" s="2"/>
      <c r="GL596" s="2"/>
      <c r="GM596" s="2"/>
      <c r="GN596" s="2"/>
      <c r="GO596" s="2"/>
      <c r="GP596" s="2"/>
    </row>
    <row r="597" spans="6:198" s="1" customFormat="1" ht="12.75" customHeight="1">
      <c r="F597" s="81"/>
      <c r="G597" s="81"/>
      <c r="H597" s="81"/>
      <c r="I597" s="81"/>
      <c r="J597" s="81"/>
      <c r="K597" s="98" t="s">
        <v>285</v>
      </c>
      <c r="L597" s="100"/>
      <c r="M597" s="100"/>
      <c r="N597" s="100"/>
      <c r="O597" s="100"/>
      <c r="P597" s="100"/>
      <c r="Q597" s="100"/>
      <c r="R597" s="100"/>
      <c r="S597" s="100"/>
      <c r="T597" s="198"/>
      <c r="U597" s="198"/>
      <c r="V597" s="198"/>
      <c r="W597" s="198"/>
      <c r="X597" s="198"/>
      <c r="Y597" s="198"/>
      <c r="Z597" s="198"/>
      <c r="AA597" s="198"/>
      <c r="AB597" s="198"/>
      <c r="AC597" s="198"/>
      <c r="AD597" s="81"/>
      <c r="AE597" s="81"/>
      <c r="AF597" s="81"/>
      <c r="AG597" s="726">
        <f>IF([1]Input!$C$123=1,0,'[2]Reserve Funds &amp; Ledgers'!F9-'[2]Reserve Funds &amp; Ledgers'!F21)</f>
        <v>0</v>
      </c>
      <c r="AH597" s="726"/>
      <c r="AI597" s="726"/>
      <c r="AJ597" s="726"/>
      <c r="AK597" s="726"/>
      <c r="AL597" s="726"/>
      <c r="AM597" s="337"/>
      <c r="AN597" s="337"/>
      <c r="AO597" s="337"/>
      <c r="AP597" s="740"/>
      <c r="AQ597" s="740"/>
      <c r="AR597" s="740"/>
      <c r="AS597" s="740"/>
      <c r="AT597" s="740"/>
      <c r="AU597" s="740"/>
      <c r="AV597" s="336"/>
      <c r="AW597" s="336"/>
      <c r="AX597" s="336"/>
      <c r="AY597" s="740"/>
      <c r="AZ597" s="740"/>
      <c r="BA597" s="740"/>
      <c r="BB597" s="740"/>
      <c r="BC597" s="740"/>
      <c r="BD597" s="740"/>
      <c r="BE597" s="336"/>
      <c r="BF597" s="336"/>
      <c r="BG597" s="336"/>
      <c r="BH597" s="336"/>
      <c r="BI597" s="81"/>
      <c r="BJ597" s="81"/>
      <c r="BK597" s="81"/>
      <c r="BR597" s="2"/>
      <c r="BS597" s="2"/>
      <c r="BT597" s="2"/>
      <c r="BU597" s="2"/>
      <c r="BV597" s="2"/>
      <c r="BW597" s="2"/>
      <c r="BX597" s="2"/>
      <c r="BY597" s="2"/>
      <c r="BZ597" s="2"/>
      <c r="CA597" s="2"/>
      <c r="CB597" s="2"/>
      <c r="CC597" s="2"/>
      <c r="CD597" s="2"/>
      <c r="CE597" s="2"/>
      <c r="CF597" s="2"/>
      <c r="CG597" s="2"/>
      <c r="CH597" s="2"/>
      <c r="CI597" s="2"/>
      <c r="CJ597" s="2"/>
      <c r="CK597" s="2"/>
      <c r="CL597" s="2"/>
      <c r="CM597" s="2"/>
      <c r="CN597" s="2"/>
      <c r="CO597" s="2"/>
      <c r="CP597" s="2"/>
      <c r="CQ597" s="2"/>
      <c r="CR597" s="2"/>
      <c r="CS597" s="2"/>
      <c r="CT597" s="2"/>
      <c r="CU597" s="2"/>
      <c r="CV597" s="2"/>
      <c r="CW597" s="2"/>
      <c r="CX597" s="2"/>
      <c r="CY597" s="2"/>
      <c r="CZ597" s="2"/>
      <c r="DA597" s="2"/>
      <c r="DB597" s="2"/>
      <c r="DC597" s="2"/>
      <c r="DD597" s="2"/>
      <c r="DE597" s="2"/>
      <c r="DF597" s="2"/>
      <c r="DG597" s="2"/>
      <c r="DH597" s="2"/>
      <c r="DI597" s="2"/>
      <c r="DJ597" s="2"/>
      <c r="DK597" s="2"/>
      <c r="DL597" s="2"/>
      <c r="DM597" s="2"/>
      <c r="DN597" s="2"/>
      <c r="DO597" s="2"/>
      <c r="DP597" s="2"/>
      <c r="DQ597" s="2"/>
      <c r="DR597" s="2"/>
      <c r="DS597" s="2"/>
      <c r="DT597" s="2"/>
      <c r="DU597" s="2"/>
      <c r="DV597" s="2"/>
      <c r="DW597" s="2"/>
      <c r="DX597" s="2"/>
      <c r="DY597" s="2"/>
      <c r="DZ597" s="2"/>
      <c r="EA597" s="2"/>
      <c r="EB597" s="2"/>
      <c r="EC597" s="2"/>
      <c r="ED597" s="2"/>
      <c r="EE597" s="2"/>
      <c r="EF597" s="2"/>
      <c r="EG597" s="2"/>
      <c r="EH597" s="2"/>
      <c r="EI597" s="2"/>
      <c r="EJ597" s="2"/>
      <c r="EK597" s="2"/>
      <c r="EL597" s="2"/>
      <c r="EM597" s="2"/>
      <c r="EN597" s="2"/>
      <c r="EO597" s="2"/>
      <c r="EP597" s="2"/>
      <c r="EQ597" s="2"/>
      <c r="ER597" s="2"/>
      <c r="ES597" s="2"/>
      <c r="ET597" s="2"/>
      <c r="EU597" s="2"/>
      <c r="EV597" s="2"/>
      <c r="EW597" s="2"/>
      <c r="EX597" s="2"/>
      <c r="EY597" s="2"/>
      <c r="EZ597" s="2"/>
      <c r="FA597" s="2"/>
      <c r="FB597" s="2"/>
      <c r="FC597" s="2"/>
      <c r="FD597" s="2"/>
      <c r="FE597" s="2"/>
      <c r="FF597" s="2"/>
      <c r="FG597" s="2"/>
      <c r="FH597" s="2"/>
      <c r="FI597" s="2"/>
      <c r="FJ597" s="2"/>
      <c r="FK597" s="2"/>
      <c r="FL597" s="2"/>
      <c r="FM597" s="2"/>
      <c r="FN597" s="2"/>
      <c r="FO597" s="2"/>
      <c r="FP597" s="2"/>
      <c r="FQ597" s="2"/>
      <c r="FR597" s="2"/>
      <c r="FS597" s="2"/>
      <c r="FT597" s="2"/>
      <c r="FU597" s="2"/>
      <c r="FV597" s="2"/>
      <c r="FW597" s="2"/>
      <c r="FX597" s="2"/>
      <c r="FY597" s="2"/>
      <c r="FZ597" s="2"/>
      <c r="GA597" s="2"/>
      <c r="GB597" s="2"/>
      <c r="GC597" s="2"/>
      <c r="GD597" s="2"/>
      <c r="GE597" s="2"/>
      <c r="GF597" s="2"/>
      <c r="GG597" s="2"/>
      <c r="GH597" s="2"/>
      <c r="GI597" s="2"/>
      <c r="GJ597" s="2"/>
      <c r="GK597" s="2"/>
      <c r="GL597" s="2"/>
      <c r="GM597" s="2"/>
      <c r="GN597" s="2"/>
      <c r="GO597" s="2"/>
      <c r="GP597" s="2"/>
    </row>
    <row r="598" spans="6:198" s="1" customFormat="1" ht="12.75" customHeight="1">
      <c r="F598" s="81"/>
      <c r="G598" s="81"/>
      <c r="H598" s="81"/>
      <c r="I598" s="81"/>
      <c r="J598" s="81"/>
      <c r="K598" s="338"/>
      <c r="L598" s="338"/>
      <c r="M598" s="12"/>
      <c r="N598" s="81"/>
      <c r="O598" s="81" t="s">
        <v>286</v>
      </c>
      <c r="P598" s="81"/>
      <c r="Q598" s="81"/>
      <c r="R598" s="81"/>
      <c r="S598" s="81"/>
      <c r="T598" s="81"/>
      <c r="U598" s="81"/>
      <c r="V598" s="81"/>
      <c r="W598" s="81"/>
      <c r="X598" s="81"/>
      <c r="Y598" s="81"/>
      <c r="Z598" s="81"/>
      <c r="AA598" s="81"/>
      <c r="AB598" s="81"/>
      <c r="AC598" s="81"/>
      <c r="AD598" s="81"/>
      <c r="AE598" s="81"/>
      <c r="AF598" s="81"/>
      <c r="AG598" s="718"/>
      <c r="AH598" s="718"/>
      <c r="AI598" s="718"/>
      <c r="AJ598" s="718"/>
      <c r="AK598" s="718"/>
      <c r="AL598" s="718"/>
      <c r="AM598" s="337"/>
      <c r="AN598" s="337"/>
      <c r="AO598" s="337"/>
      <c r="AP598" s="726">
        <f>IF([1]Input!$C$123&lt;4,0,'[2]Reserve Funds &amp; Ledgers'!F17)</f>
        <v>0</v>
      </c>
      <c r="AQ598" s="726"/>
      <c r="AR598" s="726"/>
      <c r="AS598" s="726"/>
      <c r="AT598" s="726"/>
      <c r="AU598" s="726"/>
      <c r="AV598" s="336"/>
      <c r="AW598" s="336"/>
      <c r="AX598" s="336"/>
      <c r="AY598" s="336"/>
      <c r="AZ598" s="336"/>
      <c r="BA598" s="740"/>
      <c r="BB598" s="740"/>
      <c r="BC598" s="740"/>
      <c r="BD598" s="740"/>
      <c r="BE598" s="740"/>
      <c r="BF598" s="740"/>
      <c r="BG598" s="336"/>
      <c r="BH598" s="336"/>
      <c r="BI598" s="81"/>
      <c r="BJ598" s="81"/>
      <c r="BK598" s="81"/>
      <c r="BR598" s="2"/>
      <c r="BS598" s="2"/>
      <c r="BT598" s="2"/>
      <c r="BU598" s="2"/>
      <c r="BV598" s="2"/>
      <c r="BW598" s="2"/>
      <c r="BX598" s="2"/>
      <c r="BY598" s="2"/>
      <c r="BZ598" s="2"/>
      <c r="CA598" s="2"/>
      <c r="CB598" s="2"/>
      <c r="CC598" s="2"/>
      <c r="CD598" s="2"/>
      <c r="CE598" s="2"/>
      <c r="CF598" s="2"/>
      <c r="CG598" s="2"/>
      <c r="CH598" s="2"/>
      <c r="CI598" s="2"/>
      <c r="CJ598" s="2"/>
      <c r="CK598" s="2"/>
      <c r="CL598" s="2"/>
      <c r="CM598" s="2"/>
      <c r="CN598" s="2"/>
      <c r="CO598" s="2"/>
      <c r="CP598" s="2"/>
      <c r="CQ598" s="2"/>
      <c r="CR598" s="2"/>
      <c r="CS598" s="2"/>
      <c r="CT598" s="2"/>
      <c r="CU598" s="2"/>
      <c r="CV598" s="2"/>
      <c r="CW598" s="2"/>
      <c r="CX598" s="2"/>
      <c r="CY598" s="2"/>
      <c r="CZ598" s="2"/>
      <c r="DA598" s="2"/>
      <c r="DB598" s="2"/>
      <c r="DC598" s="2"/>
      <c r="DD598" s="2"/>
      <c r="DE598" s="2"/>
      <c r="DF598" s="2"/>
      <c r="DG598" s="2"/>
      <c r="DH598" s="2"/>
      <c r="DI598" s="2"/>
      <c r="DJ598" s="2"/>
      <c r="DK598" s="2"/>
      <c r="DL598" s="2"/>
      <c r="DM598" s="2"/>
      <c r="DN598" s="2"/>
      <c r="DO598" s="2"/>
      <c r="DP598" s="2"/>
      <c r="DQ598" s="2"/>
      <c r="DR598" s="2"/>
      <c r="DS598" s="2"/>
      <c r="DT598" s="2"/>
      <c r="DU598" s="2"/>
      <c r="DV598" s="2"/>
      <c r="DW598" s="2"/>
      <c r="DX598" s="2"/>
      <c r="DY598" s="2"/>
      <c r="DZ598" s="2"/>
      <c r="EA598" s="2"/>
      <c r="EB598" s="2"/>
      <c r="EC598" s="2"/>
      <c r="ED598" s="2"/>
      <c r="EE598" s="2"/>
      <c r="EF598" s="2"/>
      <c r="EG598" s="2"/>
      <c r="EH598" s="2"/>
      <c r="EI598" s="2"/>
      <c r="EJ598" s="2"/>
      <c r="EK598" s="2"/>
      <c r="EL598" s="2"/>
      <c r="EM598" s="2"/>
      <c r="EN598" s="2"/>
      <c r="EO598" s="2"/>
      <c r="EP598" s="2"/>
      <c r="EQ598" s="2"/>
      <c r="ER598" s="2"/>
      <c r="ES598" s="2"/>
      <c r="ET598" s="2"/>
      <c r="EU598" s="2"/>
      <c r="EV598" s="2"/>
      <c r="EW598" s="2"/>
      <c r="EX598" s="2"/>
      <c r="EY598" s="2"/>
      <c r="EZ598" s="2"/>
      <c r="FA598" s="2"/>
      <c r="FB598" s="2"/>
      <c r="FC598" s="2"/>
      <c r="FD598" s="2"/>
      <c r="FE598" s="2"/>
      <c r="FF598" s="2"/>
      <c r="FG598" s="2"/>
      <c r="FH598" s="2"/>
      <c r="FI598" s="2"/>
      <c r="FJ598" s="2"/>
      <c r="FK598" s="2"/>
      <c r="FL598" s="2"/>
      <c r="FM598" s="2"/>
      <c r="FN598" s="2"/>
      <c r="FO598" s="2"/>
      <c r="FP598" s="2"/>
      <c r="FQ598" s="2"/>
      <c r="FR598" s="2"/>
      <c r="FS598" s="2"/>
      <c r="FT598" s="2"/>
      <c r="FU598" s="2"/>
      <c r="FV598" s="2"/>
      <c r="FW598" s="2"/>
      <c r="FX598" s="2"/>
      <c r="FY598" s="2"/>
      <c r="FZ598" s="2"/>
      <c r="GA598" s="2"/>
      <c r="GB598" s="2"/>
      <c r="GC598" s="2"/>
      <c r="GD598" s="2"/>
      <c r="GE598" s="2"/>
      <c r="GF598" s="2"/>
      <c r="GG598" s="2"/>
      <c r="GH598" s="2"/>
      <c r="GI598" s="2"/>
      <c r="GJ598" s="2"/>
      <c r="GK598" s="2"/>
      <c r="GL598" s="2"/>
      <c r="GM598" s="2"/>
      <c r="GN598" s="2"/>
      <c r="GO598" s="2"/>
      <c r="GP598" s="2"/>
    </row>
    <row r="599" spans="6:198" s="1" customFormat="1" ht="12.75" customHeight="1">
      <c r="F599" s="81"/>
      <c r="G599" s="81"/>
      <c r="H599" s="81"/>
      <c r="I599" s="81"/>
      <c r="J599" s="81"/>
      <c r="K599" s="338"/>
      <c r="L599" s="338"/>
      <c r="M599" s="12"/>
      <c r="N599" s="81"/>
      <c r="O599" s="81" t="s">
        <v>287</v>
      </c>
      <c r="P599" s="81"/>
      <c r="Q599" s="81"/>
      <c r="R599" s="81"/>
      <c r="S599" s="81"/>
      <c r="T599" s="81"/>
      <c r="U599" s="81"/>
      <c r="V599" s="81"/>
      <c r="W599" s="81"/>
      <c r="X599" s="81"/>
      <c r="Y599" s="81"/>
      <c r="Z599" s="81"/>
      <c r="AA599" s="81"/>
      <c r="AB599" s="81"/>
      <c r="AC599" s="81"/>
      <c r="AD599" s="81"/>
      <c r="AE599" s="81"/>
      <c r="AF599" s="81"/>
      <c r="AG599" s="718"/>
      <c r="AH599" s="718"/>
      <c r="AI599" s="718"/>
      <c r="AJ599" s="718"/>
      <c r="AK599" s="718"/>
      <c r="AL599" s="718"/>
      <c r="AM599" s="337"/>
      <c r="AN599" s="337"/>
      <c r="AO599" s="337"/>
      <c r="AP599" s="335"/>
      <c r="AQ599" s="335"/>
      <c r="AR599" s="740"/>
      <c r="AS599" s="740"/>
      <c r="AT599" s="740"/>
      <c r="AU599" s="740"/>
      <c r="AV599" s="740"/>
      <c r="AW599" s="740"/>
      <c r="AX599" s="336"/>
      <c r="AY599" s="726">
        <f>IF([1]Input!$C$123&lt;=4,0,'[2]Reserve Funds &amp; Ledgers'!F15+'[2]Reserve Funds &amp; Ledgers'!F21)</f>
        <v>0</v>
      </c>
      <c r="AZ599" s="726"/>
      <c r="BA599" s="726"/>
      <c r="BB599" s="726"/>
      <c r="BC599" s="726"/>
      <c r="BD599" s="726"/>
      <c r="BE599" s="339"/>
      <c r="BF599" s="339"/>
      <c r="BG599" s="336"/>
      <c r="BH599" s="336"/>
      <c r="BI599" s="81"/>
      <c r="BJ599" s="81"/>
      <c r="BK599" s="81"/>
      <c r="BR599" s="2"/>
      <c r="BS599" s="2"/>
      <c r="BT599" s="2"/>
      <c r="BU599" s="2"/>
      <c r="BV599" s="2"/>
      <c r="BW599" s="2"/>
      <c r="BX599" s="2"/>
      <c r="BY599" s="2"/>
      <c r="BZ599" s="2"/>
      <c r="CA599" s="2"/>
      <c r="CB599" s="2"/>
      <c r="CC599" s="2"/>
      <c r="CD599" s="2"/>
      <c r="CE599" s="2"/>
      <c r="CF599" s="2"/>
      <c r="CG599" s="2"/>
      <c r="CH599" s="2"/>
      <c r="CI599" s="2"/>
      <c r="CJ599" s="2"/>
      <c r="CK599" s="2"/>
      <c r="CL599" s="2"/>
      <c r="CM599" s="2"/>
      <c r="CN599" s="2"/>
      <c r="CO599" s="2"/>
      <c r="CP599" s="2"/>
      <c r="CQ599" s="2"/>
      <c r="CR599" s="2"/>
      <c r="CS599" s="2"/>
      <c r="CT599" s="2"/>
      <c r="CU599" s="2"/>
      <c r="CV599" s="2"/>
      <c r="CW599" s="2"/>
      <c r="CX599" s="2"/>
      <c r="CY599" s="2"/>
      <c r="CZ599" s="2"/>
      <c r="DA599" s="2"/>
      <c r="DB599" s="2"/>
      <c r="DC599" s="2"/>
      <c r="DD599" s="2"/>
      <c r="DE599" s="2"/>
      <c r="DF599" s="2"/>
      <c r="DG599" s="2"/>
      <c r="DH599" s="2"/>
      <c r="DI599" s="2"/>
      <c r="DJ599" s="2"/>
      <c r="DK599" s="2"/>
      <c r="DL599" s="2"/>
      <c r="DM599" s="2"/>
      <c r="DN599" s="2"/>
      <c r="DO599" s="2"/>
      <c r="DP599" s="2"/>
      <c r="DQ599" s="2"/>
      <c r="DR599" s="2"/>
      <c r="DS599" s="2"/>
      <c r="DT599" s="2"/>
      <c r="DU599" s="2"/>
      <c r="DV599" s="2"/>
      <c r="DW599" s="2"/>
      <c r="DX599" s="2"/>
      <c r="DY599" s="2"/>
      <c r="DZ599" s="2"/>
      <c r="EA599" s="2"/>
      <c r="EB599" s="2"/>
      <c r="EC599" s="2"/>
      <c r="ED599" s="2"/>
      <c r="EE599" s="2"/>
      <c r="EF599" s="2"/>
      <c r="EG599" s="2"/>
      <c r="EH599" s="2"/>
      <c r="EI599" s="2"/>
      <c r="EJ599" s="2"/>
      <c r="EK599" s="2"/>
      <c r="EL599" s="2"/>
      <c r="EM599" s="2"/>
      <c r="EN599" s="2"/>
      <c r="EO599" s="2"/>
      <c r="EP599" s="2"/>
      <c r="EQ599" s="2"/>
      <c r="ER599" s="2"/>
      <c r="ES599" s="2"/>
      <c r="ET599" s="2"/>
      <c r="EU599" s="2"/>
      <c r="EV599" s="2"/>
      <c r="EW599" s="2"/>
      <c r="EX599" s="2"/>
      <c r="EY599" s="2"/>
      <c r="EZ599" s="2"/>
      <c r="FA599" s="2"/>
      <c r="FB599" s="2"/>
      <c r="FC599" s="2"/>
      <c r="FD599" s="2"/>
      <c r="FE599" s="2"/>
      <c r="FF599" s="2"/>
      <c r="FG599" s="2"/>
      <c r="FH599" s="2"/>
      <c r="FI599" s="2"/>
      <c r="FJ599" s="2"/>
      <c r="FK599" s="2"/>
      <c r="FL599" s="2"/>
      <c r="FM599" s="2"/>
      <c r="FN599" s="2"/>
      <c r="FO599" s="2"/>
      <c r="FP599" s="2"/>
      <c r="FQ599" s="2"/>
      <c r="FR599" s="2"/>
      <c r="FS599" s="2"/>
      <c r="FT599" s="2"/>
      <c r="FU599" s="2"/>
      <c r="FV599" s="2"/>
      <c r="FW599" s="2"/>
      <c r="FX599" s="2"/>
      <c r="FY599" s="2"/>
      <c r="FZ599" s="2"/>
      <c r="GA599" s="2"/>
      <c r="GB599" s="2"/>
      <c r="GC599" s="2"/>
      <c r="GD599" s="2"/>
      <c r="GE599" s="2"/>
      <c r="GF599" s="2"/>
      <c r="GG599" s="2"/>
      <c r="GH599" s="2"/>
      <c r="GI599" s="2"/>
      <c r="GJ599" s="2"/>
      <c r="GK599" s="2"/>
      <c r="GL599" s="2"/>
      <c r="GM599" s="2"/>
      <c r="GN599" s="2"/>
      <c r="GO599" s="2"/>
      <c r="GP599" s="2"/>
    </row>
    <row r="600" spans="6:198" s="1" customFormat="1" ht="12.75" customHeight="1">
      <c r="F600" s="81"/>
      <c r="G600" s="81"/>
      <c r="H600" s="81"/>
      <c r="I600" s="81"/>
      <c r="J600" s="81"/>
      <c r="K600" s="338"/>
      <c r="L600" s="338"/>
      <c r="M600" s="12"/>
      <c r="N600" s="81"/>
      <c r="O600" s="81"/>
      <c r="P600" s="81"/>
      <c r="Q600" s="81"/>
      <c r="R600" s="81"/>
      <c r="S600" s="81"/>
      <c r="T600" s="81"/>
      <c r="U600" s="81"/>
      <c r="V600" s="81"/>
      <c r="W600" s="81"/>
      <c r="X600" s="81"/>
      <c r="Y600" s="81"/>
      <c r="Z600" s="81"/>
      <c r="AA600" s="81"/>
      <c r="AB600" s="81"/>
      <c r="AC600" s="81"/>
      <c r="AD600" s="81"/>
      <c r="AE600" s="81"/>
      <c r="AF600" s="81"/>
      <c r="AG600" s="282"/>
      <c r="AH600" s="282"/>
      <c r="AI600" s="339"/>
      <c r="AJ600" s="339"/>
      <c r="AK600" s="339"/>
      <c r="AL600" s="339"/>
      <c r="AM600" s="339"/>
      <c r="AN600" s="339"/>
      <c r="AO600" s="335"/>
      <c r="AP600" s="335"/>
      <c r="AQ600" s="335"/>
      <c r="AR600" s="740"/>
      <c r="AS600" s="740"/>
      <c r="AT600" s="740"/>
      <c r="AU600" s="740"/>
      <c r="AV600" s="740"/>
      <c r="AW600" s="740"/>
      <c r="AX600" s="336"/>
      <c r="AY600" s="336"/>
      <c r="AZ600" s="336"/>
      <c r="BA600" s="740"/>
      <c r="BB600" s="740"/>
      <c r="BC600" s="740"/>
      <c r="BD600" s="740"/>
      <c r="BE600" s="740"/>
      <c r="BF600" s="740"/>
      <c r="BG600" s="336"/>
      <c r="BH600" s="336"/>
      <c r="BI600" s="81"/>
      <c r="BJ600" s="81"/>
      <c r="BK600" s="81"/>
      <c r="BR600" s="2"/>
      <c r="BS600" s="2"/>
      <c r="BT600" s="2"/>
      <c r="BU600" s="2"/>
      <c r="BV600" s="2"/>
      <c r="BW600" s="2"/>
      <c r="BX600" s="2"/>
      <c r="BY600" s="2"/>
      <c r="BZ600" s="2"/>
      <c r="CA600" s="2"/>
      <c r="CB600" s="2"/>
      <c r="CC600" s="2"/>
      <c r="CD600" s="2"/>
      <c r="CE600" s="2"/>
      <c r="CF600" s="2"/>
      <c r="CG600" s="2"/>
      <c r="CH600" s="2"/>
      <c r="CI600" s="2"/>
      <c r="CJ600" s="2"/>
      <c r="CK600" s="2"/>
      <c r="CL600" s="2"/>
      <c r="CM600" s="2"/>
      <c r="CN600" s="2"/>
      <c r="CO600" s="2"/>
      <c r="CP600" s="2"/>
      <c r="CQ600" s="2"/>
      <c r="CR600" s="2"/>
      <c r="CS600" s="2"/>
      <c r="CT600" s="2"/>
      <c r="CU600" s="2"/>
      <c r="CV600" s="2"/>
      <c r="CW600" s="2"/>
      <c r="CX600" s="2"/>
      <c r="CY600" s="2"/>
      <c r="CZ600" s="2"/>
      <c r="DA600" s="2"/>
      <c r="DB600" s="2"/>
      <c r="DC600" s="2"/>
      <c r="DD600" s="2"/>
      <c r="DE600" s="2"/>
      <c r="DF600" s="2"/>
      <c r="DG600" s="2"/>
      <c r="DH600" s="2"/>
      <c r="DI600" s="2"/>
      <c r="DJ600" s="2"/>
      <c r="DK600" s="2"/>
      <c r="DL600" s="2"/>
      <c r="DM600" s="2"/>
      <c r="DN600" s="2"/>
      <c r="DO600" s="2"/>
      <c r="DP600" s="2"/>
      <c r="DQ600" s="2"/>
      <c r="DR600" s="2"/>
      <c r="DS600" s="2"/>
      <c r="DT600" s="2"/>
      <c r="DU600" s="2"/>
      <c r="DV600" s="2"/>
      <c r="DW600" s="2"/>
      <c r="DX600" s="2"/>
      <c r="DY600" s="2"/>
      <c r="DZ600" s="2"/>
      <c r="EA600" s="2"/>
      <c r="EB600" s="2"/>
      <c r="EC600" s="2"/>
      <c r="ED600" s="2"/>
      <c r="EE600" s="2"/>
      <c r="EF600" s="2"/>
      <c r="EG600" s="2"/>
      <c r="EH600" s="2"/>
      <c r="EI600" s="2"/>
      <c r="EJ600" s="2"/>
      <c r="EK600" s="2"/>
      <c r="EL600" s="2"/>
      <c r="EM600" s="2"/>
      <c r="EN600" s="2"/>
      <c r="EO600" s="2"/>
      <c r="EP600" s="2"/>
      <c r="EQ600" s="2"/>
      <c r="ER600" s="2"/>
      <c r="ES600" s="2"/>
      <c r="ET600" s="2"/>
      <c r="EU600" s="2"/>
      <c r="EV600" s="2"/>
      <c r="EW600" s="2"/>
      <c r="EX600" s="2"/>
      <c r="EY600" s="2"/>
      <c r="EZ600" s="2"/>
      <c r="FA600" s="2"/>
      <c r="FB600" s="2"/>
      <c r="FC600" s="2"/>
      <c r="FD600" s="2"/>
      <c r="FE600" s="2"/>
      <c r="FF600" s="2"/>
      <c r="FG600" s="2"/>
      <c r="FH600" s="2"/>
      <c r="FI600" s="2"/>
      <c r="FJ600" s="2"/>
      <c r="FK600" s="2"/>
      <c r="FL600" s="2"/>
      <c r="FM600" s="2"/>
      <c r="FN600" s="2"/>
      <c r="FO600" s="2"/>
      <c r="FP600" s="2"/>
      <c r="FQ600" s="2"/>
      <c r="FR600" s="2"/>
      <c r="FS600" s="2"/>
      <c r="FT600" s="2"/>
      <c r="FU600" s="2"/>
      <c r="FV600" s="2"/>
      <c r="FW600" s="2"/>
      <c r="FX600" s="2"/>
      <c r="FY600" s="2"/>
      <c r="FZ600" s="2"/>
      <c r="GA600" s="2"/>
      <c r="GB600" s="2"/>
      <c r="GC600" s="2"/>
      <c r="GD600" s="2"/>
      <c r="GE600" s="2"/>
      <c r="GF600" s="2"/>
      <c r="GG600" s="2"/>
      <c r="GH600" s="2"/>
      <c r="GI600" s="2"/>
      <c r="GJ600" s="2"/>
      <c r="GK600" s="2"/>
      <c r="GL600" s="2"/>
      <c r="GM600" s="2"/>
      <c r="GN600" s="2"/>
      <c r="GO600" s="2"/>
      <c r="GP600" s="2"/>
    </row>
    <row r="601" spans="6:198" s="1" customFormat="1" ht="12.75" customHeight="1" thickBot="1">
      <c r="F601" s="81"/>
      <c r="G601" s="81"/>
      <c r="H601" s="81"/>
      <c r="I601" s="59"/>
      <c r="J601" s="59"/>
      <c r="K601" s="340"/>
      <c r="L601" s="340"/>
      <c r="M601" s="745" t="s">
        <v>288</v>
      </c>
      <c r="N601" s="745"/>
      <c r="O601" s="745"/>
      <c r="P601" s="745"/>
      <c r="Q601" s="745"/>
      <c r="R601" s="745"/>
      <c r="S601" s="745"/>
      <c r="T601" s="745"/>
      <c r="U601" s="745"/>
      <c r="V601" s="59"/>
      <c r="W601" s="59"/>
      <c r="X601" s="59"/>
      <c r="Y601" s="59"/>
      <c r="Z601" s="59"/>
      <c r="AA601" s="59"/>
      <c r="AB601" s="59"/>
      <c r="AC601" s="59"/>
      <c r="AD601" s="59"/>
      <c r="AE601" s="59"/>
      <c r="AF601" s="59"/>
      <c r="AG601" s="746">
        <f>IF([1]Input!$C$123&lt;5,AG595,'[2]Reserve Funds &amp; Ledgers'!F19)</f>
        <v>5251950</v>
      </c>
      <c r="AH601" s="746"/>
      <c r="AI601" s="746"/>
      <c r="AJ601" s="746"/>
      <c r="AK601" s="746"/>
      <c r="AL601" s="746"/>
      <c r="AM601" s="341"/>
      <c r="AN601" s="342"/>
      <c r="AO601" s="335"/>
      <c r="AP601" s="335"/>
      <c r="AQ601" s="335"/>
      <c r="AR601" s="740"/>
      <c r="AS601" s="740"/>
      <c r="AT601" s="740"/>
      <c r="AU601" s="740"/>
      <c r="AV601" s="740"/>
      <c r="AW601" s="740"/>
      <c r="AX601" s="336"/>
      <c r="AY601" s="336"/>
      <c r="AZ601" s="336"/>
      <c r="BA601" s="336"/>
      <c r="BB601" s="336"/>
      <c r="BC601" s="336"/>
      <c r="BD601" s="336"/>
      <c r="BE601" s="336"/>
      <c r="BF601" s="336"/>
      <c r="BG601" s="336"/>
      <c r="BH601" s="336"/>
      <c r="BI601" s="81"/>
      <c r="BJ601" s="81"/>
      <c r="BK601" s="81"/>
      <c r="BR601" s="2"/>
      <c r="BS601" s="2"/>
      <c r="BT601" s="2"/>
      <c r="BU601" s="2"/>
      <c r="BV601" s="2"/>
      <c r="BW601" s="2"/>
      <c r="BX601" s="2"/>
      <c r="BY601" s="2"/>
      <c r="BZ601" s="2"/>
      <c r="CA601" s="2"/>
      <c r="CB601" s="2"/>
      <c r="CC601" s="2"/>
      <c r="CD601" s="2"/>
      <c r="CE601" s="2"/>
      <c r="CF601" s="2"/>
      <c r="CG601" s="2"/>
      <c r="CH601" s="2"/>
      <c r="CI601" s="2"/>
      <c r="CJ601" s="2"/>
      <c r="CK601" s="2"/>
      <c r="CL601" s="2"/>
      <c r="CM601" s="2"/>
      <c r="CN601" s="2"/>
      <c r="CO601" s="2"/>
      <c r="CP601" s="2"/>
      <c r="CQ601" s="2"/>
      <c r="CR601" s="2"/>
      <c r="CS601" s="2"/>
      <c r="CT601" s="2"/>
      <c r="CU601" s="2"/>
      <c r="CV601" s="2"/>
      <c r="CW601" s="2"/>
      <c r="CX601" s="2"/>
      <c r="CY601" s="2"/>
      <c r="CZ601" s="2"/>
      <c r="DA601" s="2"/>
      <c r="DB601" s="2"/>
      <c r="DC601" s="2"/>
      <c r="DD601" s="2"/>
      <c r="DE601" s="2"/>
      <c r="DF601" s="2"/>
      <c r="DG601" s="2"/>
      <c r="DH601" s="2"/>
      <c r="DI601" s="2"/>
      <c r="DJ601" s="2"/>
      <c r="DK601" s="2"/>
      <c r="DL601" s="2"/>
      <c r="DM601" s="2"/>
      <c r="DN601" s="2"/>
      <c r="DO601" s="2"/>
      <c r="DP601" s="2"/>
      <c r="DQ601" s="2"/>
      <c r="DR601" s="2"/>
      <c r="DS601" s="2"/>
      <c r="DT601" s="2"/>
      <c r="DU601" s="2"/>
      <c r="DV601" s="2"/>
      <c r="DW601" s="2"/>
      <c r="DX601" s="2"/>
      <c r="DY601" s="2"/>
      <c r="DZ601" s="2"/>
      <c r="EA601" s="2"/>
      <c r="EB601" s="2"/>
      <c r="EC601" s="2"/>
      <c r="ED601" s="2"/>
      <c r="EE601" s="2"/>
      <c r="EF601" s="2"/>
      <c r="EG601" s="2"/>
      <c r="EH601" s="2"/>
      <c r="EI601" s="2"/>
      <c r="EJ601" s="2"/>
      <c r="EK601" s="2"/>
      <c r="EL601" s="2"/>
      <c r="EM601" s="2"/>
      <c r="EN601" s="2"/>
      <c r="EO601" s="2"/>
      <c r="EP601" s="2"/>
      <c r="EQ601" s="2"/>
      <c r="ER601" s="2"/>
      <c r="ES601" s="2"/>
      <c r="ET601" s="2"/>
      <c r="EU601" s="2"/>
      <c r="EV601" s="2"/>
      <c r="EW601" s="2"/>
      <c r="EX601" s="2"/>
      <c r="EY601" s="2"/>
      <c r="EZ601" s="2"/>
      <c r="FA601" s="2"/>
      <c r="FB601" s="2"/>
      <c r="FC601" s="2"/>
      <c r="FD601" s="2"/>
      <c r="FE601" s="2"/>
      <c r="FF601" s="2"/>
      <c r="FG601" s="2"/>
      <c r="FH601" s="2"/>
      <c r="FI601" s="2"/>
      <c r="FJ601" s="2"/>
      <c r="FK601" s="2"/>
      <c r="FL601" s="2"/>
      <c r="FM601" s="2"/>
      <c r="FN601" s="2"/>
      <c r="FO601" s="2"/>
      <c r="FP601" s="2"/>
      <c r="FQ601" s="2"/>
      <c r="FR601" s="2"/>
      <c r="FS601" s="2"/>
      <c r="FT601" s="2"/>
      <c r="FU601" s="2"/>
      <c r="FV601" s="2"/>
      <c r="FW601" s="2"/>
      <c r="FX601" s="2"/>
      <c r="FY601" s="2"/>
      <c r="FZ601" s="2"/>
      <c r="GA601" s="2"/>
      <c r="GB601" s="2"/>
      <c r="GC601" s="2"/>
      <c r="GD601" s="2"/>
      <c r="GE601" s="2"/>
      <c r="GF601" s="2"/>
      <c r="GG601" s="2"/>
      <c r="GH601" s="2"/>
      <c r="GI601" s="2"/>
      <c r="GJ601" s="2"/>
      <c r="GK601" s="2"/>
      <c r="GL601" s="2"/>
      <c r="GM601" s="2"/>
      <c r="GN601" s="2"/>
      <c r="GO601" s="2"/>
      <c r="GP601" s="2"/>
    </row>
    <row r="602" spans="6:198" s="1" customFormat="1" ht="12.75" customHeight="1" thickTop="1">
      <c r="F602" s="81"/>
      <c r="G602" s="81"/>
      <c r="H602" s="81"/>
      <c r="I602" s="59"/>
      <c r="J602" s="59"/>
      <c r="K602" s="340"/>
      <c r="L602" s="340"/>
      <c r="M602" s="340"/>
      <c r="N602" s="340"/>
      <c r="O602" s="340"/>
      <c r="P602" s="340"/>
      <c r="Q602" s="340"/>
      <c r="R602" s="340"/>
      <c r="S602" s="340"/>
      <c r="T602" s="340"/>
      <c r="U602" s="340"/>
      <c r="V602" s="340"/>
      <c r="W602" s="340"/>
      <c r="X602" s="340"/>
      <c r="Y602" s="340"/>
      <c r="Z602" s="340"/>
      <c r="AA602" s="340"/>
      <c r="AB602" s="340"/>
      <c r="AC602" s="340"/>
      <c r="AD602" s="340"/>
      <c r="AE602" s="340"/>
      <c r="AF602" s="340"/>
      <c r="AG602" s="337"/>
      <c r="AH602" s="337"/>
      <c r="AI602" s="337"/>
      <c r="AJ602" s="337"/>
      <c r="AK602" s="337"/>
      <c r="AL602" s="337"/>
      <c r="AM602" s="337"/>
      <c r="AN602" s="337"/>
      <c r="AO602" s="337"/>
      <c r="AP602" s="337"/>
      <c r="AQ602" s="337"/>
      <c r="AR602" s="337"/>
      <c r="AS602" s="337"/>
      <c r="AT602" s="337"/>
      <c r="AU602" s="337"/>
      <c r="AV602" s="337"/>
      <c r="AW602" s="337"/>
      <c r="AX602" s="337"/>
      <c r="AY602" s="337"/>
      <c r="AZ602" s="337"/>
      <c r="BA602" s="337"/>
      <c r="BB602" s="337"/>
      <c r="BC602" s="337"/>
      <c r="BD602" s="337"/>
      <c r="BE602" s="336"/>
      <c r="BF602" s="336"/>
      <c r="BG602" s="336"/>
      <c r="BH602" s="336"/>
      <c r="BI602" s="81"/>
      <c r="BJ602" s="81"/>
      <c r="BK602" s="81"/>
      <c r="BR602" s="2"/>
      <c r="BS602" s="2"/>
      <c r="BT602" s="2"/>
      <c r="BU602" s="2"/>
      <c r="BV602" s="2"/>
      <c r="BW602" s="2"/>
      <c r="BX602" s="2"/>
      <c r="BY602" s="2"/>
      <c r="BZ602" s="2"/>
      <c r="CA602" s="2"/>
      <c r="CB602" s="2"/>
      <c r="CC602" s="2"/>
      <c r="CD602" s="2"/>
      <c r="CE602" s="2"/>
      <c r="CF602" s="2"/>
      <c r="CG602" s="2"/>
      <c r="CH602" s="2"/>
      <c r="CI602" s="2"/>
      <c r="CJ602" s="2"/>
      <c r="CK602" s="2"/>
      <c r="CL602" s="2"/>
      <c r="CM602" s="2"/>
      <c r="CN602" s="2"/>
      <c r="CO602" s="2"/>
      <c r="CP602" s="2"/>
      <c r="CQ602" s="2"/>
      <c r="CR602" s="2"/>
      <c r="CS602" s="2"/>
      <c r="CT602" s="2"/>
      <c r="CU602" s="2"/>
      <c r="CV602" s="2"/>
      <c r="CW602" s="2"/>
      <c r="CX602" s="2"/>
      <c r="CY602" s="2"/>
      <c r="CZ602" s="2"/>
      <c r="DA602" s="2"/>
      <c r="DB602" s="2"/>
      <c r="DC602" s="2"/>
      <c r="DD602" s="2"/>
      <c r="DE602" s="2"/>
      <c r="DF602" s="2"/>
      <c r="DG602" s="2"/>
      <c r="DH602" s="2"/>
      <c r="DI602" s="2"/>
      <c r="DJ602" s="2"/>
      <c r="DK602" s="2"/>
      <c r="DL602" s="2"/>
      <c r="DM602" s="2"/>
      <c r="DN602" s="2"/>
      <c r="DO602" s="2"/>
      <c r="DP602" s="2"/>
      <c r="DQ602" s="2"/>
      <c r="DR602" s="2"/>
      <c r="DS602" s="2"/>
      <c r="DT602" s="2"/>
      <c r="DU602" s="2"/>
      <c r="DV602" s="2"/>
      <c r="DW602" s="2"/>
      <c r="DX602" s="2"/>
      <c r="DY602" s="2"/>
      <c r="DZ602" s="2"/>
      <c r="EA602" s="2"/>
      <c r="EB602" s="2"/>
      <c r="EC602" s="2"/>
      <c r="ED602" s="2"/>
      <c r="EE602" s="2"/>
      <c r="EF602" s="2"/>
      <c r="EG602" s="2"/>
      <c r="EH602" s="2"/>
      <c r="EI602" s="2"/>
      <c r="EJ602" s="2"/>
      <c r="EK602" s="2"/>
      <c r="EL602" s="2"/>
      <c r="EM602" s="2"/>
      <c r="EN602" s="2"/>
      <c r="EO602" s="2"/>
      <c r="EP602" s="2"/>
      <c r="EQ602" s="2"/>
      <c r="ER602" s="2"/>
      <c r="ES602" s="2"/>
      <c r="ET602" s="2"/>
      <c r="EU602" s="2"/>
      <c r="EV602" s="2"/>
      <c r="EW602" s="2"/>
      <c r="EX602" s="2"/>
      <c r="EY602" s="2"/>
      <c r="EZ602" s="2"/>
      <c r="FA602" s="2"/>
      <c r="FB602" s="2"/>
      <c r="FC602" s="2"/>
      <c r="FD602" s="2"/>
      <c r="FE602" s="2"/>
      <c r="FF602" s="2"/>
      <c r="FG602" s="2"/>
      <c r="FH602" s="2"/>
      <c r="FI602" s="2"/>
      <c r="FJ602" s="2"/>
      <c r="FK602" s="2"/>
      <c r="FL602" s="2"/>
      <c r="FM602" s="2"/>
      <c r="FN602" s="2"/>
      <c r="FO602" s="2"/>
      <c r="FP602" s="2"/>
      <c r="FQ602" s="2"/>
      <c r="FR602" s="2"/>
      <c r="FS602" s="2"/>
      <c r="FT602" s="2"/>
      <c r="FU602" s="2"/>
      <c r="FV602" s="2"/>
      <c r="FW602" s="2"/>
      <c r="FX602" s="2"/>
      <c r="FY602" s="2"/>
      <c r="FZ602" s="2"/>
      <c r="GA602" s="2"/>
      <c r="GB602" s="2"/>
      <c r="GC602" s="2"/>
      <c r="GD602" s="2"/>
      <c r="GE602" s="2"/>
      <c r="GF602" s="2"/>
      <c r="GG602" s="2"/>
      <c r="GH602" s="2"/>
      <c r="GI602" s="2"/>
      <c r="GJ602" s="2"/>
      <c r="GK602" s="2"/>
      <c r="GL602" s="2"/>
      <c r="GM602" s="2"/>
      <c r="GN602" s="2"/>
      <c r="GO602" s="2"/>
      <c r="GP602" s="2"/>
    </row>
    <row r="603" spans="6:198" s="1" customFormat="1" ht="12.75" customHeight="1">
      <c r="F603" s="81"/>
      <c r="G603" s="12"/>
      <c r="H603" s="12"/>
      <c r="I603" s="9"/>
      <c r="J603" s="9"/>
      <c r="K603" s="9"/>
      <c r="L603" s="9"/>
      <c r="M603" s="9"/>
      <c r="N603" s="9"/>
      <c r="O603" s="9"/>
      <c r="P603" s="9"/>
      <c r="Q603" s="9"/>
      <c r="R603" s="9"/>
      <c r="S603" s="9"/>
      <c r="T603" s="9"/>
      <c r="U603" s="9"/>
      <c r="V603" s="9"/>
      <c r="W603" s="9"/>
      <c r="X603" s="9"/>
      <c r="Y603" s="9"/>
      <c r="Z603" s="9"/>
      <c r="AA603" s="9"/>
      <c r="AB603" s="9"/>
      <c r="AC603" s="9"/>
      <c r="AD603" s="9"/>
      <c r="AE603" s="9"/>
      <c r="AF603" s="9"/>
      <c r="AG603" s="12"/>
      <c r="AH603" s="12"/>
      <c r="AI603" s="12"/>
      <c r="AJ603" s="12"/>
      <c r="AK603" s="12"/>
      <c r="AL603" s="12"/>
      <c r="AM603" s="12"/>
      <c r="AN603" s="12"/>
      <c r="AO603" s="12"/>
      <c r="AP603" s="12"/>
      <c r="AQ603" s="12"/>
      <c r="AR603" s="12"/>
      <c r="AS603" s="12"/>
      <c r="AT603" s="12"/>
      <c r="AU603" s="12"/>
      <c r="AV603" s="12"/>
      <c r="AW603" s="343"/>
      <c r="AX603" s="343"/>
      <c r="AY603" s="343"/>
      <c r="AZ603" s="343"/>
      <c r="BA603" s="343"/>
      <c r="BB603" s="343"/>
      <c r="BC603" s="343"/>
      <c r="BD603" s="343"/>
      <c r="BE603" s="336"/>
      <c r="BF603" s="336"/>
      <c r="BG603" s="336"/>
      <c r="BH603" s="336"/>
      <c r="BI603" s="81"/>
      <c r="BJ603" s="81"/>
      <c r="BK603" s="81"/>
      <c r="BR603" s="2"/>
      <c r="BS603" s="2"/>
      <c r="BT603" s="2"/>
      <c r="BU603" s="2"/>
      <c r="BV603" s="2"/>
      <c r="BW603" s="2"/>
      <c r="BX603" s="2"/>
      <c r="BY603" s="2"/>
      <c r="BZ603" s="2"/>
      <c r="CA603" s="2"/>
      <c r="CB603" s="2"/>
      <c r="CC603" s="2"/>
      <c r="CD603" s="2"/>
      <c r="CE603" s="2"/>
      <c r="CF603" s="2"/>
      <c r="CG603" s="2"/>
      <c r="CH603" s="2"/>
      <c r="CI603" s="2"/>
      <c r="CJ603" s="2"/>
      <c r="CK603" s="2"/>
      <c r="CL603" s="2"/>
      <c r="CM603" s="2"/>
      <c r="CN603" s="2"/>
      <c r="CO603" s="2"/>
      <c r="CP603" s="2"/>
      <c r="CQ603" s="2"/>
      <c r="CR603" s="2"/>
      <c r="CS603" s="2"/>
      <c r="CT603" s="2"/>
      <c r="CU603" s="2"/>
      <c r="CV603" s="2"/>
      <c r="CW603" s="2"/>
      <c r="CX603" s="2"/>
      <c r="CY603" s="2"/>
      <c r="CZ603" s="2"/>
      <c r="DA603" s="2"/>
      <c r="DB603" s="2"/>
      <c r="DC603" s="2"/>
      <c r="DD603" s="2"/>
      <c r="DE603" s="2"/>
      <c r="DF603" s="2"/>
      <c r="DG603" s="2"/>
      <c r="DH603" s="2"/>
      <c r="DI603" s="2"/>
      <c r="DJ603" s="2"/>
      <c r="DK603" s="2"/>
      <c r="DL603" s="2"/>
      <c r="DM603" s="2"/>
      <c r="DN603" s="2"/>
      <c r="DO603" s="2"/>
      <c r="DP603" s="2"/>
      <c r="DQ603" s="2"/>
      <c r="DR603" s="2"/>
      <c r="DS603" s="2"/>
      <c r="DT603" s="2"/>
      <c r="DU603" s="2"/>
      <c r="DV603" s="2"/>
      <c r="DW603" s="2"/>
      <c r="DX603" s="2"/>
      <c r="DY603" s="2"/>
      <c r="DZ603" s="2"/>
      <c r="EA603" s="2"/>
      <c r="EB603" s="2"/>
      <c r="EC603" s="2"/>
      <c r="ED603" s="2"/>
      <c r="EE603" s="2"/>
      <c r="EF603" s="2"/>
      <c r="EG603" s="2"/>
      <c r="EH603" s="2"/>
      <c r="EI603" s="2"/>
      <c r="EJ603" s="2"/>
      <c r="EK603" s="2"/>
      <c r="EL603" s="2"/>
      <c r="EM603" s="2"/>
      <c r="EN603" s="2"/>
      <c r="EO603" s="2"/>
      <c r="EP603" s="2"/>
      <c r="EQ603" s="2"/>
      <c r="ER603" s="2"/>
      <c r="ES603" s="2"/>
      <c r="ET603" s="2"/>
      <c r="EU603" s="2"/>
      <c r="EV603" s="2"/>
      <c r="EW603" s="2"/>
      <c r="EX603" s="2"/>
      <c r="EY603" s="2"/>
      <c r="EZ603" s="2"/>
      <c r="FA603" s="2"/>
      <c r="FB603" s="2"/>
      <c r="FC603" s="2"/>
      <c r="FD603" s="2"/>
      <c r="FE603" s="2"/>
      <c r="FF603" s="2"/>
      <c r="FG603" s="2"/>
      <c r="FH603" s="2"/>
      <c r="FI603" s="2"/>
      <c r="FJ603" s="2"/>
      <c r="FK603" s="2"/>
      <c r="FL603" s="2"/>
      <c r="FM603" s="2"/>
      <c r="FN603" s="2"/>
      <c r="FO603" s="2"/>
      <c r="FP603" s="2"/>
      <c r="FQ603" s="2"/>
      <c r="FR603" s="2"/>
      <c r="FS603" s="2"/>
      <c r="FT603" s="2"/>
      <c r="FU603" s="2"/>
      <c r="FV603" s="2"/>
      <c r="FW603" s="2"/>
      <c r="FX603" s="2"/>
      <c r="FY603" s="2"/>
      <c r="FZ603" s="2"/>
      <c r="GA603" s="2"/>
      <c r="GB603" s="2"/>
      <c r="GC603" s="2"/>
      <c r="GD603" s="2"/>
      <c r="GE603" s="2"/>
      <c r="GF603" s="2"/>
      <c r="GG603" s="2"/>
      <c r="GH603" s="2"/>
      <c r="GI603" s="2"/>
      <c r="GJ603" s="2"/>
      <c r="GK603" s="2"/>
      <c r="GL603" s="2"/>
      <c r="GM603" s="2"/>
      <c r="GN603" s="2"/>
      <c r="GO603" s="2"/>
      <c r="GP603" s="2"/>
    </row>
    <row r="604" spans="6:198" s="1" customFormat="1" ht="12.75" customHeight="1">
      <c r="F604" s="81"/>
      <c r="G604" s="12"/>
      <c r="H604" s="12"/>
      <c r="I604" s="9"/>
      <c r="J604" s="9"/>
      <c r="K604" s="326" t="s">
        <v>289</v>
      </c>
      <c r="L604" s="59"/>
      <c r="M604" s="59"/>
      <c r="N604" s="59"/>
      <c r="O604" s="59"/>
      <c r="P604" s="59"/>
      <c r="Q604" s="59"/>
      <c r="R604" s="59"/>
      <c r="S604" s="59"/>
      <c r="T604" s="59"/>
      <c r="U604" s="59"/>
      <c r="V604" s="59"/>
      <c r="W604" s="59"/>
      <c r="X604" s="59"/>
      <c r="Y604" s="59"/>
      <c r="Z604" s="59"/>
      <c r="AA604" s="59"/>
      <c r="AB604" s="59"/>
      <c r="AC604" s="59"/>
      <c r="AD604" s="59"/>
      <c r="AE604" s="59"/>
      <c r="AF604" s="59"/>
      <c r="AG604" s="339"/>
      <c r="AH604" s="339"/>
      <c r="AI604" s="339"/>
      <c r="AJ604" s="339"/>
      <c r="AK604" s="339"/>
      <c r="AL604" s="339"/>
      <c r="AM604" s="335"/>
      <c r="AN604" s="335"/>
      <c r="AO604" s="335"/>
      <c r="AP604" s="336"/>
      <c r="AQ604" s="336"/>
      <c r="AR604" s="336"/>
      <c r="AS604" s="336"/>
      <c r="AT604" s="336"/>
      <c r="AU604" s="336"/>
      <c r="AV604" s="336"/>
      <c r="AW604" s="336"/>
      <c r="AX604" s="336"/>
      <c r="AY604" s="336"/>
      <c r="AZ604" s="336"/>
      <c r="BA604" s="336"/>
      <c r="BB604" s="336"/>
      <c r="BC604" s="336"/>
      <c r="BD604" s="336"/>
      <c r="BE604" s="336"/>
      <c r="BF604" s="336"/>
      <c r="BG604" s="336"/>
      <c r="BH604" s="336"/>
      <c r="BI604" s="81"/>
      <c r="BJ604" s="81"/>
      <c r="BK604" s="81"/>
      <c r="BR604" s="2"/>
      <c r="BS604" s="2"/>
      <c r="BT604" s="2"/>
      <c r="BU604" s="2"/>
      <c r="BV604" s="2"/>
      <c r="BW604" s="2"/>
      <c r="BX604" s="2"/>
      <c r="BY604" s="2"/>
      <c r="BZ604" s="2"/>
      <c r="CA604" s="2"/>
      <c r="CB604" s="2"/>
      <c r="CC604" s="2"/>
      <c r="CD604" s="2"/>
      <c r="CE604" s="2"/>
      <c r="CF604" s="2"/>
      <c r="CG604" s="2"/>
      <c r="CH604" s="2"/>
      <c r="CI604" s="2"/>
      <c r="CJ604" s="2"/>
      <c r="CK604" s="2"/>
      <c r="CL604" s="2"/>
      <c r="CM604" s="2"/>
      <c r="CN604" s="2"/>
      <c r="CO604" s="2"/>
      <c r="CP604" s="2"/>
      <c r="CQ604" s="2"/>
      <c r="CR604" s="2"/>
      <c r="CS604" s="2"/>
      <c r="CT604" s="2"/>
      <c r="CU604" s="2"/>
      <c r="CV604" s="2"/>
      <c r="CW604" s="2"/>
      <c r="CX604" s="2"/>
      <c r="CY604" s="2"/>
      <c r="CZ604" s="2"/>
      <c r="DA604" s="2"/>
      <c r="DB604" s="2"/>
      <c r="DC604" s="2"/>
      <c r="DD604" s="2"/>
      <c r="DE604" s="2"/>
      <c r="DF604" s="2"/>
      <c r="DG604" s="2"/>
      <c r="DH604" s="2"/>
      <c r="DI604" s="2"/>
      <c r="DJ604" s="2"/>
      <c r="DK604" s="2"/>
      <c r="DL604" s="2"/>
      <c r="DM604" s="2"/>
      <c r="DN604" s="2"/>
      <c r="DO604" s="2"/>
      <c r="DP604" s="2"/>
      <c r="DQ604" s="2"/>
      <c r="DR604" s="2"/>
      <c r="DS604" s="2"/>
      <c r="DT604" s="2"/>
      <c r="DU604" s="2"/>
      <c r="DV604" s="2"/>
      <c r="DW604" s="2"/>
      <c r="DX604" s="2"/>
      <c r="DY604" s="2"/>
      <c r="DZ604" s="2"/>
      <c r="EA604" s="2"/>
      <c r="EB604" s="2"/>
      <c r="EC604" s="2"/>
      <c r="ED604" s="2"/>
      <c r="EE604" s="2"/>
      <c r="EF604" s="2"/>
      <c r="EG604" s="2"/>
      <c r="EH604" s="2"/>
      <c r="EI604" s="2"/>
      <c r="EJ604" s="2"/>
      <c r="EK604" s="2"/>
      <c r="EL604" s="2"/>
      <c r="EM604" s="2"/>
      <c r="EN604" s="2"/>
      <c r="EO604" s="2"/>
      <c r="EP604" s="2"/>
      <c r="EQ604" s="2"/>
      <c r="ER604" s="2"/>
      <c r="ES604" s="2"/>
      <c r="ET604" s="2"/>
      <c r="EU604" s="2"/>
      <c r="EV604" s="2"/>
      <c r="EW604" s="2"/>
      <c r="EX604" s="2"/>
      <c r="EY604" s="2"/>
      <c r="EZ604" s="2"/>
      <c r="FA604" s="2"/>
      <c r="FB604" s="2"/>
      <c r="FC604" s="2"/>
      <c r="FD604" s="2"/>
      <c r="FE604" s="2"/>
      <c r="FF604" s="2"/>
      <c r="FG604" s="2"/>
      <c r="FH604" s="2"/>
      <c r="FI604" s="2"/>
      <c r="FJ604" s="2"/>
      <c r="FK604" s="2"/>
      <c r="FL604" s="2"/>
      <c r="FM604" s="2"/>
      <c r="FN604" s="2"/>
      <c r="FO604" s="2"/>
      <c r="FP604" s="2"/>
      <c r="FQ604" s="2"/>
      <c r="FR604" s="2"/>
      <c r="FS604" s="2"/>
      <c r="FT604" s="2"/>
      <c r="FU604" s="2"/>
      <c r="FV604" s="2"/>
      <c r="FW604" s="2"/>
      <c r="FX604" s="2"/>
      <c r="FY604" s="2"/>
      <c r="FZ604" s="2"/>
      <c r="GA604" s="2"/>
      <c r="GB604" s="2"/>
      <c r="GC604" s="2"/>
      <c r="GD604" s="2"/>
      <c r="GE604" s="2"/>
      <c r="GF604" s="2"/>
      <c r="GG604" s="2"/>
      <c r="GH604" s="2"/>
      <c r="GI604" s="2"/>
      <c r="GJ604" s="2"/>
      <c r="GK604" s="2"/>
      <c r="GL604" s="2"/>
      <c r="GM604" s="2"/>
      <c r="GN604" s="2"/>
      <c r="GO604" s="2"/>
      <c r="GP604" s="2"/>
    </row>
    <row r="605" spans="6:198" s="1" customFormat="1" ht="12.75" customHeight="1">
      <c r="F605" s="81"/>
      <c r="G605" s="12"/>
      <c r="H605" s="12"/>
      <c r="I605" s="12"/>
      <c r="J605" s="12"/>
      <c r="K605" s="98" t="s">
        <v>290</v>
      </c>
      <c r="L605" s="98"/>
      <c r="M605" s="98"/>
      <c r="N605" s="98"/>
      <c r="O605" s="98"/>
      <c r="P605" s="98"/>
      <c r="Q605" s="98"/>
      <c r="R605" s="98"/>
      <c r="S605" s="98"/>
      <c r="T605" s="98"/>
      <c r="U605" s="81"/>
      <c r="V605" s="81"/>
      <c r="W605" s="81"/>
      <c r="X605" s="81"/>
      <c r="Y605" s="81"/>
      <c r="Z605" s="81"/>
      <c r="AA605" s="81"/>
      <c r="AB605" s="81"/>
      <c r="AC605" s="81"/>
      <c r="AD605" s="81"/>
      <c r="AE605" s="81"/>
      <c r="AF605" s="81"/>
      <c r="AG605" s="726">
        <v>365100</v>
      </c>
      <c r="AH605" s="726"/>
      <c r="AI605" s="726"/>
      <c r="AJ605" s="726"/>
      <c r="AK605" s="726"/>
      <c r="AL605" s="726"/>
      <c r="AM605" s="335"/>
      <c r="AN605" s="335"/>
      <c r="AO605" s="335"/>
      <c r="AP605" s="336"/>
      <c r="AQ605" s="336"/>
      <c r="AR605" s="336"/>
      <c r="AS605" s="336"/>
      <c r="AT605" s="336"/>
      <c r="AU605" s="336"/>
      <c r="AV605" s="336"/>
      <c r="AW605" s="336"/>
      <c r="AX605" s="336"/>
      <c r="AY605" s="339"/>
      <c r="AZ605" s="339"/>
      <c r="BA605" s="339"/>
      <c r="BB605" s="339"/>
      <c r="BC605" s="339"/>
      <c r="BD605" s="339"/>
      <c r="BE605" s="336"/>
      <c r="BF605" s="336"/>
      <c r="BG605" s="336"/>
      <c r="BH605" s="336"/>
      <c r="BI605" s="81"/>
      <c r="BJ605" s="81"/>
      <c r="BK605" s="81"/>
      <c r="BR605" s="2"/>
      <c r="BS605" s="2"/>
      <c r="BT605" s="2"/>
      <c r="BU605" s="2"/>
      <c r="BV605" s="2"/>
      <c r="BW605" s="2"/>
      <c r="BX605" s="2"/>
      <c r="BY605" s="2"/>
      <c r="BZ605" s="2"/>
      <c r="CA605" s="2"/>
      <c r="CB605" s="2"/>
      <c r="CC605" s="2"/>
      <c r="CD605" s="2"/>
      <c r="CE605" s="2"/>
      <c r="CF605" s="2"/>
      <c r="CG605" s="2"/>
      <c r="CH605" s="2"/>
      <c r="CI605" s="2"/>
      <c r="CJ605" s="2"/>
      <c r="CK605" s="2"/>
      <c r="CL605" s="2"/>
      <c r="CM605" s="2"/>
      <c r="CN605" s="2"/>
      <c r="CO605" s="2"/>
      <c r="CP605" s="2"/>
      <c r="CQ605" s="2"/>
      <c r="CR605" s="2"/>
      <c r="CS605" s="2"/>
      <c r="CT605" s="2"/>
      <c r="CU605" s="2"/>
      <c r="CV605" s="2"/>
      <c r="CW605" s="2"/>
      <c r="CX605" s="2"/>
      <c r="CY605" s="2"/>
      <c r="CZ605" s="2"/>
      <c r="DA605" s="2"/>
      <c r="DB605" s="2"/>
      <c r="DC605" s="2"/>
      <c r="DD605" s="2"/>
      <c r="DE605" s="2"/>
      <c r="DF605" s="2"/>
      <c r="DG605" s="2"/>
      <c r="DH605" s="2"/>
      <c r="DI605" s="2"/>
      <c r="DJ605" s="2"/>
      <c r="DK605" s="2"/>
      <c r="DL605" s="2"/>
      <c r="DM605" s="2"/>
      <c r="DN605" s="2"/>
      <c r="DO605" s="2"/>
      <c r="DP605" s="2"/>
      <c r="DQ605" s="2"/>
      <c r="DR605" s="2"/>
      <c r="DS605" s="2"/>
      <c r="DT605" s="2"/>
      <c r="DU605" s="2"/>
      <c r="DV605" s="2"/>
      <c r="DW605" s="2"/>
      <c r="DX605" s="2"/>
      <c r="DY605" s="2"/>
      <c r="DZ605" s="2"/>
      <c r="EA605" s="2"/>
      <c r="EB605" s="2"/>
      <c r="EC605" s="2"/>
      <c r="ED605" s="2"/>
      <c r="EE605" s="2"/>
      <c r="EF605" s="2"/>
      <c r="EG605" s="2"/>
      <c r="EH605" s="2"/>
      <c r="EI605" s="2"/>
      <c r="EJ605" s="2"/>
      <c r="EK605" s="2"/>
      <c r="EL605" s="2"/>
      <c r="EM605" s="2"/>
      <c r="EN605" s="2"/>
      <c r="EO605" s="2"/>
      <c r="EP605" s="2"/>
      <c r="EQ605" s="2"/>
      <c r="ER605" s="2"/>
      <c r="ES605" s="2"/>
      <c r="ET605" s="2"/>
      <c r="EU605" s="2"/>
      <c r="EV605" s="2"/>
      <c r="EW605" s="2"/>
      <c r="EX605" s="2"/>
      <c r="EY605" s="2"/>
      <c r="EZ605" s="2"/>
      <c r="FA605" s="2"/>
      <c r="FB605" s="2"/>
      <c r="FC605" s="2"/>
      <c r="FD605" s="2"/>
      <c r="FE605" s="2"/>
      <c r="FF605" s="2"/>
      <c r="FG605" s="2"/>
      <c r="FH605" s="2"/>
      <c r="FI605" s="2"/>
      <c r="FJ605" s="2"/>
      <c r="FK605" s="2"/>
      <c r="FL605" s="2"/>
      <c r="FM605" s="2"/>
      <c r="FN605" s="2"/>
      <c r="FO605" s="2"/>
      <c r="FP605" s="2"/>
      <c r="FQ605" s="2"/>
      <c r="FR605" s="2"/>
      <c r="FS605" s="2"/>
      <c r="FT605" s="2"/>
      <c r="FU605" s="2"/>
      <c r="FV605" s="2"/>
      <c r="FW605" s="2"/>
      <c r="FX605" s="2"/>
      <c r="FY605" s="2"/>
      <c r="FZ605" s="2"/>
      <c r="GA605" s="2"/>
      <c r="GB605" s="2"/>
      <c r="GC605" s="2"/>
      <c r="GD605" s="2"/>
      <c r="GE605" s="2"/>
      <c r="GF605" s="2"/>
      <c r="GG605" s="2"/>
      <c r="GH605" s="2"/>
      <c r="GI605" s="2"/>
      <c r="GJ605" s="2"/>
      <c r="GK605" s="2"/>
      <c r="GL605" s="2"/>
      <c r="GM605" s="2"/>
      <c r="GN605" s="2"/>
      <c r="GO605" s="2"/>
      <c r="GP605" s="2"/>
    </row>
    <row r="606" spans="6:198" s="1" customFormat="1" ht="12.75" customHeight="1">
      <c r="F606" s="81"/>
      <c r="G606" s="12"/>
      <c r="H606" s="12"/>
      <c r="I606" s="12"/>
      <c r="J606" s="12"/>
      <c r="K606" s="98" t="s">
        <v>291</v>
      </c>
      <c r="L606" s="160"/>
      <c r="M606" s="160"/>
      <c r="N606" s="160"/>
      <c r="O606" s="160"/>
      <c r="P606" s="160"/>
      <c r="Q606" s="160"/>
      <c r="R606" s="160"/>
      <c r="S606" s="160"/>
      <c r="T606" s="160"/>
      <c r="U606" s="160"/>
      <c r="V606" s="160"/>
      <c r="W606" s="160"/>
      <c r="X606" s="160"/>
      <c r="Y606" s="160"/>
      <c r="Z606" s="160"/>
      <c r="AA606" s="160"/>
      <c r="AB606" s="160"/>
      <c r="AC606" s="160"/>
      <c r="AD606" s="81"/>
      <c r="AE606" s="81"/>
      <c r="AF606" s="81"/>
      <c r="AG606" s="726">
        <f>'[2]Reserve Funds &amp; Ledgers'!F32</f>
        <v>365100</v>
      </c>
      <c r="AH606" s="726"/>
      <c r="AI606" s="726"/>
      <c r="AJ606" s="726"/>
      <c r="AK606" s="726"/>
      <c r="AL606" s="726"/>
      <c r="AM606" s="335"/>
      <c r="AN606" s="335"/>
      <c r="AO606" s="335"/>
      <c r="AP606" s="336"/>
      <c r="AQ606" s="336"/>
      <c r="AR606" s="336"/>
      <c r="AS606" s="336"/>
      <c r="AT606" s="336"/>
      <c r="AU606" s="336"/>
      <c r="AV606" s="336"/>
      <c r="AW606" s="336"/>
      <c r="AX606" s="336"/>
      <c r="AY606" s="336"/>
      <c r="AZ606" s="336"/>
      <c r="BA606" s="336"/>
      <c r="BB606" s="336"/>
      <c r="BC606" s="336"/>
      <c r="BD606" s="336"/>
      <c r="BE606" s="336"/>
      <c r="BF606" s="336"/>
      <c r="BG606" s="336"/>
      <c r="BH606" s="336"/>
      <c r="BI606" s="81"/>
      <c r="BJ606" s="81"/>
      <c r="BK606" s="81"/>
      <c r="BR606" s="2"/>
      <c r="BS606" s="2"/>
      <c r="BT606" s="2"/>
      <c r="BU606" s="2"/>
      <c r="BV606" s="2"/>
      <c r="BW606" s="2"/>
      <c r="BX606" s="2"/>
      <c r="BY606" s="2"/>
      <c r="BZ606" s="2"/>
      <c r="CA606" s="2"/>
      <c r="CB606" s="2"/>
      <c r="CC606" s="2"/>
      <c r="CD606" s="2"/>
      <c r="CE606" s="2"/>
      <c r="CF606" s="2"/>
      <c r="CG606" s="2"/>
      <c r="CH606" s="2"/>
      <c r="CI606" s="2"/>
      <c r="CJ606" s="2"/>
      <c r="CK606" s="2"/>
      <c r="CL606" s="2"/>
      <c r="CM606" s="2"/>
      <c r="CN606" s="2"/>
      <c r="CO606" s="2"/>
      <c r="CP606" s="2"/>
      <c r="CQ606" s="2"/>
      <c r="CR606" s="2"/>
      <c r="CS606" s="2"/>
      <c r="CT606" s="2"/>
      <c r="CU606" s="2"/>
      <c r="CV606" s="2"/>
      <c r="CW606" s="2"/>
      <c r="CX606" s="2"/>
      <c r="CY606" s="2"/>
      <c r="CZ606" s="2"/>
      <c r="DA606" s="2"/>
      <c r="DB606" s="2"/>
      <c r="DC606" s="2"/>
      <c r="DD606" s="2"/>
      <c r="DE606" s="2"/>
      <c r="DF606" s="2"/>
      <c r="DG606" s="2"/>
      <c r="DH606" s="2"/>
      <c r="DI606" s="2"/>
      <c r="DJ606" s="2"/>
      <c r="DK606" s="2"/>
      <c r="DL606" s="2"/>
      <c r="DM606" s="2"/>
      <c r="DN606" s="2"/>
      <c r="DO606" s="2"/>
      <c r="DP606" s="2"/>
      <c r="DQ606" s="2"/>
      <c r="DR606" s="2"/>
      <c r="DS606" s="2"/>
      <c r="DT606" s="2"/>
      <c r="DU606" s="2"/>
      <c r="DV606" s="2"/>
      <c r="DW606" s="2"/>
      <c r="DX606" s="2"/>
      <c r="DY606" s="2"/>
      <c r="DZ606" s="2"/>
      <c r="EA606" s="2"/>
      <c r="EB606" s="2"/>
      <c r="EC606" s="2"/>
      <c r="ED606" s="2"/>
      <c r="EE606" s="2"/>
      <c r="EF606" s="2"/>
      <c r="EG606" s="2"/>
      <c r="EH606" s="2"/>
      <c r="EI606" s="2"/>
      <c r="EJ606" s="2"/>
      <c r="EK606" s="2"/>
      <c r="EL606" s="2"/>
      <c r="EM606" s="2"/>
      <c r="EN606" s="2"/>
      <c r="EO606" s="2"/>
      <c r="EP606" s="2"/>
      <c r="EQ606" s="2"/>
      <c r="ER606" s="2"/>
      <c r="ES606" s="2"/>
      <c r="ET606" s="2"/>
      <c r="EU606" s="2"/>
      <c r="EV606" s="2"/>
      <c r="EW606" s="2"/>
      <c r="EX606" s="2"/>
      <c r="EY606" s="2"/>
      <c r="EZ606" s="2"/>
      <c r="FA606" s="2"/>
      <c r="FB606" s="2"/>
      <c r="FC606" s="2"/>
      <c r="FD606" s="2"/>
      <c r="FE606" s="2"/>
      <c r="FF606" s="2"/>
      <c r="FG606" s="2"/>
      <c r="FH606" s="2"/>
      <c r="FI606" s="2"/>
      <c r="FJ606" s="2"/>
      <c r="FK606" s="2"/>
      <c r="FL606" s="2"/>
      <c r="FM606" s="2"/>
      <c r="FN606" s="2"/>
      <c r="FO606" s="2"/>
      <c r="FP606" s="2"/>
      <c r="FQ606" s="2"/>
      <c r="FR606" s="2"/>
      <c r="FS606" s="2"/>
      <c r="FT606" s="2"/>
      <c r="FU606" s="2"/>
      <c r="FV606" s="2"/>
      <c r="FW606" s="2"/>
      <c r="FX606" s="2"/>
      <c r="FY606" s="2"/>
      <c r="FZ606" s="2"/>
      <c r="GA606" s="2"/>
      <c r="GB606" s="2"/>
      <c r="GC606" s="2"/>
      <c r="GD606" s="2"/>
      <c r="GE606" s="2"/>
      <c r="GF606" s="2"/>
      <c r="GG606" s="2"/>
      <c r="GH606" s="2"/>
      <c r="GI606" s="2"/>
      <c r="GJ606" s="2"/>
      <c r="GK606" s="2"/>
      <c r="GL606" s="2"/>
      <c r="GM606" s="2"/>
      <c r="GN606" s="2"/>
      <c r="GO606" s="2"/>
      <c r="GP606" s="2"/>
    </row>
    <row r="607" spans="6:198" s="1" customFormat="1" ht="12.75" customHeight="1">
      <c r="F607" s="81"/>
      <c r="G607" s="12"/>
      <c r="H607" s="12"/>
      <c r="I607" s="12"/>
      <c r="J607" s="12"/>
      <c r="K607" s="98" t="s">
        <v>292</v>
      </c>
      <c r="L607" s="160"/>
      <c r="M607" s="160"/>
      <c r="N607" s="160"/>
      <c r="O607" s="160"/>
      <c r="P607" s="160"/>
      <c r="Q607" s="160"/>
      <c r="R607" s="160"/>
      <c r="S607" s="160"/>
      <c r="T607" s="160"/>
      <c r="U607" s="160"/>
      <c r="V607" s="160"/>
      <c r="W607" s="160"/>
      <c r="X607" s="160"/>
      <c r="Y607" s="160"/>
      <c r="Z607" s="160"/>
      <c r="AA607" s="160"/>
      <c r="AB607" s="160"/>
      <c r="AC607" s="160"/>
      <c r="AD607" s="81"/>
      <c r="AE607" s="81"/>
      <c r="AF607" s="81"/>
      <c r="AG607" s="726">
        <f>IF([1]Input!$C$123=1,0,'[2]Reserve Funds &amp; Ledgers'!F43)</f>
        <v>0</v>
      </c>
      <c r="AH607" s="726"/>
      <c r="AI607" s="726"/>
      <c r="AJ607" s="726"/>
      <c r="AK607" s="726"/>
      <c r="AL607" s="726"/>
      <c r="AM607" s="335"/>
      <c r="AN607" s="335"/>
      <c r="AO607" s="335"/>
      <c r="AP607" s="336"/>
      <c r="AQ607" s="336"/>
      <c r="AR607" s="336"/>
      <c r="AS607" s="336"/>
      <c r="AT607" s="336"/>
      <c r="AU607" s="336"/>
      <c r="AV607" s="336"/>
      <c r="AW607" s="336"/>
      <c r="AX607" s="336"/>
      <c r="AY607" s="336"/>
      <c r="AZ607" s="336"/>
      <c r="BA607" s="336"/>
      <c r="BB607" s="336"/>
      <c r="BC607" s="336"/>
      <c r="BD607" s="336"/>
      <c r="BE607" s="336"/>
      <c r="BF607" s="336"/>
      <c r="BG607" s="336"/>
      <c r="BH607" s="336"/>
      <c r="BI607" s="81"/>
      <c r="BJ607" s="81"/>
      <c r="BK607" s="81"/>
      <c r="BR607" s="2"/>
      <c r="BS607" s="2"/>
      <c r="BT607" s="2"/>
      <c r="BU607" s="2"/>
      <c r="BV607" s="2"/>
      <c r="BW607" s="2"/>
      <c r="BX607" s="2"/>
      <c r="BY607" s="2"/>
      <c r="BZ607" s="2"/>
      <c r="CA607" s="2"/>
      <c r="CB607" s="2"/>
      <c r="CC607" s="2"/>
      <c r="CD607" s="2"/>
      <c r="CE607" s="2"/>
      <c r="CF607" s="2"/>
      <c r="CG607" s="2"/>
      <c r="CH607" s="2"/>
      <c r="CI607" s="2"/>
      <c r="CJ607" s="2"/>
      <c r="CK607" s="2"/>
      <c r="CL607" s="2"/>
      <c r="CM607" s="2"/>
      <c r="CN607" s="2"/>
      <c r="CO607" s="2"/>
      <c r="CP607" s="2"/>
      <c r="CQ607" s="2"/>
      <c r="CR607" s="2"/>
      <c r="CS607" s="2"/>
      <c r="CT607" s="2"/>
      <c r="CU607" s="2"/>
      <c r="CV607" s="2"/>
      <c r="CW607" s="2"/>
      <c r="CX607" s="2"/>
      <c r="CY607" s="2"/>
      <c r="CZ607" s="2"/>
      <c r="DA607" s="2"/>
      <c r="DB607" s="2"/>
      <c r="DC607" s="2"/>
      <c r="DD607" s="2"/>
      <c r="DE607" s="2"/>
      <c r="DF607" s="2"/>
      <c r="DG607" s="2"/>
      <c r="DH607" s="2"/>
      <c r="DI607" s="2"/>
      <c r="DJ607" s="2"/>
      <c r="DK607" s="2"/>
      <c r="DL607" s="2"/>
      <c r="DM607" s="2"/>
      <c r="DN607" s="2"/>
      <c r="DO607" s="2"/>
      <c r="DP607" s="2"/>
      <c r="DQ607" s="2"/>
      <c r="DR607" s="2"/>
      <c r="DS607" s="2"/>
      <c r="DT607" s="2"/>
      <c r="DU607" s="2"/>
      <c r="DV607" s="2"/>
      <c r="DW607" s="2"/>
      <c r="DX607" s="2"/>
      <c r="DY607" s="2"/>
      <c r="DZ607" s="2"/>
      <c r="EA607" s="2"/>
      <c r="EB607" s="2"/>
      <c r="EC607" s="2"/>
      <c r="ED607" s="2"/>
      <c r="EE607" s="2"/>
      <c r="EF607" s="2"/>
      <c r="EG607" s="2"/>
      <c r="EH607" s="2"/>
      <c r="EI607" s="2"/>
      <c r="EJ607" s="2"/>
      <c r="EK607" s="2"/>
      <c r="EL607" s="2"/>
      <c r="EM607" s="2"/>
      <c r="EN607" s="2"/>
      <c r="EO607" s="2"/>
      <c r="EP607" s="2"/>
      <c r="EQ607" s="2"/>
      <c r="ER607" s="2"/>
      <c r="ES607" s="2"/>
      <c r="ET607" s="2"/>
      <c r="EU607" s="2"/>
      <c r="EV607" s="2"/>
      <c r="EW607" s="2"/>
      <c r="EX607" s="2"/>
      <c r="EY607" s="2"/>
      <c r="EZ607" s="2"/>
      <c r="FA607" s="2"/>
      <c r="FB607" s="2"/>
      <c r="FC607" s="2"/>
      <c r="FD607" s="2"/>
      <c r="FE607" s="2"/>
      <c r="FF607" s="2"/>
      <c r="FG607" s="2"/>
      <c r="FH607" s="2"/>
      <c r="FI607" s="2"/>
      <c r="FJ607" s="2"/>
      <c r="FK607" s="2"/>
      <c r="FL607" s="2"/>
      <c r="FM607" s="2"/>
      <c r="FN607" s="2"/>
      <c r="FO607" s="2"/>
      <c r="FP607" s="2"/>
      <c r="FQ607" s="2"/>
      <c r="FR607" s="2"/>
      <c r="FS607" s="2"/>
      <c r="FT607" s="2"/>
      <c r="FU607" s="2"/>
      <c r="FV607" s="2"/>
      <c r="FW607" s="2"/>
      <c r="FX607" s="2"/>
      <c r="FY607" s="2"/>
      <c r="FZ607" s="2"/>
      <c r="GA607" s="2"/>
      <c r="GB607" s="2"/>
      <c r="GC607" s="2"/>
      <c r="GD607" s="2"/>
      <c r="GE607" s="2"/>
      <c r="GF607" s="2"/>
      <c r="GG607" s="2"/>
      <c r="GH607" s="2"/>
      <c r="GI607" s="2"/>
      <c r="GJ607" s="2"/>
      <c r="GK607" s="2"/>
      <c r="GL607" s="2"/>
      <c r="GM607" s="2"/>
      <c r="GN607" s="2"/>
      <c r="GO607" s="2"/>
      <c r="GP607" s="2"/>
    </row>
    <row r="608" spans="6:198" s="1" customFormat="1" ht="12.75" customHeight="1">
      <c r="F608" s="81"/>
      <c r="G608" s="12"/>
      <c r="H608" s="12"/>
      <c r="I608" s="12"/>
      <c r="J608" s="12"/>
      <c r="K608" s="160"/>
      <c r="L608" s="160"/>
      <c r="M608" s="160"/>
      <c r="N608" s="160"/>
      <c r="O608" s="59" t="s">
        <v>286</v>
      </c>
      <c r="P608" s="160"/>
      <c r="Q608" s="160"/>
      <c r="R608" s="160"/>
      <c r="S608" s="160"/>
      <c r="T608" s="160"/>
      <c r="U608" s="160"/>
      <c r="V608" s="160"/>
      <c r="W608" s="160"/>
      <c r="X608" s="160"/>
      <c r="Y608" s="160"/>
      <c r="Z608" s="160"/>
      <c r="AA608" s="160"/>
      <c r="AB608" s="160"/>
      <c r="AC608" s="160"/>
      <c r="AD608" s="81"/>
      <c r="AE608" s="81"/>
      <c r="AF608" s="81"/>
      <c r="AG608" s="339"/>
      <c r="AH608" s="339"/>
      <c r="AI608" s="339"/>
      <c r="AJ608" s="339"/>
      <c r="AK608" s="339"/>
      <c r="AL608" s="339"/>
      <c r="AM608" s="335"/>
      <c r="AN608" s="335"/>
      <c r="AO608" s="335"/>
      <c r="AP608" s="726">
        <f>'[2]Reserve Funds &amp; Ledgers'!F34</f>
        <v>0</v>
      </c>
      <c r="AQ608" s="726"/>
      <c r="AR608" s="726"/>
      <c r="AS608" s="726"/>
      <c r="AT608" s="726"/>
      <c r="AU608" s="726"/>
      <c r="AV608" s="336"/>
      <c r="AW608" s="336"/>
      <c r="AX608" s="336"/>
      <c r="AY608" s="336"/>
      <c r="AZ608" s="336"/>
      <c r="BA608" s="336"/>
      <c r="BB608" s="336"/>
      <c r="BC608" s="336"/>
      <c r="BD608" s="336"/>
      <c r="BE608" s="336"/>
      <c r="BF608" s="336"/>
      <c r="BG608" s="336"/>
      <c r="BH608" s="336"/>
      <c r="BI608" s="81"/>
      <c r="BJ608" s="81"/>
      <c r="BK608" s="81"/>
      <c r="BR608" s="2"/>
      <c r="BS608" s="2"/>
      <c r="BT608" s="2"/>
      <c r="BU608" s="2"/>
      <c r="BV608" s="2"/>
      <c r="BW608" s="2"/>
      <c r="BX608" s="2"/>
      <c r="BY608" s="2"/>
      <c r="BZ608" s="2"/>
      <c r="CA608" s="2"/>
      <c r="CB608" s="2"/>
      <c r="CC608" s="2"/>
      <c r="CD608" s="2"/>
      <c r="CE608" s="2"/>
      <c r="CF608" s="2"/>
      <c r="CG608" s="2"/>
      <c r="CH608" s="2"/>
      <c r="CI608" s="2"/>
      <c r="CJ608" s="2"/>
      <c r="CK608" s="2"/>
      <c r="CL608" s="2"/>
      <c r="CM608" s="2"/>
      <c r="CN608" s="2"/>
      <c r="CO608" s="2"/>
      <c r="CP608" s="2"/>
      <c r="CQ608" s="2"/>
      <c r="CR608" s="2"/>
      <c r="CS608" s="2"/>
      <c r="CT608" s="2"/>
      <c r="CU608" s="2"/>
      <c r="CV608" s="2"/>
      <c r="CW608" s="2"/>
      <c r="CX608" s="2"/>
      <c r="CY608" s="2"/>
      <c r="CZ608" s="2"/>
      <c r="DA608" s="2"/>
      <c r="DB608" s="2"/>
      <c r="DC608" s="2"/>
      <c r="DD608" s="2"/>
      <c r="DE608" s="2"/>
      <c r="DF608" s="2"/>
      <c r="DG608" s="2"/>
      <c r="DH608" s="2"/>
      <c r="DI608" s="2"/>
      <c r="DJ608" s="2"/>
      <c r="DK608" s="2"/>
      <c r="DL608" s="2"/>
      <c r="DM608" s="2"/>
      <c r="DN608" s="2"/>
      <c r="DO608" s="2"/>
      <c r="DP608" s="2"/>
      <c r="DQ608" s="2"/>
      <c r="DR608" s="2"/>
      <c r="DS608" s="2"/>
      <c r="DT608" s="2"/>
      <c r="DU608" s="2"/>
      <c r="DV608" s="2"/>
      <c r="DW608" s="2"/>
      <c r="DX608" s="2"/>
      <c r="DY608" s="2"/>
      <c r="DZ608" s="2"/>
      <c r="EA608" s="2"/>
      <c r="EB608" s="2"/>
      <c r="EC608" s="2"/>
      <c r="ED608" s="2"/>
      <c r="EE608" s="2"/>
      <c r="EF608" s="2"/>
      <c r="EG608" s="2"/>
      <c r="EH608" s="2"/>
      <c r="EI608" s="2"/>
      <c r="EJ608" s="2"/>
      <c r="EK608" s="2"/>
      <c r="EL608" s="2"/>
      <c r="EM608" s="2"/>
      <c r="EN608" s="2"/>
      <c r="EO608" s="2"/>
      <c r="EP608" s="2"/>
      <c r="EQ608" s="2"/>
      <c r="ER608" s="2"/>
      <c r="ES608" s="2"/>
      <c r="ET608" s="2"/>
      <c r="EU608" s="2"/>
      <c r="EV608" s="2"/>
      <c r="EW608" s="2"/>
      <c r="EX608" s="2"/>
      <c r="EY608" s="2"/>
      <c r="EZ608" s="2"/>
      <c r="FA608" s="2"/>
      <c r="FB608" s="2"/>
      <c r="FC608" s="2"/>
      <c r="FD608" s="2"/>
      <c r="FE608" s="2"/>
      <c r="FF608" s="2"/>
      <c r="FG608" s="2"/>
      <c r="FH608" s="2"/>
      <c r="FI608" s="2"/>
      <c r="FJ608" s="2"/>
      <c r="FK608" s="2"/>
      <c r="FL608" s="2"/>
      <c r="FM608" s="2"/>
      <c r="FN608" s="2"/>
      <c r="FO608" s="2"/>
      <c r="FP608" s="2"/>
      <c r="FQ608" s="2"/>
      <c r="FR608" s="2"/>
      <c r="FS608" s="2"/>
      <c r="FT608" s="2"/>
      <c r="FU608" s="2"/>
      <c r="FV608" s="2"/>
      <c r="FW608" s="2"/>
      <c r="FX608" s="2"/>
      <c r="FY608" s="2"/>
      <c r="FZ608" s="2"/>
      <c r="GA608" s="2"/>
      <c r="GB608" s="2"/>
      <c r="GC608" s="2"/>
      <c r="GD608" s="2"/>
      <c r="GE608" s="2"/>
      <c r="GF608" s="2"/>
      <c r="GG608" s="2"/>
      <c r="GH608" s="2"/>
      <c r="GI608" s="2"/>
      <c r="GJ608" s="2"/>
      <c r="GK608" s="2"/>
      <c r="GL608" s="2"/>
      <c r="GM608" s="2"/>
      <c r="GN608" s="2"/>
      <c r="GO608" s="2"/>
      <c r="GP608" s="2"/>
    </row>
    <row r="609" spans="6:198" s="1" customFormat="1" ht="12.75" customHeight="1">
      <c r="F609" s="81"/>
      <c r="G609" s="12"/>
      <c r="H609" s="12"/>
      <c r="I609" s="12"/>
      <c r="J609" s="12"/>
      <c r="K609" s="338"/>
      <c r="L609" s="340"/>
      <c r="M609" s="9"/>
      <c r="N609" s="59"/>
      <c r="O609" s="59" t="s">
        <v>287</v>
      </c>
      <c r="P609" s="59"/>
      <c r="Q609" s="59"/>
      <c r="R609" s="59"/>
      <c r="S609" s="59"/>
      <c r="T609" s="59"/>
      <c r="U609" s="59"/>
      <c r="V609" s="59"/>
      <c r="W609" s="59"/>
      <c r="X609" s="59"/>
      <c r="Y609" s="59"/>
      <c r="Z609" s="59"/>
      <c r="AA609" s="59"/>
      <c r="AB609" s="59"/>
      <c r="AC609" s="59"/>
      <c r="AD609" s="59"/>
      <c r="AE609" s="59"/>
      <c r="AF609" s="59"/>
      <c r="AG609" s="339"/>
      <c r="AH609" s="339"/>
      <c r="AI609" s="339"/>
      <c r="AJ609" s="339"/>
      <c r="AK609" s="339"/>
      <c r="AL609" s="339"/>
      <c r="AM609" s="344"/>
      <c r="AN609" s="344"/>
      <c r="AO609" s="344"/>
      <c r="AP609" s="336"/>
      <c r="AQ609" s="336"/>
      <c r="AR609" s="336"/>
      <c r="AS609" s="336"/>
      <c r="AT609" s="336"/>
      <c r="AU609" s="336"/>
      <c r="AV609" s="343"/>
      <c r="AW609" s="343"/>
      <c r="AX609" s="343"/>
      <c r="AY609" s="726">
        <f>IF([1]Input!$C$123&lt;=4,0,'[2]Reserve Funds &amp; Ledgers'!F33+'[2]Reserve Funds &amp; Ledgers'!F38)</f>
        <v>0</v>
      </c>
      <c r="AZ609" s="726"/>
      <c r="BA609" s="726"/>
      <c r="BB609" s="726"/>
      <c r="BC609" s="726"/>
      <c r="BD609" s="726"/>
      <c r="BE609" s="336"/>
      <c r="BF609" s="336"/>
      <c r="BG609" s="336"/>
      <c r="BH609" s="336"/>
      <c r="BI609" s="81"/>
      <c r="BJ609" s="81"/>
      <c r="BK609" s="81"/>
      <c r="BR609" s="2"/>
      <c r="BS609" s="2"/>
      <c r="BT609" s="2"/>
      <c r="BU609" s="2"/>
      <c r="BV609" s="2"/>
      <c r="BW609" s="2"/>
      <c r="BX609" s="2"/>
      <c r="BY609" s="2"/>
      <c r="BZ609" s="2"/>
      <c r="CA609" s="2"/>
      <c r="CB609" s="2"/>
      <c r="CC609" s="2"/>
      <c r="CD609" s="2"/>
      <c r="CE609" s="2"/>
      <c r="CF609" s="2"/>
      <c r="CG609" s="2"/>
      <c r="CH609" s="2"/>
      <c r="CI609" s="2"/>
      <c r="CJ609" s="2"/>
      <c r="CK609" s="2"/>
      <c r="CL609" s="2"/>
      <c r="CM609" s="2"/>
      <c r="CN609" s="2"/>
      <c r="CO609" s="2"/>
      <c r="CP609" s="2"/>
      <c r="CQ609" s="2"/>
      <c r="CR609" s="2"/>
      <c r="CS609" s="2"/>
      <c r="CT609" s="2"/>
      <c r="CU609" s="2"/>
      <c r="CV609" s="2"/>
      <c r="CW609" s="2"/>
      <c r="CX609" s="2"/>
      <c r="CY609" s="2"/>
      <c r="CZ609" s="2"/>
      <c r="DA609" s="2"/>
      <c r="DB609" s="2"/>
      <c r="DC609" s="2"/>
      <c r="DD609" s="2"/>
      <c r="DE609" s="2"/>
      <c r="DF609" s="2"/>
      <c r="DG609" s="2"/>
      <c r="DH609" s="2"/>
      <c r="DI609" s="2"/>
      <c r="DJ609" s="2"/>
      <c r="DK609" s="2"/>
      <c r="DL609" s="2"/>
      <c r="DM609" s="2"/>
      <c r="DN609" s="2"/>
      <c r="DO609" s="2"/>
      <c r="DP609" s="2"/>
      <c r="DQ609" s="2"/>
      <c r="DR609" s="2"/>
      <c r="DS609" s="2"/>
      <c r="DT609" s="2"/>
      <c r="DU609" s="2"/>
      <c r="DV609" s="2"/>
      <c r="DW609" s="2"/>
      <c r="DX609" s="2"/>
      <c r="DY609" s="2"/>
      <c r="DZ609" s="2"/>
      <c r="EA609" s="2"/>
      <c r="EB609" s="2"/>
      <c r="EC609" s="2"/>
      <c r="ED609" s="2"/>
      <c r="EE609" s="2"/>
      <c r="EF609" s="2"/>
      <c r="EG609" s="2"/>
      <c r="EH609" s="2"/>
      <c r="EI609" s="2"/>
      <c r="EJ609" s="2"/>
      <c r="EK609" s="2"/>
      <c r="EL609" s="2"/>
      <c r="EM609" s="2"/>
      <c r="EN609" s="2"/>
      <c r="EO609" s="2"/>
      <c r="EP609" s="2"/>
      <c r="EQ609" s="2"/>
      <c r="ER609" s="2"/>
      <c r="ES609" s="2"/>
      <c r="ET609" s="2"/>
      <c r="EU609" s="2"/>
      <c r="EV609" s="2"/>
      <c r="EW609" s="2"/>
      <c r="EX609" s="2"/>
      <c r="EY609" s="2"/>
      <c r="EZ609" s="2"/>
      <c r="FA609" s="2"/>
      <c r="FB609" s="2"/>
      <c r="FC609" s="2"/>
      <c r="FD609" s="2"/>
      <c r="FE609" s="2"/>
      <c r="FF609" s="2"/>
      <c r="FG609" s="2"/>
      <c r="FH609" s="2"/>
      <c r="FI609" s="2"/>
      <c r="FJ609" s="2"/>
      <c r="FK609" s="2"/>
      <c r="FL609" s="2"/>
      <c r="FM609" s="2"/>
      <c r="FN609" s="2"/>
      <c r="FO609" s="2"/>
      <c r="FP609" s="2"/>
      <c r="FQ609" s="2"/>
      <c r="FR609" s="2"/>
      <c r="FS609" s="2"/>
      <c r="FT609" s="2"/>
      <c r="FU609" s="2"/>
      <c r="FV609" s="2"/>
      <c r="FW609" s="2"/>
      <c r="FX609" s="2"/>
      <c r="FY609" s="2"/>
      <c r="FZ609" s="2"/>
      <c r="GA609" s="2"/>
      <c r="GB609" s="2"/>
      <c r="GC609" s="2"/>
      <c r="GD609" s="2"/>
      <c r="GE609" s="2"/>
      <c r="GF609" s="2"/>
      <c r="GG609" s="2"/>
      <c r="GH609" s="2"/>
      <c r="GI609" s="2"/>
      <c r="GJ609" s="2"/>
      <c r="GK609" s="2"/>
      <c r="GL609" s="2"/>
      <c r="GM609" s="2"/>
      <c r="GN609" s="2"/>
      <c r="GO609" s="2"/>
      <c r="GP609" s="2"/>
    </row>
    <row r="610" spans="6:198" s="1" customFormat="1" ht="12.75" customHeight="1">
      <c r="F610" s="81"/>
      <c r="G610" s="12"/>
      <c r="H610" s="12"/>
      <c r="I610" s="12"/>
      <c r="J610" s="12"/>
      <c r="K610" s="338"/>
      <c r="L610" s="340"/>
      <c r="M610" s="9"/>
      <c r="N610" s="59"/>
      <c r="O610" s="59"/>
      <c r="P610" s="59"/>
      <c r="Q610" s="59"/>
      <c r="R610" s="59"/>
      <c r="S610" s="59"/>
      <c r="T610" s="59"/>
      <c r="U610" s="59"/>
      <c r="V610" s="59"/>
      <c r="W610" s="59"/>
      <c r="X610" s="59"/>
      <c r="Y610" s="59"/>
      <c r="Z610" s="59"/>
      <c r="AA610" s="59"/>
      <c r="AB610" s="59"/>
      <c r="AC610" s="59"/>
      <c r="AD610" s="59"/>
      <c r="AE610" s="59"/>
      <c r="AF610" s="59"/>
      <c r="AG610" s="719"/>
      <c r="AH610" s="719"/>
      <c r="AI610" s="719"/>
      <c r="AJ610" s="719"/>
      <c r="AK610" s="719"/>
      <c r="AL610" s="719"/>
      <c r="AM610" s="345"/>
      <c r="AN610" s="345"/>
      <c r="AO610" s="345"/>
      <c r="AP610" s="744"/>
      <c r="AQ610" s="744"/>
      <c r="AR610" s="744"/>
      <c r="AS610" s="744"/>
      <c r="AT610" s="744"/>
      <c r="AU610" s="744"/>
      <c r="AV610" s="346"/>
      <c r="AW610" s="346"/>
      <c r="AX610" s="343"/>
      <c r="AY610" s="343"/>
      <c r="AZ610" s="343"/>
      <c r="BA610" s="343"/>
      <c r="BB610" s="343"/>
      <c r="BC610" s="343"/>
      <c r="BD610" s="343"/>
      <c r="BE610" s="336"/>
      <c r="BF610" s="336"/>
      <c r="BG610" s="336"/>
      <c r="BH610" s="336"/>
      <c r="BI610" s="81"/>
      <c r="BJ610" s="81"/>
      <c r="BK610" s="81"/>
      <c r="BR610" s="2"/>
      <c r="BS610" s="2"/>
      <c r="BT610" s="2"/>
      <c r="BU610" s="2"/>
      <c r="BV610" s="2"/>
      <c r="BW610" s="2"/>
      <c r="BX610" s="2"/>
      <c r="BY610" s="2"/>
      <c r="BZ610" s="2"/>
      <c r="CA610" s="2"/>
      <c r="CB610" s="2"/>
      <c r="CC610" s="2"/>
      <c r="CD610" s="2"/>
      <c r="CE610" s="2"/>
      <c r="CF610" s="2"/>
      <c r="CG610" s="2"/>
      <c r="CH610" s="2"/>
      <c r="CI610" s="2"/>
      <c r="CJ610" s="2"/>
      <c r="CK610" s="2"/>
      <c r="CL610" s="2"/>
      <c r="CM610" s="2"/>
      <c r="CN610" s="2"/>
      <c r="CO610" s="2"/>
      <c r="CP610" s="2"/>
      <c r="CQ610" s="2"/>
      <c r="CR610" s="2"/>
      <c r="CS610" s="2"/>
      <c r="CT610" s="2"/>
      <c r="CU610" s="2"/>
      <c r="CV610" s="2"/>
      <c r="CW610" s="2"/>
      <c r="CX610" s="2"/>
      <c r="CY610" s="2"/>
      <c r="CZ610" s="2"/>
      <c r="DA610" s="2"/>
      <c r="DB610" s="2"/>
      <c r="DC610" s="2"/>
      <c r="DD610" s="2"/>
      <c r="DE610" s="2"/>
      <c r="DF610" s="2"/>
      <c r="DG610" s="2"/>
      <c r="DH610" s="2"/>
      <c r="DI610" s="2"/>
      <c r="DJ610" s="2"/>
      <c r="DK610" s="2"/>
      <c r="DL610" s="2"/>
      <c r="DM610" s="2"/>
      <c r="DN610" s="2"/>
      <c r="DO610" s="2"/>
      <c r="DP610" s="2"/>
      <c r="DQ610" s="2"/>
      <c r="DR610" s="2"/>
      <c r="DS610" s="2"/>
      <c r="DT610" s="2"/>
      <c r="DU610" s="2"/>
      <c r="DV610" s="2"/>
      <c r="DW610" s="2"/>
      <c r="DX610" s="2"/>
      <c r="DY610" s="2"/>
      <c r="DZ610" s="2"/>
      <c r="EA610" s="2"/>
      <c r="EB610" s="2"/>
      <c r="EC610" s="2"/>
      <c r="ED610" s="2"/>
      <c r="EE610" s="2"/>
      <c r="EF610" s="2"/>
      <c r="EG610" s="2"/>
      <c r="EH610" s="2"/>
      <c r="EI610" s="2"/>
      <c r="EJ610" s="2"/>
      <c r="EK610" s="2"/>
      <c r="EL610" s="2"/>
      <c r="EM610" s="2"/>
      <c r="EN610" s="2"/>
      <c r="EO610" s="2"/>
      <c r="EP610" s="2"/>
      <c r="EQ610" s="2"/>
      <c r="ER610" s="2"/>
      <c r="ES610" s="2"/>
      <c r="ET610" s="2"/>
      <c r="EU610" s="2"/>
      <c r="EV610" s="2"/>
      <c r="EW610" s="2"/>
      <c r="EX610" s="2"/>
      <c r="EY610" s="2"/>
      <c r="EZ610" s="2"/>
      <c r="FA610" s="2"/>
      <c r="FB610" s="2"/>
      <c r="FC610" s="2"/>
      <c r="FD610" s="2"/>
      <c r="FE610" s="2"/>
      <c r="FF610" s="2"/>
      <c r="FG610" s="2"/>
      <c r="FH610" s="2"/>
      <c r="FI610" s="2"/>
      <c r="FJ610" s="2"/>
      <c r="FK610" s="2"/>
      <c r="FL610" s="2"/>
      <c r="FM610" s="2"/>
      <c r="FN610" s="2"/>
      <c r="FO610" s="2"/>
      <c r="FP610" s="2"/>
      <c r="FQ610" s="2"/>
      <c r="FR610" s="2"/>
      <c r="FS610" s="2"/>
      <c r="FT610" s="2"/>
      <c r="FU610" s="2"/>
      <c r="FV610" s="2"/>
      <c r="FW610" s="2"/>
      <c r="FX610" s="2"/>
      <c r="FY610" s="2"/>
      <c r="FZ610" s="2"/>
      <c r="GA610" s="2"/>
      <c r="GB610" s="2"/>
      <c r="GC610" s="2"/>
      <c r="GD610" s="2"/>
      <c r="GE610" s="2"/>
      <c r="GF610" s="2"/>
      <c r="GG610" s="2"/>
      <c r="GH610" s="2"/>
      <c r="GI610" s="2"/>
      <c r="GJ610" s="2"/>
      <c r="GK610" s="2"/>
      <c r="GL610" s="2"/>
      <c r="GM610" s="2"/>
      <c r="GN610" s="2"/>
      <c r="GO610" s="2"/>
      <c r="GP610" s="2"/>
    </row>
    <row r="611" spans="6:198" s="1" customFormat="1" ht="12.75" customHeight="1" thickBot="1">
      <c r="F611" s="81"/>
      <c r="G611" s="12"/>
      <c r="H611" s="12"/>
      <c r="I611" s="12"/>
      <c r="J611" s="12"/>
      <c r="K611" s="338"/>
      <c r="L611" s="340"/>
      <c r="M611" s="264" t="s">
        <v>288</v>
      </c>
      <c r="N611" s="59"/>
      <c r="O611" s="59"/>
      <c r="P611" s="59"/>
      <c r="Q611" s="59"/>
      <c r="R611" s="59"/>
      <c r="S611" s="59"/>
      <c r="T611" s="59"/>
      <c r="U611" s="59"/>
      <c r="V611" s="59"/>
      <c r="W611" s="59"/>
      <c r="X611" s="59"/>
      <c r="Y611" s="59"/>
      <c r="Z611" s="59"/>
      <c r="AA611" s="59"/>
      <c r="AB611" s="59"/>
      <c r="AC611" s="59"/>
      <c r="AD611" s="59"/>
      <c r="AE611" s="59"/>
      <c r="AF611" s="59"/>
      <c r="AG611" s="746">
        <f>IF([1]Input!$C$123&lt;5,AG605,'[2]Reserve Funds &amp; Ledgers'!F40)</f>
        <v>365100</v>
      </c>
      <c r="AH611" s="746"/>
      <c r="AI611" s="746"/>
      <c r="AJ611" s="746"/>
      <c r="AK611" s="746"/>
      <c r="AL611" s="746"/>
      <c r="AM611" s="346"/>
      <c r="AN611" s="346"/>
      <c r="AO611" s="346"/>
      <c r="AP611" s="346"/>
      <c r="AQ611" s="346"/>
      <c r="AR611" s="346"/>
      <c r="AS611" s="346"/>
      <c r="AT611" s="346"/>
      <c r="AU611" s="346"/>
      <c r="AV611" s="346"/>
      <c r="AW611" s="346"/>
      <c r="AX611" s="343"/>
      <c r="AY611" s="343"/>
      <c r="AZ611" s="343"/>
      <c r="BA611" s="343"/>
      <c r="BB611" s="343"/>
      <c r="BC611" s="343"/>
      <c r="BD611" s="343"/>
      <c r="BE611" s="336"/>
      <c r="BF611" s="336"/>
      <c r="BG611" s="336"/>
      <c r="BH611" s="336"/>
      <c r="BI611" s="81"/>
      <c r="BJ611" s="81"/>
      <c r="BK611" s="81"/>
      <c r="BR611" s="2"/>
      <c r="BS611" s="2"/>
      <c r="BT611" s="2"/>
      <c r="BU611" s="2"/>
      <c r="BV611" s="2"/>
      <c r="BW611" s="2"/>
      <c r="BX611" s="2"/>
      <c r="BY611" s="2"/>
      <c r="BZ611" s="2"/>
      <c r="CA611" s="2"/>
      <c r="CB611" s="2"/>
      <c r="CC611" s="2"/>
      <c r="CD611" s="2"/>
      <c r="CE611" s="2"/>
      <c r="CF611" s="2"/>
      <c r="CG611" s="2"/>
      <c r="CH611" s="2"/>
      <c r="CI611" s="2"/>
      <c r="CJ611" s="2"/>
      <c r="CK611" s="2"/>
      <c r="CL611" s="2"/>
      <c r="CM611" s="2"/>
      <c r="CN611" s="2"/>
      <c r="CO611" s="2"/>
      <c r="CP611" s="2"/>
      <c r="CQ611" s="2"/>
      <c r="CR611" s="2"/>
      <c r="CS611" s="2"/>
      <c r="CT611" s="2"/>
      <c r="CU611" s="2"/>
      <c r="CV611" s="2"/>
      <c r="CW611" s="2"/>
      <c r="CX611" s="2"/>
      <c r="CY611" s="2"/>
      <c r="CZ611" s="2"/>
      <c r="DA611" s="2"/>
      <c r="DB611" s="2"/>
      <c r="DC611" s="2"/>
      <c r="DD611" s="2"/>
      <c r="DE611" s="2"/>
      <c r="DF611" s="2"/>
      <c r="DG611" s="2"/>
      <c r="DH611" s="2"/>
      <c r="DI611" s="2"/>
      <c r="DJ611" s="2"/>
      <c r="DK611" s="2"/>
      <c r="DL611" s="2"/>
      <c r="DM611" s="2"/>
      <c r="DN611" s="2"/>
      <c r="DO611" s="2"/>
      <c r="DP611" s="2"/>
      <c r="DQ611" s="2"/>
      <c r="DR611" s="2"/>
      <c r="DS611" s="2"/>
      <c r="DT611" s="2"/>
      <c r="DU611" s="2"/>
      <c r="DV611" s="2"/>
      <c r="DW611" s="2"/>
      <c r="DX611" s="2"/>
      <c r="DY611" s="2"/>
      <c r="DZ611" s="2"/>
      <c r="EA611" s="2"/>
      <c r="EB611" s="2"/>
      <c r="EC611" s="2"/>
      <c r="ED611" s="2"/>
      <c r="EE611" s="2"/>
      <c r="EF611" s="2"/>
      <c r="EG611" s="2"/>
      <c r="EH611" s="2"/>
      <c r="EI611" s="2"/>
      <c r="EJ611" s="2"/>
      <c r="EK611" s="2"/>
      <c r="EL611" s="2"/>
      <c r="EM611" s="2"/>
      <c r="EN611" s="2"/>
      <c r="EO611" s="2"/>
      <c r="EP611" s="2"/>
      <c r="EQ611" s="2"/>
      <c r="ER611" s="2"/>
      <c r="ES611" s="2"/>
      <c r="ET611" s="2"/>
      <c r="EU611" s="2"/>
      <c r="EV611" s="2"/>
      <c r="EW611" s="2"/>
      <c r="EX611" s="2"/>
      <c r="EY611" s="2"/>
      <c r="EZ611" s="2"/>
      <c r="FA611" s="2"/>
      <c r="FB611" s="2"/>
      <c r="FC611" s="2"/>
      <c r="FD611" s="2"/>
      <c r="FE611" s="2"/>
      <c r="FF611" s="2"/>
      <c r="FG611" s="2"/>
      <c r="FH611" s="2"/>
      <c r="FI611" s="2"/>
      <c r="FJ611" s="2"/>
      <c r="FK611" s="2"/>
      <c r="FL611" s="2"/>
      <c r="FM611" s="2"/>
      <c r="FN611" s="2"/>
      <c r="FO611" s="2"/>
      <c r="FP611" s="2"/>
      <c r="FQ611" s="2"/>
      <c r="FR611" s="2"/>
      <c r="FS611" s="2"/>
      <c r="FT611" s="2"/>
      <c r="FU611" s="2"/>
      <c r="FV611" s="2"/>
      <c r="FW611" s="2"/>
      <c r="FX611" s="2"/>
      <c r="FY611" s="2"/>
      <c r="FZ611" s="2"/>
      <c r="GA611" s="2"/>
      <c r="GB611" s="2"/>
      <c r="GC611" s="2"/>
      <c r="GD611" s="2"/>
      <c r="GE611" s="2"/>
      <c r="GF611" s="2"/>
      <c r="GG611" s="2"/>
      <c r="GH611" s="2"/>
      <c r="GI611" s="2"/>
      <c r="GJ611" s="2"/>
      <c r="GK611" s="2"/>
      <c r="GL611" s="2"/>
      <c r="GM611" s="2"/>
      <c r="GN611" s="2"/>
      <c r="GO611" s="2"/>
      <c r="GP611" s="2"/>
    </row>
    <row r="612" spans="6:198" s="1" customFormat="1" ht="12.75" customHeight="1" thickTop="1">
      <c r="F612" s="81"/>
      <c r="G612" s="81"/>
      <c r="H612" s="81"/>
      <c r="I612" s="59"/>
      <c r="J612" s="59"/>
      <c r="K612" s="347"/>
      <c r="L612" s="347"/>
      <c r="M612" s="347"/>
      <c r="N612" s="347"/>
      <c r="O612" s="347"/>
      <c r="P612" s="347"/>
      <c r="Q612" s="347"/>
      <c r="R612" s="347"/>
      <c r="S612" s="347"/>
      <c r="T612" s="347"/>
      <c r="U612" s="347"/>
      <c r="V612" s="347"/>
      <c r="W612" s="347"/>
      <c r="X612" s="347"/>
      <c r="Y612" s="347"/>
      <c r="Z612" s="347"/>
      <c r="AA612" s="347"/>
      <c r="AB612" s="347"/>
      <c r="AC612" s="347"/>
      <c r="AD612" s="347"/>
      <c r="AE612" s="347"/>
      <c r="AF612" s="347"/>
      <c r="AG612" s="347"/>
      <c r="AH612" s="347"/>
      <c r="AI612" s="347"/>
      <c r="AJ612" s="347"/>
      <c r="AK612" s="347"/>
      <c r="AL612" s="347"/>
      <c r="AM612" s="347"/>
      <c r="AN612" s="347"/>
      <c r="AO612" s="347"/>
      <c r="AP612" s="347"/>
      <c r="AQ612" s="347"/>
      <c r="AR612" s="347"/>
      <c r="AS612" s="347"/>
      <c r="AT612" s="347"/>
      <c r="AU612" s="347"/>
      <c r="AV612" s="347"/>
      <c r="AW612" s="347"/>
      <c r="AX612" s="347"/>
      <c r="AY612" s="347"/>
      <c r="AZ612" s="347"/>
      <c r="BA612" s="347"/>
      <c r="BB612" s="347"/>
      <c r="BC612" s="347"/>
      <c r="BD612" s="347"/>
      <c r="BE612" s="347"/>
      <c r="BF612" s="336"/>
      <c r="BG612" s="336"/>
      <c r="BH612" s="336"/>
      <c r="BI612" s="81"/>
      <c r="BJ612" s="81"/>
      <c r="BK612" s="81"/>
      <c r="BR612" s="2"/>
      <c r="BS612" s="2"/>
      <c r="BT612" s="2"/>
      <c r="BU612" s="2"/>
      <c r="BV612" s="2"/>
      <c r="BW612" s="2"/>
      <c r="BX612" s="2"/>
      <c r="BY612" s="2"/>
      <c r="BZ612" s="2"/>
      <c r="CA612" s="2"/>
      <c r="CB612" s="2"/>
      <c r="CC612" s="2"/>
      <c r="CD612" s="2"/>
      <c r="CE612" s="2"/>
      <c r="CF612" s="2"/>
      <c r="CG612" s="2"/>
      <c r="CH612" s="2"/>
      <c r="CI612" s="2"/>
      <c r="CJ612" s="2"/>
      <c r="CK612" s="2"/>
      <c r="CL612" s="2"/>
      <c r="CM612" s="2"/>
      <c r="CN612" s="2"/>
      <c r="CO612" s="2"/>
      <c r="CP612" s="2"/>
      <c r="CQ612" s="2"/>
      <c r="CR612" s="2"/>
      <c r="CS612" s="2"/>
      <c r="CT612" s="2"/>
      <c r="CU612" s="2"/>
      <c r="CV612" s="2"/>
      <c r="CW612" s="2"/>
      <c r="CX612" s="2"/>
      <c r="CY612" s="2"/>
      <c r="CZ612" s="2"/>
      <c r="DA612" s="2"/>
      <c r="DB612" s="2"/>
      <c r="DC612" s="2"/>
      <c r="DD612" s="2"/>
      <c r="DE612" s="2"/>
      <c r="DF612" s="2"/>
      <c r="DG612" s="2"/>
      <c r="DH612" s="2"/>
      <c r="DI612" s="2"/>
      <c r="DJ612" s="2"/>
      <c r="DK612" s="2"/>
      <c r="DL612" s="2"/>
      <c r="DM612" s="2"/>
      <c r="DN612" s="2"/>
      <c r="DO612" s="2"/>
      <c r="DP612" s="2"/>
      <c r="DQ612" s="2"/>
      <c r="DR612" s="2"/>
      <c r="DS612" s="2"/>
      <c r="DT612" s="2"/>
      <c r="DU612" s="2"/>
      <c r="DV612" s="2"/>
      <c r="DW612" s="2"/>
      <c r="DX612" s="2"/>
      <c r="DY612" s="2"/>
      <c r="DZ612" s="2"/>
      <c r="EA612" s="2"/>
      <c r="EB612" s="2"/>
      <c r="EC612" s="2"/>
      <c r="ED612" s="2"/>
      <c r="EE612" s="2"/>
      <c r="EF612" s="2"/>
      <c r="EG612" s="2"/>
      <c r="EH612" s="2"/>
      <c r="EI612" s="2"/>
      <c r="EJ612" s="2"/>
      <c r="EK612" s="2"/>
      <c r="EL612" s="2"/>
      <c r="EM612" s="2"/>
      <c r="EN612" s="2"/>
      <c r="EO612" s="2"/>
      <c r="EP612" s="2"/>
      <c r="EQ612" s="2"/>
      <c r="ER612" s="2"/>
      <c r="ES612" s="2"/>
      <c r="ET612" s="2"/>
      <c r="EU612" s="2"/>
      <c r="EV612" s="2"/>
      <c r="EW612" s="2"/>
      <c r="EX612" s="2"/>
      <c r="EY612" s="2"/>
      <c r="EZ612" s="2"/>
      <c r="FA612" s="2"/>
      <c r="FB612" s="2"/>
      <c r="FC612" s="2"/>
      <c r="FD612" s="2"/>
      <c r="FE612" s="2"/>
      <c r="FF612" s="2"/>
      <c r="FG612" s="2"/>
      <c r="FH612" s="2"/>
      <c r="FI612" s="2"/>
      <c r="FJ612" s="2"/>
      <c r="FK612" s="2"/>
      <c r="FL612" s="2"/>
      <c r="FM612" s="2"/>
      <c r="FN612" s="2"/>
      <c r="FO612" s="2"/>
      <c r="FP612" s="2"/>
      <c r="FQ612" s="2"/>
      <c r="FR612" s="2"/>
      <c r="FS612" s="2"/>
      <c r="FT612" s="2"/>
      <c r="FU612" s="2"/>
      <c r="FV612" s="2"/>
      <c r="FW612" s="2"/>
      <c r="FX612" s="2"/>
      <c r="FY612" s="2"/>
      <c r="FZ612" s="2"/>
      <c r="GA612" s="2"/>
      <c r="GB612" s="2"/>
      <c r="GC612" s="2"/>
      <c r="GD612" s="2"/>
      <c r="GE612" s="2"/>
      <c r="GF612" s="2"/>
      <c r="GG612" s="2"/>
      <c r="GH612" s="2"/>
      <c r="GI612" s="2"/>
      <c r="GJ612" s="2"/>
      <c r="GK612" s="2"/>
      <c r="GL612" s="2"/>
      <c r="GM612" s="2"/>
      <c r="GN612" s="2"/>
      <c r="GO612" s="2"/>
      <c r="GP612" s="2"/>
    </row>
    <row r="613" spans="6:198" s="1" customFormat="1" ht="12.75" customHeight="1">
      <c r="F613" s="81"/>
      <c r="G613" s="81"/>
      <c r="H613" s="81"/>
      <c r="I613" s="59"/>
      <c r="J613" s="59"/>
      <c r="K613" s="347"/>
      <c r="L613" s="347"/>
      <c r="M613" s="347"/>
      <c r="N613" s="347"/>
      <c r="O613" s="347"/>
      <c r="P613" s="347"/>
      <c r="Q613" s="347"/>
      <c r="R613" s="347"/>
      <c r="S613" s="347"/>
      <c r="T613" s="347"/>
      <c r="U613" s="347"/>
      <c r="V613" s="347"/>
      <c r="W613" s="347"/>
      <c r="X613" s="347"/>
      <c r="Y613" s="347"/>
      <c r="Z613" s="347"/>
      <c r="AA613" s="347"/>
      <c r="AB613" s="347"/>
      <c r="AC613" s="347"/>
      <c r="AD613" s="347"/>
      <c r="AE613" s="347"/>
      <c r="AF613" s="347"/>
      <c r="AG613" s="347"/>
      <c r="AH613" s="347"/>
      <c r="AI613" s="347"/>
      <c r="AJ613" s="347"/>
      <c r="AK613" s="347"/>
      <c r="AL613" s="347"/>
      <c r="AM613" s="347"/>
      <c r="AN613" s="347"/>
      <c r="AO613" s="347"/>
      <c r="AP613" s="347"/>
      <c r="AQ613" s="347"/>
      <c r="AR613" s="347"/>
      <c r="AS613" s="347"/>
      <c r="AT613" s="347"/>
      <c r="AU613" s="347"/>
      <c r="AV613" s="347"/>
      <c r="AW613" s="347"/>
      <c r="AX613" s="347"/>
      <c r="AY613" s="347"/>
      <c r="AZ613" s="347"/>
      <c r="BA613" s="347"/>
      <c r="BB613" s="347"/>
      <c r="BC613" s="347"/>
      <c r="BD613" s="347"/>
      <c r="BE613" s="347"/>
      <c r="BF613" s="336"/>
      <c r="BG613" s="336"/>
      <c r="BH613" s="336"/>
      <c r="BI613" s="81"/>
      <c r="BJ613" s="81"/>
      <c r="BK613" s="81"/>
      <c r="BR613" s="2"/>
      <c r="BS613" s="2"/>
      <c r="BT613" s="2"/>
      <c r="BU613" s="2"/>
      <c r="BV613" s="2"/>
      <c r="BW613" s="2"/>
      <c r="BX613" s="2"/>
      <c r="BY613" s="2"/>
      <c r="BZ613" s="2"/>
      <c r="CA613" s="2"/>
      <c r="CB613" s="2"/>
      <c r="CC613" s="2"/>
      <c r="CD613" s="2"/>
      <c r="CE613" s="2"/>
      <c r="CF613" s="2"/>
      <c r="CG613" s="2"/>
      <c r="CH613" s="2"/>
      <c r="CI613" s="2"/>
      <c r="CJ613" s="2"/>
      <c r="CK613" s="2"/>
      <c r="CL613" s="2"/>
      <c r="CM613" s="2"/>
      <c r="CN613" s="2"/>
      <c r="CO613" s="2"/>
      <c r="CP613" s="2"/>
      <c r="CQ613" s="2"/>
      <c r="CR613" s="2"/>
      <c r="CS613" s="2"/>
      <c r="CT613" s="2"/>
      <c r="CU613" s="2"/>
      <c r="CV613" s="2"/>
      <c r="CW613" s="2"/>
      <c r="CX613" s="2"/>
      <c r="CY613" s="2"/>
      <c r="CZ613" s="2"/>
      <c r="DA613" s="2"/>
      <c r="DB613" s="2"/>
      <c r="DC613" s="2"/>
      <c r="DD613" s="2"/>
      <c r="DE613" s="2"/>
      <c r="DF613" s="2"/>
      <c r="DG613" s="2"/>
      <c r="DH613" s="2"/>
      <c r="DI613" s="2"/>
      <c r="DJ613" s="2"/>
      <c r="DK613" s="2"/>
      <c r="DL613" s="2"/>
      <c r="DM613" s="2"/>
      <c r="DN613" s="2"/>
      <c r="DO613" s="2"/>
      <c r="DP613" s="2"/>
      <c r="DQ613" s="2"/>
      <c r="DR613" s="2"/>
      <c r="DS613" s="2"/>
      <c r="DT613" s="2"/>
      <c r="DU613" s="2"/>
      <c r="DV613" s="2"/>
      <c r="DW613" s="2"/>
      <c r="DX613" s="2"/>
      <c r="DY613" s="2"/>
      <c r="DZ613" s="2"/>
      <c r="EA613" s="2"/>
      <c r="EB613" s="2"/>
      <c r="EC613" s="2"/>
      <c r="ED613" s="2"/>
      <c r="EE613" s="2"/>
      <c r="EF613" s="2"/>
      <c r="EG613" s="2"/>
      <c r="EH613" s="2"/>
      <c r="EI613" s="2"/>
      <c r="EJ613" s="2"/>
      <c r="EK613" s="2"/>
      <c r="EL613" s="2"/>
      <c r="EM613" s="2"/>
      <c r="EN613" s="2"/>
      <c r="EO613" s="2"/>
      <c r="EP613" s="2"/>
      <c r="EQ613" s="2"/>
      <c r="ER613" s="2"/>
      <c r="ES613" s="2"/>
      <c r="ET613" s="2"/>
      <c r="EU613" s="2"/>
      <c r="EV613" s="2"/>
      <c r="EW613" s="2"/>
      <c r="EX613" s="2"/>
      <c r="EY613" s="2"/>
      <c r="EZ613" s="2"/>
      <c r="FA613" s="2"/>
      <c r="FB613" s="2"/>
      <c r="FC613" s="2"/>
      <c r="FD613" s="2"/>
      <c r="FE613" s="2"/>
      <c r="FF613" s="2"/>
      <c r="FG613" s="2"/>
      <c r="FH613" s="2"/>
      <c r="FI613" s="2"/>
      <c r="FJ613" s="2"/>
      <c r="FK613" s="2"/>
      <c r="FL613" s="2"/>
      <c r="FM613" s="2"/>
      <c r="FN613" s="2"/>
      <c r="FO613" s="2"/>
      <c r="FP613" s="2"/>
      <c r="FQ613" s="2"/>
      <c r="FR613" s="2"/>
      <c r="FS613" s="2"/>
      <c r="FT613" s="2"/>
      <c r="FU613" s="2"/>
      <c r="FV613" s="2"/>
      <c r="FW613" s="2"/>
      <c r="FX613" s="2"/>
      <c r="FY613" s="2"/>
      <c r="FZ613" s="2"/>
      <c r="GA613" s="2"/>
      <c r="GB613" s="2"/>
      <c r="GC613" s="2"/>
      <c r="GD613" s="2"/>
      <c r="GE613" s="2"/>
      <c r="GF613" s="2"/>
      <c r="GG613" s="2"/>
      <c r="GH613" s="2"/>
      <c r="GI613" s="2"/>
      <c r="GJ613" s="2"/>
      <c r="GK613" s="2"/>
      <c r="GL613" s="2"/>
      <c r="GM613" s="2"/>
      <c r="GN613" s="2"/>
      <c r="GO613" s="2"/>
      <c r="GP613" s="2"/>
    </row>
    <row r="614" spans="6:198" s="1" customFormat="1" ht="12.75" customHeight="1">
      <c r="F614" s="81"/>
      <c r="G614" s="81"/>
      <c r="H614" s="81"/>
      <c r="I614" s="59"/>
      <c r="J614" s="59"/>
      <c r="K614" s="332" t="s">
        <v>293</v>
      </c>
      <c r="L614" s="347"/>
      <c r="M614" s="347"/>
      <c r="N614" s="347"/>
      <c r="O614" s="347"/>
      <c r="P614" s="347"/>
      <c r="Q614" s="347"/>
      <c r="R614" s="347"/>
      <c r="S614" s="347"/>
      <c r="T614" s="347"/>
      <c r="U614" s="347"/>
      <c r="V614" s="347"/>
      <c r="W614" s="347"/>
      <c r="X614" s="347"/>
      <c r="Y614" s="347"/>
      <c r="Z614" s="347"/>
      <c r="AA614" s="347"/>
      <c r="AB614" s="347"/>
      <c r="AC614" s="347"/>
      <c r="AD614" s="347"/>
      <c r="AE614" s="751" t="s">
        <v>294</v>
      </c>
      <c r="AF614" s="751"/>
      <c r="AG614" s="751"/>
      <c r="AH614" s="348"/>
      <c r="AI614" s="348"/>
      <c r="AJ614" s="751" t="s">
        <v>295</v>
      </c>
      <c r="AK614" s="751"/>
      <c r="AL614" s="751"/>
      <c r="AM614" s="751"/>
      <c r="AN614" s="751"/>
      <c r="AO614" s="751"/>
      <c r="AP614" s="751"/>
      <c r="AQ614" s="751"/>
      <c r="AR614" s="751"/>
      <c r="AS614" s="751"/>
      <c r="AT614" s="751"/>
      <c r="AU614" s="751"/>
      <c r="AV614" s="751"/>
      <c r="AW614" s="347"/>
      <c r="AX614" s="347"/>
      <c r="AY614" s="347"/>
      <c r="AZ614" s="347"/>
      <c r="BA614" s="347"/>
      <c r="BB614" s="347"/>
      <c r="BC614" s="347"/>
      <c r="BD614" s="347"/>
      <c r="BE614" s="347"/>
      <c r="BF614" s="336"/>
      <c r="BG614" s="336"/>
      <c r="BH614" s="336"/>
      <c r="BI614" s="81"/>
      <c r="BJ614" s="81"/>
      <c r="BK614" s="81"/>
      <c r="BR614" s="2"/>
      <c r="BS614" s="2"/>
      <c r="BT614" s="2"/>
      <c r="BU614" s="2"/>
      <c r="BV614" s="2"/>
      <c r="BW614" s="2"/>
      <c r="BX614" s="2"/>
      <c r="BY614" s="2"/>
      <c r="BZ614" s="2"/>
      <c r="CA614" s="2"/>
      <c r="CB614" s="2"/>
      <c r="CC614" s="2"/>
      <c r="CD614" s="2"/>
      <c r="CE614" s="2"/>
      <c r="CF614" s="2"/>
      <c r="CG614" s="2"/>
      <c r="CH614" s="2"/>
      <c r="CI614" s="2"/>
      <c r="CJ614" s="2"/>
      <c r="CK614" s="2"/>
      <c r="CL614" s="2"/>
      <c r="CM614" s="2"/>
      <c r="CN614" s="2"/>
      <c r="CO614" s="2"/>
      <c r="CP614" s="2"/>
      <c r="CQ614" s="2"/>
      <c r="CR614" s="2"/>
      <c r="CS614" s="2"/>
      <c r="CT614" s="2"/>
      <c r="CU614" s="2"/>
      <c r="CV614" s="2"/>
      <c r="CW614" s="2"/>
      <c r="CX614" s="2"/>
      <c r="CY614" s="2"/>
      <c r="CZ614" s="2"/>
      <c r="DA614" s="2"/>
      <c r="DB614" s="2"/>
      <c r="DC614" s="2"/>
      <c r="DD614" s="2"/>
      <c r="DE614" s="2"/>
      <c r="DF614" s="2"/>
      <c r="DG614" s="2"/>
      <c r="DH614" s="2"/>
      <c r="DI614" s="2"/>
      <c r="DJ614" s="2"/>
      <c r="DK614" s="2"/>
      <c r="DL614" s="2"/>
      <c r="DM614" s="2"/>
      <c r="DN614" s="2"/>
      <c r="DO614" s="2"/>
      <c r="DP614" s="2"/>
      <c r="DQ614" s="2"/>
      <c r="DR614" s="2"/>
      <c r="DS614" s="2"/>
      <c r="DT614" s="2"/>
      <c r="DU614" s="2"/>
      <c r="DV614" s="2"/>
      <c r="DW614" s="2"/>
      <c r="DX614" s="2"/>
      <c r="DY614" s="2"/>
      <c r="DZ614" s="2"/>
      <c r="EA614" s="2"/>
      <c r="EB614" s="2"/>
      <c r="EC614" s="2"/>
      <c r="ED614" s="2"/>
      <c r="EE614" s="2"/>
      <c r="EF614" s="2"/>
      <c r="EG614" s="2"/>
      <c r="EH614" s="2"/>
      <c r="EI614" s="2"/>
      <c r="EJ614" s="2"/>
      <c r="EK614" s="2"/>
      <c r="EL614" s="2"/>
      <c r="EM614" s="2"/>
      <c r="EN614" s="2"/>
      <c r="EO614" s="2"/>
      <c r="EP614" s="2"/>
      <c r="EQ614" s="2"/>
      <c r="ER614" s="2"/>
      <c r="ES614" s="2"/>
      <c r="ET614" s="2"/>
      <c r="EU614" s="2"/>
      <c r="EV614" s="2"/>
      <c r="EW614" s="2"/>
      <c r="EX614" s="2"/>
      <c r="EY614" s="2"/>
      <c r="EZ614" s="2"/>
      <c r="FA614" s="2"/>
      <c r="FB614" s="2"/>
      <c r="FC614" s="2"/>
      <c r="FD614" s="2"/>
      <c r="FE614" s="2"/>
      <c r="FF614" s="2"/>
      <c r="FG614" s="2"/>
      <c r="FH614" s="2"/>
      <c r="FI614" s="2"/>
      <c r="FJ614" s="2"/>
      <c r="FK614" s="2"/>
      <c r="FL614" s="2"/>
      <c r="FM614" s="2"/>
      <c r="FN614" s="2"/>
      <c r="FO614" s="2"/>
      <c r="FP614" s="2"/>
      <c r="FQ614" s="2"/>
      <c r="FR614" s="2"/>
      <c r="FS614" s="2"/>
      <c r="FT614" s="2"/>
      <c r="FU614" s="2"/>
      <c r="FV614" s="2"/>
      <c r="FW614" s="2"/>
      <c r="FX614" s="2"/>
      <c r="FY614" s="2"/>
      <c r="FZ614" s="2"/>
      <c r="GA614" s="2"/>
      <c r="GB614" s="2"/>
      <c r="GC614" s="2"/>
      <c r="GD614" s="2"/>
      <c r="GE614" s="2"/>
      <c r="GF614" s="2"/>
      <c r="GG614" s="2"/>
      <c r="GH614" s="2"/>
      <c r="GI614" s="2"/>
      <c r="GJ614" s="2"/>
      <c r="GK614" s="2"/>
      <c r="GL614" s="2"/>
      <c r="GM614" s="2"/>
      <c r="GN614" s="2"/>
      <c r="GO614" s="2"/>
      <c r="GP614" s="2"/>
    </row>
    <row r="615" spans="6:198" s="1" customFormat="1" ht="12.75" customHeight="1">
      <c r="F615" s="81"/>
      <c r="G615" s="81"/>
      <c r="H615" s="81"/>
      <c r="I615" s="59"/>
      <c r="J615" s="59"/>
      <c r="K615" s="749" t="s">
        <v>296</v>
      </c>
      <c r="L615" s="749"/>
      <c r="M615" s="749"/>
      <c r="N615" s="749"/>
      <c r="O615" s="749"/>
      <c r="P615" s="749"/>
      <c r="Q615" s="749"/>
      <c r="R615" s="749"/>
      <c r="S615" s="749"/>
      <c r="T615" s="749"/>
      <c r="U615" s="749"/>
      <c r="V615" s="749"/>
      <c r="W615" s="749"/>
      <c r="X615" s="749"/>
      <c r="Y615" s="749"/>
      <c r="Z615" s="347"/>
      <c r="AA615" s="347"/>
      <c r="AB615" s="347"/>
      <c r="AC615" s="347"/>
      <c r="AD615" s="347"/>
      <c r="AE615" s="750">
        <v>0</v>
      </c>
      <c r="AF615" s="750"/>
      <c r="AG615" s="750"/>
      <c r="AH615" s="349"/>
      <c r="AI615" s="349"/>
      <c r="AJ615" s="750">
        <v>0</v>
      </c>
      <c r="AK615" s="750"/>
      <c r="AL615" s="750"/>
      <c r="AM615" s="750"/>
      <c r="AN615" s="750"/>
      <c r="AO615" s="750"/>
      <c r="AP615" s="750"/>
      <c r="AQ615" s="750"/>
      <c r="AR615" s="750"/>
      <c r="AS615" s="750"/>
      <c r="AT615" s="750"/>
      <c r="AU615" s="750"/>
      <c r="AV615" s="750"/>
      <c r="AW615" s="347"/>
      <c r="AX615" s="347"/>
      <c r="AY615" s="347"/>
      <c r="AZ615" s="347"/>
      <c r="BA615" s="347"/>
      <c r="BB615" s="347"/>
      <c r="BC615" s="347"/>
      <c r="BD615" s="347"/>
      <c r="BE615" s="347"/>
      <c r="BF615" s="336"/>
      <c r="BG615" s="336"/>
      <c r="BH615" s="336"/>
      <c r="BI615" s="81"/>
      <c r="BJ615" s="81"/>
      <c r="BK615" s="81"/>
      <c r="BR615" s="2"/>
      <c r="BS615" s="2"/>
      <c r="BT615" s="2"/>
      <c r="BU615" s="2"/>
      <c r="BV615" s="2"/>
      <c r="BW615" s="2"/>
      <c r="BX615" s="2"/>
      <c r="BY615" s="2"/>
      <c r="BZ615" s="2"/>
      <c r="CA615" s="2"/>
      <c r="CB615" s="2"/>
      <c r="CC615" s="2"/>
      <c r="CD615" s="2"/>
      <c r="CE615" s="2"/>
      <c r="CF615" s="2"/>
      <c r="CG615" s="2"/>
      <c r="CH615" s="2"/>
      <c r="CI615" s="2"/>
      <c r="CJ615" s="2"/>
      <c r="CK615" s="2"/>
      <c r="CL615" s="2"/>
      <c r="CM615" s="2"/>
      <c r="CN615" s="2"/>
      <c r="CO615" s="2"/>
      <c r="CP615" s="2"/>
      <c r="CQ615" s="2"/>
      <c r="CR615" s="2"/>
      <c r="CS615" s="2"/>
      <c r="CT615" s="2"/>
      <c r="CU615" s="2"/>
      <c r="CV615" s="2"/>
      <c r="CW615" s="2"/>
      <c r="CX615" s="2"/>
      <c r="CY615" s="2"/>
      <c r="CZ615" s="2"/>
      <c r="DA615" s="2"/>
      <c r="DB615" s="2"/>
      <c r="DC615" s="2"/>
      <c r="DD615" s="2"/>
      <c r="DE615" s="2"/>
      <c r="DF615" s="2"/>
      <c r="DG615" s="2"/>
      <c r="DH615" s="2"/>
      <c r="DI615" s="2"/>
      <c r="DJ615" s="2"/>
      <c r="DK615" s="2"/>
      <c r="DL615" s="2"/>
      <c r="DM615" s="2"/>
      <c r="DN615" s="2"/>
      <c r="DO615" s="2"/>
      <c r="DP615" s="2"/>
      <c r="DQ615" s="2"/>
      <c r="DR615" s="2"/>
      <c r="DS615" s="2"/>
      <c r="DT615" s="2"/>
      <c r="DU615" s="2"/>
      <c r="DV615" s="2"/>
      <c r="DW615" s="2"/>
      <c r="DX615" s="2"/>
      <c r="DY615" s="2"/>
      <c r="DZ615" s="2"/>
      <c r="EA615" s="2"/>
      <c r="EB615" s="2"/>
      <c r="EC615" s="2"/>
      <c r="ED615" s="2"/>
      <c r="EE615" s="2"/>
      <c r="EF615" s="2"/>
      <c r="EG615" s="2"/>
      <c r="EH615" s="2"/>
      <c r="EI615" s="2"/>
      <c r="EJ615" s="2"/>
      <c r="EK615" s="2"/>
      <c r="EL615" s="2"/>
      <c r="EM615" s="2"/>
      <c r="EN615" s="2"/>
      <c r="EO615" s="2"/>
      <c r="EP615" s="2"/>
      <c r="EQ615" s="2"/>
      <c r="ER615" s="2"/>
      <c r="ES615" s="2"/>
      <c r="ET615" s="2"/>
      <c r="EU615" s="2"/>
      <c r="EV615" s="2"/>
      <c r="EW615" s="2"/>
      <c r="EX615" s="2"/>
      <c r="EY615" s="2"/>
      <c r="EZ615" s="2"/>
      <c r="FA615" s="2"/>
      <c r="FB615" s="2"/>
      <c r="FC615" s="2"/>
      <c r="FD615" s="2"/>
      <c r="FE615" s="2"/>
      <c r="FF615" s="2"/>
      <c r="FG615" s="2"/>
      <c r="FH615" s="2"/>
      <c r="FI615" s="2"/>
      <c r="FJ615" s="2"/>
      <c r="FK615" s="2"/>
      <c r="FL615" s="2"/>
      <c r="FM615" s="2"/>
      <c r="FN615" s="2"/>
      <c r="FO615" s="2"/>
      <c r="FP615" s="2"/>
      <c r="FQ615" s="2"/>
      <c r="FR615" s="2"/>
      <c r="FS615" s="2"/>
      <c r="FT615" s="2"/>
      <c r="FU615" s="2"/>
      <c r="FV615" s="2"/>
      <c r="FW615" s="2"/>
      <c r="FX615" s="2"/>
      <c r="FY615" s="2"/>
      <c r="FZ615" s="2"/>
      <c r="GA615" s="2"/>
      <c r="GB615" s="2"/>
      <c r="GC615" s="2"/>
      <c r="GD615" s="2"/>
      <c r="GE615" s="2"/>
      <c r="GF615" s="2"/>
      <c r="GG615" s="2"/>
      <c r="GH615" s="2"/>
      <c r="GI615" s="2"/>
      <c r="GJ615" s="2"/>
      <c r="GK615" s="2"/>
      <c r="GL615" s="2"/>
      <c r="GM615" s="2"/>
      <c r="GN615" s="2"/>
      <c r="GO615" s="2"/>
      <c r="GP615" s="2"/>
    </row>
    <row r="616" spans="6:198" s="1" customFormat="1" ht="12.75" customHeight="1">
      <c r="F616" s="81"/>
      <c r="G616" s="81"/>
      <c r="H616" s="81"/>
      <c r="I616" s="59"/>
      <c r="J616" s="59"/>
      <c r="K616" s="749" t="s">
        <v>297</v>
      </c>
      <c r="L616" s="749"/>
      <c r="M616" s="749"/>
      <c r="N616" s="749"/>
      <c r="O616" s="749"/>
      <c r="P616" s="749"/>
      <c r="Q616" s="749"/>
      <c r="R616" s="749"/>
      <c r="S616" s="749"/>
      <c r="T616" s="749"/>
      <c r="U616" s="749"/>
      <c r="V616" s="749"/>
      <c r="W616" s="749"/>
      <c r="X616" s="749"/>
      <c r="Y616" s="749"/>
      <c r="Z616" s="347"/>
      <c r="AA616" s="347"/>
      <c r="AB616" s="347"/>
      <c r="AC616" s="347"/>
      <c r="AD616" s="347"/>
      <c r="AE616" s="750">
        <v>0</v>
      </c>
      <c r="AF616" s="750"/>
      <c r="AG616" s="750"/>
      <c r="AH616" s="349"/>
      <c r="AI616" s="349"/>
      <c r="AJ616" s="750">
        <v>0</v>
      </c>
      <c r="AK616" s="750"/>
      <c r="AL616" s="750"/>
      <c r="AM616" s="750"/>
      <c r="AN616" s="750"/>
      <c r="AO616" s="750"/>
      <c r="AP616" s="750"/>
      <c r="AQ616" s="750"/>
      <c r="AR616" s="750"/>
      <c r="AS616" s="750"/>
      <c r="AT616" s="750"/>
      <c r="AU616" s="750"/>
      <c r="AV616" s="750"/>
      <c r="AW616" s="347"/>
      <c r="AX616" s="347"/>
      <c r="AY616" s="347"/>
      <c r="AZ616" s="347"/>
      <c r="BA616" s="347"/>
      <c r="BB616" s="347"/>
      <c r="BC616" s="347"/>
      <c r="BD616" s="347"/>
      <c r="BE616" s="347"/>
      <c r="BF616" s="336"/>
      <c r="BG616" s="336"/>
      <c r="BH616" s="336"/>
      <c r="BI616" s="81"/>
      <c r="BJ616" s="81"/>
      <c r="BK616" s="81"/>
      <c r="BR616" s="2"/>
      <c r="BS616" s="2"/>
      <c r="BT616" s="2"/>
      <c r="BU616" s="2"/>
      <c r="BV616" s="2"/>
      <c r="BW616" s="2"/>
      <c r="BX616" s="2"/>
      <c r="BY616" s="2"/>
      <c r="BZ616" s="2"/>
      <c r="CA616" s="2"/>
      <c r="CB616" s="2"/>
      <c r="CC616" s="2"/>
      <c r="CD616" s="2"/>
      <c r="CE616" s="2"/>
      <c r="CF616" s="2"/>
      <c r="CG616" s="2"/>
      <c r="CH616" s="2"/>
      <c r="CI616" s="2"/>
      <c r="CJ616" s="2"/>
      <c r="CK616" s="2"/>
      <c r="CL616" s="2"/>
      <c r="CM616" s="2"/>
      <c r="CN616" s="2"/>
      <c r="CO616" s="2"/>
      <c r="CP616" s="2"/>
      <c r="CQ616" s="2"/>
      <c r="CR616" s="2"/>
      <c r="CS616" s="2"/>
      <c r="CT616" s="2"/>
      <c r="CU616" s="2"/>
      <c r="CV616" s="2"/>
      <c r="CW616" s="2"/>
      <c r="CX616" s="2"/>
      <c r="CY616" s="2"/>
      <c r="CZ616" s="2"/>
      <c r="DA616" s="2"/>
      <c r="DB616" s="2"/>
      <c r="DC616" s="2"/>
      <c r="DD616" s="2"/>
      <c r="DE616" s="2"/>
      <c r="DF616" s="2"/>
      <c r="DG616" s="2"/>
      <c r="DH616" s="2"/>
      <c r="DI616" s="2"/>
      <c r="DJ616" s="2"/>
      <c r="DK616" s="2"/>
      <c r="DL616" s="2"/>
      <c r="DM616" s="2"/>
      <c r="DN616" s="2"/>
      <c r="DO616" s="2"/>
      <c r="DP616" s="2"/>
      <c r="DQ616" s="2"/>
      <c r="DR616" s="2"/>
      <c r="DS616" s="2"/>
      <c r="DT616" s="2"/>
      <c r="DU616" s="2"/>
      <c r="DV616" s="2"/>
      <c r="DW616" s="2"/>
      <c r="DX616" s="2"/>
      <c r="DY616" s="2"/>
      <c r="DZ616" s="2"/>
      <c r="EA616" s="2"/>
      <c r="EB616" s="2"/>
      <c r="EC616" s="2"/>
      <c r="ED616" s="2"/>
      <c r="EE616" s="2"/>
      <c r="EF616" s="2"/>
      <c r="EG616" s="2"/>
      <c r="EH616" s="2"/>
      <c r="EI616" s="2"/>
      <c r="EJ616" s="2"/>
      <c r="EK616" s="2"/>
      <c r="EL616" s="2"/>
      <c r="EM616" s="2"/>
      <c r="EN616" s="2"/>
      <c r="EO616" s="2"/>
      <c r="EP616" s="2"/>
      <c r="EQ616" s="2"/>
      <c r="ER616" s="2"/>
      <c r="ES616" s="2"/>
      <c r="ET616" s="2"/>
      <c r="EU616" s="2"/>
      <c r="EV616" s="2"/>
      <c r="EW616" s="2"/>
      <c r="EX616" s="2"/>
      <c r="EY616" s="2"/>
      <c r="EZ616" s="2"/>
      <c r="FA616" s="2"/>
      <c r="FB616" s="2"/>
      <c r="FC616" s="2"/>
      <c r="FD616" s="2"/>
      <c r="FE616" s="2"/>
      <c r="FF616" s="2"/>
      <c r="FG616" s="2"/>
      <c r="FH616" s="2"/>
      <c r="FI616" s="2"/>
      <c r="FJ616" s="2"/>
      <c r="FK616" s="2"/>
      <c r="FL616" s="2"/>
      <c r="FM616" s="2"/>
      <c r="FN616" s="2"/>
      <c r="FO616" s="2"/>
      <c r="FP616" s="2"/>
      <c r="FQ616" s="2"/>
      <c r="FR616" s="2"/>
      <c r="FS616" s="2"/>
      <c r="FT616" s="2"/>
      <c r="FU616" s="2"/>
      <c r="FV616" s="2"/>
      <c r="FW616" s="2"/>
      <c r="FX616" s="2"/>
      <c r="FY616" s="2"/>
      <c r="FZ616" s="2"/>
      <c r="GA616" s="2"/>
      <c r="GB616" s="2"/>
      <c r="GC616" s="2"/>
      <c r="GD616" s="2"/>
      <c r="GE616" s="2"/>
      <c r="GF616" s="2"/>
      <c r="GG616" s="2"/>
      <c r="GH616" s="2"/>
      <c r="GI616" s="2"/>
      <c r="GJ616" s="2"/>
      <c r="GK616" s="2"/>
      <c r="GL616" s="2"/>
      <c r="GM616" s="2"/>
      <c r="GN616" s="2"/>
      <c r="GO616" s="2"/>
      <c r="GP616" s="2"/>
    </row>
    <row r="617" spans="6:198" s="1" customFormat="1" ht="12.75" customHeight="1">
      <c r="F617" s="81"/>
      <c r="G617" s="81"/>
      <c r="H617" s="81"/>
      <c r="I617" s="59"/>
      <c r="J617" s="59"/>
      <c r="K617" s="347"/>
      <c r="L617" s="347"/>
      <c r="M617" s="347"/>
      <c r="N617" s="347"/>
      <c r="O617" s="347"/>
      <c r="P617" s="347"/>
      <c r="Q617" s="347"/>
      <c r="R617" s="347"/>
      <c r="S617" s="347"/>
      <c r="T617" s="347"/>
      <c r="U617" s="347"/>
      <c r="V617" s="347"/>
      <c r="W617" s="347"/>
      <c r="X617" s="347"/>
      <c r="Y617" s="347"/>
      <c r="Z617" s="347"/>
      <c r="AA617" s="347"/>
      <c r="AB617" s="347"/>
      <c r="AC617" s="347"/>
      <c r="AD617" s="347"/>
      <c r="AE617" s="349"/>
      <c r="AF617" s="349"/>
      <c r="AG617" s="349"/>
      <c r="AH617" s="349"/>
      <c r="AI617" s="349"/>
      <c r="AJ617" s="750"/>
      <c r="AK617" s="750"/>
      <c r="AL617" s="750"/>
      <c r="AM617" s="750"/>
      <c r="AN617" s="750"/>
      <c r="AO617" s="750"/>
      <c r="AP617" s="750"/>
      <c r="AQ617" s="750"/>
      <c r="AR617" s="750"/>
      <c r="AS617" s="750"/>
      <c r="AT617" s="750"/>
      <c r="AU617" s="750"/>
      <c r="AV617" s="750"/>
      <c r="AW617" s="347"/>
      <c r="AX617" s="347"/>
      <c r="AY617" s="347"/>
      <c r="AZ617" s="347"/>
      <c r="BA617" s="347"/>
      <c r="BB617" s="347"/>
      <c r="BC617" s="347"/>
      <c r="BD617" s="347"/>
      <c r="BE617" s="347"/>
      <c r="BF617" s="336"/>
      <c r="BG617" s="336"/>
      <c r="BH617" s="336"/>
      <c r="BI617" s="81"/>
      <c r="BJ617" s="81"/>
      <c r="BK617" s="81"/>
      <c r="BR617" s="2"/>
      <c r="BS617" s="2"/>
      <c r="BT617" s="2"/>
      <c r="BU617" s="2"/>
      <c r="BV617" s="2"/>
      <c r="BW617" s="2"/>
      <c r="BX617" s="2"/>
      <c r="BY617" s="2"/>
      <c r="BZ617" s="2"/>
      <c r="CA617" s="2"/>
      <c r="CB617" s="2"/>
      <c r="CC617" s="2"/>
      <c r="CD617" s="2"/>
      <c r="CE617" s="2"/>
      <c r="CF617" s="2"/>
      <c r="CG617" s="2"/>
      <c r="CH617" s="2"/>
      <c r="CI617" s="2"/>
      <c r="CJ617" s="2"/>
      <c r="CK617" s="2"/>
      <c r="CL617" s="2"/>
      <c r="CM617" s="2"/>
      <c r="CN617" s="2"/>
      <c r="CO617" s="2"/>
      <c r="CP617" s="2"/>
      <c r="CQ617" s="2"/>
      <c r="CR617" s="2"/>
      <c r="CS617" s="2"/>
      <c r="CT617" s="2"/>
      <c r="CU617" s="2"/>
      <c r="CV617" s="2"/>
      <c r="CW617" s="2"/>
      <c r="CX617" s="2"/>
      <c r="CY617" s="2"/>
      <c r="CZ617" s="2"/>
      <c r="DA617" s="2"/>
      <c r="DB617" s="2"/>
      <c r="DC617" s="2"/>
      <c r="DD617" s="2"/>
      <c r="DE617" s="2"/>
      <c r="DF617" s="2"/>
      <c r="DG617" s="2"/>
      <c r="DH617" s="2"/>
      <c r="DI617" s="2"/>
      <c r="DJ617" s="2"/>
      <c r="DK617" s="2"/>
      <c r="DL617" s="2"/>
      <c r="DM617" s="2"/>
      <c r="DN617" s="2"/>
      <c r="DO617" s="2"/>
      <c r="DP617" s="2"/>
      <c r="DQ617" s="2"/>
      <c r="DR617" s="2"/>
      <c r="DS617" s="2"/>
      <c r="DT617" s="2"/>
      <c r="DU617" s="2"/>
      <c r="DV617" s="2"/>
      <c r="DW617" s="2"/>
      <c r="DX617" s="2"/>
      <c r="DY617" s="2"/>
      <c r="DZ617" s="2"/>
      <c r="EA617" s="2"/>
      <c r="EB617" s="2"/>
      <c r="EC617" s="2"/>
      <c r="ED617" s="2"/>
      <c r="EE617" s="2"/>
      <c r="EF617" s="2"/>
      <c r="EG617" s="2"/>
      <c r="EH617" s="2"/>
      <c r="EI617" s="2"/>
      <c r="EJ617" s="2"/>
      <c r="EK617" s="2"/>
      <c r="EL617" s="2"/>
      <c r="EM617" s="2"/>
      <c r="EN617" s="2"/>
      <c r="EO617" s="2"/>
      <c r="EP617" s="2"/>
      <c r="EQ617" s="2"/>
      <c r="ER617" s="2"/>
      <c r="ES617" s="2"/>
      <c r="ET617" s="2"/>
      <c r="EU617" s="2"/>
      <c r="EV617" s="2"/>
      <c r="EW617" s="2"/>
      <c r="EX617" s="2"/>
      <c r="EY617" s="2"/>
      <c r="EZ617" s="2"/>
      <c r="FA617" s="2"/>
      <c r="FB617" s="2"/>
      <c r="FC617" s="2"/>
      <c r="FD617" s="2"/>
      <c r="FE617" s="2"/>
      <c r="FF617" s="2"/>
      <c r="FG617" s="2"/>
      <c r="FH617" s="2"/>
      <c r="FI617" s="2"/>
      <c r="FJ617" s="2"/>
      <c r="FK617" s="2"/>
      <c r="FL617" s="2"/>
      <c r="FM617" s="2"/>
      <c r="FN617" s="2"/>
      <c r="FO617" s="2"/>
      <c r="FP617" s="2"/>
      <c r="FQ617" s="2"/>
      <c r="FR617" s="2"/>
      <c r="FS617" s="2"/>
      <c r="FT617" s="2"/>
      <c r="FU617" s="2"/>
      <c r="FV617" s="2"/>
      <c r="FW617" s="2"/>
      <c r="FX617" s="2"/>
      <c r="FY617" s="2"/>
      <c r="FZ617" s="2"/>
      <c r="GA617" s="2"/>
      <c r="GB617" s="2"/>
      <c r="GC617" s="2"/>
      <c r="GD617" s="2"/>
      <c r="GE617" s="2"/>
      <c r="GF617" s="2"/>
      <c r="GG617" s="2"/>
      <c r="GH617" s="2"/>
      <c r="GI617" s="2"/>
      <c r="GJ617" s="2"/>
      <c r="GK617" s="2"/>
      <c r="GL617" s="2"/>
      <c r="GM617" s="2"/>
      <c r="GN617" s="2"/>
      <c r="GO617" s="2"/>
      <c r="GP617" s="2"/>
    </row>
    <row r="618" spans="6:198" s="1" customFormat="1" ht="12.75" customHeight="1">
      <c r="F618" s="81"/>
      <c r="G618" s="81"/>
      <c r="H618" s="81"/>
      <c r="I618" s="59"/>
      <c r="J618" s="59"/>
      <c r="K618" s="350"/>
      <c r="L618" s="82"/>
      <c r="M618" s="82"/>
      <c r="N618" s="82"/>
      <c r="O618" s="82"/>
      <c r="P618" s="82"/>
      <c r="Q618" s="82"/>
      <c r="R618" s="82"/>
      <c r="S618" s="82"/>
      <c r="T618" s="82"/>
      <c r="U618" s="82"/>
      <c r="V618" s="82"/>
      <c r="W618" s="82"/>
      <c r="X618" s="82"/>
      <c r="Y618" s="82"/>
      <c r="Z618" s="82"/>
      <c r="AA618" s="82"/>
      <c r="AB618" s="347"/>
      <c r="AC618" s="347"/>
      <c r="AD618" s="347"/>
      <c r="AE618" s="347"/>
      <c r="AF618" s="347"/>
      <c r="AG618" s="347"/>
      <c r="AH618" s="347"/>
      <c r="AI618" s="347"/>
      <c r="AJ618" s="347"/>
      <c r="AK618" s="347"/>
      <c r="AL618" s="347"/>
      <c r="AM618" s="347"/>
      <c r="AN618" s="347"/>
      <c r="AO618" s="347"/>
      <c r="AP618" s="347"/>
      <c r="AQ618" s="347"/>
      <c r="AR618" s="347"/>
      <c r="AS618" s="347"/>
      <c r="AT618" s="347"/>
      <c r="AU618" s="347"/>
      <c r="AV618" s="347"/>
      <c r="AW618" s="347"/>
      <c r="AX618" s="347"/>
      <c r="AY618" s="347"/>
      <c r="AZ618" s="347"/>
      <c r="BA618" s="347"/>
      <c r="BB618" s="347"/>
      <c r="BC618" s="347"/>
      <c r="BD618" s="347"/>
      <c r="BE618" s="347"/>
      <c r="BF618" s="336"/>
      <c r="BG618" s="336"/>
      <c r="BH618" s="336"/>
      <c r="BI618" s="81"/>
      <c r="BJ618" s="81"/>
      <c r="BK618" s="81"/>
      <c r="BR618" s="2"/>
      <c r="BS618" s="2"/>
      <c r="BT618" s="2"/>
      <c r="BU618" s="2"/>
      <c r="BV618" s="2"/>
      <c r="BW618" s="2"/>
      <c r="BX618" s="2"/>
      <c r="BY618" s="2"/>
      <c r="BZ618" s="2"/>
      <c r="CA618" s="2"/>
      <c r="CB618" s="2"/>
      <c r="CC618" s="2"/>
      <c r="CD618" s="2"/>
      <c r="CE618" s="2"/>
      <c r="CF618" s="2"/>
      <c r="CG618" s="2"/>
      <c r="CH618" s="2"/>
      <c r="CI618" s="2"/>
      <c r="CJ618" s="2"/>
      <c r="CK618" s="2"/>
      <c r="CL618" s="2"/>
      <c r="CM618" s="2"/>
      <c r="CN618" s="2"/>
      <c r="CO618" s="2"/>
      <c r="CP618" s="2"/>
      <c r="CQ618" s="2"/>
      <c r="CR618" s="2"/>
      <c r="CS618" s="2"/>
      <c r="CT618" s="2"/>
      <c r="CU618" s="2"/>
      <c r="CV618" s="2"/>
      <c r="CW618" s="2"/>
      <c r="CX618" s="2"/>
      <c r="CY618" s="2"/>
      <c r="CZ618" s="2"/>
      <c r="DA618" s="2"/>
      <c r="DB618" s="2"/>
      <c r="DC618" s="2"/>
      <c r="DD618" s="2"/>
      <c r="DE618" s="2"/>
      <c r="DF618" s="2"/>
      <c r="DG618" s="2"/>
      <c r="DH618" s="2"/>
      <c r="DI618" s="2"/>
      <c r="DJ618" s="2"/>
      <c r="DK618" s="2"/>
      <c r="DL618" s="2"/>
      <c r="DM618" s="2"/>
      <c r="DN618" s="2"/>
      <c r="DO618" s="2"/>
      <c r="DP618" s="2"/>
      <c r="DQ618" s="2"/>
      <c r="DR618" s="2"/>
      <c r="DS618" s="2"/>
      <c r="DT618" s="2"/>
      <c r="DU618" s="2"/>
      <c r="DV618" s="2"/>
      <c r="DW618" s="2"/>
      <c r="DX618" s="2"/>
      <c r="DY618" s="2"/>
      <c r="DZ618" s="2"/>
      <c r="EA618" s="2"/>
      <c r="EB618" s="2"/>
      <c r="EC618" s="2"/>
      <c r="ED618" s="2"/>
      <c r="EE618" s="2"/>
      <c r="EF618" s="2"/>
      <c r="EG618" s="2"/>
      <c r="EH618" s="2"/>
      <c r="EI618" s="2"/>
      <c r="EJ618" s="2"/>
      <c r="EK618" s="2"/>
      <c r="EL618" s="2"/>
      <c r="EM618" s="2"/>
      <c r="EN618" s="2"/>
      <c r="EO618" s="2"/>
      <c r="EP618" s="2"/>
      <c r="EQ618" s="2"/>
      <c r="ER618" s="2"/>
      <c r="ES618" s="2"/>
      <c r="ET618" s="2"/>
      <c r="EU618" s="2"/>
      <c r="EV618" s="2"/>
      <c r="EW618" s="2"/>
      <c r="EX618" s="2"/>
      <c r="EY618" s="2"/>
      <c r="EZ618" s="2"/>
      <c r="FA618" s="2"/>
      <c r="FB618" s="2"/>
      <c r="FC618" s="2"/>
      <c r="FD618" s="2"/>
      <c r="FE618" s="2"/>
      <c r="FF618" s="2"/>
      <c r="FG618" s="2"/>
      <c r="FH618" s="2"/>
      <c r="FI618" s="2"/>
      <c r="FJ618" s="2"/>
      <c r="FK618" s="2"/>
      <c r="FL618" s="2"/>
      <c r="FM618" s="2"/>
      <c r="FN618" s="2"/>
      <c r="FO618" s="2"/>
      <c r="FP618" s="2"/>
      <c r="FQ618" s="2"/>
      <c r="FR618" s="2"/>
      <c r="FS618" s="2"/>
      <c r="FT618" s="2"/>
      <c r="FU618" s="2"/>
      <c r="FV618" s="2"/>
      <c r="FW618" s="2"/>
      <c r="FX618" s="2"/>
      <c r="FY618" s="2"/>
      <c r="FZ618" s="2"/>
      <c r="GA618" s="2"/>
      <c r="GB618" s="2"/>
      <c r="GC618" s="2"/>
      <c r="GD618" s="2"/>
      <c r="GE618" s="2"/>
      <c r="GF618" s="2"/>
      <c r="GG618" s="2"/>
      <c r="GH618" s="2"/>
      <c r="GI618" s="2"/>
      <c r="GJ618" s="2"/>
      <c r="GK618" s="2"/>
      <c r="GL618" s="2"/>
      <c r="GM618" s="2"/>
      <c r="GN618" s="2"/>
      <c r="GO618" s="2"/>
      <c r="GP618" s="2"/>
    </row>
    <row r="619" spans="6:198" s="1" customFormat="1" ht="12.75" customHeight="1">
      <c r="F619" s="81"/>
      <c r="G619" s="12"/>
      <c r="H619" s="12"/>
      <c r="I619" s="9"/>
      <c r="J619" s="9"/>
      <c r="K619" s="350"/>
      <c r="L619" s="82"/>
      <c r="M619" s="82"/>
      <c r="N619" s="82"/>
      <c r="O619" s="82"/>
      <c r="P619" s="82"/>
      <c r="Q619" s="82"/>
      <c r="R619" s="82"/>
      <c r="S619" s="82"/>
      <c r="T619" s="82"/>
      <c r="U619" s="82"/>
      <c r="V619" s="82"/>
      <c r="W619" s="82"/>
      <c r="X619" s="82"/>
      <c r="Y619" s="82"/>
      <c r="Z619" s="82"/>
      <c r="AA619" s="82"/>
      <c r="AB619" s="347"/>
      <c r="AC619" s="347"/>
      <c r="AD619" s="347"/>
      <c r="AE619" s="347"/>
      <c r="AF619" s="347"/>
      <c r="AG619" s="347"/>
      <c r="AH619" s="347"/>
      <c r="AI619" s="347"/>
      <c r="AJ619" s="347"/>
      <c r="AK619" s="347"/>
      <c r="AL619" s="347"/>
      <c r="AM619" s="347"/>
      <c r="AN619" s="347"/>
      <c r="AO619" s="347"/>
      <c r="AP619" s="347"/>
      <c r="AQ619" s="347"/>
      <c r="AR619" s="347"/>
      <c r="AS619" s="347"/>
      <c r="AT619" s="347"/>
      <c r="AU619" s="347"/>
      <c r="AV619" s="347"/>
      <c r="AW619" s="346"/>
      <c r="AX619" s="343"/>
      <c r="AY619" s="726"/>
      <c r="AZ619" s="726"/>
      <c r="BA619" s="726"/>
      <c r="BB619" s="726"/>
      <c r="BC619" s="726"/>
      <c r="BD619" s="726"/>
      <c r="BE619" s="336"/>
      <c r="BF619" s="336"/>
      <c r="BG619" s="336"/>
      <c r="BH619" s="336"/>
      <c r="BI619" s="81"/>
      <c r="BJ619" s="81"/>
      <c r="BK619" s="81"/>
      <c r="BR619" s="2"/>
      <c r="BS619" s="2"/>
      <c r="BT619" s="2"/>
      <c r="BU619" s="2"/>
      <c r="BV619" s="2"/>
      <c r="BW619" s="2"/>
      <c r="BX619" s="2"/>
      <c r="BY619" s="2"/>
      <c r="BZ619" s="2"/>
      <c r="CA619" s="2"/>
      <c r="CB619" s="2"/>
      <c r="CC619" s="2"/>
      <c r="CD619" s="2"/>
      <c r="CE619" s="2"/>
      <c r="CF619" s="2"/>
      <c r="CG619" s="2"/>
      <c r="CH619" s="2"/>
      <c r="CI619" s="2"/>
      <c r="CJ619" s="2"/>
      <c r="CK619" s="2"/>
      <c r="CL619" s="2"/>
      <c r="CM619" s="2"/>
      <c r="CN619" s="2"/>
      <c r="CO619" s="2"/>
      <c r="CP619" s="2"/>
      <c r="CQ619" s="2"/>
      <c r="CR619" s="2"/>
      <c r="CS619" s="2"/>
      <c r="CT619" s="2"/>
      <c r="CU619" s="2"/>
      <c r="CV619" s="2"/>
      <c r="CW619" s="2"/>
      <c r="CX619" s="2"/>
      <c r="CY619" s="2"/>
      <c r="CZ619" s="2"/>
      <c r="DA619" s="2"/>
      <c r="DB619" s="2"/>
      <c r="DC619" s="2"/>
      <c r="DD619" s="2"/>
      <c r="DE619" s="2"/>
      <c r="DF619" s="2"/>
      <c r="DG619" s="2"/>
      <c r="DH619" s="2"/>
      <c r="DI619" s="2"/>
      <c r="DJ619" s="2"/>
      <c r="DK619" s="2"/>
      <c r="DL619" s="2"/>
      <c r="DM619" s="2"/>
      <c r="DN619" s="2"/>
      <c r="DO619" s="2"/>
      <c r="DP619" s="2"/>
      <c r="DQ619" s="2"/>
      <c r="DR619" s="2"/>
      <c r="DS619" s="2"/>
      <c r="DT619" s="2"/>
      <c r="DU619" s="2"/>
      <c r="DV619" s="2"/>
      <c r="DW619" s="2"/>
      <c r="DX619" s="2"/>
      <c r="DY619" s="2"/>
      <c r="DZ619" s="2"/>
      <c r="EA619" s="2"/>
      <c r="EB619" s="2"/>
      <c r="EC619" s="2"/>
      <c r="ED619" s="2"/>
      <c r="EE619" s="2"/>
      <c r="EF619" s="2"/>
      <c r="EG619" s="2"/>
      <c r="EH619" s="2"/>
      <c r="EI619" s="2"/>
      <c r="EJ619" s="2"/>
      <c r="EK619" s="2"/>
      <c r="EL619" s="2"/>
      <c r="EM619" s="2"/>
      <c r="EN619" s="2"/>
      <c r="EO619" s="2"/>
      <c r="EP619" s="2"/>
      <c r="EQ619" s="2"/>
      <c r="ER619" s="2"/>
      <c r="ES619" s="2"/>
      <c r="ET619" s="2"/>
      <c r="EU619" s="2"/>
      <c r="EV619" s="2"/>
      <c r="EW619" s="2"/>
      <c r="EX619" s="2"/>
      <c r="EY619" s="2"/>
      <c r="EZ619" s="2"/>
      <c r="FA619" s="2"/>
      <c r="FB619" s="2"/>
      <c r="FC619" s="2"/>
      <c r="FD619" s="2"/>
      <c r="FE619" s="2"/>
      <c r="FF619" s="2"/>
      <c r="FG619" s="2"/>
      <c r="FH619" s="2"/>
      <c r="FI619" s="2"/>
      <c r="FJ619" s="2"/>
      <c r="FK619" s="2"/>
      <c r="FL619" s="2"/>
      <c r="FM619" s="2"/>
      <c r="FN619" s="2"/>
      <c r="FO619" s="2"/>
      <c r="FP619" s="2"/>
      <c r="FQ619" s="2"/>
      <c r="FR619" s="2"/>
      <c r="FS619" s="2"/>
      <c r="FT619" s="2"/>
      <c r="FU619" s="2"/>
      <c r="FV619" s="2"/>
      <c r="FW619" s="2"/>
      <c r="FX619" s="2"/>
      <c r="FY619" s="2"/>
      <c r="FZ619" s="2"/>
      <c r="GA619" s="2"/>
      <c r="GB619" s="2"/>
      <c r="GC619" s="2"/>
      <c r="GD619" s="2"/>
      <c r="GE619" s="2"/>
      <c r="GF619" s="2"/>
      <c r="GG619" s="2"/>
      <c r="GH619" s="2"/>
      <c r="GI619" s="2"/>
      <c r="GJ619" s="2"/>
      <c r="GK619" s="2"/>
      <c r="GL619" s="2"/>
      <c r="GM619" s="2"/>
      <c r="GN619" s="2"/>
      <c r="GO619" s="2"/>
      <c r="GP619" s="2"/>
    </row>
    <row r="620" spans="6:198" s="1" customFormat="1" ht="12.75" customHeight="1">
      <c r="F620" s="81"/>
      <c r="G620" s="12"/>
      <c r="H620" s="12"/>
      <c r="I620" s="12"/>
      <c r="J620" s="12"/>
      <c r="K620" s="350"/>
      <c r="L620" s="82"/>
      <c r="M620" s="82"/>
      <c r="N620" s="82"/>
      <c r="O620" s="82"/>
      <c r="P620" s="82"/>
      <c r="Q620" s="82"/>
      <c r="R620" s="82"/>
      <c r="S620" s="82"/>
      <c r="T620" s="82"/>
      <c r="U620" s="82"/>
      <c r="V620" s="82"/>
      <c r="W620" s="82"/>
      <c r="X620" s="82"/>
      <c r="Y620" s="82"/>
      <c r="Z620" s="82"/>
      <c r="AA620" s="82"/>
      <c r="AB620" s="347"/>
      <c r="AC620" s="347"/>
      <c r="AD620" s="347"/>
      <c r="AE620" s="347"/>
      <c r="AF620" s="347"/>
      <c r="AG620" s="347"/>
      <c r="AH620" s="347"/>
      <c r="AI620" s="347"/>
      <c r="AJ620" s="347"/>
      <c r="AK620" s="347"/>
      <c r="AL620" s="347"/>
      <c r="AM620" s="347"/>
      <c r="AN620" s="347"/>
      <c r="AO620" s="347"/>
      <c r="AP620" s="347"/>
      <c r="AQ620" s="347"/>
      <c r="AR620" s="347"/>
      <c r="AS620" s="347"/>
      <c r="AT620" s="347"/>
      <c r="AU620" s="347"/>
      <c r="AV620" s="347"/>
      <c r="AW620" s="9"/>
      <c r="AX620" s="9"/>
      <c r="AY620" s="9"/>
      <c r="AZ620" s="9"/>
      <c r="BA620" s="9"/>
      <c r="BB620" s="9"/>
      <c r="BC620" s="9"/>
      <c r="BD620" s="9"/>
      <c r="BE620" s="351"/>
      <c r="BF620" s="351"/>
      <c r="BG620" s="351"/>
      <c r="BH620" s="351"/>
      <c r="BI620" s="81"/>
      <c r="BJ620" s="81"/>
      <c r="BK620" s="81"/>
      <c r="BR620" s="2"/>
      <c r="BS620" s="2"/>
      <c r="BT620" s="2"/>
      <c r="BU620" s="2"/>
      <c r="BV620" s="2"/>
      <c r="BW620" s="2"/>
      <c r="BX620" s="2"/>
      <c r="BY620" s="2"/>
      <c r="BZ620" s="2"/>
      <c r="CA620" s="2"/>
      <c r="CB620" s="2"/>
      <c r="CC620" s="2"/>
      <c r="CD620" s="2"/>
      <c r="CE620" s="2"/>
      <c r="CF620" s="2"/>
      <c r="CG620" s="2"/>
      <c r="CH620" s="2"/>
      <c r="CI620" s="2"/>
      <c r="CJ620" s="2"/>
      <c r="CK620" s="2"/>
      <c r="CL620" s="2"/>
      <c r="CM620" s="2"/>
      <c r="CN620" s="2"/>
      <c r="CO620" s="2"/>
      <c r="CP620" s="2"/>
      <c r="CQ620" s="2"/>
      <c r="CR620" s="2"/>
      <c r="CS620" s="2"/>
      <c r="CT620" s="2"/>
      <c r="CU620" s="2"/>
      <c r="CV620" s="2"/>
      <c r="CW620" s="2"/>
      <c r="CX620" s="2"/>
      <c r="CY620" s="2"/>
      <c r="CZ620" s="2"/>
      <c r="DA620" s="2"/>
      <c r="DB620" s="2"/>
      <c r="DC620" s="2"/>
      <c r="DD620" s="2"/>
      <c r="DE620" s="2"/>
      <c r="DF620" s="2"/>
      <c r="DG620" s="2"/>
      <c r="DH620" s="2"/>
      <c r="DI620" s="2"/>
      <c r="DJ620" s="2"/>
      <c r="DK620" s="2"/>
      <c r="DL620" s="2"/>
      <c r="DM620" s="2"/>
      <c r="DN620" s="2"/>
      <c r="DO620" s="2"/>
      <c r="DP620" s="2"/>
      <c r="DQ620" s="2"/>
      <c r="DR620" s="2"/>
      <c r="DS620" s="2"/>
      <c r="DT620" s="2"/>
      <c r="DU620" s="2"/>
      <c r="DV620" s="2"/>
      <c r="DW620" s="2"/>
      <c r="DX620" s="2"/>
      <c r="DY620" s="2"/>
      <c r="DZ620" s="2"/>
      <c r="EA620" s="2"/>
      <c r="EB620" s="2"/>
      <c r="EC620" s="2"/>
      <c r="ED620" s="2"/>
      <c r="EE620" s="2"/>
      <c r="EF620" s="2"/>
      <c r="EG620" s="2"/>
      <c r="EH620" s="2"/>
      <c r="EI620" s="2"/>
      <c r="EJ620" s="2"/>
      <c r="EK620" s="2"/>
      <c r="EL620" s="2"/>
      <c r="EM620" s="2"/>
      <c r="EN620" s="2"/>
      <c r="EO620" s="2"/>
      <c r="EP620" s="2"/>
      <c r="EQ620" s="2"/>
      <c r="ER620" s="2"/>
      <c r="ES620" s="2"/>
      <c r="ET620" s="2"/>
      <c r="EU620" s="2"/>
      <c r="EV620" s="2"/>
      <c r="EW620" s="2"/>
      <c r="EX620" s="2"/>
      <c r="EY620" s="2"/>
      <c r="EZ620" s="2"/>
      <c r="FA620" s="2"/>
      <c r="FB620" s="2"/>
      <c r="FC620" s="2"/>
      <c r="FD620" s="2"/>
      <c r="FE620" s="2"/>
      <c r="FF620" s="2"/>
      <c r="FG620" s="2"/>
      <c r="FH620" s="2"/>
      <c r="FI620" s="2"/>
      <c r="FJ620" s="2"/>
      <c r="FK620" s="2"/>
      <c r="FL620" s="2"/>
      <c r="FM620" s="2"/>
      <c r="FN620" s="2"/>
      <c r="FO620" s="2"/>
      <c r="FP620" s="2"/>
      <c r="FQ620" s="2"/>
      <c r="FR620" s="2"/>
      <c r="FS620" s="2"/>
      <c r="FT620" s="2"/>
      <c r="FU620" s="2"/>
      <c r="FV620" s="2"/>
      <c r="FW620" s="2"/>
      <c r="FX620" s="2"/>
      <c r="FY620" s="2"/>
      <c r="FZ620" s="2"/>
      <c r="GA620" s="2"/>
      <c r="GB620" s="2"/>
      <c r="GC620" s="2"/>
      <c r="GD620" s="2"/>
      <c r="GE620" s="2"/>
      <c r="GF620" s="2"/>
      <c r="GG620" s="2"/>
      <c r="GH620" s="2"/>
      <c r="GI620" s="2"/>
      <c r="GJ620" s="2"/>
      <c r="GK620" s="2"/>
      <c r="GL620" s="2"/>
      <c r="GM620" s="2"/>
      <c r="GN620" s="2"/>
      <c r="GO620" s="2"/>
      <c r="GP620" s="2"/>
    </row>
    <row r="621" spans="6:198" s="1" customFormat="1" ht="12.75" customHeight="1">
      <c r="F621" s="81"/>
      <c r="G621" s="12"/>
      <c r="H621" s="12"/>
      <c r="I621" s="12"/>
      <c r="J621" s="12"/>
      <c r="K621" s="347"/>
      <c r="L621" s="59"/>
      <c r="M621" s="59"/>
      <c r="N621" s="59"/>
      <c r="O621" s="59"/>
      <c r="P621" s="59"/>
      <c r="Q621" s="59"/>
      <c r="R621" s="59"/>
      <c r="S621" s="59"/>
      <c r="T621" s="59"/>
      <c r="U621" s="59"/>
      <c r="V621" s="59"/>
      <c r="W621" s="59"/>
      <c r="X621" s="59"/>
      <c r="Y621" s="59"/>
      <c r="Z621" s="59"/>
      <c r="AA621" s="59"/>
      <c r="AB621" s="59"/>
      <c r="AC621" s="59"/>
      <c r="AD621" s="59"/>
      <c r="AE621" s="59"/>
      <c r="AF621" s="59"/>
      <c r="AG621" s="59"/>
      <c r="AH621" s="59"/>
      <c r="AI621" s="59"/>
      <c r="AJ621" s="59"/>
      <c r="AK621" s="59"/>
      <c r="AL621" s="59"/>
      <c r="AM621" s="59"/>
      <c r="AN621" s="59"/>
      <c r="AO621" s="9"/>
      <c r="AP621" s="9"/>
      <c r="AQ621" s="9"/>
      <c r="AR621" s="9"/>
      <c r="AS621" s="9"/>
      <c r="AT621" s="9"/>
      <c r="AU621" s="9"/>
      <c r="AV621" s="9"/>
      <c r="AW621" s="9"/>
      <c r="AX621" s="9"/>
      <c r="AY621" s="9"/>
      <c r="AZ621" s="9"/>
      <c r="BA621" s="9"/>
      <c r="BB621" s="9"/>
      <c r="BC621" s="9"/>
      <c r="BD621" s="9"/>
      <c r="BE621" s="351"/>
      <c r="BF621" s="351"/>
      <c r="BG621" s="351"/>
      <c r="BH621" s="351"/>
      <c r="BI621" s="81"/>
      <c r="BJ621" s="81"/>
      <c r="BK621" s="81"/>
      <c r="BR621" s="2"/>
      <c r="BS621" s="2"/>
      <c r="BT621" s="2"/>
      <c r="BU621" s="2"/>
      <c r="BV621" s="2"/>
      <c r="BW621" s="2"/>
      <c r="BX621" s="2"/>
      <c r="BY621" s="2"/>
      <c r="BZ621" s="2"/>
      <c r="CA621" s="2"/>
      <c r="CB621" s="2"/>
      <c r="CC621" s="2"/>
      <c r="CD621" s="2"/>
      <c r="CE621" s="2"/>
      <c r="CF621" s="2"/>
      <c r="CG621" s="2"/>
      <c r="CH621" s="2"/>
      <c r="CI621" s="2"/>
      <c r="CJ621" s="2"/>
      <c r="CK621" s="2"/>
      <c r="CL621" s="2"/>
      <c r="CM621" s="2"/>
      <c r="CN621" s="2"/>
      <c r="CO621" s="2"/>
      <c r="CP621" s="2"/>
      <c r="CQ621" s="2"/>
      <c r="CR621" s="2"/>
      <c r="CS621" s="2"/>
      <c r="CT621" s="2"/>
      <c r="CU621" s="2"/>
      <c r="CV621" s="2"/>
      <c r="CW621" s="2"/>
      <c r="CX621" s="2"/>
      <c r="CY621" s="2"/>
      <c r="CZ621" s="2"/>
      <c r="DA621" s="2"/>
      <c r="DB621" s="2"/>
      <c r="DC621" s="2"/>
      <c r="DD621" s="2"/>
      <c r="DE621" s="2"/>
      <c r="DF621" s="2"/>
      <c r="DG621" s="2"/>
      <c r="DH621" s="2"/>
      <c r="DI621" s="2"/>
      <c r="DJ621" s="2"/>
      <c r="DK621" s="2"/>
      <c r="DL621" s="2"/>
      <c r="DM621" s="2"/>
      <c r="DN621" s="2"/>
      <c r="DO621" s="2"/>
      <c r="DP621" s="2"/>
      <c r="DQ621" s="2"/>
      <c r="DR621" s="2"/>
      <c r="DS621" s="2"/>
      <c r="DT621" s="2"/>
      <c r="DU621" s="2"/>
      <c r="DV621" s="2"/>
      <c r="DW621" s="2"/>
      <c r="DX621" s="2"/>
      <c r="DY621" s="2"/>
      <c r="DZ621" s="2"/>
      <c r="EA621" s="2"/>
      <c r="EB621" s="2"/>
      <c r="EC621" s="2"/>
      <c r="ED621" s="2"/>
      <c r="EE621" s="2"/>
      <c r="EF621" s="2"/>
      <c r="EG621" s="2"/>
      <c r="EH621" s="2"/>
      <c r="EI621" s="2"/>
      <c r="EJ621" s="2"/>
      <c r="EK621" s="2"/>
      <c r="EL621" s="2"/>
      <c r="EM621" s="2"/>
      <c r="EN621" s="2"/>
      <c r="EO621" s="2"/>
      <c r="EP621" s="2"/>
      <c r="EQ621" s="2"/>
      <c r="ER621" s="2"/>
      <c r="ES621" s="2"/>
      <c r="ET621" s="2"/>
      <c r="EU621" s="2"/>
      <c r="EV621" s="2"/>
      <c r="EW621" s="2"/>
      <c r="EX621" s="2"/>
      <c r="EY621" s="2"/>
      <c r="EZ621" s="2"/>
      <c r="FA621" s="2"/>
      <c r="FB621" s="2"/>
      <c r="FC621" s="2"/>
      <c r="FD621" s="2"/>
      <c r="FE621" s="2"/>
      <c r="FF621" s="2"/>
      <c r="FG621" s="2"/>
      <c r="FH621" s="2"/>
      <c r="FI621" s="2"/>
      <c r="FJ621" s="2"/>
      <c r="FK621" s="2"/>
      <c r="FL621" s="2"/>
      <c r="FM621" s="2"/>
      <c r="FN621" s="2"/>
      <c r="FO621" s="2"/>
      <c r="FP621" s="2"/>
      <c r="FQ621" s="2"/>
      <c r="FR621" s="2"/>
      <c r="FS621" s="2"/>
      <c r="FT621" s="2"/>
      <c r="FU621" s="2"/>
      <c r="FV621" s="2"/>
      <c r="FW621" s="2"/>
      <c r="FX621" s="2"/>
      <c r="FY621" s="2"/>
      <c r="FZ621" s="2"/>
      <c r="GA621" s="2"/>
      <c r="GB621" s="2"/>
      <c r="GC621" s="2"/>
      <c r="GD621" s="2"/>
      <c r="GE621" s="2"/>
      <c r="GF621" s="2"/>
      <c r="GG621" s="2"/>
      <c r="GH621" s="2"/>
      <c r="GI621" s="2"/>
      <c r="GJ621" s="2"/>
      <c r="GK621" s="2"/>
      <c r="GL621" s="2"/>
      <c r="GM621" s="2"/>
      <c r="GN621" s="2"/>
      <c r="GO621" s="2"/>
      <c r="GP621" s="2"/>
    </row>
    <row r="622" spans="6:198" s="1" customFormat="1" ht="12.75" customHeight="1">
      <c r="F622" s="81"/>
      <c r="G622" s="12"/>
      <c r="H622" s="12"/>
      <c r="I622" s="12"/>
      <c r="J622" s="12"/>
      <c r="K622" s="352"/>
      <c r="L622" s="352"/>
      <c r="M622" s="59"/>
      <c r="N622" s="59"/>
      <c r="O622" s="59"/>
      <c r="P622" s="59"/>
      <c r="Q622" s="59"/>
      <c r="R622" s="59"/>
      <c r="S622" s="59"/>
      <c r="T622" s="59"/>
      <c r="U622" s="59"/>
      <c r="V622" s="59"/>
      <c r="W622" s="59"/>
      <c r="X622" s="59"/>
      <c r="Y622" s="57"/>
      <c r="Z622" s="59"/>
      <c r="AA622" s="59"/>
      <c r="AB622" s="59"/>
      <c r="AC622" s="59"/>
      <c r="AD622" s="59"/>
      <c r="AE622" s="59"/>
      <c r="AF622" s="57"/>
      <c r="AG622" s="59"/>
      <c r="AH622" s="59"/>
      <c r="AI622" s="59"/>
      <c r="AJ622" s="59"/>
      <c r="AK622" s="59"/>
      <c r="AL622" s="59"/>
      <c r="AM622" s="289"/>
      <c r="AN622" s="289"/>
      <c r="AO622" s="288"/>
      <c r="AP622" s="346"/>
      <c r="AQ622" s="346"/>
      <c r="AR622" s="346"/>
      <c r="AS622" s="346"/>
      <c r="AT622" s="346"/>
      <c r="AU622" s="346"/>
      <c r="AV622" s="346"/>
      <c r="AW622" s="346"/>
      <c r="AX622" s="346"/>
      <c r="AY622" s="346"/>
      <c r="AZ622" s="346"/>
      <c r="BA622" s="346"/>
      <c r="BB622" s="346"/>
      <c r="BC622" s="719"/>
      <c r="BD622" s="719"/>
      <c r="BE622" s="719"/>
      <c r="BF622" s="719"/>
      <c r="BG622" s="719"/>
      <c r="BH622" s="719"/>
      <c r="BI622" s="81"/>
      <c r="BJ622" s="81"/>
      <c r="BK622" s="81"/>
      <c r="BR622" s="2"/>
      <c r="BS622" s="2"/>
      <c r="BT622" s="2"/>
      <c r="BU622" s="2"/>
      <c r="BV622" s="2"/>
      <c r="BW622" s="2"/>
      <c r="BX622" s="2"/>
      <c r="BY622" s="2"/>
      <c r="BZ622" s="2"/>
      <c r="CA622" s="2"/>
      <c r="CB622" s="2"/>
      <c r="CC622" s="2"/>
      <c r="CD622" s="2"/>
      <c r="CE622" s="2"/>
      <c r="CF622" s="2"/>
      <c r="CG622" s="2"/>
      <c r="CH622" s="2"/>
      <c r="CI622" s="2"/>
      <c r="CJ622" s="2"/>
      <c r="CK622" s="2"/>
      <c r="CL622" s="2"/>
      <c r="CM622" s="2"/>
      <c r="CN622" s="2"/>
      <c r="CO622" s="2"/>
      <c r="CP622" s="2"/>
      <c r="CQ622" s="2"/>
      <c r="CR622" s="2"/>
      <c r="CS622" s="2"/>
      <c r="CT622" s="2"/>
      <c r="CU622" s="2"/>
      <c r="CV622" s="2"/>
      <c r="CW622" s="2"/>
      <c r="CX622" s="2"/>
      <c r="CY622" s="2"/>
      <c r="CZ622" s="2"/>
      <c r="DA622" s="2"/>
      <c r="DB622" s="2"/>
      <c r="DC622" s="2"/>
      <c r="DD622" s="2"/>
      <c r="DE622" s="2"/>
      <c r="DF622" s="2"/>
      <c r="DG622" s="2"/>
      <c r="DH622" s="2"/>
      <c r="DI622" s="2"/>
      <c r="DJ622" s="2"/>
      <c r="DK622" s="2"/>
      <c r="DL622" s="2"/>
      <c r="DM622" s="2"/>
      <c r="DN622" s="2"/>
      <c r="DO622" s="2"/>
      <c r="DP622" s="2"/>
      <c r="DQ622" s="2"/>
      <c r="DR622" s="2"/>
      <c r="DS622" s="2"/>
      <c r="DT622" s="2"/>
      <c r="DU622" s="2"/>
      <c r="DV622" s="2"/>
      <c r="DW622" s="2"/>
      <c r="DX622" s="2"/>
      <c r="DY622" s="2"/>
      <c r="DZ622" s="2"/>
      <c r="EA622" s="2"/>
      <c r="EB622" s="2"/>
      <c r="EC622" s="2"/>
      <c r="ED622" s="2"/>
      <c r="EE622" s="2"/>
      <c r="EF622" s="2"/>
      <c r="EG622" s="2"/>
      <c r="EH622" s="2"/>
      <c r="EI622" s="2"/>
      <c r="EJ622" s="2"/>
      <c r="EK622" s="2"/>
      <c r="EL622" s="2"/>
      <c r="EM622" s="2"/>
      <c r="EN622" s="2"/>
      <c r="EO622" s="2"/>
      <c r="EP622" s="2"/>
      <c r="EQ622" s="2"/>
      <c r="ER622" s="2"/>
      <c r="ES622" s="2"/>
      <c r="ET622" s="2"/>
      <c r="EU622" s="2"/>
      <c r="EV622" s="2"/>
      <c r="EW622" s="2"/>
      <c r="EX622" s="2"/>
      <c r="EY622" s="2"/>
      <c r="EZ622" s="2"/>
      <c r="FA622" s="2"/>
      <c r="FB622" s="2"/>
      <c r="FC622" s="2"/>
      <c r="FD622" s="2"/>
      <c r="FE622" s="2"/>
      <c r="FF622" s="2"/>
      <c r="FG622" s="2"/>
      <c r="FH622" s="2"/>
      <c r="FI622" s="2"/>
      <c r="FJ622" s="2"/>
      <c r="FK622" s="2"/>
      <c r="FL622" s="2"/>
      <c r="FM622" s="2"/>
      <c r="FN622" s="2"/>
      <c r="FO622" s="2"/>
      <c r="FP622" s="2"/>
      <c r="FQ622" s="2"/>
      <c r="FR622" s="2"/>
      <c r="FS622" s="2"/>
      <c r="FT622" s="2"/>
      <c r="FU622" s="2"/>
      <c r="FV622" s="2"/>
      <c r="FW622" s="2"/>
      <c r="FX622" s="2"/>
      <c r="FY622" s="2"/>
      <c r="FZ622" s="2"/>
      <c r="GA622" s="2"/>
      <c r="GB622" s="2"/>
      <c r="GC622" s="2"/>
      <c r="GD622" s="2"/>
      <c r="GE622" s="2"/>
      <c r="GF622" s="2"/>
      <c r="GG622" s="2"/>
      <c r="GH622" s="2"/>
      <c r="GI622" s="2"/>
      <c r="GJ622" s="2"/>
      <c r="GK622" s="2"/>
      <c r="GL622" s="2"/>
      <c r="GM622" s="2"/>
      <c r="GN622" s="2"/>
      <c r="GO622" s="2"/>
      <c r="GP622" s="2"/>
    </row>
    <row r="623" spans="6:198" s="1" customFormat="1" ht="12.75" customHeight="1">
      <c r="F623" s="81"/>
      <c r="G623" s="12"/>
      <c r="H623" s="12"/>
      <c r="I623" s="12"/>
      <c r="J623" s="12"/>
      <c r="K623" s="59"/>
      <c r="L623" s="59"/>
      <c r="M623" s="9"/>
      <c r="N623" s="59"/>
      <c r="O623" s="59"/>
      <c r="P623" s="59"/>
      <c r="Q623" s="59"/>
      <c r="R623" s="59"/>
      <c r="S623" s="59"/>
      <c r="T623" s="59"/>
      <c r="U623" s="59"/>
      <c r="V623" s="59"/>
      <c r="W623" s="59"/>
      <c r="X623" s="59"/>
      <c r="Y623" s="59"/>
      <c r="Z623" s="59"/>
      <c r="AA623" s="59"/>
      <c r="AB623" s="59"/>
      <c r="AC623" s="59"/>
      <c r="AD623" s="59"/>
      <c r="AE623" s="59"/>
      <c r="AF623" s="59"/>
      <c r="AG623" s="59"/>
      <c r="AH623" s="59"/>
      <c r="AI623" s="59"/>
      <c r="AJ623" s="59"/>
      <c r="AK623" s="59"/>
      <c r="AL623" s="59"/>
      <c r="AM623" s="59"/>
      <c r="AN623" s="59"/>
      <c r="AO623" s="9"/>
      <c r="AP623" s="9"/>
      <c r="AQ623" s="9"/>
      <c r="AR623" s="9"/>
      <c r="AS623" s="9"/>
      <c r="AT623" s="9"/>
      <c r="AU623" s="9"/>
      <c r="AV623" s="9"/>
      <c r="AW623" s="9"/>
      <c r="AX623" s="12"/>
      <c r="AY623" s="12"/>
      <c r="AZ623" s="12"/>
      <c r="BA623" s="12"/>
      <c r="BB623" s="12"/>
      <c r="BC623" s="12"/>
      <c r="BD623" s="12"/>
      <c r="BE623" s="81"/>
      <c r="BF623" s="81"/>
      <c r="BG623" s="81"/>
      <c r="BH623" s="81"/>
      <c r="BI623" s="81"/>
      <c r="BJ623" s="81"/>
      <c r="BK623" s="81"/>
      <c r="BR623" s="2"/>
      <c r="BS623" s="2"/>
      <c r="BT623" s="2"/>
      <c r="BU623" s="2"/>
      <c r="BV623" s="2"/>
      <c r="BW623" s="2"/>
      <c r="BX623" s="2"/>
      <c r="BY623" s="2"/>
      <c r="BZ623" s="2"/>
      <c r="CA623" s="2"/>
      <c r="CB623" s="2"/>
      <c r="CC623" s="2"/>
      <c r="CD623" s="2"/>
      <c r="CE623" s="2"/>
      <c r="CF623" s="2"/>
      <c r="CG623" s="2"/>
      <c r="CH623" s="2"/>
      <c r="CI623" s="2"/>
      <c r="CJ623" s="2"/>
      <c r="CK623" s="2"/>
      <c r="CL623" s="2"/>
      <c r="CM623" s="2"/>
      <c r="CN623" s="2"/>
      <c r="CO623" s="2"/>
      <c r="CP623" s="2"/>
      <c r="CQ623" s="2"/>
      <c r="CR623" s="2"/>
      <c r="CS623" s="2"/>
      <c r="CT623" s="2"/>
      <c r="CU623" s="2"/>
      <c r="CV623" s="2"/>
      <c r="CW623" s="2"/>
      <c r="CX623" s="2"/>
      <c r="CY623" s="2"/>
      <c r="CZ623" s="2"/>
      <c r="DA623" s="2"/>
      <c r="DB623" s="2"/>
      <c r="DC623" s="2"/>
      <c r="DD623" s="2"/>
      <c r="DE623" s="2"/>
      <c r="DF623" s="2"/>
      <c r="DG623" s="2"/>
      <c r="DH623" s="2"/>
      <c r="DI623" s="2"/>
      <c r="DJ623" s="2"/>
      <c r="DK623" s="2"/>
      <c r="DL623" s="2"/>
      <c r="DM623" s="2"/>
      <c r="DN623" s="2"/>
      <c r="DO623" s="2"/>
      <c r="DP623" s="2"/>
      <c r="DQ623" s="2"/>
      <c r="DR623" s="2"/>
      <c r="DS623" s="2"/>
      <c r="DT623" s="2"/>
      <c r="DU623" s="2"/>
      <c r="DV623" s="2"/>
      <c r="DW623" s="2"/>
      <c r="DX623" s="2"/>
      <c r="DY623" s="2"/>
      <c r="DZ623" s="2"/>
      <c r="EA623" s="2"/>
      <c r="EB623" s="2"/>
      <c r="EC623" s="2"/>
      <c r="ED623" s="2"/>
      <c r="EE623" s="2"/>
      <c r="EF623" s="2"/>
      <c r="EG623" s="2"/>
      <c r="EH623" s="2"/>
      <c r="EI623" s="2"/>
      <c r="EJ623" s="2"/>
      <c r="EK623" s="2"/>
      <c r="EL623" s="2"/>
      <c r="EM623" s="2"/>
      <c r="EN623" s="2"/>
      <c r="EO623" s="2"/>
      <c r="EP623" s="2"/>
      <c r="EQ623" s="2"/>
      <c r="ER623" s="2"/>
      <c r="ES623" s="2"/>
      <c r="ET623" s="2"/>
      <c r="EU623" s="2"/>
      <c r="EV623" s="2"/>
      <c r="EW623" s="2"/>
      <c r="EX623" s="2"/>
      <c r="EY623" s="2"/>
      <c r="EZ623" s="2"/>
      <c r="FA623" s="2"/>
      <c r="FB623" s="2"/>
      <c r="FC623" s="2"/>
      <c r="FD623" s="2"/>
      <c r="FE623" s="2"/>
      <c r="FF623" s="2"/>
      <c r="FG623" s="2"/>
      <c r="FH623" s="2"/>
      <c r="FI623" s="2"/>
      <c r="FJ623" s="2"/>
      <c r="FK623" s="2"/>
      <c r="FL623" s="2"/>
      <c r="FM623" s="2"/>
      <c r="FN623" s="2"/>
      <c r="FO623" s="2"/>
      <c r="FP623" s="2"/>
      <c r="FQ623" s="2"/>
      <c r="FR623" s="2"/>
      <c r="FS623" s="2"/>
      <c r="FT623" s="2"/>
      <c r="FU623" s="2"/>
      <c r="FV623" s="2"/>
      <c r="FW623" s="2"/>
      <c r="FX623" s="2"/>
      <c r="FY623" s="2"/>
      <c r="FZ623" s="2"/>
      <c r="GA623" s="2"/>
      <c r="GB623" s="2"/>
      <c r="GC623" s="2"/>
      <c r="GD623" s="2"/>
      <c r="GE623" s="2"/>
      <c r="GF623" s="2"/>
      <c r="GG623" s="2"/>
      <c r="GH623" s="2"/>
      <c r="GI623" s="2"/>
      <c r="GJ623" s="2"/>
      <c r="GK623" s="2"/>
      <c r="GL623" s="2"/>
      <c r="GM623" s="2"/>
      <c r="GN623" s="2"/>
      <c r="GO623" s="2"/>
      <c r="GP623" s="2"/>
    </row>
    <row r="624" spans="6:198" s="1" customFormat="1" ht="12.75" customHeight="1">
      <c r="F624" s="81"/>
      <c r="G624" s="12"/>
      <c r="H624" s="12"/>
      <c r="I624" s="12"/>
      <c r="J624" s="12"/>
      <c r="K624" s="747" t="s">
        <v>298</v>
      </c>
      <c r="L624" s="747"/>
      <c r="M624" s="747"/>
      <c r="N624" s="747"/>
      <c r="O624" s="747"/>
      <c r="P624" s="747"/>
      <c r="Q624" s="747"/>
      <c r="R624" s="747"/>
      <c r="S624" s="747"/>
      <c r="T624" s="747"/>
      <c r="U624" s="747"/>
      <c r="V624" s="747"/>
      <c r="W624" s="747"/>
      <c r="X624" s="747"/>
      <c r="Y624" s="747"/>
      <c r="Z624" s="747"/>
      <c r="AA624" s="747"/>
      <c r="AB624" s="747"/>
      <c r="AC624" s="747"/>
      <c r="AD624" s="747"/>
      <c r="AE624" s="747"/>
      <c r="AF624" s="747"/>
      <c r="AG624" s="747"/>
      <c r="AH624" s="747"/>
      <c r="AI624" s="747"/>
      <c r="AJ624" s="747"/>
      <c r="AK624" s="747"/>
      <c r="AL624" s="747"/>
      <c r="AM624" s="747"/>
      <c r="AN624" s="747"/>
      <c r="AO624" s="747"/>
      <c r="AP624" s="747"/>
      <c r="AQ624" s="747"/>
      <c r="AR624" s="747"/>
      <c r="AS624" s="747"/>
      <c r="AT624" s="747"/>
      <c r="AU624" s="747"/>
      <c r="AV624" s="747"/>
      <c r="AW624" s="747"/>
      <c r="AX624" s="747"/>
      <c r="AY624" s="747"/>
      <c r="AZ624" s="747"/>
      <c r="BA624" s="747"/>
      <c r="BB624" s="747"/>
      <c r="BC624" s="747"/>
      <c r="BD624" s="747"/>
      <c r="BE624" s="81"/>
      <c r="BF624" s="81"/>
      <c r="BG624" s="81"/>
      <c r="BH624" s="81"/>
      <c r="BI624" s="81"/>
      <c r="BJ624" s="81"/>
      <c r="BK624" s="81"/>
      <c r="BR624" s="2"/>
      <c r="BS624" s="2"/>
      <c r="BT624" s="2"/>
      <c r="BU624" s="2"/>
      <c r="BV624" s="2"/>
      <c r="BW624" s="2"/>
      <c r="BX624" s="2"/>
      <c r="BY624" s="2"/>
      <c r="BZ624" s="2"/>
      <c r="CA624" s="2"/>
      <c r="CB624" s="2"/>
      <c r="CC624" s="2"/>
      <c r="CD624" s="2"/>
      <c r="CE624" s="2"/>
      <c r="CF624" s="2"/>
      <c r="CG624" s="2"/>
      <c r="CH624" s="2"/>
      <c r="CI624" s="2"/>
      <c r="CJ624" s="2"/>
      <c r="CK624" s="2"/>
      <c r="CL624" s="2"/>
      <c r="CM624" s="2"/>
      <c r="CN624" s="2"/>
      <c r="CO624" s="2"/>
      <c r="CP624" s="2"/>
      <c r="CQ624" s="2"/>
      <c r="CR624" s="2"/>
      <c r="CS624" s="2"/>
      <c r="CT624" s="2"/>
      <c r="CU624" s="2"/>
      <c r="CV624" s="2"/>
      <c r="CW624" s="2"/>
      <c r="CX624" s="2"/>
      <c r="CY624" s="2"/>
      <c r="CZ624" s="2"/>
      <c r="DA624" s="2"/>
      <c r="DB624" s="2"/>
      <c r="DC624" s="2"/>
      <c r="DD624" s="2"/>
      <c r="DE624" s="2"/>
      <c r="DF624" s="2"/>
      <c r="DG624" s="2"/>
      <c r="DH624" s="2"/>
      <c r="DI624" s="2"/>
      <c r="DJ624" s="2"/>
      <c r="DK624" s="2"/>
      <c r="DL624" s="2"/>
      <c r="DM624" s="2"/>
      <c r="DN624" s="2"/>
      <c r="DO624" s="2"/>
      <c r="DP624" s="2"/>
      <c r="DQ624" s="2"/>
      <c r="DR624" s="2"/>
      <c r="DS624" s="2"/>
      <c r="DT624" s="2"/>
      <c r="DU624" s="2"/>
      <c r="DV624" s="2"/>
      <c r="DW624" s="2"/>
      <c r="DX624" s="2"/>
      <c r="DY624" s="2"/>
      <c r="DZ624" s="2"/>
      <c r="EA624" s="2"/>
      <c r="EB624" s="2"/>
      <c r="EC624" s="2"/>
      <c r="ED624" s="2"/>
      <c r="EE624" s="2"/>
      <c r="EF624" s="2"/>
      <c r="EG624" s="2"/>
      <c r="EH624" s="2"/>
      <c r="EI624" s="2"/>
      <c r="EJ624" s="2"/>
      <c r="EK624" s="2"/>
      <c r="EL624" s="2"/>
      <c r="EM624" s="2"/>
      <c r="EN624" s="2"/>
      <c r="EO624" s="2"/>
      <c r="EP624" s="2"/>
      <c r="EQ624" s="2"/>
      <c r="ER624" s="2"/>
      <c r="ES624" s="2"/>
      <c r="ET624" s="2"/>
      <c r="EU624" s="2"/>
      <c r="EV624" s="2"/>
      <c r="EW624" s="2"/>
      <c r="EX624" s="2"/>
      <c r="EY624" s="2"/>
      <c r="EZ624" s="2"/>
      <c r="FA624" s="2"/>
      <c r="FB624" s="2"/>
      <c r="FC624" s="2"/>
      <c r="FD624" s="2"/>
      <c r="FE624" s="2"/>
      <c r="FF624" s="2"/>
      <c r="FG624" s="2"/>
      <c r="FH624" s="2"/>
      <c r="FI624" s="2"/>
      <c r="FJ624" s="2"/>
      <c r="FK624" s="2"/>
      <c r="FL624" s="2"/>
      <c r="FM624" s="2"/>
      <c r="FN624" s="2"/>
      <c r="FO624" s="2"/>
      <c r="FP624" s="2"/>
      <c r="FQ624" s="2"/>
      <c r="FR624" s="2"/>
      <c r="FS624" s="2"/>
      <c r="FT624" s="2"/>
      <c r="FU624" s="2"/>
      <c r="FV624" s="2"/>
      <c r="FW624" s="2"/>
      <c r="FX624" s="2"/>
      <c r="FY624" s="2"/>
      <c r="FZ624" s="2"/>
      <c r="GA624" s="2"/>
      <c r="GB624" s="2"/>
      <c r="GC624" s="2"/>
      <c r="GD624" s="2"/>
      <c r="GE624" s="2"/>
      <c r="GF624" s="2"/>
      <c r="GG624" s="2"/>
      <c r="GH624" s="2"/>
      <c r="GI624" s="2"/>
      <c r="GJ624" s="2"/>
      <c r="GK624" s="2"/>
      <c r="GL624" s="2"/>
      <c r="GM624" s="2"/>
      <c r="GN624" s="2"/>
      <c r="GO624" s="2"/>
      <c r="GP624" s="2"/>
    </row>
    <row r="625" spans="6:198" s="1" customFormat="1" ht="12.75" customHeight="1">
      <c r="F625" s="81"/>
      <c r="G625" s="12"/>
      <c r="H625" s="12"/>
      <c r="I625" s="12"/>
      <c r="J625" s="12"/>
      <c r="K625" s="747"/>
      <c r="L625" s="747"/>
      <c r="M625" s="747"/>
      <c r="N625" s="747"/>
      <c r="O625" s="747"/>
      <c r="P625" s="747"/>
      <c r="Q625" s="747"/>
      <c r="R625" s="747"/>
      <c r="S625" s="747"/>
      <c r="T625" s="747"/>
      <c r="U625" s="747"/>
      <c r="V625" s="747"/>
      <c r="W625" s="747"/>
      <c r="X625" s="747"/>
      <c r="Y625" s="747"/>
      <c r="Z625" s="747"/>
      <c r="AA625" s="747"/>
      <c r="AB625" s="747"/>
      <c r="AC625" s="747"/>
      <c r="AD625" s="747"/>
      <c r="AE625" s="747"/>
      <c r="AF625" s="747"/>
      <c r="AG625" s="747"/>
      <c r="AH625" s="747"/>
      <c r="AI625" s="747"/>
      <c r="AJ625" s="747"/>
      <c r="AK625" s="747"/>
      <c r="AL625" s="747"/>
      <c r="AM625" s="747"/>
      <c r="AN625" s="747"/>
      <c r="AO625" s="747"/>
      <c r="AP625" s="747"/>
      <c r="AQ625" s="747"/>
      <c r="AR625" s="747"/>
      <c r="AS625" s="747"/>
      <c r="AT625" s="747"/>
      <c r="AU625" s="747"/>
      <c r="AV625" s="747"/>
      <c r="AW625" s="747"/>
      <c r="AX625" s="747"/>
      <c r="AY625" s="747"/>
      <c r="AZ625" s="747"/>
      <c r="BA625" s="747"/>
      <c r="BB625" s="747"/>
      <c r="BC625" s="747"/>
      <c r="BD625" s="747"/>
      <c r="BE625" s="81"/>
      <c r="BF625" s="81"/>
      <c r="BG625" s="81"/>
      <c r="BH625" s="81"/>
      <c r="BI625" s="81"/>
      <c r="BJ625" s="81"/>
      <c r="BK625" s="81"/>
      <c r="BR625" s="2"/>
      <c r="BS625" s="2"/>
      <c r="BT625" s="2"/>
      <c r="BU625" s="2"/>
      <c r="BV625" s="2"/>
      <c r="BW625" s="2"/>
      <c r="BX625" s="2"/>
      <c r="BY625" s="2"/>
      <c r="BZ625" s="2"/>
      <c r="CA625" s="2"/>
      <c r="CB625" s="2"/>
      <c r="CC625" s="2"/>
      <c r="CD625" s="2"/>
      <c r="CE625" s="2"/>
      <c r="CF625" s="2"/>
      <c r="CG625" s="2"/>
      <c r="CH625" s="2"/>
      <c r="CI625" s="2"/>
      <c r="CJ625" s="2"/>
      <c r="CK625" s="2"/>
      <c r="CL625" s="2"/>
      <c r="CM625" s="2"/>
      <c r="CN625" s="2"/>
      <c r="CO625" s="2"/>
      <c r="CP625" s="2"/>
      <c r="CQ625" s="2"/>
      <c r="CR625" s="2"/>
      <c r="CS625" s="2"/>
      <c r="CT625" s="2"/>
      <c r="CU625" s="2"/>
      <c r="CV625" s="2"/>
      <c r="CW625" s="2"/>
      <c r="CX625" s="2"/>
      <c r="CY625" s="2"/>
      <c r="CZ625" s="2"/>
      <c r="DA625" s="2"/>
      <c r="DB625" s="2"/>
      <c r="DC625" s="2"/>
      <c r="DD625" s="2"/>
      <c r="DE625" s="2"/>
      <c r="DF625" s="2"/>
      <c r="DG625" s="2"/>
      <c r="DH625" s="2"/>
      <c r="DI625" s="2"/>
      <c r="DJ625" s="2"/>
      <c r="DK625" s="2"/>
      <c r="DL625" s="2"/>
      <c r="DM625" s="2"/>
      <c r="DN625" s="2"/>
      <c r="DO625" s="2"/>
      <c r="DP625" s="2"/>
      <c r="DQ625" s="2"/>
      <c r="DR625" s="2"/>
      <c r="DS625" s="2"/>
      <c r="DT625" s="2"/>
      <c r="DU625" s="2"/>
      <c r="DV625" s="2"/>
      <c r="DW625" s="2"/>
      <c r="DX625" s="2"/>
      <c r="DY625" s="2"/>
      <c r="DZ625" s="2"/>
      <c r="EA625" s="2"/>
      <c r="EB625" s="2"/>
      <c r="EC625" s="2"/>
      <c r="ED625" s="2"/>
      <c r="EE625" s="2"/>
      <c r="EF625" s="2"/>
      <c r="EG625" s="2"/>
      <c r="EH625" s="2"/>
      <c r="EI625" s="2"/>
      <c r="EJ625" s="2"/>
      <c r="EK625" s="2"/>
      <c r="EL625" s="2"/>
      <c r="EM625" s="2"/>
      <c r="EN625" s="2"/>
      <c r="EO625" s="2"/>
      <c r="EP625" s="2"/>
      <c r="EQ625" s="2"/>
      <c r="ER625" s="2"/>
      <c r="ES625" s="2"/>
      <c r="ET625" s="2"/>
      <c r="EU625" s="2"/>
      <c r="EV625" s="2"/>
      <c r="EW625" s="2"/>
      <c r="EX625" s="2"/>
      <c r="EY625" s="2"/>
      <c r="EZ625" s="2"/>
      <c r="FA625" s="2"/>
      <c r="FB625" s="2"/>
      <c r="FC625" s="2"/>
      <c r="FD625" s="2"/>
      <c r="FE625" s="2"/>
      <c r="FF625" s="2"/>
      <c r="FG625" s="2"/>
      <c r="FH625" s="2"/>
      <c r="FI625" s="2"/>
      <c r="FJ625" s="2"/>
      <c r="FK625" s="2"/>
      <c r="FL625" s="2"/>
      <c r="FM625" s="2"/>
      <c r="FN625" s="2"/>
      <c r="FO625" s="2"/>
      <c r="FP625" s="2"/>
      <c r="FQ625" s="2"/>
      <c r="FR625" s="2"/>
      <c r="FS625" s="2"/>
      <c r="FT625" s="2"/>
      <c r="FU625" s="2"/>
      <c r="FV625" s="2"/>
      <c r="FW625" s="2"/>
      <c r="FX625" s="2"/>
      <c r="FY625" s="2"/>
      <c r="FZ625" s="2"/>
      <c r="GA625" s="2"/>
      <c r="GB625" s="2"/>
      <c r="GC625" s="2"/>
      <c r="GD625" s="2"/>
      <c r="GE625" s="2"/>
      <c r="GF625" s="2"/>
      <c r="GG625" s="2"/>
      <c r="GH625" s="2"/>
      <c r="GI625" s="2"/>
      <c r="GJ625" s="2"/>
      <c r="GK625" s="2"/>
      <c r="GL625" s="2"/>
      <c r="GM625" s="2"/>
      <c r="GN625" s="2"/>
      <c r="GO625" s="2"/>
      <c r="GP625" s="2"/>
    </row>
    <row r="626" spans="6:198" s="1" customFormat="1" ht="12.75" customHeight="1">
      <c r="F626" s="81"/>
      <c r="G626" s="12"/>
      <c r="H626" s="12"/>
      <c r="I626" s="12"/>
      <c r="J626" s="12"/>
      <c r="K626" s="747"/>
      <c r="L626" s="747"/>
      <c r="M626" s="747"/>
      <c r="N626" s="747"/>
      <c r="O626" s="747"/>
      <c r="P626" s="747"/>
      <c r="Q626" s="747"/>
      <c r="R626" s="747"/>
      <c r="S626" s="747"/>
      <c r="T626" s="747"/>
      <c r="U626" s="747"/>
      <c r="V626" s="747"/>
      <c r="W626" s="747"/>
      <c r="X626" s="747"/>
      <c r="Y626" s="747"/>
      <c r="Z626" s="747"/>
      <c r="AA626" s="747"/>
      <c r="AB626" s="747"/>
      <c r="AC626" s="747"/>
      <c r="AD626" s="747"/>
      <c r="AE626" s="747"/>
      <c r="AF626" s="747"/>
      <c r="AG626" s="747"/>
      <c r="AH626" s="747"/>
      <c r="AI626" s="747"/>
      <c r="AJ626" s="747"/>
      <c r="AK626" s="747"/>
      <c r="AL626" s="747"/>
      <c r="AM626" s="747"/>
      <c r="AN626" s="747"/>
      <c r="AO626" s="747"/>
      <c r="AP626" s="747"/>
      <c r="AQ626" s="747"/>
      <c r="AR626" s="747"/>
      <c r="AS626" s="747"/>
      <c r="AT626" s="747"/>
      <c r="AU626" s="747"/>
      <c r="AV626" s="747"/>
      <c r="AW626" s="747"/>
      <c r="AX626" s="747"/>
      <c r="AY626" s="747"/>
      <c r="AZ626" s="747"/>
      <c r="BA626" s="747"/>
      <c r="BB626" s="747"/>
      <c r="BC626" s="747"/>
      <c r="BD626" s="747"/>
      <c r="BE626" s="81"/>
      <c r="BF626" s="81"/>
      <c r="BG626" s="81"/>
      <c r="BH626" s="81"/>
      <c r="BI626" s="81"/>
      <c r="BJ626" s="81"/>
      <c r="BK626" s="81"/>
      <c r="BR626" s="2"/>
      <c r="BS626" s="2"/>
      <c r="BT626" s="2"/>
      <c r="BU626" s="2"/>
      <c r="BV626" s="2"/>
      <c r="BW626" s="2"/>
      <c r="BX626" s="2"/>
      <c r="BY626" s="2"/>
      <c r="BZ626" s="2"/>
      <c r="CA626" s="2"/>
      <c r="CB626" s="2"/>
      <c r="CC626" s="2"/>
      <c r="CD626" s="2"/>
      <c r="CE626" s="2"/>
      <c r="CF626" s="2"/>
      <c r="CG626" s="2"/>
      <c r="CH626" s="2"/>
      <c r="CI626" s="2"/>
      <c r="CJ626" s="2"/>
      <c r="CK626" s="2"/>
      <c r="CL626" s="2"/>
      <c r="CM626" s="2"/>
      <c r="CN626" s="2"/>
      <c r="CO626" s="2"/>
      <c r="CP626" s="2"/>
      <c r="CQ626" s="2"/>
      <c r="CR626" s="2"/>
      <c r="CS626" s="2"/>
      <c r="CT626" s="2"/>
      <c r="CU626" s="2"/>
      <c r="CV626" s="2"/>
      <c r="CW626" s="2"/>
      <c r="CX626" s="2"/>
      <c r="CY626" s="2"/>
      <c r="CZ626" s="2"/>
      <c r="DA626" s="2"/>
      <c r="DB626" s="2"/>
      <c r="DC626" s="2"/>
      <c r="DD626" s="2"/>
      <c r="DE626" s="2"/>
      <c r="DF626" s="2"/>
      <c r="DG626" s="2"/>
      <c r="DH626" s="2"/>
      <c r="DI626" s="2"/>
      <c r="DJ626" s="2"/>
      <c r="DK626" s="2"/>
      <c r="DL626" s="2"/>
      <c r="DM626" s="2"/>
      <c r="DN626" s="2"/>
      <c r="DO626" s="2"/>
      <c r="DP626" s="2"/>
      <c r="DQ626" s="2"/>
      <c r="DR626" s="2"/>
      <c r="DS626" s="2"/>
      <c r="DT626" s="2"/>
      <c r="DU626" s="2"/>
      <c r="DV626" s="2"/>
      <c r="DW626" s="2"/>
      <c r="DX626" s="2"/>
      <c r="DY626" s="2"/>
      <c r="DZ626" s="2"/>
      <c r="EA626" s="2"/>
      <c r="EB626" s="2"/>
      <c r="EC626" s="2"/>
      <c r="ED626" s="2"/>
      <c r="EE626" s="2"/>
      <c r="EF626" s="2"/>
      <c r="EG626" s="2"/>
      <c r="EH626" s="2"/>
      <c r="EI626" s="2"/>
      <c r="EJ626" s="2"/>
      <c r="EK626" s="2"/>
      <c r="EL626" s="2"/>
      <c r="EM626" s="2"/>
      <c r="EN626" s="2"/>
      <c r="EO626" s="2"/>
      <c r="EP626" s="2"/>
      <c r="EQ626" s="2"/>
      <c r="ER626" s="2"/>
      <c r="ES626" s="2"/>
      <c r="ET626" s="2"/>
      <c r="EU626" s="2"/>
      <c r="EV626" s="2"/>
      <c r="EW626" s="2"/>
      <c r="EX626" s="2"/>
      <c r="EY626" s="2"/>
      <c r="EZ626" s="2"/>
      <c r="FA626" s="2"/>
      <c r="FB626" s="2"/>
      <c r="FC626" s="2"/>
      <c r="FD626" s="2"/>
      <c r="FE626" s="2"/>
      <c r="FF626" s="2"/>
      <c r="FG626" s="2"/>
      <c r="FH626" s="2"/>
      <c r="FI626" s="2"/>
      <c r="FJ626" s="2"/>
      <c r="FK626" s="2"/>
      <c r="FL626" s="2"/>
      <c r="FM626" s="2"/>
      <c r="FN626" s="2"/>
      <c r="FO626" s="2"/>
      <c r="FP626" s="2"/>
      <c r="FQ626" s="2"/>
      <c r="FR626" s="2"/>
      <c r="FS626" s="2"/>
      <c r="FT626" s="2"/>
      <c r="FU626" s="2"/>
      <c r="FV626" s="2"/>
      <c r="FW626" s="2"/>
      <c r="FX626" s="2"/>
      <c r="FY626" s="2"/>
      <c r="FZ626" s="2"/>
      <c r="GA626" s="2"/>
      <c r="GB626" s="2"/>
      <c r="GC626" s="2"/>
      <c r="GD626" s="2"/>
      <c r="GE626" s="2"/>
      <c r="GF626" s="2"/>
      <c r="GG626" s="2"/>
      <c r="GH626" s="2"/>
      <c r="GI626" s="2"/>
      <c r="GJ626" s="2"/>
      <c r="GK626" s="2"/>
      <c r="GL626" s="2"/>
      <c r="GM626" s="2"/>
      <c r="GN626" s="2"/>
      <c r="GO626" s="2"/>
      <c r="GP626" s="2"/>
    </row>
    <row r="627" spans="6:198" s="1" customFormat="1" ht="12.75" customHeight="1">
      <c r="F627" s="81"/>
      <c r="G627" s="12"/>
      <c r="H627" s="12"/>
      <c r="I627" s="12"/>
      <c r="J627" s="12"/>
      <c r="K627" s="747"/>
      <c r="L627" s="747"/>
      <c r="M627" s="747"/>
      <c r="N627" s="747"/>
      <c r="O627" s="747"/>
      <c r="P627" s="747"/>
      <c r="Q627" s="747"/>
      <c r="R627" s="747"/>
      <c r="S627" s="747"/>
      <c r="T627" s="747"/>
      <c r="U627" s="747"/>
      <c r="V627" s="747"/>
      <c r="W627" s="747"/>
      <c r="X627" s="747"/>
      <c r="Y627" s="747"/>
      <c r="Z627" s="747"/>
      <c r="AA627" s="747"/>
      <c r="AB627" s="747"/>
      <c r="AC627" s="747"/>
      <c r="AD627" s="747"/>
      <c r="AE627" s="747"/>
      <c r="AF627" s="747"/>
      <c r="AG627" s="747"/>
      <c r="AH627" s="747"/>
      <c r="AI627" s="747"/>
      <c r="AJ627" s="747"/>
      <c r="AK627" s="747"/>
      <c r="AL627" s="747"/>
      <c r="AM627" s="747"/>
      <c r="AN627" s="747"/>
      <c r="AO627" s="747"/>
      <c r="AP627" s="747"/>
      <c r="AQ627" s="747"/>
      <c r="AR627" s="747"/>
      <c r="AS627" s="747"/>
      <c r="AT627" s="747"/>
      <c r="AU627" s="747"/>
      <c r="AV627" s="747"/>
      <c r="AW627" s="747"/>
      <c r="AX627" s="747"/>
      <c r="AY627" s="747"/>
      <c r="AZ627" s="747"/>
      <c r="BA627" s="747"/>
      <c r="BB627" s="747"/>
      <c r="BC627" s="747"/>
      <c r="BD627" s="747"/>
      <c r="BE627" s="81"/>
      <c r="BF627" s="81"/>
      <c r="BG627" s="81"/>
      <c r="BH627" s="81"/>
      <c r="BI627" s="81"/>
      <c r="BJ627" s="81"/>
      <c r="BK627" s="81"/>
      <c r="BR627" s="2"/>
      <c r="BS627" s="2"/>
      <c r="BT627" s="2"/>
      <c r="BU627" s="2"/>
      <c r="BV627" s="2"/>
      <c r="BW627" s="2"/>
      <c r="BX627" s="2"/>
      <c r="BY627" s="2"/>
      <c r="BZ627" s="2"/>
      <c r="CA627" s="2"/>
      <c r="CB627" s="2"/>
      <c r="CC627" s="2"/>
      <c r="CD627" s="2"/>
      <c r="CE627" s="2"/>
      <c r="CF627" s="2"/>
      <c r="CG627" s="2"/>
      <c r="CH627" s="2"/>
      <c r="CI627" s="2"/>
      <c r="CJ627" s="2"/>
      <c r="CK627" s="2"/>
      <c r="CL627" s="2"/>
      <c r="CM627" s="2"/>
      <c r="CN627" s="2"/>
      <c r="CO627" s="2"/>
      <c r="CP627" s="2"/>
      <c r="CQ627" s="2"/>
      <c r="CR627" s="2"/>
      <c r="CS627" s="2"/>
      <c r="CT627" s="2"/>
      <c r="CU627" s="2"/>
      <c r="CV627" s="2"/>
      <c r="CW627" s="2"/>
      <c r="CX627" s="2"/>
      <c r="CY627" s="2"/>
      <c r="CZ627" s="2"/>
      <c r="DA627" s="2"/>
      <c r="DB627" s="2"/>
      <c r="DC627" s="2"/>
      <c r="DD627" s="2"/>
      <c r="DE627" s="2"/>
      <c r="DF627" s="2"/>
      <c r="DG627" s="2"/>
      <c r="DH627" s="2"/>
      <c r="DI627" s="2"/>
      <c r="DJ627" s="2"/>
      <c r="DK627" s="2"/>
      <c r="DL627" s="2"/>
      <c r="DM627" s="2"/>
      <c r="DN627" s="2"/>
      <c r="DO627" s="2"/>
      <c r="DP627" s="2"/>
      <c r="DQ627" s="2"/>
      <c r="DR627" s="2"/>
      <c r="DS627" s="2"/>
      <c r="DT627" s="2"/>
      <c r="DU627" s="2"/>
      <c r="DV627" s="2"/>
      <c r="DW627" s="2"/>
      <c r="DX627" s="2"/>
      <c r="DY627" s="2"/>
      <c r="DZ627" s="2"/>
      <c r="EA627" s="2"/>
      <c r="EB627" s="2"/>
      <c r="EC627" s="2"/>
      <c r="ED627" s="2"/>
      <c r="EE627" s="2"/>
      <c r="EF627" s="2"/>
      <c r="EG627" s="2"/>
      <c r="EH627" s="2"/>
      <c r="EI627" s="2"/>
      <c r="EJ627" s="2"/>
      <c r="EK627" s="2"/>
      <c r="EL627" s="2"/>
      <c r="EM627" s="2"/>
      <c r="EN627" s="2"/>
      <c r="EO627" s="2"/>
      <c r="EP627" s="2"/>
      <c r="EQ627" s="2"/>
      <c r="ER627" s="2"/>
      <c r="ES627" s="2"/>
      <c r="ET627" s="2"/>
      <c r="EU627" s="2"/>
      <c r="EV627" s="2"/>
      <c r="EW627" s="2"/>
      <c r="EX627" s="2"/>
      <c r="EY627" s="2"/>
      <c r="EZ627" s="2"/>
      <c r="FA627" s="2"/>
      <c r="FB627" s="2"/>
      <c r="FC627" s="2"/>
      <c r="FD627" s="2"/>
      <c r="FE627" s="2"/>
      <c r="FF627" s="2"/>
      <c r="FG627" s="2"/>
      <c r="FH627" s="2"/>
      <c r="FI627" s="2"/>
      <c r="FJ627" s="2"/>
      <c r="FK627" s="2"/>
      <c r="FL627" s="2"/>
      <c r="FM627" s="2"/>
      <c r="FN627" s="2"/>
      <c r="FO627" s="2"/>
      <c r="FP627" s="2"/>
      <c r="FQ627" s="2"/>
      <c r="FR627" s="2"/>
      <c r="FS627" s="2"/>
      <c r="FT627" s="2"/>
      <c r="FU627" s="2"/>
      <c r="FV627" s="2"/>
      <c r="FW627" s="2"/>
      <c r="FX627" s="2"/>
      <c r="FY627" s="2"/>
      <c r="FZ627" s="2"/>
      <c r="GA627" s="2"/>
      <c r="GB627" s="2"/>
      <c r="GC627" s="2"/>
      <c r="GD627" s="2"/>
      <c r="GE627" s="2"/>
      <c r="GF627" s="2"/>
      <c r="GG627" s="2"/>
      <c r="GH627" s="2"/>
      <c r="GI627" s="2"/>
      <c r="GJ627" s="2"/>
      <c r="GK627" s="2"/>
      <c r="GL627" s="2"/>
      <c r="GM627" s="2"/>
      <c r="GN627" s="2"/>
      <c r="GO627" s="2"/>
      <c r="GP627" s="2"/>
    </row>
    <row r="628" spans="6:198" s="1" customFormat="1" ht="13.5" customHeight="1" thickBot="1">
      <c r="F628" s="81"/>
      <c r="G628" s="12"/>
      <c r="H628" s="12"/>
      <c r="I628" s="12"/>
      <c r="J628" s="12"/>
      <c r="K628" s="338"/>
      <c r="L628" s="340"/>
      <c r="M628" s="57"/>
      <c r="N628" s="9"/>
      <c r="O628" s="59"/>
      <c r="P628" s="9"/>
      <c r="Q628" s="9"/>
      <c r="R628" s="9"/>
      <c r="S628" s="9"/>
      <c r="T628" s="9"/>
      <c r="U628" s="9"/>
      <c r="V628" s="9"/>
      <c r="W628" s="9"/>
      <c r="X628" s="9"/>
      <c r="Y628" s="59"/>
      <c r="Z628" s="9"/>
      <c r="AA628" s="9"/>
      <c r="AB628" s="9"/>
      <c r="AC628" s="9"/>
      <c r="AD628" s="9"/>
      <c r="AE628" s="9"/>
      <c r="AF628" s="9"/>
      <c r="AG628" s="748"/>
      <c r="AH628" s="748"/>
      <c r="AI628" s="748"/>
      <c r="AJ628" s="748"/>
      <c r="AK628" s="748"/>
      <c r="AL628" s="748"/>
      <c r="AM628" s="353"/>
      <c r="AN628" s="353"/>
      <c r="AO628" s="353"/>
      <c r="AP628" s="353"/>
      <c r="AQ628" s="353"/>
      <c r="AR628" s="353"/>
      <c r="AS628" s="353"/>
      <c r="AT628" s="353"/>
      <c r="AU628" s="353"/>
      <c r="AV628" s="353"/>
      <c r="AW628" s="353"/>
      <c r="AX628" s="354"/>
      <c r="AY628" s="354"/>
      <c r="AZ628" s="354"/>
      <c r="BA628" s="354"/>
      <c r="BB628" s="354"/>
      <c r="BC628" s="354"/>
      <c r="BD628" s="354"/>
      <c r="BE628" s="334"/>
      <c r="BF628" s="334"/>
      <c r="BG628" s="334"/>
      <c r="BH628" s="334"/>
      <c r="BI628" s="81"/>
      <c r="BJ628" s="81"/>
      <c r="BK628" s="192"/>
      <c r="BR628" s="2"/>
      <c r="BS628" s="2"/>
      <c r="BT628" s="2"/>
      <c r="BU628" s="2"/>
      <c r="BV628" s="2"/>
      <c r="BW628" s="2"/>
      <c r="BX628" s="2"/>
      <c r="BY628" s="2"/>
      <c r="BZ628" s="2"/>
      <c r="CA628" s="2"/>
      <c r="CB628" s="2"/>
      <c r="CC628" s="2"/>
      <c r="CD628" s="2"/>
      <c r="CE628" s="2"/>
      <c r="CF628" s="2"/>
      <c r="CG628" s="2"/>
      <c r="CH628" s="2"/>
      <c r="CI628" s="2"/>
      <c r="CJ628" s="2"/>
      <c r="CK628" s="2"/>
      <c r="CL628" s="2"/>
      <c r="CM628" s="2"/>
      <c r="CN628" s="2"/>
      <c r="CO628" s="2"/>
      <c r="CP628" s="2"/>
      <c r="CQ628" s="2"/>
      <c r="CR628" s="2"/>
      <c r="CS628" s="2"/>
      <c r="CT628" s="2"/>
      <c r="CU628" s="2"/>
      <c r="CV628" s="2"/>
      <c r="CW628" s="2"/>
      <c r="CX628" s="2"/>
      <c r="CY628" s="2"/>
      <c r="CZ628" s="2"/>
      <c r="DA628" s="2"/>
      <c r="DB628" s="2"/>
      <c r="DC628" s="2"/>
      <c r="DD628" s="2"/>
      <c r="DE628" s="2"/>
      <c r="DF628" s="2"/>
      <c r="DG628" s="2"/>
      <c r="DH628" s="2"/>
      <c r="DI628" s="2"/>
      <c r="DJ628" s="2"/>
      <c r="DK628" s="2"/>
      <c r="DL628" s="2"/>
      <c r="DM628" s="2"/>
      <c r="DN628" s="2"/>
      <c r="DO628" s="2"/>
      <c r="DP628" s="2"/>
      <c r="DQ628" s="2"/>
      <c r="DR628" s="2"/>
      <c r="DS628" s="2"/>
      <c r="DT628" s="2"/>
      <c r="DU628" s="2"/>
      <c r="DV628" s="2"/>
      <c r="DW628" s="2"/>
      <c r="DX628" s="2"/>
      <c r="DY628" s="2"/>
      <c r="DZ628" s="2"/>
      <c r="EA628" s="2"/>
      <c r="EB628" s="2"/>
      <c r="EC628" s="2"/>
      <c r="ED628" s="2"/>
      <c r="EE628" s="2"/>
      <c r="EF628" s="2"/>
      <c r="EG628" s="2"/>
      <c r="EH628" s="2"/>
      <c r="EI628" s="2"/>
      <c r="EJ628" s="2"/>
      <c r="EK628" s="2"/>
      <c r="EL628" s="2"/>
      <c r="EM628" s="2"/>
      <c r="EN628" s="2"/>
      <c r="EO628" s="2"/>
      <c r="EP628" s="2"/>
      <c r="EQ628" s="2"/>
      <c r="ER628" s="2"/>
      <c r="ES628" s="2"/>
      <c r="ET628" s="2"/>
      <c r="EU628" s="2"/>
      <c r="EV628" s="2"/>
      <c r="EW628" s="2"/>
      <c r="EX628" s="2"/>
      <c r="EY628" s="2"/>
      <c r="EZ628" s="2"/>
      <c r="FA628" s="2"/>
      <c r="FB628" s="2"/>
      <c r="FC628" s="2"/>
      <c r="FD628" s="2"/>
      <c r="FE628" s="2"/>
      <c r="FF628" s="2"/>
      <c r="FG628" s="2"/>
      <c r="FH628" s="2"/>
      <c r="FI628" s="2"/>
      <c r="FJ628" s="2"/>
      <c r="FK628" s="2"/>
      <c r="FL628" s="2"/>
      <c r="FM628" s="2"/>
      <c r="FN628" s="2"/>
      <c r="FO628" s="2"/>
      <c r="FP628" s="2"/>
      <c r="FQ628" s="2"/>
      <c r="FR628" s="2"/>
      <c r="FS628" s="2"/>
      <c r="FT628" s="2"/>
      <c r="FU628" s="2"/>
      <c r="FV628" s="2"/>
      <c r="FW628" s="2"/>
      <c r="FX628" s="2"/>
      <c r="FY628" s="2"/>
      <c r="FZ628" s="2"/>
      <c r="GA628" s="2"/>
      <c r="GB628" s="2"/>
      <c r="GC628" s="2"/>
      <c r="GD628" s="2"/>
      <c r="GE628" s="2"/>
      <c r="GF628" s="2"/>
      <c r="GG628" s="2"/>
      <c r="GH628" s="2"/>
      <c r="GI628" s="2"/>
      <c r="GJ628" s="2"/>
      <c r="GK628" s="2"/>
      <c r="GL628" s="2"/>
      <c r="GM628" s="2"/>
      <c r="GN628" s="2"/>
      <c r="GO628" s="2"/>
      <c r="GP628" s="2"/>
    </row>
    <row r="629" spans="6:198" s="1" customFormat="1" ht="13.5" customHeight="1" thickBot="1">
      <c r="F629" s="192"/>
      <c r="G629" s="193"/>
      <c r="H629" s="193"/>
      <c r="I629" s="193"/>
      <c r="J629" s="193"/>
      <c r="K629" s="193"/>
      <c r="L629" s="193"/>
      <c r="M629" s="193"/>
      <c r="N629" s="193"/>
      <c r="O629" s="193"/>
      <c r="P629" s="193"/>
      <c r="Q629" s="193"/>
      <c r="R629" s="193"/>
      <c r="S629" s="193"/>
      <c r="T629" s="193"/>
      <c r="U629" s="193"/>
      <c r="V629" s="193"/>
      <c r="W629" s="193"/>
      <c r="X629" s="193"/>
      <c r="Y629" s="193"/>
      <c r="Z629" s="193"/>
      <c r="AA629" s="193"/>
      <c r="AB629" s="193"/>
      <c r="AC629" s="193"/>
      <c r="AD629" s="193"/>
      <c r="AE629" s="193"/>
      <c r="AF629" s="193"/>
      <c r="AG629" s="193"/>
      <c r="AH629" s="193"/>
      <c r="AI629" s="193"/>
      <c r="AJ629" s="193"/>
      <c r="AK629" s="193"/>
      <c r="AL629" s="193"/>
      <c r="AM629" s="193"/>
      <c r="AN629" s="193"/>
      <c r="AO629" s="193"/>
      <c r="AP629" s="193"/>
      <c r="AQ629" s="193"/>
      <c r="AR629" s="193"/>
      <c r="AS629" s="193"/>
      <c r="AT629" s="193"/>
      <c r="AU629" s="193"/>
      <c r="AV629" s="193"/>
      <c r="AW629" s="193"/>
      <c r="AX629" s="193"/>
      <c r="AY629" s="193"/>
      <c r="AZ629" s="193"/>
      <c r="BA629" s="193"/>
      <c r="BB629" s="193"/>
      <c r="BC629" s="193"/>
      <c r="BD629" s="193"/>
      <c r="BE629" s="193"/>
      <c r="BF629" s="193"/>
      <c r="BG629" s="193"/>
      <c r="BH629" s="193"/>
      <c r="BI629" s="193"/>
      <c r="BJ629" s="193"/>
      <c r="BK629" s="97"/>
      <c r="BR629" s="2"/>
      <c r="BS629" s="2"/>
      <c r="BT629" s="2"/>
      <c r="BU629" s="2"/>
      <c r="BV629" s="2"/>
      <c r="BW629" s="2"/>
      <c r="BX629" s="2"/>
      <c r="BY629" s="2"/>
      <c r="BZ629" s="2"/>
      <c r="CA629" s="2"/>
      <c r="CB629" s="2"/>
      <c r="CC629" s="2"/>
      <c r="CD629" s="2"/>
      <c r="CE629" s="2"/>
      <c r="CF629" s="2"/>
      <c r="CG629" s="2"/>
      <c r="CH629" s="2"/>
      <c r="CI629" s="2"/>
      <c r="CJ629" s="2"/>
      <c r="CK629" s="2"/>
      <c r="CL629" s="2"/>
      <c r="CM629" s="2"/>
      <c r="CN629" s="2"/>
      <c r="CO629" s="2"/>
      <c r="CP629" s="2"/>
      <c r="CQ629" s="2"/>
      <c r="CR629" s="2"/>
      <c r="CS629" s="2"/>
      <c r="CT629" s="2"/>
      <c r="CU629" s="2"/>
      <c r="CV629" s="2"/>
      <c r="CW629" s="2"/>
      <c r="CX629" s="2"/>
      <c r="CY629" s="2"/>
      <c r="CZ629" s="2"/>
      <c r="DA629" s="2"/>
      <c r="DB629" s="2"/>
      <c r="DC629" s="2"/>
      <c r="DD629" s="2"/>
      <c r="DE629" s="2"/>
      <c r="DF629" s="2"/>
      <c r="DG629" s="2"/>
      <c r="DH629" s="2"/>
      <c r="DI629" s="2"/>
      <c r="DJ629" s="2"/>
      <c r="DK629" s="2"/>
      <c r="DL629" s="2"/>
      <c r="DM629" s="2"/>
      <c r="DN629" s="2"/>
      <c r="DO629" s="2"/>
      <c r="DP629" s="2"/>
      <c r="DQ629" s="2"/>
      <c r="DR629" s="2"/>
      <c r="DS629" s="2"/>
      <c r="DT629" s="2"/>
      <c r="DU629" s="2"/>
      <c r="DV629" s="2"/>
      <c r="DW629" s="2"/>
      <c r="DX629" s="2"/>
      <c r="DY629" s="2"/>
      <c r="DZ629" s="2"/>
      <c r="EA629" s="2"/>
      <c r="EB629" s="2"/>
      <c r="EC629" s="2"/>
      <c r="ED629" s="2"/>
      <c r="EE629" s="2"/>
      <c r="EF629" s="2"/>
      <c r="EG629" s="2"/>
      <c r="EH629" s="2"/>
      <c r="EI629" s="2"/>
      <c r="EJ629" s="2"/>
      <c r="EK629" s="2"/>
      <c r="EL629" s="2"/>
      <c r="EM629" s="2"/>
      <c r="EN629" s="2"/>
      <c r="EO629" s="2"/>
      <c r="EP629" s="2"/>
      <c r="EQ629" s="2"/>
      <c r="ER629" s="2"/>
      <c r="ES629" s="2"/>
      <c r="ET629" s="2"/>
      <c r="EU629" s="2"/>
      <c r="EV629" s="2"/>
      <c r="EW629" s="2"/>
      <c r="EX629" s="2"/>
      <c r="EY629" s="2"/>
      <c r="EZ629" s="2"/>
      <c r="FA629" s="2"/>
      <c r="FB629" s="2"/>
      <c r="FC629" s="2"/>
      <c r="FD629" s="2"/>
      <c r="FE629" s="2"/>
      <c r="FF629" s="2"/>
      <c r="FG629" s="2"/>
      <c r="FH629" s="2"/>
      <c r="FI629" s="2"/>
      <c r="FJ629" s="2"/>
      <c r="FK629" s="2"/>
      <c r="FL629" s="2"/>
      <c r="FM629" s="2"/>
      <c r="FN629" s="2"/>
      <c r="FO629" s="2"/>
      <c r="FP629" s="2"/>
      <c r="FQ629" s="2"/>
      <c r="FR629" s="2"/>
      <c r="FS629" s="2"/>
      <c r="FT629" s="2"/>
      <c r="FU629" s="2"/>
      <c r="FV629" s="2"/>
      <c r="FW629" s="2"/>
      <c r="FX629" s="2"/>
      <c r="FY629" s="2"/>
      <c r="FZ629" s="2"/>
      <c r="GA629" s="2"/>
      <c r="GB629" s="2"/>
      <c r="GC629" s="2"/>
      <c r="GD629" s="2"/>
      <c r="GE629" s="2"/>
      <c r="GF629" s="2"/>
      <c r="GG629" s="2"/>
      <c r="GH629" s="2"/>
      <c r="GI629" s="2"/>
      <c r="GJ629" s="2"/>
      <c r="GK629" s="2"/>
      <c r="GL629" s="2"/>
      <c r="GM629" s="2"/>
      <c r="GN629" s="2"/>
      <c r="GO629" s="2"/>
      <c r="GP629" s="2"/>
    </row>
    <row r="630" spans="6:198" s="1" customFormat="1" ht="18" customHeight="1">
      <c r="F630" s="550" t="str">
        <f>[2]Setup!$B$5</f>
        <v>Precise Mortgage Funding 2018-2B plc</v>
      </c>
      <c r="G630" s="550"/>
      <c r="H630" s="550"/>
      <c r="I630" s="550"/>
      <c r="J630" s="550"/>
      <c r="K630" s="550"/>
      <c r="L630" s="550"/>
      <c r="M630" s="550"/>
      <c r="N630" s="550"/>
      <c r="O630" s="550"/>
      <c r="P630" s="550"/>
      <c r="Q630" s="550"/>
      <c r="R630" s="550"/>
      <c r="S630" s="550"/>
      <c r="T630" s="550"/>
      <c r="U630" s="550"/>
      <c r="V630" s="550"/>
      <c r="W630" s="550"/>
      <c r="X630" s="550"/>
      <c r="Y630" s="550"/>
      <c r="Z630" s="550"/>
      <c r="AA630" s="550"/>
      <c r="AB630" s="550"/>
      <c r="AC630" s="550"/>
      <c r="AD630" s="550"/>
      <c r="AE630" s="550"/>
      <c r="AF630" s="550"/>
      <c r="AG630" s="550"/>
      <c r="AH630" s="550"/>
      <c r="AI630" s="550"/>
      <c r="AJ630" s="550"/>
      <c r="AK630" s="550"/>
      <c r="AL630" s="550"/>
      <c r="AM630" s="550"/>
      <c r="AN630" s="550"/>
      <c r="AO630" s="550"/>
      <c r="AP630" s="550"/>
      <c r="AQ630" s="550"/>
      <c r="AR630" s="550"/>
      <c r="AS630" s="550"/>
      <c r="AT630" s="550"/>
      <c r="AU630" s="550"/>
      <c r="AV630" s="550"/>
      <c r="AW630" s="550"/>
      <c r="AX630" s="550"/>
      <c r="AY630" s="550"/>
      <c r="AZ630" s="550"/>
      <c r="BA630" s="550"/>
      <c r="BB630" s="550"/>
      <c r="BC630" s="550"/>
      <c r="BD630" s="550"/>
      <c r="BE630" s="550"/>
      <c r="BF630" s="550"/>
      <c r="BG630" s="550"/>
      <c r="BH630" s="550"/>
      <c r="BI630" s="550"/>
      <c r="BJ630" s="550"/>
      <c r="BK630" s="550"/>
      <c r="BR630" s="2"/>
      <c r="BS630" s="2"/>
      <c r="BT630" s="2"/>
      <c r="BU630" s="2"/>
      <c r="BV630" s="2"/>
      <c r="BW630" s="2"/>
      <c r="BX630" s="2"/>
      <c r="BY630" s="2"/>
      <c r="BZ630" s="2"/>
      <c r="CA630" s="2"/>
      <c r="CB630" s="2"/>
      <c r="CC630" s="2"/>
      <c r="CD630" s="2"/>
      <c r="CE630" s="2"/>
      <c r="CF630" s="2"/>
      <c r="CG630" s="2"/>
      <c r="CH630" s="2"/>
      <c r="CI630" s="2"/>
      <c r="CJ630" s="2"/>
      <c r="CK630" s="2"/>
      <c r="CL630" s="2"/>
      <c r="CM630" s="2"/>
      <c r="CN630" s="2"/>
      <c r="CO630" s="2"/>
      <c r="CP630" s="2"/>
      <c r="CQ630" s="2"/>
      <c r="CR630" s="2"/>
      <c r="CS630" s="2"/>
      <c r="CT630" s="2"/>
      <c r="CU630" s="2"/>
      <c r="CV630" s="2"/>
      <c r="CW630" s="2"/>
      <c r="CX630" s="2"/>
      <c r="CY630" s="2"/>
      <c r="CZ630" s="2"/>
      <c r="DA630" s="2"/>
      <c r="DB630" s="2"/>
      <c r="DC630" s="2"/>
      <c r="DD630" s="2"/>
      <c r="DE630" s="2"/>
      <c r="DF630" s="2"/>
      <c r="DG630" s="2"/>
      <c r="DH630" s="2"/>
      <c r="DI630" s="2"/>
      <c r="DJ630" s="2"/>
      <c r="DK630" s="2"/>
      <c r="DL630" s="2"/>
      <c r="DM630" s="2"/>
      <c r="DN630" s="2"/>
      <c r="DO630" s="2"/>
      <c r="DP630" s="2"/>
      <c r="DQ630" s="2"/>
      <c r="DR630" s="2"/>
      <c r="DS630" s="2"/>
      <c r="DT630" s="2"/>
      <c r="DU630" s="2"/>
      <c r="DV630" s="2"/>
      <c r="DW630" s="2"/>
      <c r="DX630" s="2"/>
      <c r="DY630" s="2"/>
      <c r="DZ630" s="2"/>
      <c r="EA630" s="2"/>
      <c r="EB630" s="2"/>
      <c r="EC630" s="2"/>
      <c r="ED630" s="2"/>
      <c r="EE630" s="2"/>
      <c r="EF630" s="2"/>
      <c r="EG630" s="2"/>
      <c r="EH630" s="2"/>
      <c r="EI630" s="2"/>
      <c r="EJ630" s="2"/>
      <c r="EK630" s="2"/>
      <c r="EL630" s="2"/>
      <c r="EM630" s="2"/>
      <c r="EN630" s="2"/>
      <c r="EO630" s="2"/>
      <c r="EP630" s="2"/>
      <c r="EQ630" s="2"/>
      <c r="ER630" s="2"/>
      <c r="ES630" s="2"/>
      <c r="ET630" s="2"/>
      <c r="EU630" s="2"/>
      <c r="EV630" s="2"/>
      <c r="EW630" s="2"/>
      <c r="EX630" s="2"/>
      <c r="EY630" s="2"/>
      <c r="EZ630" s="2"/>
      <c r="FA630" s="2"/>
      <c r="FB630" s="2"/>
      <c r="FC630" s="2"/>
      <c r="FD630" s="2"/>
      <c r="FE630" s="2"/>
      <c r="FF630" s="2"/>
      <c r="FG630" s="2"/>
      <c r="FH630" s="2"/>
      <c r="FI630" s="2"/>
      <c r="FJ630" s="2"/>
      <c r="FK630" s="2"/>
      <c r="FL630" s="2"/>
      <c r="FM630" s="2"/>
      <c r="FN630" s="2"/>
      <c r="FO630" s="2"/>
      <c r="FP630" s="2"/>
      <c r="FQ630" s="2"/>
      <c r="FR630" s="2"/>
      <c r="FS630" s="2"/>
      <c r="FT630" s="2"/>
      <c r="FU630" s="2"/>
      <c r="FV630" s="2"/>
      <c r="FW630" s="2"/>
      <c r="FX630" s="2"/>
      <c r="FY630" s="2"/>
      <c r="FZ630" s="2"/>
      <c r="GA630" s="2"/>
      <c r="GB630" s="2"/>
      <c r="GC630" s="2"/>
      <c r="GD630" s="2"/>
      <c r="GE630" s="2"/>
      <c r="GF630" s="2"/>
      <c r="GG630" s="2"/>
      <c r="GH630" s="2"/>
      <c r="GI630" s="2"/>
      <c r="GJ630" s="2"/>
      <c r="GK630" s="2"/>
      <c r="GL630" s="2"/>
      <c r="GM630" s="2"/>
      <c r="GN630" s="2"/>
      <c r="GO630" s="2"/>
      <c r="GP630" s="2"/>
    </row>
    <row r="631" spans="6:198" s="1" customFormat="1" ht="13.5" customHeight="1">
      <c r="F631" s="551" t="s">
        <v>1</v>
      </c>
      <c r="G631" s="551"/>
      <c r="H631" s="551"/>
      <c r="I631" s="551"/>
      <c r="J631" s="551"/>
      <c r="K631" s="551"/>
      <c r="L631" s="551"/>
      <c r="M631" s="551"/>
      <c r="N631" s="551"/>
      <c r="O631" s="551"/>
      <c r="P631" s="551"/>
      <c r="Q631" s="551"/>
      <c r="R631" s="551"/>
      <c r="S631" s="551"/>
      <c r="T631" s="551"/>
      <c r="U631" s="551"/>
      <c r="V631" s="551"/>
      <c r="W631" s="551"/>
      <c r="X631" s="551"/>
      <c r="Y631" s="551"/>
      <c r="Z631" s="551"/>
      <c r="AA631" s="551"/>
      <c r="AB631" s="551"/>
      <c r="AC631" s="551"/>
      <c r="AD631" s="551"/>
      <c r="AE631" s="551"/>
      <c r="AF631" s="551"/>
      <c r="AG631" s="551"/>
      <c r="AH631" s="551"/>
      <c r="AI631" s="551"/>
      <c r="AJ631" s="551"/>
      <c r="AK631" s="551"/>
      <c r="AL631" s="551"/>
      <c r="AM631" s="551"/>
      <c r="AN631" s="551"/>
      <c r="AO631" s="551"/>
      <c r="AP631" s="551"/>
      <c r="AQ631" s="551"/>
      <c r="AR631" s="551"/>
      <c r="AS631" s="551"/>
      <c r="AT631" s="551"/>
      <c r="AU631" s="551"/>
      <c r="AV631" s="551"/>
      <c r="AW631" s="551"/>
      <c r="AX631" s="551"/>
      <c r="AY631" s="551"/>
      <c r="AZ631" s="551"/>
      <c r="BA631" s="551"/>
      <c r="BB631" s="551"/>
      <c r="BC631" s="551"/>
      <c r="BD631" s="551"/>
      <c r="BE631" s="551"/>
      <c r="BF631" s="551"/>
      <c r="BG631" s="551"/>
      <c r="BH631" s="551"/>
      <c r="BI631" s="551"/>
      <c r="BJ631" s="551"/>
      <c r="BK631" s="551"/>
      <c r="BR631" s="2"/>
      <c r="BS631" s="2"/>
      <c r="BT631" s="2"/>
      <c r="BU631" s="2"/>
      <c r="BV631" s="2"/>
      <c r="BW631" s="2"/>
      <c r="BX631" s="2"/>
      <c r="BY631" s="2"/>
      <c r="BZ631" s="2"/>
      <c r="CA631" s="2"/>
      <c r="CB631" s="2"/>
      <c r="CC631" s="2"/>
      <c r="CD631" s="2"/>
      <c r="CE631" s="2"/>
      <c r="CF631" s="2"/>
      <c r="CG631" s="2"/>
      <c r="CH631" s="2"/>
      <c r="CI631" s="2"/>
      <c r="CJ631" s="2"/>
      <c r="CK631" s="2"/>
      <c r="CL631" s="2"/>
      <c r="CM631" s="2"/>
      <c r="CN631" s="2"/>
      <c r="CO631" s="2"/>
      <c r="CP631" s="2"/>
      <c r="CQ631" s="2"/>
      <c r="CR631" s="2"/>
      <c r="CS631" s="2"/>
      <c r="CT631" s="2"/>
      <c r="CU631" s="2"/>
      <c r="CV631" s="2"/>
      <c r="CW631" s="2"/>
      <c r="CX631" s="2"/>
      <c r="CY631" s="2"/>
      <c r="CZ631" s="2"/>
      <c r="DA631" s="2"/>
      <c r="DB631" s="2"/>
      <c r="DC631" s="2"/>
      <c r="DD631" s="2"/>
      <c r="DE631" s="2"/>
      <c r="DF631" s="2"/>
      <c r="DG631" s="2"/>
      <c r="DH631" s="2"/>
      <c r="DI631" s="2"/>
      <c r="DJ631" s="2"/>
      <c r="DK631" s="2"/>
      <c r="DL631" s="2"/>
      <c r="DM631" s="2"/>
      <c r="DN631" s="2"/>
      <c r="DO631" s="2"/>
      <c r="DP631" s="2"/>
      <c r="DQ631" s="2"/>
      <c r="DR631" s="2"/>
      <c r="DS631" s="2"/>
      <c r="DT631" s="2"/>
      <c r="DU631" s="2"/>
      <c r="DV631" s="2"/>
      <c r="DW631" s="2"/>
      <c r="DX631" s="2"/>
      <c r="DY631" s="2"/>
      <c r="DZ631" s="2"/>
      <c r="EA631" s="2"/>
      <c r="EB631" s="2"/>
      <c r="EC631" s="2"/>
      <c r="ED631" s="2"/>
      <c r="EE631" s="2"/>
      <c r="EF631" s="2"/>
      <c r="EG631" s="2"/>
      <c r="EH631" s="2"/>
      <c r="EI631" s="2"/>
      <c r="EJ631" s="2"/>
      <c r="EK631" s="2"/>
      <c r="EL631" s="2"/>
      <c r="EM631" s="2"/>
      <c r="EN631" s="2"/>
      <c r="EO631" s="2"/>
      <c r="EP631" s="2"/>
      <c r="EQ631" s="2"/>
      <c r="ER631" s="2"/>
      <c r="ES631" s="2"/>
      <c r="ET631" s="2"/>
      <c r="EU631" s="2"/>
      <c r="EV631" s="2"/>
      <c r="EW631" s="2"/>
      <c r="EX631" s="2"/>
      <c r="EY631" s="2"/>
      <c r="EZ631" s="2"/>
      <c r="FA631" s="2"/>
      <c r="FB631" s="2"/>
      <c r="FC631" s="2"/>
      <c r="FD631" s="2"/>
      <c r="FE631" s="2"/>
      <c r="FF631" s="2"/>
      <c r="FG631" s="2"/>
      <c r="FH631" s="2"/>
      <c r="FI631" s="2"/>
      <c r="FJ631" s="2"/>
      <c r="FK631" s="2"/>
      <c r="FL631" s="2"/>
      <c r="FM631" s="2"/>
      <c r="FN631" s="2"/>
      <c r="FO631" s="2"/>
      <c r="FP631" s="2"/>
      <c r="FQ631" s="2"/>
      <c r="FR631" s="2"/>
      <c r="FS631" s="2"/>
      <c r="FT631" s="2"/>
      <c r="FU631" s="2"/>
      <c r="FV631" s="2"/>
      <c r="FW631" s="2"/>
      <c r="FX631" s="2"/>
      <c r="FY631" s="2"/>
      <c r="FZ631" s="2"/>
      <c r="GA631" s="2"/>
      <c r="GB631" s="2"/>
      <c r="GC631" s="2"/>
      <c r="GD631" s="2"/>
      <c r="GE631" s="2"/>
      <c r="GF631" s="2"/>
      <c r="GG631" s="2"/>
      <c r="GH631" s="2"/>
      <c r="GI631" s="2"/>
      <c r="GJ631" s="2"/>
      <c r="GK631" s="2"/>
      <c r="GL631" s="2"/>
      <c r="GM631" s="2"/>
      <c r="GN631" s="2"/>
      <c r="GO631" s="2"/>
      <c r="GP631" s="2"/>
    </row>
    <row r="632" spans="6:198" s="1" customFormat="1" ht="13.5" customHeight="1">
      <c r="F632" s="551" t="s">
        <v>2</v>
      </c>
      <c r="G632" s="551"/>
      <c r="H632" s="551"/>
      <c r="I632" s="551"/>
      <c r="J632" s="551"/>
      <c r="K632" s="551"/>
      <c r="L632" s="551"/>
      <c r="M632" s="551"/>
      <c r="N632" s="551"/>
      <c r="O632" s="551"/>
      <c r="P632" s="551"/>
      <c r="Q632" s="551"/>
      <c r="R632" s="551"/>
      <c r="S632" s="551"/>
      <c r="T632" s="551"/>
      <c r="U632" s="551"/>
      <c r="V632" s="551"/>
      <c r="W632" s="551"/>
      <c r="X632" s="551"/>
      <c r="Y632" s="551"/>
      <c r="Z632" s="551"/>
      <c r="AA632" s="551"/>
      <c r="AB632" s="551"/>
      <c r="AC632" s="551"/>
      <c r="AD632" s="551"/>
      <c r="AE632" s="551"/>
      <c r="AF632" s="551"/>
      <c r="AG632" s="551"/>
      <c r="AH632" s="551"/>
      <c r="AI632" s="551"/>
      <c r="AJ632" s="551"/>
      <c r="AK632" s="551"/>
      <c r="AL632" s="551"/>
      <c r="AM632" s="551"/>
      <c r="AN632" s="551"/>
      <c r="AO632" s="551"/>
      <c r="AP632" s="551"/>
      <c r="AQ632" s="551"/>
      <c r="AR632" s="551"/>
      <c r="AS632" s="551"/>
      <c r="AT632" s="551"/>
      <c r="AU632" s="551"/>
      <c r="AV632" s="551"/>
      <c r="AW632" s="551"/>
      <c r="AX632" s="551"/>
      <c r="AY632" s="551"/>
      <c r="AZ632" s="551"/>
      <c r="BA632" s="551"/>
      <c r="BB632" s="551"/>
      <c r="BC632" s="551"/>
      <c r="BD632" s="551"/>
      <c r="BE632" s="551"/>
      <c r="BF632" s="551"/>
      <c r="BG632" s="551"/>
      <c r="BH632" s="551"/>
      <c r="BI632" s="551"/>
      <c r="BJ632" s="551"/>
      <c r="BK632" s="551"/>
      <c r="BR632" s="2"/>
      <c r="BS632" s="2"/>
      <c r="BT632" s="2"/>
      <c r="BU632" s="2"/>
      <c r="BV632" s="2"/>
      <c r="BW632" s="2"/>
      <c r="BX632" s="2"/>
      <c r="BY632" s="2"/>
      <c r="BZ632" s="2"/>
      <c r="CA632" s="2"/>
      <c r="CB632" s="2"/>
      <c r="CC632" s="2"/>
      <c r="CD632" s="2"/>
      <c r="CE632" s="2"/>
      <c r="CF632" s="2"/>
      <c r="CG632" s="2"/>
      <c r="CH632" s="2"/>
      <c r="CI632" s="2"/>
      <c r="CJ632" s="2"/>
      <c r="CK632" s="2"/>
      <c r="CL632" s="2"/>
      <c r="CM632" s="2"/>
      <c r="CN632" s="2"/>
      <c r="CO632" s="2"/>
      <c r="CP632" s="2"/>
      <c r="CQ632" s="2"/>
      <c r="CR632" s="2"/>
      <c r="CS632" s="2"/>
      <c r="CT632" s="2"/>
      <c r="CU632" s="2"/>
      <c r="CV632" s="2"/>
      <c r="CW632" s="2"/>
      <c r="CX632" s="2"/>
      <c r="CY632" s="2"/>
      <c r="CZ632" s="2"/>
      <c r="DA632" s="2"/>
      <c r="DB632" s="2"/>
      <c r="DC632" s="2"/>
      <c r="DD632" s="2"/>
      <c r="DE632" s="2"/>
      <c r="DF632" s="2"/>
      <c r="DG632" s="2"/>
      <c r="DH632" s="2"/>
      <c r="DI632" s="2"/>
      <c r="DJ632" s="2"/>
      <c r="DK632" s="2"/>
      <c r="DL632" s="2"/>
      <c r="DM632" s="2"/>
      <c r="DN632" s="2"/>
      <c r="DO632" s="2"/>
      <c r="DP632" s="2"/>
      <c r="DQ632" s="2"/>
      <c r="DR632" s="2"/>
      <c r="DS632" s="2"/>
      <c r="DT632" s="2"/>
      <c r="DU632" s="2"/>
      <c r="DV632" s="2"/>
      <c r="DW632" s="2"/>
      <c r="DX632" s="2"/>
      <c r="DY632" s="2"/>
      <c r="DZ632" s="2"/>
      <c r="EA632" s="2"/>
      <c r="EB632" s="2"/>
      <c r="EC632" s="2"/>
      <c r="ED632" s="2"/>
      <c r="EE632" s="2"/>
      <c r="EF632" s="2"/>
      <c r="EG632" s="2"/>
      <c r="EH632" s="2"/>
      <c r="EI632" s="2"/>
      <c r="EJ632" s="2"/>
      <c r="EK632" s="2"/>
      <c r="EL632" s="2"/>
      <c r="EM632" s="2"/>
      <c r="EN632" s="2"/>
      <c r="EO632" s="2"/>
      <c r="EP632" s="2"/>
      <c r="EQ632" s="2"/>
      <c r="ER632" s="2"/>
      <c r="ES632" s="2"/>
      <c r="ET632" s="2"/>
      <c r="EU632" s="2"/>
      <c r="EV632" s="2"/>
      <c r="EW632" s="2"/>
      <c r="EX632" s="2"/>
      <c r="EY632" s="2"/>
      <c r="EZ632" s="2"/>
      <c r="FA632" s="2"/>
      <c r="FB632" s="2"/>
      <c r="FC632" s="2"/>
      <c r="FD632" s="2"/>
      <c r="FE632" s="2"/>
      <c r="FF632" s="2"/>
      <c r="FG632" s="2"/>
      <c r="FH632" s="2"/>
      <c r="FI632" s="2"/>
      <c r="FJ632" s="2"/>
      <c r="FK632" s="2"/>
      <c r="FL632" s="2"/>
      <c r="FM632" s="2"/>
      <c r="FN632" s="2"/>
      <c r="FO632" s="2"/>
      <c r="FP632" s="2"/>
      <c r="FQ632" s="2"/>
      <c r="FR632" s="2"/>
      <c r="FS632" s="2"/>
      <c r="FT632" s="2"/>
      <c r="FU632" s="2"/>
      <c r="FV632" s="2"/>
      <c r="FW632" s="2"/>
      <c r="FX632" s="2"/>
      <c r="FY632" s="2"/>
      <c r="FZ632" s="2"/>
      <c r="GA632" s="2"/>
      <c r="GB632" s="2"/>
      <c r="GC632" s="2"/>
      <c r="GD632" s="2"/>
      <c r="GE632" s="2"/>
      <c r="GF632" s="2"/>
      <c r="GG632" s="2"/>
      <c r="GH632" s="2"/>
      <c r="GI632" s="2"/>
      <c r="GJ632" s="2"/>
      <c r="GK632" s="2"/>
      <c r="GL632" s="2"/>
      <c r="GM632" s="2"/>
      <c r="GN632" s="2"/>
      <c r="GO632" s="2"/>
      <c r="GP632" s="2"/>
    </row>
    <row r="633" spans="6:198" s="1" customFormat="1" ht="13.5" customHeight="1" thickBot="1">
      <c r="F633" s="552">
        <f>[1]Input!$C$112</f>
        <v>43211</v>
      </c>
      <c r="G633" s="552"/>
      <c r="H633" s="552"/>
      <c r="I633" s="552"/>
      <c r="J633" s="552"/>
      <c r="K633" s="552"/>
      <c r="L633" s="552"/>
      <c r="M633" s="552"/>
      <c r="N633" s="552"/>
      <c r="O633" s="552"/>
      <c r="P633" s="552"/>
      <c r="Q633" s="552"/>
      <c r="R633" s="552"/>
      <c r="S633" s="552"/>
      <c r="T633" s="552"/>
      <c r="U633" s="552"/>
      <c r="V633" s="552"/>
      <c r="W633" s="552"/>
      <c r="X633" s="552"/>
      <c r="Y633" s="552"/>
      <c r="Z633" s="552"/>
      <c r="AA633" s="552"/>
      <c r="AB633" s="552"/>
      <c r="AC633" s="552"/>
      <c r="AD633" s="552"/>
      <c r="AE633" s="552"/>
      <c r="AF633" s="552"/>
      <c r="AG633" s="552"/>
      <c r="AH633" s="552"/>
      <c r="AI633" s="552"/>
      <c r="AJ633" s="552"/>
      <c r="AK633" s="552"/>
      <c r="AL633" s="552"/>
      <c r="AM633" s="552"/>
      <c r="AN633" s="552"/>
      <c r="AO633" s="552"/>
      <c r="AP633" s="552"/>
      <c r="AQ633" s="552"/>
      <c r="AR633" s="552"/>
      <c r="AS633" s="552"/>
      <c r="AT633" s="552"/>
      <c r="AU633" s="552"/>
      <c r="AV633" s="552"/>
      <c r="AW633" s="552"/>
      <c r="AX633" s="552"/>
      <c r="AY633" s="552"/>
      <c r="AZ633" s="552"/>
      <c r="BA633" s="552"/>
      <c r="BB633" s="552"/>
      <c r="BC633" s="552"/>
      <c r="BD633" s="552"/>
      <c r="BE633" s="552"/>
      <c r="BF633" s="552"/>
      <c r="BG633" s="552"/>
      <c r="BH633" s="552"/>
      <c r="BI633" s="552"/>
      <c r="BJ633" s="552"/>
      <c r="BK633" s="552"/>
      <c r="BR633" s="2"/>
      <c r="BS633" s="2"/>
      <c r="BT633" s="2"/>
      <c r="BU633" s="2"/>
      <c r="BV633" s="2"/>
      <c r="BW633" s="2"/>
      <c r="BX633" s="2"/>
      <c r="BY633" s="2"/>
      <c r="BZ633" s="2"/>
      <c r="CA633" s="2"/>
      <c r="CB633" s="2"/>
      <c r="CC633" s="2"/>
      <c r="CD633" s="2"/>
      <c r="CE633" s="2"/>
      <c r="CF633" s="2"/>
      <c r="CG633" s="2"/>
      <c r="CH633" s="2"/>
      <c r="CI633" s="2"/>
      <c r="CJ633" s="2"/>
      <c r="CK633" s="2"/>
      <c r="CL633" s="2"/>
      <c r="CM633" s="2"/>
      <c r="CN633" s="2"/>
      <c r="CO633" s="2"/>
      <c r="CP633" s="2"/>
      <c r="CQ633" s="2"/>
      <c r="CR633" s="2"/>
      <c r="CS633" s="2"/>
      <c r="CT633" s="2"/>
      <c r="CU633" s="2"/>
      <c r="CV633" s="2"/>
      <c r="CW633" s="2"/>
      <c r="CX633" s="2"/>
      <c r="CY633" s="2"/>
      <c r="CZ633" s="2"/>
      <c r="DA633" s="2"/>
      <c r="DB633" s="2"/>
      <c r="DC633" s="2"/>
      <c r="DD633" s="2"/>
      <c r="DE633" s="2"/>
      <c r="DF633" s="2"/>
      <c r="DG633" s="2"/>
      <c r="DH633" s="2"/>
      <c r="DI633" s="2"/>
      <c r="DJ633" s="2"/>
      <c r="DK633" s="2"/>
      <c r="DL633" s="2"/>
      <c r="DM633" s="2"/>
      <c r="DN633" s="2"/>
      <c r="DO633" s="2"/>
      <c r="DP633" s="2"/>
      <c r="DQ633" s="2"/>
      <c r="DR633" s="2"/>
      <c r="DS633" s="2"/>
      <c r="DT633" s="2"/>
      <c r="DU633" s="2"/>
      <c r="DV633" s="2"/>
      <c r="DW633" s="2"/>
      <c r="DX633" s="2"/>
      <c r="DY633" s="2"/>
      <c r="DZ633" s="2"/>
      <c r="EA633" s="2"/>
      <c r="EB633" s="2"/>
      <c r="EC633" s="2"/>
      <c r="ED633" s="2"/>
      <c r="EE633" s="2"/>
      <c r="EF633" s="2"/>
      <c r="EG633" s="2"/>
      <c r="EH633" s="2"/>
      <c r="EI633" s="2"/>
      <c r="EJ633" s="2"/>
      <c r="EK633" s="2"/>
      <c r="EL633" s="2"/>
      <c r="EM633" s="2"/>
      <c r="EN633" s="2"/>
      <c r="EO633" s="2"/>
      <c r="EP633" s="2"/>
      <c r="EQ633" s="2"/>
      <c r="ER633" s="2"/>
      <c r="ES633" s="2"/>
      <c r="ET633" s="2"/>
      <c r="EU633" s="2"/>
      <c r="EV633" s="2"/>
      <c r="EW633" s="2"/>
      <c r="EX633" s="2"/>
      <c r="EY633" s="2"/>
      <c r="EZ633" s="2"/>
      <c r="FA633" s="2"/>
      <c r="FB633" s="2"/>
      <c r="FC633" s="2"/>
      <c r="FD633" s="2"/>
      <c r="FE633" s="2"/>
      <c r="FF633" s="2"/>
      <c r="FG633" s="2"/>
      <c r="FH633" s="2"/>
      <c r="FI633" s="2"/>
      <c r="FJ633" s="2"/>
      <c r="FK633" s="2"/>
      <c r="FL633" s="2"/>
      <c r="FM633" s="2"/>
      <c r="FN633" s="2"/>
      <c r="FO633" s="2"/>
      <c r="FP633" s="2"/>
      <c r="FQ633" s="2"/>
      <c r="FR633" s="2"/>
      <c r="FS633" s="2"/>
      <c r="FT633" s="2"/>
      <c r="FU633" s="2"/>
      <c r="FV633" s="2"/>
      <c r="FW633" s="2"/>
      <c r="FX633" s="2"/>
      <c r="FY633" s="2"/>
      <c r="FZ633" s="2"/>
      <c r="GA633" s="2"/>
      <c r="GB633" s="2"/>
      <c r="GC633" s="2"/>
      <c r="GD633" s="2"/>
      <c r="GE633" s="2"/>
      <c r="GF633" s="2"/>
      <c r="GG633" s="2"/>
      <c r="GH633" s="2"/>
      <c r="GI633" s="2"/>
      <c r="GJ633" s="2"/>
      <c r="GK633" s="2"/>
      <c r="GL633" s="2"/>
      <c r="GM633" s="2"/>
      <c r="GN633" s="2"/>
      <c r="GO633" s="2"/>
      <c r="GP633" s="2"/>
    </row>
    <row r="634" spans="6:198" s="1" customFormat="1" ht="13.5" customHeight="1">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c r="AG634" s="4"/>
      <c r="AH634" s="4"/>
      <c r="AI634" s="4"/>
      <c r="AJ634" s="4"/>
      <c r="AK634" s="4"/>
      <c r="AL634" s="4"/>
      <c r="AM634" s="4"/>
      <c r="AN634" s="4"/>
      <c r="AO634" s="4"/>
      <c r="AP634" s="4"/>
      <c r="AQ634" s="4"/>
      <c r="AR634" s="4"/>
      <c r="AS634" s="4"/>
      <c r="AT634" s="4"/>
      <c r="AU634" s="4"/>
      <c r="AV634" s="4"/>
      <c r="AW634" s="4"/>
      <c r="AX634" s="4"/>
      <c r="AY634" s="4"/>
      <c r="AZ634" s="4"/>
      <c r="BA634" s="4"/>
      <c r="BB634" s="4"/>
      <c r="BC634" s="4"/>
      <c r="BD634" s="4"/>
      <c r="BE634" s="4"/>
      <c r="BF634" s="4"/>
      <c r="BG634" s="4"/>
      <c r="BH634" s="4"/>
      <c r="BI634" s="4"/>
      <c r="BJ634" s="4"/>
      <c r="BK634" s="97"/>
      <c r="BR634" s="2"/>
      <c r="BS634" s="2"/>
      <c r="BT634" s="2"/>
      <c r="BU634" s="2"/>
      <c r="BV634" s="2"/>
      <c r="BW634" s="2"/>
      <c r="BX634" s="2"/>
      <c r="BY634" s="2"/>
      <c r="BZ634" s="2"/>
      <c r="CA634" s="2"/>
      <c r="CB634" s="2"/>
      <c r="CC634" s="2"/>
      <c r="CD634" s="2"/>
      <c r="CE634" s="2"/>
      <c r="CF634" s="2"/>
      <c r="CG634" s="2"/>
      <c r="CH634" s="2"/>
      <c r="CI634" s="2"/>
      <c r="CJ634" s="2"/>
      <c r="CK634" s="2"/>
      <c r="CL634" s="2"/>
      <c r="CM634" s="2"/>
      <c r="CN634" s="2"/>
      <c r="CO634" s="2"/>
      <c r="CP634" s="2"/>
      <c r="CQ634" s="2"/>
      <c r="CR634" s="2"/>
      <c r="CS634" s="2"/>
      <c r="CT634" s="2"/>
      <c r="CU634" s="2"/>
      <c r="CV634" s="2"/>
      <c r="CW634" s="2"/>
      <c r="CX634" s="2"/>
      <c r="CY634" s="2"/>
      <c r="CZ634" s="2"/>
      <c r="DA634" s="2"/>
      <c r="DB634" s="2"/>
      <c r="DC634" s="2"/>
      <c r="DD634" s="2"/>
      <c r="DE634" s="2"/>
      <c r="DF634" s="2"/>
      <c r="DG634" s="2"/>
      <c r="DH634" s="2"/>
      <c r="DI634" s="2"/>
      <c r="DJ634" s="2"/>
      <c r="DK634" s="2"/>
      <c r="DL634" s="2"/>
      <c r="DM634" s="2"/>
      <c r="DN634" s="2"/>
      <c r="DO634" s="2"/>
      <c r="DP634" s="2"/>
      <c r="DQ634" s="2"/>
      <c r="DR634" s="2"/>
      <c r="DS634" s="2"/>
      <c r="DT634" s="2"/>
      <c r="DU634" s="2"/>
      <c r="DV634" s="2"/>
      <c r="DW634" s="2"/>
      <c r="DX634" s="2"/>
      <c r="DY634" s="2"/>
      <c r="DZ634" s="2"/>
      <c r="EA634" s="2"/>
      <c r="EB634" s="2"/>
      <c r="EC634" s="2"/>
      <c r="ED634" s="2"/>
      <c r="EE634" s="2"/>
      <c r="EF634" s="2"/>
      <c r="EG634" s="2"/>
      <c r="EH634" s="2"/>
      <c r="EI634" s="2"/>
      <c r="EJ634" s="2"/>
      <c r="EK634" s="2"/>
      <c r="EL634" s="2"/>
      <c r="EM634" s="2"/>
      <c r="EN634" s="2"/>
      <c r="EO634" s="2"/>
      <c r="EP634" s="2"/>
      <c r="EQ634" s="2"/>
      <c r="ER634" s="2"/>
      <c r="ES634" s="2"/>
      <c r="ET634" s="2"/>
      <c r="EU634" s="2"/>
      <c r="EV634" s="2"/>
      <c r="EW634" s="2"/>
      <c r="EX634" s="2"/>
      <c r="EY634" s="2"/>
      <c r="EZ634" s="2"/>
      <c r="FA634" s="2"/>
      <c r="FB634" s="2"/>
      <c r="FC634" s="2"/>
      <c r="FD634" s="2"/>
      <c r="FE634" s="2"/>
      <c r="FF634" s="2"/>
      <c r="FG634" s="2"/>
      <c r="FH634" s="2"/>
      <c r="FI634" s="2"/>
      <c r="FJ634" s="2"/>
      <c r="FK634" s="2"/>
      <c r="FL634" s="2"/>
      <c r="FM634" s="2"/>
      <c r="FN634" s="2"/>
      <c r="FO634" s="2"/>
      <c r="FP634" s="2"/>
      <c r="FQ634" s="2"/>
      <c r="FR634" s="2"/>
      <c r="FS634" s="2"/>
      <c r="FT634" s="2"/>
      <c r="FU634" s="2"/>
      <c r="FV634" s="2"/>
      <c r="FW634" s="2"/>
      <c r="FX634" s="2"/>
      <c r="FY634" s="2"/>
      <c r="FZ634" s="2"/>
      <c r="GA634" s="2"/>
      <c r="GB634" s="2"/>
      <c r="GC634" s="2"/>
      <c r="GD634" s="2"/>
      <c r="GE634" s="2"/>
      <c r="GF634" s="2"/>
      <c r="GG634" s="2"/>
      <c r="GH634" s="2"/>
      <c r="GI634" s="2"/>
      <c r="GJ634" s="2"/>
      <c r="GK634" s="2"/>
      <c r="GL634" s="2"/>
      <c r="GM634" s="2"/>
      <c r="GN634" s="2"/>
      <c r="GO634" s="2"/>
      <c r="GP634" s="2"/>
    </row>
    <row r="635" spans="6:198" s="1" customFormat="1" ht="13.5" customHeight="1">
      <c r="F635" s="579" t="s">
        <v>35</v>
      </c>
      <c r="G635" s="579"/>
      <c r="H635" s="579"/>
      <c r="I635" s="579"/>
      <c r="J635" s="579"/>
      <c r="K635" s="579"/>
      <c r="L635" s="579"/>
      <c r="M635" s="579"/>
      <c r="N635" s="579"/>
      <c r="O635" s="579"/>
      <c r="P635" s="579"/>
      <c r="Q635" s="579"/>
      <c r="R635" s="579"/>
      <c r="S635" s="579"/>
      <c r="T635" s="579"/>
      <c r="U635" s="579"/>
      <c r="V635" s="579"/>
      <c r="W635" s="579"/>
      <c r="X635" s="579"/>
      <c r="Y635" s="579"/>
      <c r="Z635" s="579"/>
      <c r="AA635" s="579"/>
      <c r="AB635" s="579"/>
      <c r="AC635" s="579"/>
      <c r="AD635" s="579"/>
      <c r="AE635" s="579"/>
      <c r="AF635" s="579"/>
      <c r="AG635" s="579"/>
      <c r="AH635" s="579"/>
      <c r="AI635" s="579"/>
      <c r="AJ635" s="579"/>
      <c r="AK635" s="579"/>
      <c r="AL635" s="579"/>
      <c r="AM635" s="579"/>
      <c r="AN635" s="579"/>
      <c r="AO635" s="579"/>
      <c r="AP635" s="579"/>
      <c r="AQ635" s="579"/>
      <c r="AR635" s="579"/>
      <c r="AS635" s="579"/>
      <c r="AT635" s="579"/>
      <c r="AU635" s="579"/>
      <c r="AV635" s="579"/>
      <c r="AW635" s="579"/>
      <c r="AX635" s="579"/>
      <c r="AY635" s="579"/>
      <c r="AZ635" s="579"/>
      <c r="BA635" s="579"/>
      <c r="BB635" s="579"/>
      <c r="BC635" s="579"/>
      <c r="BD635" s="579"/>
      <c r="BE635" s="579"/>
      <c r="BF635" s="579"/>
      <c r="BG635" s="579"/>
      <c r="BH635" s="579"/>
      <c r="BI635" s="579"/>
      <c r="BJ635" s="579"/>
      <c r="BK635" s="97"/>
      <c r="BR635" s="2"/>
      <c r="BS635" s="2"/>
      <c r="BT635" s="2"/>
      <c r="BU635" s="2"/>
      <c r="BV635" s="2"/>
      <c r="BW635" s="2"/>
      <c r="BX635" s="2"/>
      <c r="BY635" s="2"/>
      <c r="BZ635" s="2"/>
      <c r="CA635" s="2"/>
      <c r="CB635" s="2"/>
      <c r="CC635" s="2"/>
      <c r="CD635" s="2"/>
      <c r="CE635" s="2"/>
      <c r="CF635" s="2"/>
      <c r="CG635" s="2"/>
      <c r="CH635" s="2"/>
      <c r="CI635" s="2"/>
      <c r="CJ635" s="2"/>
      <c r="CK635" s="2"/>
      <c r="CL635" s="2"/>
      <c r="CM635" s="2"/>
      <c r="CN635" s="2"/>
      <c r="CO635" s="2"/>
      <c r="CP635" s="2"/>
      <c r="CQ635" s="2"/>
      <c r="CR635" s="2"/>
      <c r="CS635" s="2"/>
      <c r="CT635" s="2"/>
      <c r="CU635" s="2"/>
      <c r="CV635" s="2"/>
      <c r="CW635" s="2"/>
      <c r="CX635" s="2"/>
      <c r="CY635" s="2"/>
      <c r="CZ635" s="2"/>
      <c r="DA635" s="2"/>
      <c r="DB635" s="2"/>
      <c r="DC635" s="2"/>
      <c r="DD635" s="2"/>
      <c r="DE635" s="2"/>
      <c r="DF635" s="2"/>
      <c r="DG635" s="2"/>
      <c r="DH635" s="2"/>
      <c r="DI635" s="2"/>
      <c r="DJ635" s="2"/>
      <c r="DK635" s="2"/>
      <c r="DL635" s="2"/>
      <c r="DM635" s="2"/>
      <c r="DN635" s="2"/>
      <c r="DO635" s="2"/>
      <c r="DP635" s="2"/>
      <c r="DQ635" s="2"/>
      <c r="DR635" s="2"/>
      <c r="DS635" s="2"/>
      <c r="DT635" s="2"/>
      <c r="DU635" s="2"/>
      <c r="DV635" s="2"/>
      <c r="DW635" s="2"/>
      <c r="DX635" s="2"/>
      <c r="DY635" s="2"/>
      <c r="DZ635" s="2"/>
      <c r="EA635" s="2"/>
      <c r="EB635" s="2"/>
      <c r="EC635" s="2"/>
      <c r="ED635" s="2"/>
      <c r="EE635" s="2"/>
      <c r="EF635" s="2"/>
      <c r="EG635" s="2"/>
      <c r="EH635" s="2"/>
      <c r="EI635" s="2"/>
      <c r="EJ635" s="2"/>
      <c r="EK635" s="2"/>
      <c r="EL635" s="2"/>
      <c r="EM635" s="2"/>
      <c r="EN635" s="2"/>
      <c r="EO635" s="2"/>
      <c r="EP635" s="2"/>
      <c r="EQ635" s="2"/>
      <c r="ER635" s="2"/>
      <c r="ES635" s="2"/>
      <c r="ET635" s="2"/>
      <c r="EU635" s="2"/>
      <c r="EV635" s="2"/>
      <c r="EW635" s="2"/>
      <c r="EX635" s="2"/>
      <c r="EY635" s="2"/>
      <c r="EZ635" s="2"/>
      <c r="FA635" s="2"/>
      <c r="FB635" s="2"/>
      <c r="FC635" s="2"/>
      <c r="FD635" s="2"/>
      <c r="FE635" s="2"/>
      <c r="FF635" s="2"/>
      <c r="FG635" s="2"/>
      <c r="FH635" s="2"/>
      <c r="FI635" s="2"/>
      <c r="FJ635" s="2"/>
      <c r="FK635" s="2"/>
      <c r="FL635" s="2"/>
      <c r="FM635" s="2"/>
      <c r="FN635" s="2"/>
      <c r="FO635" s="2"/>
      <c r="FP635" s="2"/>
      <c r="FQ635" s="2"/>
      <c r="FR635" s="2"/>
      <c r="FS635" s="2"/>
      <c r="FT635" s="2"/>
      <c r="FU635" s="2"/>
      <c r="FV635" s="2"/>
      <c r="FW635" s="2"/>
      <c r="FX635" s="2"/>
      <c r="FY635" s="2"/>
      <c r="FZ635" s="2"/>
      <c r="GA635" s="2"/>
      <c r="GB635" s="2"/>
      <c r="GC635" s="2"/>
      <c r="GD635" s="2"/>
      <c r="GE635" s="2"/>
      <c r="GF635" s="2"/>
      <c r="GG635" s="2"/>
      <c r="GH635" s="2"/>
      <c r="GI635" s="2"/>
      <c r="GJ635" s="2"/>
      <c r="GK635" s="2"/>
      <c r="GL635" s="2"/>
      <c r="GM635" s="2"/>
      <c r="GN635" s="2"/>
      <c r="GO635" s="2"/>
      <c r="GP635" s="2"/>
    </row>
    <row r="636" spans="6:198" s="1" customFormat="1" ht="13.5" customHeight="1">
      <c r="F636" s="97"/>
      <c r="G636" s="97"/>
      <c r="H636" s="97"/>
      <c r="I636" s="97"/>
      <c r="J636" s="97"/>
      <c r="K636" s="97"/>
      <c r="L636" s="97"/>
      <c r="M636" s="97"/>
      <c r="N636" s="97"/>
      <c r="O636" s="97"/>
      <c r="P636" s="97"/>
      <c r="Q636" s="97"/>
      <c r="R636" s="97"/>
      <c r="S636" s="97"/>
      <c r="T636" s="97"/>
      <c r="U636" s="97"/>
      <c r="V636" s="97"/>
      <c r="W636" s="97"/>
      <c r="X636" s="97"/>
      <c r="Y636" s="97"/>
      <c r="Z636" s="97"/>
      <c r="AA636" s="97"/>
      <c r="AB636" s="97"/>
      <c r="AC636" s="97"/>
      <c r="AD636" s="97"/>
      <c r="AE636" s="97"/>
      <c r="AF636" s="97"/>
      <c r="AG636" s="97"/>
      <c r="AH636" s="97"/>
      <c r="AI636" s="97"/>
      <c r="AJ636" s="97"/>
      <c r="AK636" s="97"/>
      <c r="AL636" s="97"/>
      <c r="AM636" s="97"/>
      <c r="AN636" s="97"/>
      <c r="AO636" s="97"/>
      <c r="AP636" s="97"/>
      <c r="AQ636" s="97"/>
      <c r="AR636" s="97"/>
      <c r="AS636" s="97"/>
      <c r="AT636" s="97"/>
      <c r="AU636" s="97"/>
      <c r="AV636" s="97"/>
      <c r="AW636" s="97"/>
      <c r="AX636" s="97"/>
      <c r="AY636" s="97"/>
      <c r="AZ636" s="97"/>
      <c r="BA636" s="97"/>
      <c r="BB636" s="97"/>
      <c r="BC636" s="97"/>
      <c r="BD636" s="97"/>
      <c r="BE636" s="97"/>
      <c r="BF636" s="97"/>
      <c r="BG636" s="97"/>
      <c r="BH636" s="97"/>
      <c r="BI636" s="97"/>
      <c r="BJ636" s="97"/>
      <c r="BK636" s="97"/>
      <c r="BR636" s="2"/>
      <c r="BS636" s="2"/>
      <c r="BT636" s="2"/>
      <c r="BU636" s="2"/>
      <c r="BV636" s="2"/>
      <c r="BW636" s="2"/>
      <c r="BX636" s="2"/>
      <c r="BY636" s="2"/>
      <c r="BZ636" s="2"/>
      <c r="CA636" s="2"/>
      <c r="CB636" s="2"/>
      <c r="CC636" s="2"/>
      <c r="CD636" s="2"/>
      <c r="CE636" s="2"/>
      <c r="CF636" s="2"/>
      <c r="CG636" s="2"/>
      <c r="CH636" s="2"/>
      <c r="CI636" s="2"/>
      <c r="CJ636" s="2"/>
      <c r="CK636" s="2"/>
      <c r="CL636" s="2"/>
      <c r="CM636" s="2"/>
      <c r="CN636" s="2"/>
      <c r="CO636" s="2"/>
      <c r="CP636" s="2"/>
      <c r="CQ636" s="2"/>
      <c r="CR636" s="2"/>
      <c r="CS636" s="2"/>
      <c r="CT636" s="2"/>
      <c r="CU636" s="2"/>
      <c r="CV636" s="2"/>
      <c r="CW636" s="2"/>
      <c r="CX636" s="2"/>
      <c r="CY636" s="2"/>
      <c r="CZ636" s="2"/>
      <c r="DA636" s="2"/>
      <c r="DB636" s="2"/>
      <c r="DC636" s="2"/>
      <c r="DD636" s="2"/>
      <c r="DE636" s="2"/>
      <c r="DF636" s="2"/>
      <c r="DG636" s="2"/>
      <c r="DH636" s="2"/>
      <c r="DI636" s="2"/>
      <c r="DJ636" s="2"/>
      <c r="DK636" s="2"/>
      <c r="DL636" s="2"/>
      <c r="DM636" s="2"/>
      <c r="DN636" s="2"/>
      <c r="DO636" s="2"/>
      <c r="DP636" s="2"/>
      <c r="DQ636" s="2"/>
      <c r="DR636" s="2"/>
      <c r="DS636" s="2"/>
      <c r="DT636" s="2"/>
      <c r="DU636" s="2"/>
      <c r="DV636" s="2"/>
      <c r="DW636" s="2"/>
      <c r="DX636" s="2"/>
      <c r="DY636" s="2"/>
      <c r="DZ636" s="2"/>
      <c r="EA636" s="2"/>
      <c r="EB636" s="2"/>
      <c r="EC636" s="2"/>
      <c r="ED636" s="2"/>
      <c r="EE636" s="2"/>
      <c r="EF636" s="2"/>
      <c r="EG636" s="2"/>
      <c r="EH636" s="2"/>
      <c r="EI636" s="2"/>
      <c r="EJ636" s="2"/>
      <c r="EK636" s="2"/>
      <c r="EL636" s="2"/>
      <c r="EM636" s="2"/>
      <c r="EN636" s="2"/>
      <c r="EO636" s="2"/>
      <c r="EP636" s="2"/>
      <c r="EQ636" s="2"/>
      <c r="ER636" s="2"/>
      <c r="ES636" s="2"/>
      <c r="ET636" s="2"/>
      <c r="EU636" s="2"/>
      <c r="EV636" s="2"/>
      <c r="EW636" s="2"/>
      <c r="EX636" s="2"/>
      <c r="EY636" s="2"/>
      <c r="EZ636" s="2"/>
      <c r="FA636" s="2"/>
      <c r="FB636" s="2"/>
      <c r="FC636" s="2"/>
      <c r="FD636" s="2"/>
      <c r="FE636" s="2"/>
      <c r="FF636" s="2"/>
      <c r="FG636" s="2"/>
      <c r="FH636" s="2"/>
      <c r="FI636" s="2"/>
      <c r="FJ636" s="2"/>
      <c r="FK636" s="2"/>
      <c r="FL636" s="2"/>
      <c r="FM636" s="2"/>
      <c r="FN636" s="2"/>
      <c r="FO636" s="2"/>
      <c r="FP636" s="2"/>
      <c r="FQ636" s="2"/>
      <c r="FR636" s="2"/>
      <c r="FS636" s="2"/>
      <c r="FT636" s="2"/>
      <c r="FU636" s="2"/>
      <c r="FV636" s="2"/>
      <c r="FW636" s="2"/>
      <c r="FX636" s="2"/>
      <c r="FY636" s="2"/>
      <c r="FZ636" s="2"/>
      <c r="GA636" s="2"/>
      <c r="GB636" s="2"/>
      <c r="GC636" s="2"/>
      <c r="GD636" s="2"/>
      <c r="GE636" s="2"/>
      <c r="GF636" s="2"/>
      <c r="GG636" s="2"/>
      <c r="GH636" s="2"/>
      <c r="GI636" s="2"/>
      <c r="GJ636" s="2"/>
      <c r="GK636" s="2"/>
      <c r="GL636" s="2"/>
      <c r="GM636" s="2"/>
      <c r="GN636" s="2"/>
      <c r="GO636" s="2"/>
      <c r="GP636" s="2"/>
    </row>
    <row r="637" spans="6:198" s="1" customFormat="1" ht="13.5" customHeight="1">
      <c r="F637" s="25"/>
      <c r="G637" s="25"/>
      <c r="H637" s="355" t="s">
        <v>299</v>
      </c>
      <c r="I637" s="25"/>
      <c r="J637" s="355"/>
      <c r="K637" s="355"/>
      <c r="L637" s="355"/>
      <c r="M637" s="355"/>
      <c r="N637" s="355"/>
      <c r="O637" s="355"/>
      <c r="P637" s="355"/>
      <c r="Q637" s="355"/>
      <c r="R637" s="355"/>
      <c r="S637" s="355"/>
      <c r="T637" s="355"/>
      <c r="U637" s="355"/>
      <c r="V637" s="355"/>
      <c r="W637" s="355"/>
      <c r="X637" s="355"/>
      <c r="Y637" s="355"/>
      <c r="Z637" s="355"/>
      <c r="AA637" s="355"/>
      <c r="AB637" s="355"/>
      <c r="AC637" s="355"/>
      <c r="AD637" s="347"/>
      <c r="AE637" s="347"/>
      <c r="AF637" s="347"/>
      <c r="AG637" s="347"/>
      <c r="AH637" s="355" t="s">
        <v>300</v>
      </c>
      <c r="AI637" s="355"/>
      <c r="AJ637" s="355"/>
      <c r="AK637" s="355"/>
      <c r="AL637" s="355"/>
      <c r="AM637" s="355"/>
      <c r="AN637" s="355"/>
      <c r="AO637" s="356"/>
      <c r="AP637" s="356"/>
      <c r="AQ637" s="356"/>
      <c r="AR637" s="356"/>
      <c r="AS637" s="356"/>
      <c r="AT637" s="356"/>
      <c r="AU637" s="356"/>
      <c r="AV637" s="356"/>
      <c r="AW637" s="356"/>
      <c r="AX637" s="356"/>
      <c r="AY637" s="356"/>
      <c r="AZ637" s="356"/>
      <c r="BA637" s="356"/>
      <c r="BB637" s="356"/>
      <c r="BC637" s="356"/>
      <c r="BD637" s="356"/>
      <c r="BE637" s="357"/>
      <c r="BF637" s="347"/>
      <c r="BG637" s="347"/>
      <c r="BH637" s="347"/>
      <c r="BI637" s="347"/>
      <c r="BJ637" s="25"/>
      <c r="BK637" s="97"/>
      <c r="BR637" s="2"/>
      <c r="BS637" s="2"/>
      <c r="BT637" s="2"/>
      <c r="BU637" s="2"/>
      <c r="BV637" s="2"/>
      <c r="BW637" s="2"/>
      <c r="BX637" s="2"/>
      <c r="BY637" s="2"/>
      <c r="BZ637" s="2"/>
      <c r="CA637" s="2"/>
      <c r="CB637" s="2"/>
      <c r="CC637" s="2"/>
      <c r="CD637" s="2"/>
      <c r="CE637" s="2"/>
      <c r="CF637" s="2"/>
      <c r="CG637" s="2"/>
      <c r="CH637" s="2"/>
      <c r="CI637" s="2"/>
      <c r="CJ637" s="2"/>
      <c r="CK637" s="2"/>
      <c r="CL637" s="2"/>
      <c r="CM637" s="2"/>
      <c r="CN637" s="2"/>
      <c r="CO637" s="2"/>
      <c r="CP637" s="2"/>
      <c r="CQ637" s="2"/>
      <c r="CR637" s="2"/>
      <c r="CS637" s="2"/>
      <c r="CT637" s="2"/>
      <c r="CU637" s="2"/>
      <c r="CV637" s="2"/>
      <c r="CW637" s="2"/>
      <c r="CX637" s="2"/>
      <c r="CY637" s="2"/>
      <c r="CZ637" s="2"/>
      <c r="DA637" s="2"/>
      <c r="DB637" s="2"/>
      <c r="DC637" s="2"/>
      <c r="DD637" s="2"/>
      <c r="DE637" s="2"/>
      <c r="DF637" s="2"/>
      <c r="DG637" s="2"/>
      <c r="DH637" s="2"/>
      <c r="DI637" s="2"/>
      <c r="DJ637" s="2"/>
      <c r="DK637" s="2"/>
      <c r="DL637" s="2"/>
      <c r="DM637" s="2"/>
      <c r="DN637" s="2"/>
      <c r="DO637" s="2"/>
      <c r="DP637" s="2"/>
      <c r="DQ637" s="2"/>
      <c r="DR637" s="2"/>
      <c r="DS637" s="2"/>
      <c r="DT637" s="2"/>
      <c r="DU637" s="2"/>
      <c r="DV637" s="2"/>
      <c r="DW637" s="2"/>
      <c r="DX637" s="2"/>
      <c r="DY637" s="2"/>
      <c r="DZ637" s="2"/>
      <c r="EA637" s="2"/>
      <c r="EB637" s="2"/>
      <c r="EC637" s="2"/>
      <c r="ED637" s="2"/>
      <c r="EE637" s="2"/>
      <c r="EF637" s="2"/>
      <c r="EG637" s="2"/>
      <c r="EH637" s="2"/>
      <c r="EI637" s="2"/>
      <c r="EJ637" s="2"/>
      <c r="EK637" s="2"/>
      <c r="EL637" s="2"/>
      <c r="EM637" s="2"/>
      <c r="EN637" s="2"/>
      <c r="EO637" s="2"/>
      <c r="EP637" s="2"/>
      <c r="EQ637" s="2"/>
      <c r="ER637" s="2"/>
      <c r="ES637" s="2"/>
      <c r="ET637" s="2"/>
      <c r="EU637" s="2"/>
      <c r="EV637" s="2"/>
      <c r="EW637" s="2"/>
      <c r="EX637" s="2"/>
      <c r="EY637" s="2"/>
      <c r="EZ637" s="2"/>
      <c r="FA637" s="2"/>
      <c r="FB637" s="2"/>
      <c r="FC637" s="2"/>
      <c r="FD637" s="2"/>
      <c r="FE637" s="2"/>
      <c r="FF637" s="2"/>
      <c r="FG637" s="2"/>
      <c r="FH637" s="2"/>
      <c r="FI637" s="2"/>
      <c r="FJ637" s="2"/>
      <c r="FK637" s="2"/>
      <c r="FL637" s="2"/>
      <c r="FM637" s="2"/>
      <c r="FN637" s="2"/>
      <c r="FO637" s="2"/>
      <c r="FP637" s="2"/>
      <c r="FQ637" s="2"/>
      <c r="FR637" s="2"/>
      <c r="FS637" s="2"/>
      <c r="FT637" s="2"/>
      <c r="FU637" s="2"/>
      <c r="FV637" s="2"/>
      <c r="FW637" s="2"/>
      <c r="FX637" s="2"/>
      <c r="FY637" s="2"/>
      <c r="FZ637" s="2"/>
      <c r="GA637" s="2"/>
      <c r="GB637" s="2"/>
      <c r="GC637" s="2"/>
      <c r="GD637" s="2"/>
      <c r="GE637" s="2"/>
      <c r="GF637" s="2"/>
      <c r="GG637" s="2"/>
      <c r="GH637" s="2"/>
      <c r="GI637" s="2"/>
      <c r="GJ637" s="2"/>
      <c r="GK637" s="2"/>
      <c r="GL637" s="2"/>
      <c r="GM637" s="2"/>
      <c r="GN637" s="2"/>
      <c r="GO637" s="2"/>
      <c r="GP637" s="2"/>
    </row>
    <row r="638" spans="6:198" s="1" customFormat="1" ht="13.5" customHeight="1">
      <c r="F638" s="25"/>
      <c r="G638" s="25"/>
      <c r="H638" s="349" t="s">
        <v>301</v>
      </c>
      <c r="I638" s="25"/>
      <c r="J638" s="349"/>
      <c r="K638" s="347"/>
      <c r="L638" s="347"/>
      <c r="M638" s="347"/>
      <c r="N638" s="347"/>
      <c r="O638" s="347"/>
      <c r="P638" s="347"/>
      <c r="Q638" s="347"/>
      <c r="R638" s="347"/>
      <c r="S638" s="347"/>
      <c r="T638" s="347"/>
      <c r="U638" s="347"/>
      <c r="V638" s="347"/>
      <c r="W638" s="347"/>
      <c r="X638" s="347"/>
      <c r="Y638" s="347"/>
      <c r="Z638" s="347"/>
      <c r="AA638" s="347"/>
      <c r="AB638" s="347"/>
      <c r="AC638" s="752"/>
      <c r="AD638" s="752"/>
      <c r="AE638" s="752"/>
      <c r="AF638" s="752"/>
      <c r="AG638" s="347"/>
      <c r="AH638" s="349" t="s">
        <v>302</v>
      </c>
      <c r="AI638" s="349"/>
      <c r="AJ638" s="349"/>
      <c r="AK638" s="349"/>
      <c r="AL638" s="347"/>
      <c r="AM638" s="347"/>
      <c r="AN638" s="347"/>
      <c r="AO638" s="347"/>
      <c r="AP638" s="347"/>
      <c r="AQ638" s="347"/>
      <c r="AR638" s="347"/>
      <c r="AS638" s="347"/>
      <c r="AT638" s="347"/>
      <c r="AU638" s="347"/>
      <c r="AV638" s="347"/>
      <c r="AW638" s="347"/>
      <c r="AX638" s="347"/>
      <c r="AY638" s="347"/>
      <c r="AZ638" s="347"/>
      <c r="BA638" s="347"/>
      <c r="BB638" s="347"/>
      <c r="BC638" s="347"/>
      <c r="BD638" s="347"/>
      <c r="BE638" s="347"/>
      <c r="BF638" s="753"/>
      <c r="BG638" s="753"/>
      <c r="BH638" s="753"/>
      <c r="BI638" s="753"/>
      <c r="BJ638" s="25"/>
      <c r="BK638" s="97"/>
      <c r="BR638" s="2"/>
      <c r="BS638" s="2"/>
      <c r="BT638" s="2"/>
      <c r="BU638" s="2"/>
      <c r="BV638" s="2"/>
      <c r="BW638" s="2"/>
      <c r="BX638" s="2"/>
      <c r="BY638" s="2"/>
      <c r="BZ638" s="2"/>
      <c r="CA638" s="2"/>
      <c r="CB638" s="2"/>
      <c r="CC638" s="2"/>
      <c r="CD638" s="2"/>
      <c r="CE638" s="2"/>
      <c r="CF638" s="2"/>
      <c r="CG638" s="2"/>
      <c r="CH638" s="2"/>
      <c r="CI638" s="2"/>
      <c r="CJ638" s="2"/>
      <c r="CK638" s="2"/>
      <c r="CL638" s="2"/>
      <c r="CM638" s="2"/>
      <c r="CN638" s="2"/>
      <c r="CO638" s="2"/>
      <c r="CP638" s="2"/>
      <c r="CQ638" s="2"/>
      <c r="CR638" s="2"/>
      <c r="CS638" s="2"/>
      <c r="CT638" s="2"/>
      <c r="CU638" s="2"/>
      <c r="CV638" s="2"/>
      <c r="CW638" s="2"/>
      <c r="CX638" s="2"/>
      <c r="CY638" s="2"/>
      <c r="CZ638" s="2"/>
      <c r="DA638" s="2"/>
      <c r="DB638" s="2"/>
      <c r="DC638" s="2"/>
      <c r="DD638" s="2"/>
      <c r="DE638" s="2"/>
      <c r="DF638" s="2"/>
      <c r="DG638" s="2"/>
      <c r="DH638" s="2"/>
      <c r="DI638" s="2"/>
      <c r="DJ638" s="2"/>
      <c r="DK638" s="2"/>
      <c r="DL638" s="2"/>
      <c r="DM638" s="2"/>
      <c r="DN638" s="2"/>
      <c r="DO638" s="2"/>
      <c r="DP638" s="2"/>
      <c r="DQ638" s="2"/>
      <c r="DR638" s="2"/>
      <c r="DS638" s="2"/>
      <c r="DT638" s="2"/>
      <c r="DU638" s="2"/>
      <c r="DV638" s="2"/>
      <c r="DW638" s="2"/>
      <c r="DX638" s="2"/>
      <c r="DY638" s="2"/>
      <c r="DZ638" s="2"/>
      <c r="EA638" s="2"/>
      <c r="EB638" s="2"/>
      <c r="EC638" s="2"/>
      <c r="ED638" s="2"/>
      <c r="EE638" s="2"/>
      <c r="EF638" s="2"/>
      <c r="EG638" s="2"/>
      <c r="EH638" s="2"/>
      <c r="EI638" s="2"/>
      <c r="EJ638" s="2"/>
      <c r="EK638" s="2"/>
      <c r="EL638" s="2"/>
      <c r="EM638" s="2"/>
      <c r="EN638" s="2"/>
      <c r="EO638" s="2"/>
      <c r="EP638" s="2"/>
      <c r="EQ638" s="2"/>
      <c r="ER638" s="2"/>
      <c r="ES638" s="2"/>
      <c r="ET638" s="2"/>
      <c r="EU638" s="2"/>
      <c r="EV638" s="2"/>
      <c r="EW638" s="2"/>
      <c r="EX638" s="2"/>
      <c r="EY638" s="2"/>
      <c r="EZ638" s="2"/>
      <c r="FA638" s="2"/>
      <c r="FB638" s="2"/>
      <c r="FC638" s="2"/>
      <c r="FD638" s="2"/>
      <c r="FE638" s="2"/>
      <c r="FF638" s="2"/>
      <c r="FG638" s="2"/>
      <c r="FH638" s="2"/>
      <c r="FI638" s="2"/>
      <c r="FJ638" s="2"/>
      <c r="FK638" s="2"/>
      <c r="FL638" s="2"/>
      <c r="FM638" s="2"/>
      <c r="FN638" s="2"/>
      <c r="FO638" s="2"/>
      <c r="FP638" s="2"/>
      <c r="FQ638" s="2"/>
      <c r="FR638" s="2"/>
      <c r="FS638" s="2"/>
      <c r="FT638" s="2"/>
      <c r="FU638" s="2"/>
      <c r="FV638" s="2"/>
      <c r="FW638" s="2"/>
      <c r="FX638" s="2"/>
      <c r="FY638" s="2"/>
      <c r="FZ638" s="2"/>
      <c r="GA638" s="2"/>
      <c r="GB638" s="2"/>
      <c r="GC638" s="2"/>
      <c r="GD638" s="2"/>
      <c r="GE638" s="2"/>
      <c r="GF638" s="2"/>
      <c r="GG638" s="2"/>
      <c r="GH638" s="2"/>
      <c r="GI638" s="2"/>
      <c r="GJ638" s="2"/>
      <c r="GK638" s="2"/>
      <c r="GL638" s="2"/>
      <c r="GM638" s="2"/>
      <c r="GN638" s="2"/>
      <c r="GO638" s="2"/>
      <c r="GP638" s="2"/>
    </row>
    <row r="639" spans="6:198" s="1" customFormat="1" ht="13.5" customHeight="1">
      <c r="F639" s="25"/>
      <c r="G639" s="25"/>
      <c r="H639" s="754" t="s">
        <v>303</v>
      </c>
      <c r="I639" s="754"/>
      <c r="J639" s="754"/>
      <c r="K639" s="754"/>
      <c r="L639" s="754"/>
      <c r="M639" s="754"/>
      <c r="N639" s="754"/>
      <c r="O639" s="754"/>
      <c r="P639" s="754"/>
      <c r="Q639" s="754"/>
      <c r="R639" s="754"/>
      <c r="S639" s="754"/>
      <c r="T639" s="754"/>
      <c r="U639" s="754"/>
      <c r="V639" s="754"/>
      <c r="W639" s="754"/>
      <c r="X639" s="754"/>
      <c r="Y639" s="754"/>
      <c r="Z639" s="754"/>
      <c r="AA639" s="754"/>
      <c r="AB639" s="347"/>
      <c r="AC639" s="756">
        <f>IF([2]Start!$E$25=1,$AG$605,$AG$607)</f>
        <v>365100</v>
      </c>
      <c r="AD639" s="753"/>
      <c r="AE639" s="753"/>
      <c r="AF639" s="753"/>
      <c r="AG639" s="347"/>
      <c r="AH639" s="349" t="s">
        <v>304</v>
      </c>
      <c r="AI639" s="349"/>
      <c r="AJ639" s="349"/>
      <c r="AK639" s="349"/>
      <c r="AL639" s="347"/>
      <c r="AM639" s="347"/>
      <c r="AN639" s="347"/>
      <c r="AO639" s="347"/>
      <c r="AP639" s="347"/>
      <c r="AQ639" s="347"/>
      <c r="AR639" s="347"/>
      <c r="AS639" s="347"/>
      <c r="AT639" s="347"/>
      <c r="AU639" s="347"/>
      <c r="AV639" s="347"/>
      <c r="AW639" s="347"/>
      <c r="AX639" s="347"/>
      <c r="AY639" s="347"/>
      <c r="AZ639" s="347"/>
      <c r="BA639" s="347"/>
      <c r="BB639" s="347"/>
      <c r="BC639" s="347"/>
      <c r="BD639" s="347"/>
      <c r="BE639" s="347"/>
      <c r="BF639" s="756">
        <f>IF([2]Start!$E$25=1,$AG$595,$AG$597)</f>
        <v>5251950</v>
      </c>
      <c r="BG639" s="753"/>
      <c r="BH639" s="753"/>
      <c r="BI639" s="753"/>
      <c r="BJ639" s="25"/>
      <c r="BK639" s="97"/>
      <c r="BR639" s="2"/>
      <c r="BS639" s="2"/>
      <c r="BT639" s="2"/>
      <c r="BU639" s="2"/>
      <c r="BV639" s="2"/>
      <c r="BW639" s="2"/>
      <c r="BX639" s="2"/>
      <c r="BY639" s="2"/>
      <c r="BZ639" s="2"/>
      <c r="CA639" s="2"/>
      <c r="CB639" s="2"/>
      <c r="CC639" s="2"/>
      <c r="CD639" s="2"/>
      <c r="CE639" s="2"/>
      <c r="CF639" s="2"/>
      <c r="CG639" s="2"/>
      <c r="CH639" s="2"/>
      <c r="CI639" s="2"/>
      <c r="CJ639" s="2"/>
      <c r="CK639" s="2"/>
      <c r="CL639" s="2"/>
      <c r="CM639" s="2"/>
      <c r="CN639" s="2"/>
      <c r="CO639" s="2"/>
      <c r="CP639" s="2"/>
      <c r="CQ639" s="2"/>
      <c r="CR639" s="2"/>
      <c r="CS639" s="2"/>
      <c r="CT639" s="2"/>
      <c r="CU639" s="2"/>
      <c r="CV639" s="2"/>
      <c r="CW639" s="2"/>
      <c r="CX639" s="2"/>
      <c r="CY639" s="2"/>
      <c r="CZ639" s="2"/>
      <c r="DA639" s="2"/>
      <c r="DB639" s="2"/>
      <c r="DC639" s="2"/>
      <c r="DD639" s="2"/>
      <c r="DE639" s="2"/>
      <c r="DF639" s="2"/>
      <c r="DG639" s="2"/>
      <c r="DH639" s="2"/>
      <c r="DI639" s="2"/>
      <c r="DJ639" s="2"/>
      <c r="DK639" s="2"/>
      <c r="DL639" s="2"/>
      <c r="DM639" s="2"/>
      <c r="DN639" s="2"/>
      <c r="DO639" s="2"/>
      <c r="DP639" s="2"/>
      <c r="DQ639" s="2"/>
      <c r="DR639" s="2"/>
      <c r="DS639" s="2"/>
      <c r="DT639" s="2"/>
      <c r="DU639" s="2"/>
      <c r="DV639" s="2"/>
      <c r="DW639" s="2"/>
      <c r="DX639" s="2"/>
      <c r="DY639" s="2"/>
      <c r="DZ639" s="2"/>
      <c r="EA639" s="2"/>
      <c r="EB639" s="2"/>
      <c r="EC639" s="2"/>
      <c r="ED639" s="2"/>
      <c r="EE639" s="2"/>
      <c r="EF639" s="2"/>
      <c r="EG639" s="2"/>
      <c r="EH639" s="2"/>
      <c r="EI639" s="2"/>
      <c r="EJ639" s="2"/>
      <c r="EK639" s="2"/>
      <c r="EL639" s="2"/>
      <c r="EM639" s="2"/>
      <c r="EN639" s="2"/>
      <c r="EO639" s="2"/>
      <c r="EP639" s="2"/>
      <c r="EQ639" s="2"/>
      <c r="ER639" s="2"/>
      <c r="ES639" s="2"/>
      <c r="ET639" s="2"/>
      <c r="EU639" s="2"/>
      <c r="EV639" s="2"/>
      <c r="EW639" s="2"/>
      <c r="EX639" s="2"/>
      <c r="EY639" s="2"/>
      <c r="EZ639" s="2"/>
      <c r="FA639" s="2"/>
      <c r="FB639" s="2"/>
      <c r="FC639" s="2"/>
      <c r="FD639" s="2"/>
      <c r="FE639" s="2"/>
      <c r="FF639" s="2"/>
      <c r="FG639" s="2"/>
      <c r="FH639" s="2"/>
      <c r="FI639" s="2"/>
      <c r="FJ639" s="2"/>
      <c r="FK639" s="2"/>
      <c r="FL639" s="2"/>
      <c r="FM639" s="2"/>
      <c r="FN639" s="2"/>
      <c r="FO639" s="2"/>
      <c r="FP639" s="2"/>
      <c r="FQ639" s="2"/>
      <c r="FR639" s="2"/>
      <c r="FS639" s="2"/>
      <c r="FT639" s="2"/>
      <c r="FU639" s="2"/>
      <c r="FV639" s="2"/>
      <c r="FW639" s="2"/>
      <c r="FX639" s="2"/>
      <c r="FY639" s="2"/>
      <c r="FZ639" s="2"/>
      <c r="GA639" s="2"/>
      <c r="GB639" s="2"/>
      <c r="GC639" s="2"/>
      <c r="GD639" s="2"/>
      <c r="GE639" s="2"/>
      <c r="GF639" s="2"/>
      <c r="GG639" s="2"/>
      <c r="GH639" s="2"/>
      <c r="GI639" s="2"/>
      <c r="GJ639" s="2"/>
      <c r="GK639" s="2"/>
      <c r="GL639" s="2"/>
      <c r="GM639" s="2"/>
      <c r="GN639" s="2"/>
      <c r="GO639" s="2"/>
      <c r="GP639" s="2"/>
    </row>
    <row r="640" spans="6:198" s="1" customFormat="1" ht="13.5" customHeight="1">
      <c r="F640" s="25"/>
      <c r="G640" s="25"/>
      <c r="H640" s="754"/>
      <c r="I640" s="754"/>
      <c r="J640" s="754"/>
      <c r="K640" s="754"/>
      <c r="L640" s="754"/>
      <c r="M640" s="754"/>
      <c r="N640" s="754"/>
      <c r="O640" s="754"/>
      <c r="P640" s="754"/>
      <c r="Q640" s="754"/>
      <c r="R640" s="754"/>
      <c r="S640" s="754"/>
      <c r="T640" s="754"/>
      <c r="U640" s="754"/>
      <c r="V640" s="754"/>
      <c r="W640" s="754"/>
      <c r="X640" s="754"/>
      <c r="Y640" s="754"/>
      <c r="Z640" s="754"/>
      <c r="AA640" s="754"/>
      <c r="AB640" s="347"/>
      <c r="AC640" s="752"/>
      <c r="AD640" s="752"/>
      <c r="AE640" s="752"/>
      <c r="AF640" s="752"/>
      <c r="AG640" s="347"/>
      <c r="AH640" s="349" t="s">
        <v>305</v>
      </c>
      <c r="AI640" s="349"/>
      <c r="AJ640" s="349"/>
      <c r="AK640" s="349"/>
      <c r="AL640" s="347"/>
      <c r="AM640" s="347"/>
      <c r="AN640" s="347"/>
      <c r="AO640" s="347"/>
      <c r="AP640" s="347"/>
      <c r="AQ640" s="347"/>
      <c r="AR640" s="347"/>
      <c r="AS640" s="347"/>
      <c r="AT640" s="347"/>
      <c r="AU640" s="347"/>
      <c r="AV640" s="347"/>
      <c r="AW640" s="347"/>
      <c r="AX640" s="347"/>
      <c r="AY640" s="347"/>
      <c r="AZ640" s="347"/>
      <c r="BA640" s="347"/>
      <c r="BB640" s="347"/>
      <c r="BC640" s="347"/>
      <c r="BD640" s="347"/>
      <c r="BE640" s="347"/>
      <c r="BF640" s="753"/>
      <c r="BG640" s="753"/>
      <c r="BH640" s="753"/>
      <c r="BI640" s="753"/>
      <c r="BJ640" s="25"/>
      <c r="BK640" s="97"/>
      <c r="BR640" s="2"/>
      <c r="BS640" s="2"/>
      <c r="BT640" s="2"/>
      <c r="BU640" s="2"/>
      <c r="BV640" s="2"/>
      <c r="BW640" s="2"/>
      <c r="BX640" s="2"/>
      <c r="BY640" s="2"/>
      <c r="BZ640" s="2"/>
      <c r="CA640" s="2"/>
      <c r="CB640" s="2"/>
      <c r="CC640" s="2"/>
      <c r="CD640" s="2"/>
      <c r="CE640" s="2"/>
      <c r="CF640" s="2"/>
      <c r="CG640" s="2"/>
      <c r="CH640" s="2"/>
      <c r="CI640" s="2"/>
      <c r="CJ640" s="2"/>
      <c r="CK640" s="2"/>
      <c r="CL640" s="2"/>
      <c r="CM640" s="2"/>
      <c r="CN640" s="2"/>
      <c r="CO640" s="2"/>
      <c r="CP640" s="2"/>
      <c r="CQ640" s="2"/>
      <c r="CR640" s="2"/>
      <c r="CS640" s="2"/>
      <c r="CT640" s="2"/>
      <c r="CU640" s="2"/>
      <c r="CV640" s="2"/>
      <c r="CW640" s="2"/>
      <c r="CX640" s="2"/>
      <c r="CY640" s="2"/>
      <c r="CZ640" s="2"/>
      <c r="DA640" s="2"/>
      <c r="DB640" s="2"/>
      <c r="DC640" s="2"/>
      <c r="DD640" s="2"/>
      <c r="DE640" s="2"/>
      <c r="DF640" s="2"/>
      <c r="DG640" s="2"/>
      <c r="DH640" s="2"/>
      <c r="DI640" s="2"/>
      <c r="DJ640" s="2"/>
      <c r="DK640" s="2"/>
      <c r="DL640" s="2"/>
      <c r="DM640" s="2"/>
      <c r="DN640" s="2"/>
      <c r="DO640" s="2"/>
      <c r="DP640" s="2"/>
      <c r="DQ640" s="2"/>
      <c r="DR640" s="2"/>
      <c r="DS640" s="2"/>
      <c r="DT640" s="2"/>
      <c r="DU640" s="2"/>
      <c r="DV640" s="2"/>
      <c r="DW640" s="2"/>
      <c r="DX640" s="2"/>
      <c r="DY640" s="2"/>
      <c r="DZ640" s="2"/>
      <c r="EA640" s="2"/>
      <c r="EB640" s="2"/>
      <c r="EC640" s="2"/>
      <c r="ED640" s="2"/>
      <c r="EE640" s="2"/>
      <c r="EF640" s="2"/>
      <c r="EG640" s="2"/>
      <c r="EH640" s="2"/>
      <c r="EI640" s="2"/>
      <c r="EJ640" s="2"/>
      <c r="EK640" s="2"/>
      <c r="EL640" s="2"/>
      <c r="EM640" s="2"/>
      <c r="EN640" s="2"/>
      <c r="EO640" s="2"/>
      <c r="EP640" s="2"/>
      <c r="EQ640" s="2"/>
      <c r="ER640" s="2"/>
      <c r="ES640" s="2"/>
      <c r="ET640" s="2"/>
      <c r="EU640" s="2"/>
      <c r="EV640" s="2"/>
      <c r="EW640" s="2"/>
      <c r="EX640" s="2"/>
      <c r="EY640" s="2"/>
      <c r="EZ640" s="2"/>
      <c r="FA640" s="2"/>
      <c r="FB640" s="2"/>
      <c r="FC640" s="2"/>
      <c r="FD640" s="2"/>
      <c r="FE640" s="2"/>
      <c r="FF640" s="2"/>
      <c r="FG640" s="2"/>
      <c r="FH640" s="2"/>
      <c r="FI640" s="2"/>
      <c r="FJ640" s="2"/>
      <c r="FK640" s="2"/>
      <c r="FL640" s="2"/>
      <c r="FM640" s="2"/>
      <c r="FN640" s="2"/>
      <c r="FO640" s="2"/>
      <c r="FP640" s="2"/>
      <c r="FQ640" s="2"/>
      <c r="FR640" s="2"/>
      <c r="FS640" s="2"/>
      <c r="FT640" s="2"/>
      <c r="FU640" s="2"/>
      <c r="FV640" s="2"/>
      <c r="FW640" s="2"/>
      <c r="FX640" s="2"/>
      <c r="FY640" s="2"/>
      <c r="FZ640" s="2"/>
      <c r="GA640" s="2"/>
      <c r="GB640" s="2"/>
      <c r="GC640" s="2"/>
      <c r="GD640" s="2"/>
      <c r="GE640" s="2"/>
      <c r="GF640" s="2"/>
      <c r="GG640" s="2"/>
      <c r="GH640" s="2"/>
      <c r="GI640" s="2"/>
      <c r="GJ640" s="2"/>
      <c r="GK640" s="2"/>
      <c r="GL640" s="2"/>
      <c r="GM640" s="2"/>
      <c r="GN640" s="2"/>
      <c r="GO640" s="2"/>
      <c r="GP640" s="2"/>
    </row>
    <row r="641" spans="6:198" s="1" customFormat="1" ht="13.5" customHeight="1">
      <c r="F641" s="25"/>
      <c r="G641" s="25"/>
      <c r="H641" s="754"/>
      <c r="I641" s="754"/>
      <c r="J641" s="754"/>
      <c r="K641" s="754"/>
      <c r="L641" s="754"/>
      <c r="M641" s="754"/>
      <c r="N641" s="754"/>
      <c r="O641" s="754"/>
      <c r="P641" s="754"/>
      <c r="Q641" s="754"/>
      <c r="R641" s="754"/>
      <c r="S641" s="754"/>
      <c r="T641" s="754"/>
      <c r="U641" s="754"/>
      <c r="V641" s="754"/>
      <c r="W641" s="754"/>
      <c r="X641" s="754"/>
      <c r="Y641" s="754"/>
      <c r="Z641" s="754"/>
      <c r="AA641" s="754"/>
      <c r="AB641" s="347"/>
      <c r="AC641" s="752"/>
      <c r="AD641" s="752"/>
      <c r="AE641" s="752"/>
      <c r="AF641" s="752"/>
      <c r="AG641" s="347"/>
      <c r="AH641" s="349" t="s">
        <v>306</v>
      </c>
      <c r="AI641" s="349"/>
      <c r="AJ641" s="349"/>
      <c r="AK641" s="349"/>
      <c r="AL641" s="347"/>
      <c r="AM641" s="347"/>
      <c r="AN641" s="347"/>
      <c r="AO641" s="347"/>
      <c r="AP641" s="347"/>
      <c r="AQ641" s="347"/>
      <c r="AR641" s="347"/>
      <c r="AS641" s="347"/>
      <c r="AT641" s="347"/>
      <c r="AU641" s="347"/>
      <c r="AV641" s="347"/>
      <c r="AW641" s="347"/>
      <c r="AX641" s="347"/>
      <c r="AY641" s="347"/>
      <c r="AZ641" s="347"/>
      <c r="BA641" s="347"/>
      <c r="BB641" s="347"/>
      <c r="BC641" s="347"/>
      <c r="BD641" s="347"/>
      <c r="BE641" s="347"/>
      <c r="BF641" s="753"/>
      <c r="BG641" s="753"/>
      <c r="BH641" s="753"/>
      <c r="BI641" s="753"/>
      <c r="BJ641" s="25"/>
      <c r="BK641" s="97"/>
      <c r="BR641" s="2"/>
      <c r="BS641" s="2"/>
      <c r="BT641" s="2"/>
      <c r="BU641" s="2"/>
      <c r="BV641" s="2"/>
      <c r="BW641" s="2"/>
      <c r="BX641" s="2"/>
      <c r="BY641" s="2"/>
      <c r="BZ641" s="2"/>
      <c r="CA641" s="2"/>
      <c r="CB641" s="2"/>
      <c r="CC641" s="2"/>
      <c r="CD641" s="2"/>
      <c r="CE641" s="2"/>
      <c r="CF641" s="2"/>
      <c r="CG641" s="2"/>
      <c r="CH641" s="2"/>
      <c r="CI641" s="2"/>
      <c r="CJ641" s="2"/>
      <c r="CK641" s="2"/>
      <c r="CL641" s="2"/>
      <c r="CM641" s="2"/>
      <c r="CN641" s="2"/>
      <c r="CO641" s="2"/>
      <c r="CP641" s="2"/>
      <c r="CQ641" s="2"/>
      <c r="CR641" s="2"/>
      <c r="CS641" s="2"/>
      <c r="CT641" s="2"/>
      <c r="CU641" s="2"/>
      <c r="CV641" s="2"/>
      <c r="CW641" s="2"/>
      <c r="CX641" s="2"/>
      <c r="CY641" s="2"/>
      <c r="CZ641" s="2"/>
      <c r="DA641" s="2"/>
      <c r="DB641" s="2"/>
      <c r="DC641" s="2"/>
      <c r="DD641" s="2"/>
      <c r="DE641" s="2"/>
      <c r="DF641" s="2"/>
      <c r="DG641" s="2"/>
      <c r="DH641" s="2"/>
      <c r="DI641" s="2"/>
      <c r="DJ641" s="2"/>
      <c r="DK641" s="2"/>
      <c r="DL641" s="2"/>
      <c r="DM641" s="2"/>
      <c r="DN641" s="2"/>
      <c r="DO641" s="2"/>
      <c r="DP641" s="2"/>
      <c r="DQ641" s="2"/>
      <c r="DR641" s="2"/>
      <c r="DS641" s="2"/>
      <c r="DT641" s="2"/>
      <c r="DU641" s="2"/>
      <c r="DV641" s="2"/>
      <c r="DW641" s="2"/>
      <c r="DX641" s="2"/>
      <c r="DY641" s="2"/>
      <c r="DZ641" s="2"/>
      <c r="EA641" s="2"/>
      <c r="EB641" s="2"/>
      <c r="EC641" s="2"/>
      <c r="ED641" s="2"/>
      <c r="EE641" s="2"/>
      <c r="EF641" s="2"/>
      <c r="EG641" s="2"/>
      <c r="EH641" s="2"/>
      <c r="EI641" s="2"/>
      <c r="EJ641" s="2"/>
      <c r="EK641" s="2"/>
      <c r="EL641" s="2"/>
      <c r="EM641" s="2"/>
      <c r="EN641" s="2"/>
      <c r="EO641" s="2"/>
      <c r="EP641" s="2"/>
      <c r="EQ641" s="2"/>
      <c r="ER641" s="2"/>
      <c r="ES641" s="2"/>
      <c r="ET641" s="2"/>
      <c r="EU641" s="2"/>
      <c r="EV641" s="2"/>
      <c r="EW641" s="2"/>
      <c r="EX641" s="2"/>
      <c r="EY641" s="2"/>
      <c r="EZ641" s="2"/>
      <c r="FA641" s="2"/>
      <c r="FB641" s="2"/>
      <c r="FC641" s="2"/>
      <c r="FD641" s="2"/>
      <c r="FE641" s="2"/>
      <c r="FF641" s="2"/>
      <c r="FG641" s="2"/>
      <c r="FH641" s="2"/>
      <c r="FI641" s="2"/>
      <c r="FJ641" s="2"/>
      <c r="FK641" s="2"/>
      <c r="FL641" s="2"/>
      <c r="FM641" s="2"/>
      <c r="FN641" s="2"/>
      <c r="FO641" s="2"/>
      <c r="FP641" s="2"/>
      <c r="FQ641" s="2"/>
      <c r="FR641" s="2"/>
      <c r="FS641" s="2"/>
      <c r="FT641" s="2"/>
      <c r="FU641" s="2"/>
      <c r="FV641" s="2"/>
      <c r="FW641" s="2"/>
      <c r="FX641" s="2"/>
      <c r="FY641" s="2"/>
      <c r="FZ641" s="2"/>
      <c r="GA641" s="2"/>
      <c r="GB641" s="2"/>
      <c r="GC641" s="2"/>
      <c r="GD641" s="2"/>
      <c r="GE641" s="2"/>
      <c r="GF641" s="2"/>
      <c r="GG641" s="2"/>
      <c r="GH641" s="2"/>
      <c r="GI641" s="2"/>
      <c r="GJ641" s="2"/>
      <c r="GK641" s="2"/>
      <c r="GL641" s="2"/>
      <c r="GM641" s="2"/>
      <c r="GN641" s="2"/>
      <c r="GO641" s="2"/>
      <c r="GP641" s="2"/>
    </row>
    <row r="642" spans="6:198" s="1" customFormat="1" ht="13.5" customHeight="1">
      <c r="F642" s="25"/>
      <c r="G642" s="25"/>
      <c r="H642" s="754"/>
      <c r="I642" s="754"/>
      <c r="J642" s="754"/>
      <c r="K642" s="754"/>
      <c r="L642" s="754"/>
      <c r="M642" s="754"/>
      <c r="N642" s="754"/>
      <c r="O642" s="754"/>
      <c r="P642" s="754"/>
      <c r="Q642" s="754"/>
      <c r="R642" s="754"/>
      <c r="S642" s="754"/>
      <c r="T642" s="754"/>
      <c r="U642" s="754"/>
      <c r="V642" s="754"/>
      <c r="W642" s="754"/>
      <c r="X642" s="754"/>
      <c r="Y642" s="754"/>
      <c r="Z642" s="754"/>
      <c r="AA642" s="754"/>
      <c r="AB642" s="347"/>
      <c r="AC642" s="752"/>
      <c r="AD642" s="752"/>
      <c r="AE642" s="752"/>
      <c r="AF642" s="752"/>
      <c r="AG642" s="347"/>
      <c r="AH642" s="349" t="s">
        <v>307</v>
      </c>
      <c r="AI642" s="349"/>
      <c r="AJ642" s="349"/>
      <c r="AK642" s="349"/>
      <c r="AL642" s="347"/>
      <c r="AM642" s="347"/>
      <c r="AN642" s="347"/>
      <c r="AO642" s="347"/>
      <c r="AP642" s="347"/>
      <c r="AQ642" s="347"/>
      <c r="AR642" s="347"/>
      <c r="AS642" s="347"/>
      <c r="AT642" s="347"/>
      <c r="AU642" s="347"/>
      <c r="AV642" s="347"/>
      <c r="AW642" s="347"/>
      <c r="AX642" s="347"/>
      <c r="AY642" s="347"/>
      <c r="AZ642" s="347"/>
      <c r="BA642" s="347"/>
      <c r="BB642" s="347"/>
      <c r="BC642" s="347"/>
      <c r="BD642" s="347"/>
      <c r="BE642" s="347"/>
      <c r="BF642" s="753"/>
      <c r="BG642" s="753"/>
      <c r="BH642" s="753"/>
      <c r="BI642" s="753"/>
      <c r="BJ642" s="25"/>
      <c r="BK642" s="97"/>
      <c r="BR642" s="2"/>
      <c r="BS642" s="2"/>
      <c r="BT642" s="2"/>
      <c r="BU642" s="2"/>
      <c r="BV642" s="2"/>
      <c r="BW642" s="2"/>
      <c r="BX642" s="2"/>
      <c r="BY642" s="2"/>
      <c r="BZ642" s="2"/>
      <c r="CA642" s="2"/>
      <c r="CB642" s="2"/>
      <c r="CC642" s="2"/>
      <c r="CD642" s="2"/>
      <c r="CE642" s="2"/>
      <c r="CF642" s="2"/>
      <c r="CG642" s="2"/>
      <c r="CH642" s="2"/>
      <c r="CI642" s="2"/>
      <c r="CJ642" s="2"/>
      <c r="CK642" s="2"/>
      <c r="CL642" s="2"/>
      <c r="CM642" s="2"/>
      <c r="CN642" s="2"/>
      <c r="CO642" s="2"/>
      <c r="CP642" s="2"/>
      <c r="CQ642" s="2"/>
      <c r="CR642" s="2"/>
      <c r="CS642" s="2"/>
      <c r="CT642" s="2"/>
      <c r="CU642" s="2"/>
      <c r="CV642" s="2"/>
      <c r="CW642" s="2"/>
      <c r="CX642" s="2"/>
      <c r="CY642" s="2"/>
      <c r="CZ642" s="2"/>
      <c r="DA642" s="2"/>
      <c r="DB642" s="2"/>
      <c r="DC642" s="2"/>
      <c r="DD642" s="2"/>
      <c r="DE642" s="2"/>
      <c r="DF642" s="2"/>
      <c r="DG642" s="2"/>
      <c r="DH642" s="2"/>
      <c r="DI642" s="2"/>
      <c r="DJ642" s="2"/>
      <c r="DK642" s="2"/>
      <c r="DL642" s="2"/>
      <c r="DM642" s="2"/>
      <c r="DN642" s="2"/>
      <c r="DO642" s="2"/>
      <c r="DP642" s="2"/>
      <c r="DQ642" s="2"/>
      <c r="DR642" s="2"/>
      <c r="DS642" s="2"/>
      <c r="DT642" s="2"/>
      <c r="DU642" s="2"/>
      <c r="DV642" s="2"/>
      <c r="DW642" s="2"/>
      <c r="DX642" s="2"/>
      <c r="DY642" s="2"/>
      <c r="DZ642" s="2"/>
      <c r="EA642" s="2"/>
      <c r="EB642" s="2"/>
      <c r="EC642" s="2"/>
      <c r="ED642" s="2"/>
      <c r="EE642" s="2"/>
      <c r="EF642" s="2"/>
      <c r="EG642" s="2"/>
      <c r="EH642" s="2"/>
      <c r="EI642" s="2"/>
      <c r="EJ642" s="2"/>
      <c r="EK642" s="2"/>
      <c r="EL642" s="2"/>
      <c r="EM642" s="2"/>
      <c r="EN642" s="2"/>
      <c r="EO642" s="2"/>
      <c r="EP642" s="2"/>
      <c r="EQ642" s="2"/>
      <c r="ER642" s="2"/>
      <c r="ES642" s="2"/>
      <c r="ET642" s="2"/>
      <c r="EU642" s="2"/>
      <c r="EV642" s="2"/>
      <c r="EW642" s="2"/>
      <c r="EX642" s="2"/>
      <c r="EY642" s="2"/>
      <c r="EZ642" s="2"/>
      <c r="FA642" s="2"/>
      <c r="FB642" s="2"/>
      <c r="FC642" s="2"/>
      <c r="FD642" s="2"/>
      <c r="FE642" s="2"/>
      <c r="FF642" s="2"/>
      <c r="FG642" s="2"/>
      <c r="FH642" s="2"/>
      <c r="FI642" s="2"/>
      <c r="FJ642" s="2"/>
      <c r="FK642" s="2"/>
      <c r="FL642" s="2"/>
      <c r="FM642" s="2"/>
      <c r="FN642" s="2"/>
      <c r="FO642" s="2"/>
      <c r="FP642" s="2"/>
      <c r="FQ642" s="2"/>
      <c r="FR642" s="2"/>
      <c r="FS642" s="2"/>
      <c r="FT642" s="2"/>
      <c r="FU642" s="2"/>
      <c r="FV642" s="2"/>
      <c r="FW642" s="2"/>
      <c r="FX642" s="2"/>
      <c r="FY642" s="2"/>
      <c r="FZ642" s="2"/>
      <c r="GA642" s="2"/>
      <c r="GB642" s="2"/>
      <c r="GC642" s="2"/>
      <c r="GD642" s="2"/>
      <c r="GE642" s="2"/>
      <c r="GF642" s="2"/>
      <c r="GG642" s="2"/>
      <c r="GH642" s="2"/>
      <c r="GI642" s="2"/>
      <c r="GJ642" s="2"/>
      <c r="GK642" s="2"/>
      <c r="GL642" s="2"/>
      <c r="GM642" s="2"/>
      <c r="GN642" s="2"/>
      <c r="GO642" s="2"/>
      <c r="GP642" s="2"/>
    </row>
    <row r="643" spans="6:198" s="1" customFormat="1" ht="13.5" customHeight="1">
      <c r="F643" s="25"/>
      <c r="G643" s="25"/>
      <c r="H643" s="754"/>
      <c r="I643" s="754"/>
      <c r="J643" s="754"/>
      <c r="K643" s="754"/>
      <c r="L643" s="754"/>
      <c r="M643" s="754"/>
      <c r="N643" s="754"/>
      <c r="O643" s="754"/>
      <c r="P643" s="754"/>
      <c r="Q643" s="754"/>
      <c r="R643" s="754"/>
      <c r="S643" s="754"/>
      <c r="T643" s="754"/>
      <c r="U643" s="754"/>
      <c r="V643" s="754"/>
      <c r="W643" s="754"/>
      <c r="X643" s="754"/>
      <c r="Y643" s="754"/>
      <c r="Z643" s="754"/>
      <c r="AA643" s="754"/>
      <c r="AB643" s="347"/>
      <c r="AC643" s="752"/>
      <c r="AD643" s="752"/>
      <c r="AE643" s="752"/>
      <c r="AF643" s="752"/>
      <c r="AG643" s="347"/>
      <c r="AH643" s="349" t="s">
        <v>308</v>
      </c>
      <c r="AI643" s="349"/>
      <c r="AJ643" s="349"/>
      <c r="AK643" s="349"/>
      <c r="AL643" s="347"/>
      <c r="AM643" s="347"/>
      <c r="AN643" s="347"/>
      <c r="AO643" s="347"/>
      <c r="AP643" s="347"/>
      <c r="AQ643" s="347"/>
      <c r="AR643" s="347"/>
      <c r="AS643" s="347"/>
      <c r="AT643" s="347"/>
      <c r="AU643" s="347"/>
      <c r="AV643" s="347"/>
      <c r="AW643" s="347"/>
      <c r="AX643" s="347"/>
      <c r="AY643" s="347"/>
      <c r="AZ643" s="347"/>
      <c r="BA643" s="347"/>
      <c r="BB643" s="347"/>
      <c r="BC643" s="347"/>
      <c r="BD643" s="347"/>
      <c r="BE643" s="347"/>
      <c r="BF643" s="753"/>
      <c r="BG643" s="753"/>
      <c r="BH643" s="753"/>
      <c r="BI643" s="753"/>
      <c r="BJ643" s="25"/>
      <c r="BK643" s="97"/>
      <c r="BR643" s="2"/>
      <c r="BS643" s="2"/>
      <c r="BT643" s="2"/>
      <c r="BU643" s="2"/>
      <c r="BV643" s="2"/>
      <c r="BW643" s="2"/>
      <c r="BX643" s="2"/>
      <c r="BY643" s="2"/>
      <c r="BZ643" s="2"/>
      <c r="CA643" s="2"/>
      <c r="CB643" s="2"/>
      <c r="CC643" s="2"/>
      <c r="CD643" s="2"/>
      <c r="CE643" s="2"/>
      <c r="CF643" s="2"/>
      <c r="CG643" s="2"/>
      <c r="CH643" s="2"/>
      <c r="CI643" s="2"/>
      <c r="CJ643" s="2"/>
      <c r="CK643" s="2"/>
      <c r="CL643" s="2"/>
      <c r="CM643" s="2"/>
      <c r="CN643" s="2"/>
      <c r="CO643" s="2"/>
      <c r="CP643" s="2"/>
      <c r="CQ643" s="2"/>
      <c r="CR643" s="2"/>
      <c r="CS643" s="2"/>
      <c r="CT643" s="2"/>
      <c r="CU643" s="2"/>
      <c r="CV643" s="2"/>
      <c r="CW643" s="2"/>
      <c r="CX643" s="2"/>
      <c r="CY643" s="2"/>
      <c r="CZ643" s="2"/>
      <c r="DA643" s="2"/>
      <c r="DB643" s="2"/>
      <c r="DC643" s="2"/>
      <c r="DD643" s="2"/>
      <c r="DE643" s="2"/>
      <c r="DF643" s="2"/>
      <c r="DG643" s="2"/>
      <c r="DH643" s="2"/>
      <c r="DI643" s="2"/>
      <c r="DJ643" s="2"/>
      <c r="DK643" s="2"/>
      <c r="DL643" s="2"/>
      <c r="DM643" s="2"/>
      <c r="DN643" s="2"/>
      <c r="DO643" s="2"/>
      <c r="DP643" s="2"/>
      <c r="DQ643" s="2"/>
      <c r="DR643" s="2"/>
      <c r="DS643" s="2"/>
      <c r="DT643" s="2"/>
      <c r="DU643" s="2"/>
      <c r="DV643" s="2"/>
      <c r="DW643" s="2"/>
      <c r="DX643" s="2"/>
      <c r="DY643" s="2"/>
      <c r="DZ643" s="2"/>
      <c r="EA643" s="2"/>
      <c r="EB643" s="2"/>
      <c r="EC643" s="2"/>
      <c r="ED643" s="2"/>
      <c r="EE643" s="2"/>
      <c r="EF643" s="2"/>
      <c r="EG643" s="2"/>
      <c r="EH643" s="2"/>
      <c r="EI643" s="2"/>
      <c r="EJ643" s="2"/>
      <c r="EK643" s="2"/>
      <c r="EL643" s="2"/>
      <c r="EM643" s="2"/>
      <c r="EN643" s="2"/>
      <c r="EO643" s="2"/>
      <c r="EP643" s="2"/>
      <c r="EQ643" s="2"/>
      <c r="ER643" s="2"/>
      <c r="ES643" s="2"/>
      <c r="ET643" s="2"/>
      <c r="EU643" s="2"/>
      <c r="EV643" s="2"/>
      <c r="EW643" s="2"/>
      <c r="EX643" s="2"/>
      <c r="EY643" s="2"/>
      <c r="EZ643" s="2"/>
      <c r="FA643" s="2"/>
      <c r="FB643" s="2"/>
      <c r="FC643" s="2"/>
      <c r="FD643" s="2"/>
      <c r="FE643" s="2"/>
      <c r="FF643" s="2"/>
      <c r="FG643" s="2"/>
      <c r="FH643" s="2"/>
      <c r="FI643" s="2"/>
      <c r="FJ643" s="2"/>
      <c r="FK643" s="2"/>
      <c r="FL643" s="2"/>
      <c r="FM643" s="2"/>
      <c r="FN643" s="2"/>
      <c r="FO643" s="2"/>
      <c r="FP643" s="2"/>
      <c r="FQ643" s="2"/>
      <c r="FR643" s="2"/>
      <c r="FS643" s="2"/>
      <c r="FT643" s="2"/>
      <c r="FU643" s="2"/>
      <c r="FV643" s="2"/>
      <c r="FW643" s="2"/>
      <c r="FX643" s="2"/>
      <c r="FY643" s="2"/>
      <c r="FZ643" s="2"/>
      <c r="GA643" s="2"/>
      <c r="GB643" s="2"/>
      <c r="GC643" s="2"/>
      <c r="GD643" s="2"/>
      <c r="GE643" s="2"/>
      <c r="GF643" s="2"/>
      <c r="GG643" s="2"/>
      <c r="GH643" s="2"/>
      <c r="GI643" s="2"/>
      <c r="GJ643" s="2"/>
      <c r="GK643" s="2"/>
      <c r="GL643" s="2"/>
      <c r="GM643" s="2"/>
      <c r="GN643" s="2"/>
      <c r="GO643" s="2"/>
      <c r="GP643" s="2"/>
    </row>
    <row r="644" spans="6:198" s="1" customFormat="1" ht="13.5" customHeight="1">
      <c r="F644" s="25"/>
      <c r="G644" s="25"/>
      <c r="H644" s="754"/>
      <c r="I644" s="754"/>
      <c r="J644" s="754"/>
      <c r="K644" s="754"/>
      <c r="L644" s="754"/>
      <c r="M644" s="754"/>
      <c r="N644" s="754"/>
      <c r="O644" s="754"/>
      <c r="P644" s="754"/>
      <c r="Q644" s="754"/>
      <c r="R644" s="754"/>
      <c r="S644" s="754"/>
      <c r="T644" s="754"/>
      <c r="U644" s="754"/>
      <c r="V644" s="754"/>
      <c r="W644" s="754"/>
      <c r="X644" s="754"/>
      <c r="Y644" s="754"/>
      <c r="Z644" s="754"/>
      <c r="AA644" s="754"/>
      <c r="AB644" s="347"/>
      <c r="AC644" s="752"/>
      <c r="AD644" s="752"/>
      <c r="AE644" s="752"/>
      <c r="AF644" s="752"/>
      <c r="AG644" s="347"/>
      <c r="AH644" s="349"/>
      <c r="AI644" s="349"/>
      <c r="AJ644" s="349"/>
      <c r="AK644" s="349"/>
      <c r="AL644" s="347"/>
      <c r="AM644" s="347"/>
      <c r="AN644" s="347"/>
      <c r="AO644" s="347"/>
      <c r="AP644" s="347"/>
      <c r="AQ644" s="347"/>
      <c r="AR644" s="347"/>
      <c r="AS644" s="347"/>
      <c r="AT644" s="347"/>
      <c r="AU644" s="347"/>
      <c r="AV644" s="347"/>
      <c r="AW644" s="347"/>
      <c r="AX644" s="347"/>
      <c r="AY644" s="347"/>
      <c r="AZ644" s="347"/>
      <c r="BA644" s="347"/>
      <c r="BB644" s="347"/>
      <c r="BC644" s="347"/>
      <c r="BD644" s="347"/>
      <c r="BE644" s="347"/>
      <c r="BF644" s="753"/>
      <c r="BG644" s="753"/>
      <c r="BH644" s="753"/>
      <c r="BI644" s="753"/>
      <c r="BJ644" s="25"/>
      <c r="BK644" s="97"/>
      <c r="BR644" s="2"/>
      <c r="BS644" s="2"/>
      <c r="BT644" s="2"/>
      <c r="BU644" s="2"/>
      <c r="BV644" s="2"/>
      <c r="BW644" s="2"/>
      <c r="BX644" s="2"/>
      <c r="BY644" s="2"/>
      <c r="BZ644" s="2"/>
      <c r="CA644" s="2"/>
      <c r="CB644" s="2"/>
      <c r="CC644" s="2"/>
      <c r="CD644" s="2"/>
      <c r="CE644" s="2"/>
      <c r="CF644" s="2"/>
      <c r="CG644" s="2"/>
      <c r="CH644" s="2"/>
      <c r="CI644" s="2"/>
      <c r="CJ644" s="2"/>
      <c r="CK644" s="2"/>
      <c r="CL644" s="2"/>
      <c r="CM644" s="2"/>
      <c r="CN644" s="2"/>
      <c r="CO644" s="2"/>
      <c r="CP644" s="2"/>
      <c r="CQ644" s="2"/>
      <c r="CR644" s="2"/>
      <c r="CS644" s="2"/>
      <c r="CT644" s="2"/>
      <c r="CU644" s="2"/>
      <c r="CV644" s="2"/>
      <c r="CW644" s="2"/>
      <c r="CX644" s="2"/>
      <c r="CY644" s="2"/>
      <c r="CZ644" s="2"/>
      <c r="DA644" s="2"/>
      <c r="DB644" s="2"/>
      <c r="DC644" s="2"/>
      <c r="DD644" s="2"/>
      <c r="DE644" s="2"/>
      <c r="DF644" s="2"/>
      <c r="DG644" s="2"/>
      <c r="DH644" s="2"/>
      <c r="DI644" s="2"/>
      <c r="DJ644" s="2"/>
      <c r="DK644" s="2"/>
      <c r="DL644" s="2"/>
      <c r="DM644" s="2"/>
      <c r="DN644" s="2"/>
      <c r="DO644" s="2"/>
      <c r="DP644" s="2"/>
      <c r="DQ644" s="2"/>
      <c r="DR644" s="2"/>
      <c r="DS644" s="2"/>
      <c r="DT644" s="2"/>
      <c r="DU644" s="2"/>
      <c r="DV644" s="2"/>
      <c r="DW644" s="2"/>
      <c r="DX644" s="2"/>
      <c r="DY644" s="2"/>
      <c r="DZ644" s="2"/>
      <c r="EA644" s="2"/>
      <c r="EB644" s="2"/>
      <c r="EC644" s="2"/>
      <c r="ED644" s="2"/>
      <c r="EE644" s="2"/>
      <c r="EF644" s="2"/>
      <c r="EG644" s="2"/>
      <c r="EH644" s="2"/>
      <c r="EI644" s="2"/>
      <c r="EJ644" s="2"/>
      <c r="EK644" s="2"/>
      <c r="EL644" s="2"/>
      <c r="EM644" s="2"/>
      <c r="EN644" s="2"/>
      <c r="EO644" s="2"/>
      <c r="EP644" s="2"/>
      <c r="EQ644" s="2"/>
      <c r="ER644" s="2"/>
      <c r="ES644" s="2"/>
      <c r="ET644" s="2"/>
      <c r="EU644" s="2"/>
      <c r="EV644" s="2"/>
      <c r="EW644" s="2"/>
      <c r="EX644" s="2"/>
      <c r="EY644" s="2"/>
      <c r="EZ644" s="2"/>
      <c r="FA644" s="2"/>
      <c r="FB644" s="2"/>
      <c r="FC644" s="2"/>
      <c r="FD644" s="2"/>
      <c r="FE644" s="2"/>
      <c r="FF644" s="2"/>
      <c r="FG644" s="2"/>
      <c r="FH644" s="2"/>
      <c r="FI644" s="2"/>
      <c r="FJ644" s="2"/>
      <c r="FK644" s="2"/>
      <c r="FL644" s="2"/>
      <c r="FM644" s="2"/>
      <c r="FN644" s="2"/>
      <c r="FO644" s="2"/>
      <c r="FP644" s="2"/>
      <c r="FQ644" s="2"/>
      <c r="FR644" s="2"/>
      <c r="FS644" s="2"/>
      <c r="FT644" s="2"/>
      <c r="FU644" s="2"/>
      <c r="FV644" s="2"/>
      <c r="FW644" s="2"/>
      <c r="FX644" s="2"/>
      <c r="FY644" s="2"/>
      <c r="FZ644" s="2"/>
      <c r="GA644" s="2"/>
      <c r="GB644" s="2"/>
      <c r="GC644" s="2"/>
      <c r="GD644" s="2"/>
      <c r="GE644" s="2"/>
      <c r="GF644" s="2"/>
      <c r="GG644" s="2"/>
      <c r="GH644" s="2"/>
      <c r="GI644" s="2"/>
      <c r="GJ644" s="2"/>
      <c r="GK644" s="2"/>
      <c r="GL644" s="2"/>
      <c r="GM644" s="2"/>
      <c r="GN644" s="2"/>
      <c r="GO644" s="2"/>
      <c r="GP644" s="2"/>
    </row>
    <row r="645" spans="6:198" s="1" customFormat="1" ht="13.5" customHeight="1">
      <c r="F645" s="25"/>
      <c r="G645" s="25"/>
      <c r="H645" s="347"/>
      <c r="I645" s="25"/>
      <c r="J645" s="347"/>
      <c r="K645" s="347"/>
      <c r="L645" s="347"/>
      <c r="M645" s="347"/>
      <c r="N645" s="347"/>
      <c r="O645" s="347"/>
      <c r="P645" s="347"/>
      <c r="Q645" s="347"/>
      <c r="R645" s="347"/>
      <c r="S645" s="347"/>
      <c r="T645" s="347"/>
      <c r="U645" s="347"/>
      <c r="V645" s="347"/>
      <c r="W645" s="347"/>
      <c r="X645" s="347"/>
      <c r="Y645" s="347"/>
      <c r="Z645" s="347"/>
      <c r="AA645" s="347"/>
      <c r="AB645" s="347"/>
      <c r="AC645" s="752"/>
      <c r="AD645" s="752"/>
      <c r="AE645" s="752"/>
      <c r="AF645" s="752"/>
      <c r="AG645" s="347"/>
      <c r="AH645" s="349"/>
      <c r="AI645" s="349"/>
      <c r="AJ645" s="349"/>
      <c r="AK645" s="349"/>
      <c r="AL645" s="347"/>
      <c r="AM645" s="347"/>
      <c r="AN645" s="347"/>
      <c r="AO645" s="347"/>
      <c r="AP645" s="347"/>
      <c r="AQ645" s="347"/>
      <c r="AR645" s="347"/>
      <c r="AS645" s="347"/>
      <c r="AT645" s="347"/>
      <c r="AU645" s="347"/>
      <c r="AV645" s="347"/>
      <c r="AW645" s="347"/>
      <c r="AX645" s="347"/>
      <c r="AY645" s="347"/>
      <c r="AZ645" s="347"/>
      <c r="BA645" s="347"/>
      <c r="BB645" s="347"/>
      <c r="BC645" s="347"/>
      <c r="BD645" s="347"/>
      <c r="BE645" s="347"/>
      <c r="BF645" s="753"/>
      <c r="BG645" s="753"/>
      <c r="BH645" s="753"/>
      <c r="BI645" s="753"/>
      <c r="BJ645" s="25"/>
      <c r="BK645" s="97"/>
      <c r="BR645" s="2"/>
      <c r="BS645" s="2"/>
      <c r="BT645" s="2"/>
      <c r="BU645" s="2"/>
      <c r="BV645" s="2"/>
      <c r="BW645" s="2"/>
      <c r="BX645" s="2"/>
      <c r="BY645" s="2"/>
      <c r="BZ645" s="2"/>
      <c r="CA645" s="2"/>
      <c r="CB645" s="2"/>
      <c r="CC645" s="2"/>
      <c r="CD645" s="2"/>
      <c r="CE645" s="2"/>
      <c r="CF645" s="2"/>
      <c r="CG645" s="2"/>
      <c r="CH645" s="2"/>
      <c r="CI645" s="2"/>
      <c r="CJ645" s="2"/>
      <c r="CK645" s="2"/>
      <c r="CL645" s="2"/>
      <c r="CM645" s="2"/>
      <c r="CN645" s="2"/>
      <c r="CO645" s="2"/>
      <c r="CP645" s="2"/>
      <c r="CQ645" s="2"/>
      <c r="CR645" s="2"/>
      <c r="CS645" s="2"/>
      <c r="CT645" s="2"/>
      <c r="CU645" s="2"/>
      <c r="CV645" s="2"/>
      <c r="CW645" s="2"/>
      <c r="CX645" s="2"/>
      <c r="CY645" s="2"/>
      <c r="CZ645" s="2"/>
      <c r="DA645" s="2"/>
      <c r="DB645" s="2"/>
      <c r="DC645" s="2"/>
      <c r="DD645" s="2"/>
      <c r="DE645" s="2"/>
      <c r="DF645" s="2"/>
      <c r="DG645" s="2"/>
      <c r="DH645" s="2"/>
      <c r="DI645" s="2"/>
      <c r="DJ645" s="2"/>
      <c r="DK645" s="2"/>
      <c r="DL645" s="2"/>
      <c r="DM645" s="2"/>
      <c r="DN645" s="2"/>
      <c r="DO645" s="2"/>
      <c r="DP645" s="2"/>
      <c r="DQ645" s="2"/>
      <c r="DR645" s="2"/>
      <c r="DS645" s="2"/>
      <c r="DT645" s="2"/>
      <c r="DU645" s="2"/>
      <c r="DV645" s="2"/>
      <c r="DW645" s="2"/>
      <c r="DX645" s="2"/>
      <c r="DY645" s="2"/>
      <c r="DZ645" s="2"/>
      <c r="EA645" s="2"/>
      <c r="EB645" s="2"/>
      <c r="EC645" s="2"/>
      <c r="ED645" s="2"/>
      <c r="EE645" s="2"/>
      <c r="EF645" s="2"/>
      <c r="EG645" s="2"/>
      <c r="EH645" s="2"/>
      <c r="EI645" s="2"/>
      <c r="EJ645" s="2"/>
      <c r="EK645" s="2"/>
      <c r="EL645" s="2"/>
      <c r="EM645" s="2"/>
      <c r="EN645" s="2"/>
      <c r="EO645" s="2"/>
      <c r="EP645" s="2"/>
      <c r="EQ645" s="2"/>
      <c r="ER645" s="2"/>
      <c r="ES645" s="2"/>
      <c r="ET645" s="2"/>
      <c r="EU645" s="2"/>
      <c r="EV645" s="2"/>
      <c r="EW645" s="2"/>
      <c r="EX645" s="2"/>
      <c r="EY645" s="2"/>
      <c r="EZ645" s="2"/>
      <c r="FA645" s="2"/>
      <c r="FB645" s="2"/>
      <c r="FC645" s="2"/>
      <c r="FD645" s="2"/>
      <c r="FE645" s="2"/>
      <c r="FF645" s="2"/>
      <c r="FG645" s="2"/>
      <c r="FH645" s="2"/>
      <c r="FI645" s="2"/>
      <c r="FJ645" s="2"/>
      <c r="FK645" s="2"/>
      <c r="FL645" s="2"/>
      <c r="FM645" s="2"/>
      <c r="FN645" s="2"/>
      <c r="FO645" s="2"/>
      <c r="FP645" s="2"/>
      <c r="FQ645" s="2"/>
      <c r="FR645" s="2"/>
      <c r="FS645" s="2"/>
      <c r="FT645" s="2"/>
      <c r="FU645" s="2"/>
      <c r="FV645" s="2"/>
      <c r="FW645" s="2"/>
      <c r="FX645" s="2"/>
      <c r="FY645" s="2"/>
      <c r="FZ645" s="2"/>
      <c r="GA645" s="2"/>
      <c r="GB645" s="2"/>
      <c r="GC645" s="2"/>
      <c r="GD645" s="2"/>
      <c r="GE645" s="2"/>
      <c r="GF645" s="2"/>
      <c r="GG645" s="2"/>
      <c r="GH645" s="2"/>
      <c r="GI645" s="2"/>
      <c r="GJ645" s="2"/>
      <c r="GK645" s="2"/>
      <c r="GL645" s="2"/>
      <c r="GM645" s="2"/>
      <c r="GN645" s="2"/>
      <c r="GO645" s="2"/>
      <c r="GP645" s="2"/>
    </row>
    <row r="646" spans="6:198" s="1" customFormat="1" ht="13.5" customHeight="1">
      <c r="F646" s="25"/>
      <c r="G646" s="25"/>
      <c r="H646" s="754" t="s">
        <v>309</v>
      </c>
      <c r="I646" s="754"/>
      <c r="J646" s="754"/>
      <c r="K646" s="754"/>
      <c r="L646" s="754"/>
      <c r="M646" s="754"/>
      <c r="N646" s="754"/>
      <c r="O646" s="754"/>
      <c r="P646" s="754"/>
      <c r="Q646" s="754"/>
      <c r="R646" s="754"/>
      <c r="S646" s="754"/>
      <c r="T646" s="754"/>
      <c r="U646" s="754"/>
      <c r="V646" s="754"/>
      <c r="W646" s="754"/>
      <c r="X646" s="754"/>
      <c r="Y646" s="754"/>
      <c r="Z646" s="754"/>
      <c r="AA646" s="754"/>
      <c r="AB646" s="754"/>
      <c r="AC646" s="755" t="s">
        <v>262</v>
      </c>
      <c r="AD646" s="755"/>
      <c r="AE646" s="755"/>
      <c r="AF646" s="755"/>
      <c r="AG646" s="347"/>
      <c r="AH646" s="358" t="s">
        <v>310</v>
      </c>
      <c r="AI646" s="349"/>
      <c r="AJ646" s="349"/>
      <c r="AK646" s="349"/>
      <c r="AL646" s="347"/>
      <c r="AM646" s="347"/>
      <c r="AN646" s="347"/>
      <c r="AO646" s="347"/>
      <c r="AP646" s="347"/>
      <c r="AQ646" s="347"/>
      <c r="AR646" s="347"/>
      <c r="AS646" s="347"/>
      <c r="AT646" s="347"/>
      <c r="AU646" s="347"/>
      <c r="AV646" s="347"/>
      <c r="AW646" s="347"/>
      <c r="AX646" s="347"/>
      <c r="AY646" s="347"/>
      <c r="AZ646" s="347"/>
      <c r="BA646" s="347"/>
      <c r="BB646" s="347"/>
      <c r="BC646" s="347"/>
      <c r="BD646" s="347"/>
      <c r="BE646" s="347"/>
      <c r="BF646" s="755" t="s">
        <v>262</v>
      </c>
      <c r="BG646" s="755"/>
      <c r="BH646" s="755"/>
      <c r="BI646" s="755"/>
      <c r="BJ646" s="25"/>
      <c r="BK646" s="97"/>
      <c r="BR646" s="2"/>
      <c r="BS646" s="2"/>
      <c r="BT646" s="2"/>
      <c r="BU646" s="2"/>
      <c r="BV646" s="2"/>
      <c r="BW646" s="2"/>
      <c r="BX646" s="2"/>
      <c r="BY646" s="2"/>
      <c r="BZ646" s="2"/>
      <c r="CA646" s="2"/>
      <c r="CB646" s="2"/>
      <c r="CC646" s="2"/>
      <c r="CD646" s="2"/>
      <c r="CE646" s="2"/>
      <c r="CF646" s="2"/>
      <c r="CG646" s="2"/>
      <c r="CH646" s="2"/>
      <c r="CI646" s="2"/>
      <c r="CJ646" s="2"/>
      <c r="CK646" s="2"/>
      <c r="CL646" s="2"/>
      <c r="CM646" s="2"/>
      <c r="CN646" s="2"/>
      <c r="CO646" s="2"/>
      <c r="CP646" s="2"/>
      <c r="CQ646" s="2"/>
      <c r="CR646" s="2"/>
      <c r="CS646" s="2"/>
      <c r="CT646" s="2"/>
      <c r="CU646" s="2"/>
      <c r="CV646" s="2"/>
      <c r="CW646" s="2"/>
      <c r="CX646" s="2"/>
      <c r="CY646" s="2"/>
      <c r="CZ646" s="2"/>
      <c r="DA646" s="2"/>
      <c r="DB646" s="2"/>
      <c r="DC646" s="2"/>
      <c r="DD646" s="2"/>
      <c r="DE646" s="2"/>
      <c r="DF646" s="2"/>
      <c r="DG646" s="2"/>
      <c r="DH646" s="2"/>
      <c r="DI646" s="2"/>
      <c r="DJ646" s="2"/>
      <c r="DK646" s="2"/>
      <c r="DL646" s="2"/>
      <c r="DM646" s="2"/>
      <c r="DN646" s="2"/>
      <c r="DO646" s="2"/>
      <c r="DP646" s="2"/>
      <c r="DQ646" s="2"/>
      <c r="DR646" s="2"/>
      <c r="DS646" s="2"/>
      <c r="DT646" s="2"/>
      <c r="DU646" s="2"/>
      <c r="DV646" s="2"/>
      <c r="DW646" s="2"/>
      <c r="DX646" s="2"/>
      <c r="DY646" s="2"/>
      <c r="DZ646" s="2"/>
      <c r="EA646" s="2"/>
      <c r="EB646" s="2"/>
      <c r="EC646" s="2"/>
      <c r="ED646" s="2"/>
      <c r="EE646" s="2"/>
      <c r="EF646" s="2"/>
      <c r="EG646" s="2"/>
      <c r="EH646" s="2"/>
      <c r="EI646" s="2"/>
      <c r="EJ646" s="2"/>
      <c r="EK646" s="2"/>
      <c r="EL646" s="2"/>
      <c r="EM646" s="2"/>
      <c r="EN646" s="2"/>
      <c r="EO646" s="2"/>
      <c r="EP646" s="2"/>
      <c r="EQ646" s="2"/>
      <c r="ER646" s="2"/>
      <c r="ES646" s="2"/>
      <c r="ET646" s="2"/>
      <c r="EU646" s="2"/>
      <c r="EV646" s="2"/>
      <c r="EW646" s="2"/>
      <c r="EX646" s="2"/>
      <c r="EY646" s="2"/>
      <c r="EZ646" s="2"/>
      <c r="FA646" s="2"/>
      <c r="FB646" s="2"/>
      <c r="FC646" s="2"/>
      <c r="FD646" s="2"/>
      <c r="FE646" s="2"/>
      <c r="FF646" s="2"/>
      <c r="FG646" s="2"/>
      <c r="FH646" s="2"/>
      <c r="FI646" s="2"/>
      <c r="FJ646" s="2"/>
      <c r="FK646" s="2"/>
      <c r="FL646" s="2"/>
      <c r="FM646" s="2"/>
      <c r="FN646" s="2"/>
      <c r="FO646" s="2"/>
      <c r="FP646" s="2"/>
      <c r="FQ646" s="2"/>
      <c r="FR646" s="2"/>
      <c r="FS646" s="2"/>
      <c r="FT646" s="2"/>
      <c r="FU646" s="2"/>
      <c r="FV646" s="2"/>
      <c r="FW646" s="2"/>
      <c r="FX646" s="2"/>
      <c r="FY646" s="2"/>
      <c r="FZ646" s="2"/>
      <c r="GA646" s="2"/>
      <c r="GB646" s="2"/>
      <c r="GC646" s="2"/>
      <c r="GD646" s="2"/>
      <c r="GE646" s="2"/>
      <c r="GF646" s="2"/>
      <c r="GG646" s="2"/>
      <c r="GH646" s="2"/>
      <c r="GI646" s="2"/>
      <c r="GJ646" s="2"/>
      <c r="GK646" s="2"/>
      <c r="GL646" s="2"/>
      <c r="GM646" s="2"/>
      <c r="GN646" s="2"/>
      <c r="GO646" s="2"/>
      <c r="GP646" s="2"/>
    </row>
    <row r="647" spans="6:198" s="1" customFormat="1" ht="13.5" customHeight="1">
      <c r="F647" s="25"/>
      <c r="G647" s="25"/>
      <c r="H647" s="754"/>
      <c r="I647" s="754"/>
      <c r="J647" s="754"/>
      <c r="K647" s="754"/>
      <c r="L647" s="754"/>
      <c r="M647" s="754"/>
      <c r="N647" s="754"/>
      <c r="O647" s="754"/>
      <c r="P647" s="754"/>
      <c r="Q647" s="754"/>
      <c r="R647" s="754"/>
      <c r="S647" s="754"/>
      <c r="T647" s="754"/>
      <c r="U647" s="754"/>
      <c r="V647" s="754"/>
      <c r="W647" s="754"/>
      <c r="X647" s="754"/>
      <c r="Y647" s="754"/>
      <c r="Z647" s="754"/>
      <c r="AA647" s="754"/>
      <c r="AB647" s="754"/>
      <c r="AC647" s="752"/>
      <c r="AD647" s="752"/>
      <c r="AE647" s="752"/>
      <c r="AF647" s="752"/>
      <c r="AG647" s="347"/>
      <c r="AH647" s="358" t="s">
        <v>311</v>
      </c>
      <c r="AI647" s="349"/>
      <c r="AJ647" s="349"/>
      <c r="AK647" s="349"/>
      <c r="AL647" s="347"/>
      <c r="AM647" s="347"/>
      <c r="AN647" s="347"/>
      <c r="AO647" s="347"/>
      <c r="AP647" s="347"/>
      <c r="AQ647" s="347"/>
      <c r="AR647" s="347"/>
      <c r="AS647" s="347"/>
      <c r="AT647" s="347"/>
      <c r="AU647" s="347"/>
      <c r="AV647" s="347"/>
      <c r="AW647" s="347"/>
      <c r="AX647" s="347"/>
      <c r="AY647" s="347"/>
      <c r="AZ647" s="347"/>
      <c r="BA647" s="347"/>
      <c r="BB647" s="347"/>
      <c r="BC647" s="347"/>
      <c r="BD647" s="347"/>
      <c r="BE647" s="347"/>
      <c r="BF647" s="753"/>
      <c r="BG647" s="753"/>
      <c r="BH647" s="753"/>
      <c r="BI647" s="753"/>
      <c r="BJ647" s="25"/>
      <c r="BK647" s="97"/>
      <c r="BR647" s="2"/>
      <c r="BS647" s="2"/>
      <c r="BT647" s="2"/>
      <c r="BU647" s="2"/>
      <c r="BV647" s="2"/>
      <c r="BW647" s="2"/>
      <c r="BX647" s="2"/>
      <c r="BY647" s="2"/>
      <c r="BZ647" s="2"/>
      <c r="CA647" s="2"/>
      <c r="CB647" s="2"/>
      <c r="CC647" s="2"/>
      <c r="CD647" s="2"/>
      <c r="CE647" s="2"/>
      <c r="CF647" s="2"/>
      <c r="CG647" s="2"/>
      <c r="CH647" s="2"/>
      <c r="CI647" s="2"/>
      <c r="CJ647" s="2"/>
      <c r="CK647" s="2"/>
      <c r="CL647" s="2"/>
      <c r="CM647" s="2"/>
      <c r="CN647" s="2"/>
      <c r="CO647" s="2"/>
      <c r="CP647" s="2"/>
      <c r="CQ647" s="2"/>
      <c r="CR647" s="2"/>
      <c r="CS647" s="2"/>
      <c r="CT647" s="2"/>
      <c r="CU647" s="2"/>
      <c r="CV647" s="2"/>
      <c r="CW647" s="2"/>
      <c r="CX647" s="2"/>
      <c r="CY647" s="2"/>
      <c r="CZ647" s="2"/>
      <c r="DA647" s="2"/>
      <c r="DB647" s="2"/>
      <c r="DC647" s="2"/>
      <c r="DD647" s="2"/>
      <c r="DE647" s="2"/>
      <c r="DF647" s="2"/>
      <c r="DG647" s="2"/>
      <c r="DH647" s="2"/>
      <c r="DI647" s="2"/>
      <c r="DJ647" s="2"/>
      <c r="DK647" s="2"/>
      <c r="DL647" s="2"/>
      <c r="DM647" s="2"/>
      <c r="DN647" s="2"/>
      <c r="DO647" s="2"/>
      <c r="DP647" s="2"/>
      <c r="DQ647" s="2"/>
      <c r="DR647" s="2"/>
      <c r="DS647" s="2"/>
      <c r="DT647" s="2"/>
      <c r="DU647" s="2"/>
      <c r="DV647" s="2"/>
      <c r="DW647" s="2"/>
      <c r="DX647" s="2"/>
      <c r="DY647" s="2"/>
      <c r="DZ647" s="2"/>
      <c r="EA647" s="2"/>
      <c r="EB647" s="2"/>
      <c r="EC647" s="2"/>
      <c r="ED647" s="2"/>
      <c r="EE647" s="2"/>
      <c r="EF647" s="2"/>
      <c r="EG647" s="2"/>
      <c r="EH647" s="2"/>
      <c r="EI647" s="2"/>
      <c r="EJ647" s="2"/>
      <c r="EK647" s="2"/>
      <c r="EL647" s="2"/>
      <c r="EM647" s="2"/>
      <c r="EN647" s="2"/>
      <c r="EO647" s="2"/>
      <c r="EP647" s="2"/>
      <c r="EQ647" s="2"/>
      <c r="ER647" s="2"/>
      <c r="ES647" s="2"/>
      <c r="ET647" s="2"/>
      <c r="EU647" s="2"/>
      <c r="EV647" s="2"/>
      <c r="EW647" s="2"/>
      <c r="EX647" s="2"/>
      <c r="EY647" s="2"/>
      <c r="EZ647" s="2"/>
      <c r="FA647" s="2"/>
      <c r="FB647" s="2"/>
      <c r="FC647" s="2"/>
      <c r="FD647" s="2"/>
      <c r="FE647" s="2"/>
      <c r="FF647" s="2"/>
      <c r="FG647" s="2"/>
      <c r="FH647" s="2"/>
      <c r="FI647" s="2"/>
      <c r="FJ647" s="2"/>
      <c r="FK647" s="2"/>
      <c r="FL647" s="2"/>
      <c r="FM647" s="2"/>
      <c r="FN647" s="2"/>
      <c r="FO647" s="2"/>
      <c r="FP647" s="2"/>
      <c r="FQ647" s="2"/>
      <c r="FR647" s="2"/>
      <c r="FS647" s="2"/>
      <c r="FT647" s="2"/>
      <c r="FU647" s="2"/>
      <c r="FV647" s="2"/>
      <c r="FW647" s="2"/>
      <c r="FX647" s="2"/>
      <c r="FY647" s="2"/>
      <c r="FZ647" s="2"/>
      <c r="GA647" s="2"/>
      <c r="GB647" s="2"/>
      <c r="GC647" s="2"/>
      <c r="GD647" s="2"/>
      <c r="GE647" s="2"/>
      <c r="GF647" s="2"/>
      <c r="GG647" s="2"/>
      <c r="GH647" s="2"/>
      <c r="GI647" s="2"/>
      <c r="GJ647" s="2"/>
      <c r="GK647" s="2"/>
      <c r="GL647" s="2"/>
      <c r="GM647" s="2"/>
      <c r="GN647" s="2"/>
      <c r="GO647" s="2"/>
      <c r="GP647" s="2"/>
    </row>
    <row r="648" spans="6:198" s="1" customFormat="1" ht="13.5" customHeight="1">
      <c r="F648" s="25"/>
      <c r="G648" s="25"/>
      <c r="H648" s="754"/>
      <c r="I648" s="754"/>
      <c r="J648" s="754"/>
      <c r="K648" s="754"/>
      <c r="L648" s="754"/>
      <c r="M648" s="754"/>
      <c r="N648" s="754"/>
      <c r="O648" s="754"/>
      <c r="P648" s="754"/>
      <c r="Q648" s="754"/>
      <c r="R648" s="754"/>
      <c r="S648" s="754"/>
      <c r="T648" s="754"/>
      <c r="U648" s="754"/>
      <c r="V648" s="754"/>
      <c r="W648" s="754"/>
      <c r="X648" s="754"/>
      <c r="Y648" s="754"/>
      <c r="Z648" s="754"/>
      <c r="AA648" s="754"/>
      <c r="AB648" s="754"/>
      <c r="AC648" s="752"/>
      <c r="AD648" s="752"/>
      <c r="AE648" s="752"/>
      <c r="AF648" s="752"/>
      <c r="AG648" s="347"/>
      <c r="AH648" s="358" t="s">
        <v>312</v>
      </c>
      <c r="AI648" s="349"/>
      <c r="AJ648" s="349"/>
      <c r="AK648" s="349"/>
      <c r="AL648" s="347"/>
      <c r="AM648" s="347"/>
      <c r="AN648" s="347"/>
      <c r="AO648" s="347"/>
      <c r="AP648" s="347"/>
      <c r="AQ648" s="347"/>
      <c r="AR648" s="347"/>
      <c r="AS648" s="347"/>
      <c r="AT648" s="347"/>
      <c r="AU648" s="347"/>
      <c r="AV648" s="347"/>
      <c r="AW648" s="347"/>
      <c r="AX648" s="347"/>
      <c r="AY648" s="347"/>
      <c r="AZ648" s="347"/>
      <c r="BA648" s="347"/>
      <c r="BB648" s="347"/>
      <c r="BC648" s="347"/>
      <c r="BD648" s="347"/>
      <c r="BE648" s="347"/>
      <c r="BF648" s="753"/>
      <c r="BG648" s="753"/>
      <c r="BH648" s="753"/>
      <c r="BI648" s="753"/>
      <c r="BJ648" s="25"/>
      <c r="BK648" s="97"/>
      <c r="BR648" s="2"/>
      <c r="BS648" s="2"/>
      <c r="BT648" s="2"/>
      <c r="BU648" s="2"/>
      <c r="BV648" s="2"/>
      <c r="BW648" s="2"/>
      <c r="BX648" s="2"/>
      <c r="BY648" s="2"/>
      <c r="BZ648" s="2"/>
      <c r="CA648" s="2"/>
      <c r="CB648" s="2"/>
      <c r="CC648" s="2"/>
      <c r="CD648" s="2"/>
      <c r="CE648" s="2"/>
      <c r="CF648" s="2"/>
      <c r="CG648" s="2"/>
      <c r="CH648" s="2"/>
      <c r="CI648" s="2"/>
      <c r="CJ648" s="2"/>
      <c r="CK648" s="2"/>
      <c r="CL648" s="2"/>
      <c r="CM648" s="2"/>
      <c r="CN648" s="2"/>
      <c r="CO648" s="2"/>
      <c r="CP648" s="2"/>
      <c r="CQ648" s="2"/>
      <c r="CR648" s="2"/>
      <c r="CS648" s="2"/>
      <c r="CT648" s="2"/>
      <c r="CU648" s="2"/>
      <c r="CV648" s="2"/>
      <c r="CW648" s="2"/>
      <c r="CX648" s="2"/>
      <c r="CY648" s="2"/>
      <c r="CZ648" s="2"/>
      <c r="DA648" s="2"/>
      <c r="DB648" s="2"/>
      <c r="DC648" s="2"/>
      <c r="DD648" s="2"/>
      <c r="DE648" s="2"/>
      <c r="DF648" s="2"/>
      <c r="DG648" s="2"/>
      <c r="DH648" s="2"/>
      <c r="DI648" s="2"/>
      <c r="DJ648" s="2"/>
      <c r="DK648" s="2"/>
      <c r="DL648" s="2"/>
      <c r="DM648" s="2"/>
      <c r="DN648" s="2"/>
      <c r="DO648" s="2"/>
      <c r="DP648" s="2"/>
      <c r="DQ648" s="2"/>
      <c r="DR648" s="2"/>
      <c r="DS648" s="2"/>
      <c r="DT648" s="2"/>
      <c r="DU648" s="2"/>
      <c r="DV648" s="2"/>
      <c r="DW648" s="2"/>
      <c r="DX648" s="2"/>
      <c r="DY648" s="2"/>
      <c r="DZ648" s="2"/>
      <c r="EA648" s="2"/>
      <c r="EB648" s="2"/>
      <c r="EC648" s="2"/>
      <c r="ED648" s="2"/>
      <c r="EE648" s="2"/>
      <c r="EF648" s="2"/>
      <c r="EG648" s="2"/>
      <c r="EH648" s="2"/>
      <c r="EI648" s="2"/>
      <c r="EJ648" s="2"/>
      <c r="EK648" s="2"/>
      <c r="EL648" s="2"/>
      <c r="EM648" s="2"/>
      <c r="EN648" s="2"/>
      <c r="EO648" s="2"/>
      <c r="EP648" s="2"/>
      <c r="EQ648" s="2"/>
      <c r="ER648" s="2"/>
      <c r="ES648" s="2"/>
      <c r="ET648" s="2"/>
      <c r="EU648" s="2"/>
      <c r="EV648" s="2"/>
      <c r="EW648" s="2"/>
      <c r="EX648" s="2"/>
      <c r="EY648" s="2"/>
      <c r="EZ648" s="2"/>
      <c r="FA648" s="2"/>
      <c r="FB648" s="2"/>
      <c r="FC648" s="2"/>
      <c r="FD648" s="2"/>
      <c r="FE648" s="2"/>
      <c r="FF648" s="2"/>
      <c r="FG648" s="2"/>
      <c r="FH648" s="2"/>
      <c r="FI648" s="2"/>
      <c r="FJ648" s="2"/>
      <c r="FK648" s="2"/>
      <c r="FL648" s="2"/>
      <c r="FM648" s="2"/>
      <c r="FN648" s="2"/>
      <c r="FO648" s="2"/>
      <c r="FP648" s="2"/>
      <c r="FQ648" s="2"/>
      <c r="FR648" s="2"/>
      <c r="FS648" s="2"/>
      <c r="FT648" s="2"/>
      <c r="FU648" s="2"/>
      <c r="FV648" s="2"/>
      <c r="FW648" s="2"/>
      <c r="FX648" s="2"/>
      <c r="FY648" s="2"/>
      <c r="FZ648" s="2"/>
      <c r="GA648" s="2"/>
      <c r="GB648" s="2"/>
      <c r="GC648" s="2"/>
      <c r="GD648" s="2"/>
      <c r="GE648" s="2"/>
      <c r="GF648" s="2"/>
      <c r="GG648" s="2"/>
      <c r="GH648" s="2"/>
      <c r="GI648" s="2"/>
      <c r="GJ648" s="2"/>
      <c r="GK648" s="2"/>
      <c r="GL648" s="2"/>
      <c r="GM648" s="2"/>
      <c r="GN648" s="2"/>
      <c r="GO648" s="2"/>
      <c r="GP648" s="2"/>
    </row>
    <row r="649" spans="6:198" s="1" customFormat="1" ht="13.5" customHeight="1">
      <c r="F649" s="25"/>
      <c r="G649" s="25"/>
      <c r="H649" s="754"/>
      <c r="I649" s="754"/>
      <c r="J649" s="754"/>
      <c r="K649" s="754"/>
      <c r="L649" s="754"/>
      <c r="M649" s="754"/>
      <c r="N649" s="754"/>
      <c r="O649" s="754"/>
      <c r="P649" s="754"/>
      <c r="Q649" s="754"/>
      <c r="R649" s="754"/>
      <c r="S649" s="754"/>
      <c r="T649" s="754"/>
      <c r="U649" s="754"/>
      <c r="V649" s="754"/>
      <c r="W649" s="754"/>
      <c r="X649" s="754"/>
      <c r="Y649" s="754"/>
      <c r="Z649" s="754"/>
      <c r="AA649" s="754"/>
      <c r="AB649" s="754"/>
      <c r="AC649" s="752"/>
      <c r="AD649" s="752"/>
      <c r="AE649" s="752"/>
      <c r="AF649" s="752"/>
      <c r="AG649" s="347"/>
      <c r="AH649" s="358" t="s">
        <v>313</v>
      </c>
      <c r="AI649" s="349"/>
      <c r="AJ649" s="349"/>
      <c r="AK649" s="349"/>
      <c r="AL649" s="347"/>
      <c r="AM649" s="347"/>
      <c r="AN649" s="347"/>
      <c r="AO649" s="347"/>
      <c r="AP649" s="347"/>
      <c r="AQ649" s="347"/>
      <c r="AR649" s="347"/>
      <c r="AS649" s="347"/>
      <c r="AT649" s="347"/>
      <c r="AU649" s="347"/>
      <c r="AV649" s="347"/>
      <c r="AW649" s="347"/>
      <c r="AX649" s="347"/>
      <c r="AY649" s="347"/>
      <c r="AZ649" s="347"/>
      <c r="BA649" s="347"/>
      <c r="BB649" s="347"/>
      <c r="BC649" s="347"/>
      <c r="BD649" s="347"/>
      <c r="BE649" s="347"/>
      <c r="BF649" s="753"/>
      <c r="BG649" s="753"/>
      <c r="BH649" s="753"/>
      <c r="BI649" s="753"/>
      <c r="BJ649" s="25"/>
      <c r="BK649" s="97"/>
      <c r="BR649" s="2"/>
      <c r="BS649" s="2"/>
      <c r="BT649" s="2"/>
      <c r="BU649" s="2"/>
      <c r="BV649" s="2"/>
      <c r="BW649" s="2"/>
      <c r="BX649" s="2"/>
      <c r="BY649" s="2"/>
      <c r="BZ649" s="2"/>
      <c r="CA649" s="2"/>
      <c r="CB649" s="2"/>
      <c r="CC649" s="2"/>
      <c r="CD649" s="2"/>
      <c r="CE649" s="2"/>
      <c r="CF649" s="2"/>
      <c r="CG649" s="2"/>
      <c r="CH649" s="2"/>
      <c r="CI649" s="2"/>
      <c r="CJ649" s="2"/>
      <c r="CK649" s="2"/>
      <c r="CL649" s="2"/>
      <c r="CM649" s="2"/>
      <c r="CN649" s="2"/>
      <c r="CO649" s="2"/>
      <c r="CP649" s="2"/>
      <c r="CQ649" s="2"/>
      <c r="CR649" s="2"/>
      <c r="CS649" s="2"/>
      <c r="CT649" s="2"/>
      <c r="CU649" s="2"/>
      <c r="CV649" s="2"/>
      <c r="CW649" s="2"/>
      <c r="CX649" s="2"/>
      <c r="CY649" s="2"/>
      <c r="CZ649" s="2"/>
      <c r="DA649" s="2"/>
      <c r="DB649" s="2"/>
      <c r="DC649" s="2"/>
      <c r="DD649" s="2"/>
      <c r="DE649" s="2"/>
      <c r="DF649" s="2"/>
      <c r="DG649" s="2"/>
      <c r="DH649" s="2"/>
      <c r="DI649" s="2"/>
      <c r="DJ649" s="2"/>
      <c r="DK649" s="2"/>
      <c r="DL649" s="2"/>
      <c r="DM649" s="2"/>
      <c r="DN649" s="2"/>
      <c r="DO649" s="2"/>
      <c r="DP649" s="2"/>
      <c r="DQ649" s="2"/>
      <c r="DR649" s="2"/>
      <c r="DS649" s="2"/>
      <c r="DT649" s="2"/>
      <c r="DU649" s="2"/>
      <c r="DV649" s="2"/>
      <c r="DW649" s="2"/>
      <c r="DX649" s="2"/>
      <c r="DY649" s="2"/>
      <c r="DZ649" s="2"/>
      <c r="EA649" s="2"/>
      <c r="EB649" s="2"/>
      <c r="EC649" s="2"/>
      <c r="ED649" s="2"/>
      <c r="EE649" s="2"/>
      <c r="EF649" s="2"/>
      <c r="EG649" s="2"/>
      <c r="EH649" s="2"/>
      <c r="EI649" s="2"/>
      <c r="EJ649" s="2"/>
      <c r="EK649" s="2"/>
      <c r="EL649" s="2"/>
      <c r="EM649" s="2"/>
      <c r="EN649" s="2"/>
      <c r="EO649" s="2"/>
      <c r="EP649" s="2"/>
      <c r="EQ649" s="2"/>
      <c r="ER649" s="2"/>
      <c r="ES649" s="2"/>
      <c r="ET649" s="2"/>
      <c r="EU649" s="2"/>
      <c r="EV649" s="2"/>
      <c r="EW649" s="2"/>
      <c r="EX649" s="2"/>
      <c r="EY649" s="2"/>
      <c r="EZ649" s="2"/>
      <c r="FA649" s="2"/>
      <c r="FB649" s="2"/>
      <c r="FC649" s="2"/>
      <c r="FD649" s="2"/>
      <c r="FE649" s="2"/>
      <c r="FF649" s="2"/>
      <c r="FG649" s="2"/>
      <c r="FH649" s="2"/>
      <c r="FI649" s="2"/>
      <c r="FJ649" s="2"/>
      <c r="FK649" s="2"/>
      <c r="FL649" s="2"/>
      <c r="FM649" s="2"/>
      <c r="FN649" s="2"/>
      <c r="FO649" s="2"/>
      <c r="FP649" s="2"/>
      <c r="FQ649" s="2"/>
      <c r="FR649" s="2"/>
      <c r="FS649" s="2"/>
      <c r="FT649" s="2"/>
      <c r="FU649" s="2"/>
      <c r="FV649" s="2"/>
      <c r="FW649" s="2"/>
      <c r="FX649" s="2"/>
      <c r="FY649" s="2"/>
      <c r="FZ649" s="2"/>
      <c r="GA649" s="2"/>
      <c r="GB649" s="2"/>
      <c r="GC649" s="2"/>
      <c r="GD649" s="2"/>
      <c r="GE649" s="2"/>
      <c r="GF649" s="2"/>
      <c r="GG649" s="2"/>
      <c r="GH649" s="2"/>
      <c r="GI649" s="2"/>
      <c r="GJ649" s="2"/>
      <c r="GK649" s="2"/>
      <c r="GL649" s="2"/>
      <c r="GM649" s="2"/>
      <c r="GN649" s="2"/>
      <c r="GO649" s="2"/>
      <c r="GP649" s="2"/>
    </row>
    <row r="650" spans="6:198" s="1" customFormat="1" ht="13.5" customHeight="1">
      <c r="F650" s="25"/>
      <c r="G650" s="25"/>
      <c r="H650" s="754"/>
      <c r="I650" s="754"/>
      <c r="J650" s="754"/>
      <c r="K650" s="754"/>
      <c r="L650" s="754"/>
      <c r="M650" s="754"/>
      <c r="N650" s="754"/>
      <c r="O650" s="754"/>
      <c r="P650" s="754"/>
      <c r="Q650" s="754"/>
      <c r="R650" s="754"/>
      <c r="S650" s="754"/>
      <c r="T650" s="754"/>
      <c r="U650" s="754"/>
      <c r="V650" s="754"/>
      <c r="W650" s="754"/>
      <c r="X650" s="754"/>
      <c r="Y650" s="754"/>
      <c r="Z650" s="754"/>
      <c r="AA650" s="754"/>
      <c r="AB650" s="754"/>
      <c r="AC650" s="752"/>
      <c r="AD650" s="752"/>
      <c r="AE650" s="752"/>
      <c r="AF650" s="752"/>
      <c r="AG650" s="347"/>
      <c r="AH650" s="358" t="s">
        <v>314</v>
      </c>
      <c r="AI650" s="349"/>
      <c r="AJ650" s="349"/>
      <c r="AK650" s="349"/>
      <c r="AL650" s="347"/>
      <c r="AM650" s="347"/>
      <c r="AN650" s="347"/>
      <c r="AO650" s="347"/>
      <c r="AP650" s="347"/>
      <c r="AQ650" s="347"/>
      <c r="AR650" s="347"/>
      <c r="AS650" s="347"/>
      <c r="AT650" s="347"/>
      <c r="AU650" s="347"/>
      <c r="AV650" s="347"/>
      <c r="AW650" s="347"/>
      <c r="AX650" s="347"/>
      <c r="AY650" s="347"/>
      <c r="AZ650" s="347"/>
      <c r="BA650" s="347"/>
      <c r="BB650" s="347"/>
      <c r="BC650" s="347"/>
      <c r="BD650" s="347"/>
      <c r="BE650" s="347"/>
      <c r="BF650" s="753"/>
      <c r="BG650" s="753"/>
      <c r="BH650" s="753"/>
      <c r="BI650" s="753"/>
      <c r="BJ650" s="25"/>
      <c r="BK650" s="97"/>
      <c r="BR650" s="2"/>
      <c r="BS650" s="2"/>
      <c r="BT650" s="2"/>
      <c r="BU650" s="2"/>
      <c r="BV650" s="2"/>
      <c r="BW650" s="2"/>
      <c r="BX650" s="2"/>
      <c r="BY650" s="2"/>
      <c r="BZ650" s="2"/>
      <c r="CA650" s="2"/>
      <c r="CB650" s="2"/>
      <c r="CC650" s="2"/>
      <c r="CD650" s="2"/>
      <c r="CE650" s="2"/>
      <c r="CF650" s="2"/>
      <c r="CG650" s="2"/>
      <c r="CH650" s="2"/>
      <c r="CI650" s="2"/>
      <c r="CJ650" s="2"/>
      <c r="CK650" s="2"/>
      <c r="CL650" s="2"/>
      <c r="CM650" s="2"/>
      <c r="CN650" s="2"/>
      <c r="CO650" s="2"/>
      <c r="CP650" s="2"/>
      <c r="CQ650" s="2"/>
      <c r="CR650" s="2"/>
      <c r="CS650" s="2"/>
      <c r="CT650" s="2"/>
      <c r="CU650" s="2"/>
      <c r="CV650" s="2"/>
      <c r="CW650" s="2"/>
      <c r="CX650" s="2"/>
      <c r="CY650" s="2"/>
      <c r="CZ650" s="2"/>
      <c r="DA650" s="2"/>
      <c r="DB650" s="2"/>
      <c r="DC650" s="2"/>
      <c r="DD650" s="2"/>
      <c r="DE650" s="2"/>
      <c r="DF650" s="2"/>
      <c r="DG650" s="2"/>
      <c r="DH650" s="2"/>
      <c r="DI650" s="2"/>
      <c r="DJ650" s="2"/>
      <c r="DK650" s="2"/>
      <c r="DL650" s="2"/>
      <c r="DM650" s="2"/>
      <c r="DN650" s="2"/>
      <c r="DO650" s="2"/>
      <c r="DP650" s="2"/>
      <c r="DQ650" s="2"/>
      <c r="DR650" s="2"/>
      <c r="DS650" s="2"/>
      <c r="DT650" s="2"/>
      <c r="DU650" s="2"/>
      <c r="DV650" s="2"/>
      <c r="DW650" s="2"/>
      <c r="DX650" s="2"/>
      <c r="DY650" s="2"/>
      <c r="DZ650" s="2"/>
      <c r="EA650" s="2"/>
      <c r="EB650" s="2"/>
      <c r="EC650" s="2"/>
      <c r="ED650" s="2"/>
      <c r="EE650" s="2"/>
      <c r="EF650" s="2"/>
      <c r="EG650" s="2"/>
      <c r="EH650" s="2"/>
      <c r="EI650" s="2"/>
      <c r="EJ650" s="2"/>
      <c r="EK650" s="2"/>
      <c r="EL650" s="2"/>
      <c r="EM650" s="2"/>
      <c r="EN650" s="2"/>
      <c r="EO650" s="2"/>
      <c r="EP650" s="2"/>
      <c r="EQ650" s="2"/>
      <c r="ER650" s="2"/>
      <c r="ES650" s="2"/>
      <c r="ET650" s="2"/>
      <c r="EU650" s="2"/>
      <c r="EV650" s="2"/>
      <c r="EW650" s="2"/>
      <c r="EX650" s="2"/>
      <c r="EY650" s="2"/>
      <c r="EZ650" s="2"/>
      <c r="FA650" s="2"/>
      <c r="FB650" s="2"/>
      <c r="FC650" s="2"/>
      <c r="FD650" s="2"/>
      <c r="FE650" s="2"/>
      <c r="FF650" s="2"/>
      <c r="FG650" s="2"/>
      <c r="FH650" s="2"/>
      <c r="FI650" s="2"/>
      <c r="FJ650" s="2"/>
      <c r="FK650" s="2"/>
      <c r="FL650" s="2"/>
      <c r="FM650" s="2"/>
      <c r="FN650" s="2"/>
      <c r="FO650" s="2"/>
      <c r="FP650" s="2"/>
      <c r="FQ650" s="2"/>
      <c r="FR650" s="2"/>
      <c r="FS650" s="2"/>
      <c r="FT650" s="2"/>
      <c r="FU650" s="2"/>
      <c r="FV650" s="2"/>
      <c r="FW650" s="2"/>
      <c r="FX650" s="2"/>
      <c r="FY650" s="2"/>
      <c r="FZ650" s="2"/>
      <c r="GA650" s="2"/>
      <c r="GB650" s="2"/>
      <c r="GC650" s="2"/>
      <c r="GD650" s="2"/>
      <c r="GE650" s="2"/>
      <c r="GF650" s="2"/>
      <c r="GG650" s="2"/>
      <c r="GH650" s="2"/>
      <c r="GI650" s="2"/>
      <c r="GJ650" s="2"/>
      <c r="GK650" s="2"/>
      <c r="GL650" s="2"/>
      <c r="GM650" s="2"/>
      <c r="GN650" s="2"/>
      <c r="GO650" s="2"/>
      <c r="GP650" s="2"/>
    </row>
    <row r="651" spans="6:198" s="1" customFormat="1" ht="13.5" customHeight="1">
      <c r="F651" s="25"/>
      <c r="G651" s="25"/>
      <c r="H651" s="754"/>
      <c r="I651" s="754"/>
      <c r="J651" s="754"/>
      <c r="K651" s="754"/>
      <c r="L651" s="754"/>
      <c r="M651" s="754"/>
      <c r="N651" s="754"/>
      <c r="O651" s="754"/>
      <c r="P651" s="754"/>
      <c r="Q651" s="754"/>
      <c r="R651" s="754"/>
      <c r="S651" s="754"/>
      <c r="T651" s="754"/>
      <c r="U651" s="754"/>
      <c r="V651" s="754"/>
      <c r="W651" s="754"/>
      <c r="X651" s="754"/>
      <c r="Y651" s="754"/>
      <c r="Z651" s="754"/>
      <c r="AA651" s="754"/>
      <c r="AB651" s="754"/>
      <c r="AC651" s="752"/>
      <c r="AD651" s="752"/>
      <c r="AE651" s="752"/>
      <c r="AF651" s="752"/>
      <c r="AG651" s="347"/>
      <c r="AH651" s="358" t="s">
        <v>315</v>
      </c>
      <c r="AI651" s="349"/>
      <c r="AJ651" s="349"/>
      <c r="AK651" s="349"/>
      <c r="AL651" s="347"/>
      <c r="AM651" s="347"/>
      <c r="AN651" s="347"/>
      <c r="AO651" s="347"/>
      <c r="AP651" s="347"/>
      <c r="AQ651" s="347"/>
      <c r="AR651" s="347"/>
      <c r="AS651" s="347"/>
      <c r="AT651" s="347"/>
      <c r="AU651" s="347"/>
      <c r="AV651" s="347"/>
      <c r="AW651" s="347"/>
      <c r="AX651" s="347"/>
      <c r="AY651" s="347"/>
      <c r="AZ651" s="347"/>
      <c r="BA651" s="347"/>
      <c r="BB651" s="347"/>
      <c r="BC651" s="347"/>
      <c r="BD651" s="347"/>
      <c r="BE651" s="347"/>
      <c r="BF651" s="753"/>
      <c r="BG651" s="753"/>
      <c r="BH651" s="753"/>
      <c r="BI651" s="753"/>
      <c r="BJ651" s="25"/>
      <c r="BK651" s="97"/>
      <c r="BR651" s="2"/>
      <c r="BS651" s="2"/>
      <c r="BT651" s="2"/>
      <c r="BU651" s="2"/>
      <c r="BV651" s="2"/>
      <c r="BW651" s="2"/>
      <c r="BX651" s="2"/>
      <c r="BY651" s="2"/>
      <c r="BZ651" s="2"/>
      <c r="CA651" s="2"/>
      <c r="CB651" s="2"/>
      <c r="CC651" s="2"/>
      <c r="CD651" s="2"/>
      <c r="CE651" s="2"/>
      <c r="CF651" s="2"/>
      <c r="CG651" s="2"/>
      <c r="CH651" s="2"/>
      <c r="CI651" s="2"/>
      <c r="CJ651" s="2"/>
      <c r="CK651" s="2"/>
      <c r="CL651" s="2"/>
      <c r="CM651" s="2"/>
      <c r="CN651" s="2"/>
      <c r="CO651" s="2"/>
      <c r="CP651" s="2"/>
      <c r="CQ651" s="2"/>
      <c r="CR651" s="2"/>
      <c r="CS651" s="2"/>
      <c r="CT651" s="2"/>
      <c r="CU651" s="2"/>
      <c r="CV651" s="2"/>
      <c r="CW651" s="2"/>
      <c r="CX651" s="2"/>
      <c r="CY651" s="2"/>
      <c r="CZ651" s="2"/>
      <c r="DA651" s="2"/>
      <c r="DB651" s="2"/>
      <c r="DC651" s="2"/>
      <c r="DD651" s="2"/>
      <c r="DE651" s="2"/>
      <c r="DF651" s="2"/>
      <c r="DG651" s="2"/>
      <c r="DH651" s="2"/>
      <c r="DI651" s="2"/>
      <c r="DJ651" s="2"/>
      <c r="DK651" s="2"/>
      <c r="DL651" s="2"/>
      <c r="DM651" s="2"/>
      <c r="DN651" s="2"/>
      <c r="DO651" s="2"/>
      <c r="DP651" s="2"/>
      <c r="DQ651" s="2"/>
      <c r="DR651" s="2"/>
      <c r="DS651" s="2"/>
      <c r="DT651" s="2"/>
      <c r="DU651" s="2"/>
      <c r="DV651" s="2"/>
      <c r="DW651" s="2"/>
      <c r="DX651" s="2"/>
      <c r="DY651" s="2"/>
      <c r="DZ651" s="2"/>
      <c r="EA651" s="2"/>
      <c r="EB651" s="2"/>
      <c r="EC651" s="2"/>
      <c r="ED651" s="2"/>
      <c r="EE651" s="2"/>
      <c r="EF651" s="2"/>
      <c r="EG651" s="2"/>
      <c r="EH651" s="2"/>
      <c r="EI651" s="2"/>
      <c r="EJ651" s="2"/>
      <c r="EK651" s="2"/>
      <c r="EL651" s="2"/>
      <c r="EM651" s="2"/>
      <c r="EN651" s="2"/>
      <c r="EO651" s="2"/>
      <c r="EP651" s="2"/>
      <c r="EQ651" s="2"/>
      <c r="ER651" s="2"/>
      <c r="ES651" s="2"/>
      <c r="ET651" s="2"/>
      <c r="EU651" s="2"/>
      <c r="EV651" s="2"/>
      <c r="EW651" s="2"/>
      <c r="EX651" s="2"/>
      <c r="EY651" s="2"/>
      <c r="EZ651" s="2"/>
      <c r="FA651" s="2"/>
      <c r="FB651" s="2"/>
      <c r="FC651" s="2"/>
      <c r="FD651" s="2"/>
      <c r="FE651" s="2"/>
      <c r="FF651" s="2"/>
      <c r="FG651" s="2"/>
      <c r="FH651" s="2"/>
      <c r="FI651" s="2"/>
      <c r="FJ651" s="2"/>
      <c r="FK651" s="2"/>
      <c r="FL651" s="2"/>
      <c r="FM651" s="2"/>
      <c r="FN651" s="2"/>
      <c r="FO651" s="2"/>
      <c r="FP651" s="2"/>
      <c r="FQ651" s="2"/>
      <c r="FR651" s="2"/>
      <c r="FS651" s="2"/>
      <c r="FT651" s="2"/>
      <c r="FU651" s="2"/>
      <c r="FV651" s="2"/>
      <c r="FW651" s="2"/>
      <c r="FX651" s="2"/>
      <c r="FY651" s="2"/>
      <c r="FZ651" s="2"/>
      <c r="GA651" s="2"/>
      <c r="GB651" s="2"/>
      <c r="GC651" s="2"/>
      <c r="GD651" s="2"/>
      <c r="GE651" s="2"/>
      <c r="GF651" s="2"/>
      <c r="GG651" s="2"/>
      <c r="GH651" s="2"/>
      <c r="GI651" s="2"/>
      <c r="GJ651" s="2"/>
      <c r="GK651" s="2"/>
      <c r="GL651" s="2"/>
      <c r="GM651" s="2"/>
      <c r="GN651" s="2"/>
      <c r="GO651" s="2"/>
      <c r="GP651" s="2"/>
    </row>
    <row r="652" spans="6:198" s="1" customFormat="1" ht="13.5" customHeight="1">
      <c r="F652" s="25"/>
      <c r="G652" s="25"/>
      <c r="H652" s="754"/>
      <c r="I652" s="754"/>
      <c r="J652" s="754"/>
      <c r="K652" s="754"/>
      <c r="L652" s="754"/>
      <c r="M652" s="754"/>
      <c r="N652" s="754"/>
      <c r="O652" s="754"/>
      <c r="P652" s="754"/>
      <c r="Q652" s="754"/>
      <c r="R652" s="754"/>
      <c r="S652" s="754"/>
      <c r="T652" s="754"/>
      <c r="U652" s="754"/>
      <c r="V652" s="754"/>
      <c r="W652" s="754"/>
      <c r="X652" s="754"/>
      <c r="Y652" s="754"/>
      <c r="Z652" s="754"/>
      <c r="AA652" s="754"/>
      <c r="AB652" s="754"/>
      <c r="AC652" s="752"/>
      <c r="AD652" s="752"/>
      <c r="AE652" s="752"/>
      <c r="AF652" s="752"/>
      <c r="AG652" s="347"/>
      <c r="AH652" s="347"/>
      <c r="AI652" s="347"/>
      <c r="AJ652" s="347"/>
      <c r="AK652" s="347"/>
      <c r="AL652" s="347"/>
      <c r="AM652" s="347"/>
      <c r="AN652" s="347"/>
      <c r="AO652" s="347"/>
      <c r="AP652" s="347"/>
      <c r="AQ652" s="347"/>
      <c r="AR652" s="347"/>
      <c r="AS652" s="347"/>
      <c r="AT652" s="347"/>
      <c r="AU652" s="347"/>
      <c r="AV652" s="347"/>
      <c r="AW652" s="347"/>
      <c r="AX652" s="347"/>
      <c r="AY652" s="347"/>
      <c r="AZ652" s="347"/>
      <c r="BA652" s="347"/>
      <c r="BB652" s="347"/>
      <c r="BC652" s="347"/>
      <c r="BD652" s="347"/>
      <c r="BE652" s="347"/>
      <c r="BF652" s="753"/>
      <c r="BG652" s="753"/>
      <c r="BH652" s="753"/>
      <c r="BI652" s="753"/>
      <c r="BJ652" s="25"/>
      <c r="BK652" s="97"/>
      <c r="BR652" s="2"/>
      <c r="BS652" s="2"/>
      <c r="BT652" s="2"/>
      <c r="BU652" s="2"/>
      <c r="BV652" s="2"/>
      <c r="BW652" s="2"/>
      <c r="BX652" s="2"/>
      <c r="BY652" s="2"/>
      <c r="BZ652" s="2"/>
      <c r="CA652" s="2"/>
      <c r="CB652" s="2"/>
      <c r="CC652" s="2"/>
      <c r="CD652" s="2"/>
      <c r="CE652" s="2"/>
      <c r="CF652" s="2"/>
      <c r="CG652" s="2"/>
      <c r="CH652" s="2"/>
      <c r="CI652" s="2"/>
      <c r="CJ652" s="2"/>
      <c r="CK652" s="2"/>
      <c r="CL652" s="2"/>
      <c r="CM652" s="2"/>
      <c r="CN652" s="2"/>
      <c r="CO652" s="2"/>
      <c r="CP652" s="2"/>
      <c r="CQ652" s="2"/>
      <c r="CR652" s="2"/>
      <c r="CS652" s="2"/>
      <c r="CT652" s="2"/>
      <c r="CU652" s="2"/>
      <c r="CV652" s="2"/>
      <c r="CW652" s="2"/>
      <c r="CX652" s="2"/>
      <c r="CY652" s="2"/>
      <c r="CZ652" s="2"/>
      <c r="DA652" s="2"/>
      <c r="DB652" s="2"/>
      <c r="DC652" s="2"/>
      <c r="DD652" s="2"/>
      <c r="DE652" s="2"/>
      <c r="DF652" s="2"/>
      <c r="DG652" s="2"/>
      <c r="DH652" s="2"/>
      <c r="DI652" s="2"/>
      <c r="DJ652" s="2"/>
      <c r="DK652" s="2"/>
      <c r="DL652" s="2"/>
      <c r="DM652" s="2"/>
      <c r="DN652" s="2"/>
      <c r="DO652" s="2"/>
      <c r="DP652" s="2"/>
      <c r="DQ652" s="2"/>
      <c r="DR652" s="2"/>
      <c r="DS652" s="2"/>
      <c r="DT652" s="2"/>
      <c r="DU652" s="2"/>
      <c r="DV652" s="2"/>
      <c r="DW652" s="2"/>
      <c r="DX652" s="2"/>
      <c r="DY652" s="2"/>
      <c r="DZ652" s="2"/>
      <c r="EA652" s="2"/>
      <c r="EB652" s="2"/>
      <c r="EC652" s="2"/>
      <c r="ED652" s="2"/>
      <c r="EE652" s="2"/>
      <c r="EF652" s="2"/>
      <c r="EG652" s="2"/>
      <c r="EH652" s="2"/>
      <c r="EI652" s="2"/>
      <c r="EJ652" s="2"/>
      <c r="EK652" s="2"/>
      <c r="EL652" s="2"/>
      <c r="EM652" s="2"/>
      <c r="EN652" s="2"/>
      <c r="EO652" s="2"/>
      <c r="EP652" s="2"/>
      <c r="EQ652" s="2"/>
      <c r="ER652" s="2"/>
      <c r="ES652" s="2"/>
      <c r="ET652" s="2"/>
      <c r="EU652" s="2"/>
      <c r="EV652" s="2"/>
      <c r="EW652" s="2"/>
      <c r="EX652" s="2"/>
      <c r="EY652" s="2"/>
      <c r="EZ652" s="2"/>
      <c r="FA652" s="2"/>
      <c r="FB652" s="2"/>
      <c r="FC652" s="2"/>
      <c r="FD652" s="2"/>
      <c r="FE652" s="2"/>
      <c r="FF652" s="2"/>
      <c r="FG652" s="2"/>
      <c r="FH652" s="2"/>
      <c r="FI652" s="2"/>
      <c r="FJ652" s="2"/>
      <c r="FK652" s="2"/>
      <c r="FL652" s="2"/>
      <c r="FM652" s="2"/>
      <c r="FN652" s="2"/>
      <c r="FO652" s="2"/>
      <c r="FP652" s="2"/>
      <c r="FQ652" s="2"/>
      <c r="FR652" s="2"/>
      <c r="FS652" s="2"/>
      <c r="FT652" s="2"/>
      <c r="FU652" s="2"/>
      <c r="FV652" s="2"/>
      <c r="FW652" s="2"/>
      <c r="FX652" s="2"/>
      <c r="FY652" s="2"/>
      <c r="FZ652" s="2"/>
      <c r="GA652" s="2"/>
      <c r="GB652" s="2"/>
      <c r="GC652" s="2"/>
      <c r="GD652" s="2"/>
      <c r="GE652" s="2"/>
      <c r="GF652" s="2"/>
      <c r="GG652" s="2"/>
      <c r="GH652" s="2"/>
      <c r="GI652" s="2"/>
      <c r="GJ652" s="2"/>
      <c r="GK652" s="2"/>
      <c r="GL652" s="2"/>
      <c r="GM652" s="2"/>
      <c r="GN652" s="2"/>
      <c r="GO652" s="2"/>
      <c r="GP652" s="2"/>
    </row>
    <row r="653" spans="6:198" s="1" customFormat="1" ht="13.5" customHeight="1">
      <c r="F653" s="25"/>
      <c r="G653" s="25"/>
      <c r="H653" s="25"/>
      <c r="I653" s="25"/>
      <c r="J653" s="347"/>
      <c r="K653" s="347"/>
      <c r="L653" s="347"/>
      <c r="M653" s="347"/>
      <c r="N653" s="347"/>
      <c r="O653" s="347"/>
      <c r="P653" s="347"/>
      <c r="Q653" s="347"/>
      <c r="R653" s="347"/>
      <c r="S653" s="347"/>
      <c r="T653" s="347"/>
      <c r="U653" s="347"/>
      <c r="V653" s="347"/>
      <c r="W653" s="347"/>
      <c r="X653" s="347"/>
      <c r="Y653" s="347"/>
      <c r="Z653" s="347"/>
      <c r="AA653" s="347"/>
      <c r="AB653" s="347"/>
      <c r="AC653" s="752"/>
      <c r="AD653" s="752"/>
      <c r="AE653" s="752"/>
      <c r="AF653" s="752"/>
      <c r="AG653" s="347"/>
      <c r="AH653" s="347"/>
      <c r="AI653" s="347"/>
      <c r="AJ653" s="347"/>
      <c r="AK653" s="347"/>
      <c r="AL653" s="347"/>
      <c r="AM653" s="347"/>
      <c r="AN653" s="347"/>
      <c r="AO653" s="347"/>
      <c r="AP653" s="347"/>
      <c r="AQ653" s="347"/>
      <c r="AR653" s="347"/>
      <c r="AS653" s="347"/>
      <c r="AT653" s="347"/>
      <c r="AU653" s="347"/>
      <c r="AV653" s="347"/>
      <c r="AW653" s="347"/>
      <c r="AX653" s="347"/>
      <c r="AY653" s="347"/>
      <c r="AZ653" s="347"/>
      <c r="BA653" s="347"/>
      <c r="BB653" s="347"/>
      <c r="BC653" s="347"/>
      <c r="BD653" s="347"/>
      <c r="BE653" s="347"/>
      <c r="BF653" s="753"/>
      <c r="BG653" s="753"/>
      <c r="BH653" s="753"/>
      <c r="BI653" s="753"/>
      <c r="BJ653" s="25"/>
      <c r="BK653" s="97"/>
      <c r="BR653" s="2"/>
      <c r="BS653" s="2"/>
      <c r="BT653" s="2"/>
      <c r="BU653" s="2"/>
      <c r="BV653" s="2"/>
      <c r="BW653" s="2"/>
      <c r="BX653" s="2"/>
      <c r="BY653" s="2"/>
      <c r="BZ653" s="2"/>
      <c r="CA653" s="2"/>
      <c r="CB653" s="2"/>
      <c r="CC653" s="2"/>
      <c r="CD653" s="2"/>
      <c r="CE653" s="2"/>
      <c r="CF653" s="2"/>
      <c r="CG653" s="2"/>
      <c r="CH653" s="2"/>
      <c r="CI653" s="2"/>
      <c r="CJ653" s="2"/>
      <c r="CK653" s="2"/>
      <c r="CL653" s="2"/>
      <c r="CM653" s="2"/>
      <c r="CN653" s="2"/>
      <c r="CO653" s="2"/>
      <c r="CP653" s="2"/>
      <c r="CQ653" s="2"/>
      <c r="CR653" s="2"/>
      <c r="CS653" s="2"/>
      <c r="CT653" s="2"/>
      <c r="CU653" s="2"/>
      <c r="CV653" s="2"/>
      <c r="CW653" s="2"/>
      <c r="CX653" s="2"/>
      <c r="CY653" s="2"/>
      <c r="CZ653" s="2"/>
      <c r="DA653" s="2"/>
      <c r="DB653" s="2"/>
      <c r="DC653" s="2"/>
      <c r="DD653" s="2"/>
      <c r="DE653" s="2"/>
      <c r="DF653" s="2"/>
      <c r="DG653" s="2"/>
      <c r="DH653" s="2"/>
      <c r="DI653" s="2"/>
      <c r="DJ653" s="2"/>
      <c r="DK653" s="2"/>
      <c r="DL653" s="2"/>
      <c r="DM653" s="2"/>
      <c r="DN653" s="2"/>
      <c r="DO653" s="2"/>
      <c r="DP653" s="2"/>
      <c r="DQ653" s="2"/>
      <c r="DR653" s="2"/>
      <c r="DS653" s="2"/>
      <c r="DT653" s="2"/>
      <c r="DU653" s="2"/>
      <c r="DV653" s="2"/>
      <c r="DW653" s="2"/>
      <c r="DX653" s="2"/>
      <c r="DY653" s="2"/>
      <c r="DZ653" s="2"/>
      <c r="EA653" s="2"/>
      <c r="EB653" s="2"/>
      <c r="EC653" s="2"/>
      <c r="ED653" s="2"/>
      <c r="EE653" s="2"/>
      <c r="EF653" s="2"/>
      <c r="EG653" s="2"/>
      <c r="EH653" s="2"/>
      <c r="EI653" s="2"/>
      <c r="EJ653" s="2"/>
      <c r="EK653" s="2"/>
      <c r="EL653" s="2"/>
      <c r="EM653" s="2"/>
      <c r="EN653" s="2"/>
      <c r="EO653" s="2"/>
      <c r="EP653" s="2"/>
      <c r="EQ653" s="2"/>
      <c r="ER653" s="2"/>
      <c r="ES653" s="2"/>
      <c r="ET653" s="2"/>
      <c r="EU653" s="2"/>
      <c r="EV653" s="2"/>
      <c r="EW653" s="2"/>
      <c r="EX653" s="2"/>
      <c r="EY653" s="2"/>
      <c r="EZ653" s="2"/>
      <c r="FA653" s="2"/>
      <c r="FB653" s="2"/>
      <c r="FC653" s="2"/>
      <c r="FD653" s="2"/>
      <c r="FE653" s="2"/>
      <c r="FF653" s="2"/>
      <c r="FG653" s="2"/>
      <c r="FH653" s="2"/>
      <c r="FI653" s="2"/>
      <c r="FJ653" s="2"/>
      <c r="FK653" s="2"/>
      <c r="FL653" s="2"/>
      <c r="FM653" s="2"/>
      <c r="FN653" s="2"/>
      <c r="FO653" s="2"/>
      <c r="FP653" s="2"/>
      <c r="FQ653" s="2"/>
      <c r="FR653" s="2"/>
      <c r="FS653" s="2"/>
      <c r="FT653" s="2"/>
      <c r="FU653" s="2"/>
      <c r="FV653" s="2"/>
      <c r="FW653" s="2"/>
      <c r="FX653" s="2"/>
      <c r="FY653" s="2"/>
      <c r="FZ653" s="2"/>
      <c r="GA653" s="2"/>
      <c r="GB653" s="2"/>
      <c r="GC653" s="2"/>
      <c r="GD653" s="2"/>
      <c r="GE653" s="2"/>
      <c r="GF653" s="2"/>
      <c r="GG653" s="2"/>
      <c r="GH653" s="2"/>
      <c r="GI653" s="2"/>
      <c r="GJ653" s="2"/>
      <c r="GK653" s="2"/>
      <c r="GL653" s="2"/>
      <c r="GM653" s="2"/>
      <c r="GN653" s="2"/>
      <c r="GO653" s="2"/>
      <c r="GP653" s="2"/>
    </row>
    <row r="654" spans="6:198" s="1" customFormat="1" ht="13.5" customHeight="1">
      <c r="F654" s="25"/>
      <c r="G654" s="25"/>
      <c r="H654" s="601" t="s">
        <v>316</v>
      </c>
      <c r="I654" s="601"/>
      <c r="J654" s="601"/>
      <c r="K654" s="601"/>
      <c r="L654" s="601"/>
      <c r="M654" s="601"/>
      <c r="N654" s="601"/>
      <c r="O654" s="601"/>
      <c r="P654" s="601"/>
      <c r="Q654" s="601"/>
      <c r="R654" s="601"/>
      <c r="S654" s="601"/>
      <c r="T654" s="601"/>
      <c r="U654" s="601"/>
      <c r="V654" s="601"/>
      <c r="W654" s="601"/>
      <c r="X654" s="601"/>
      <c r="Y654" s="601"/>
      <c r="Z654" s="601"/>
      <c r="AA654" s="601"/>
      <c r="AB654" s="601"/>
      <c r="AC654" s="755" t="s">
        <v>262</v>
      </c>
      <c r="AD654" s="755"/>
      <c r="AE654" s="755"/>
      <c r="AF654" s="755"/>
      <c r="AG654" s="347"/>
      <c r="AH654" s="754" t="s">
        <v>317</v>
      </c>
      <c r="AI654" s="754"/>
      <c r="AJ654" s="754"/>
      <c r="AK654" s="754"/>
      <c r="AL654" s="754"/>
      <c r="AM654" s="754"/>
      <c r="AN654" s="754"/>
      <c r="AO654" s="754"/>
      <c r="AP654" s="754"/>
      <c r="AQ654" s="754"/>
      <c r="AR654" s="754"/>
      <c r="AS654" s="754"/>
      <c r="AT654" s="754"/>
      <c r="AU654" s="754"/>
      <c r="AV654" s="754"/>
      <c r="AW654" s="754"/>
      <c r="AX654" s="754"/>
      <c r="AY654" s="754"/>
      <c r="AZ654" s="754"/>
      <c r="BA654" s="754"/>
      <c r="BB654" s="754"/>
      <c r="BC654" s="754"/>
      <c r="BD654" s="754"/>
      <c r="BE654" s="347"/>
      <c r="BF654" s="755" t="s">
        <v>262</v>
      </c>
      <c r="BG654" s="755"/>
      <c r="BH654" s="755"/>
      <c r="BI654" s="755"/>
      <c r="BJ654" s="25"/>
      <c r="BK654" s="97"/>
      <c r="BR654" s="2"/>
      <c r="BS654" s="2"/>
      <c r="BT654" s="2"/>
      <c r="BU654" s="2"/>
      <c r="BV654" s="2"/>
      <c r="BW654" s="2"/>
      <c r="BX654" s="2"/>
      <c r="BY654" s="2"/>
      <c r="BZ654" s="2"/>
      <c r="CA654" s="2"/>
      <c r="CB654" s="2"/>
      <c r="CC654" s="2"/>
      <c r="CD654" s="2"/>
      <c r="CE654" s="2"/>
      <c r="CF654" s="2"/>
      <c r="CG654" s="2"/>
      <c r="CH654" s="2"/>
      <c r="CI654" s="2"/>
      <c r="CJ654" s="2"/>
      <c r="CK654" s="2"/>
      <c r="CL654" s="2"/>
      <c r="CM654" s="2"/>
      <c r="CN654" s="2"/>
      <c r="CO654" s="2"/>
      <c r="CP654" s="2"/>
      <c r="CQ654" s="2"/>
      <c r="CR654" s="2"/>
      <c r="CS654" s="2"/>
      <c r="CT654" s="2"/>
      <c r="CU654" s="2"/>
      <c r="CV654" s="2"/>
      <c r="CW654" s="2"/>
      <c r="CX654" s="2"/>
      <c r="CY654" s="2"/>
      <c r="CZ654" s="2"/>
      <c r="DA654" s="2"/>
      <c r="DB654" s="2"/>
      <c r="DC654" s="2"/>
      <c r="DD654" s="2"/>
      <c r="DE654" s="2"/>
      <c r="DF654" s="2"/>
      <c r="DG654" s="2"/>
      <c r="DH654" s="2"/>
      <c r="DI654" s="2"/>
      <c r="DJ654" s="2"/>
      <c r="DK654" s="2"/>
      <c r="DL654" s="2"/>
      <c r="DM654" s="2"/>
      <c r="DN654" s="2"/>
      <c r="DO654" s="2"/>
      <c r="DP654" s="2"/>
      <c r="DQ654" s="2"/>
      <c r="DR654" s="2"/>
      <c r="DS654" s="2"/>
      <c r="DT654" s="2"/>
      <c r="DU654" s="2"/>
      <c r="DV654" s="2"/>
      <c r="DW654" s="2"/>
      <c r="DX654" s="2"/>
      <c r="DY654" s="2"/>
      <c r="DZ654" s="2"/>
      <c r="EA654" s="2"/>
      <c r="EB654" s="2"/>
      <c r="EC654" s="2"/>
      <c r="ED654" s="2"/>
      <c r="EE654" s="2"/>
      <c r="EF654" s="2"/>
      <c r="EG654" s="2"/>
      <c r="EH654" s="2"/>
      <c r="EI654" s="2"/>
      <c r="EJ654" s="2"/>
      <c r="EK654" s="2"/>
      <c r="EL654" s="2"/>
      <c r="EM654" s="2"/>
      <c r="EN654" s="2"/>
      <c r="EO654" s="2"/>
      <c r="EP654" s="2"/>
      <c r="EQ654" s="2"/>
      <c r="ER654" s="2"/>
      <c r="ES654" s="2"/>
      <c r="ET654" s="2"/>
      <c r="EU654" s="2"/>
      <c r="EV654" s="2"/>
      <c r="EW654" s="2"/>
      <c r="EX654" s="2"/>
      <c r="EY654" s="2"/>
      <c r="EZ654" s="2"/>
      <c r="FA654" s="2"/>
      <c r="FB654" s="2"/>
      <c r="FC654" s="2"/>
      <c r="FD654" s="2"/>
      <c r="FE654" s="2"/>
      <c r="FF654" s="2"/>
      <c r="FG654" s="2"/>
      <c r="FH654" s="2"/>
      <c r="FI654" s="2"/>
      <c r="FJ654" s="2"/>
      <c r="FK654" s="2"/>
      <c r="FL654" s="2"/>
      <c r="FM654" s="2"/>
      <c r="FN654" s="2"/>
      <c r="FO654" s="2"/>
      <c r="FP654" s="2"/>
      <c r="FQ654" s="2"/>
      <c r="FR654" s="2"/>
      <c r="FS654" s="2"/>
      <c r="FT654" s="2"/>
      <c r="FU654" s="2"/>
      <c r="FV654" s="2"/>
      <c r="FW654" s="2"/>
      <c r="FX654" s="2"/>
      <c r="FY654" s="2"/>
      <c r="FZ654" s="2"/>
      <c r="GA654" s="2"/>
      <c r="GB654" s="2"/>
      <c r="GC654" s="2"/>
      <c r="GD654" s="2"/>
      <c r="GE654" s="2"/>
      <c r="GF654" s="2"/>
      <c r="GG654" s="2"/>
      <c r="GH654" s="2"/>
      <c r="GI654" s="2"/>
      <c r="GJ654" s="2"/>
      <c r="GK654" s="2"/>
      <c r="GL654" s="2"/>
      <c r="GM654" s="2"/>
      <c r="GN654" s="2"/>
      <c r="GO654" s="2"/>
      <c r="GP654" s="2"/>
    </row>
    <row r="655" spans="6:198" s="1" customFormat="1" ht="13.5" customHeight="1">
      <c r="F655" s="25"/>
      <c r="G655" s="25"/>
      <c r="H655" s="601"/>
      <c r="I655" s="601"/>
      <c r="J655" s="601"/>
      <c r="K655" s="601"/>
      <c r="L655" s="601"/>
      <c r="M655" s="601"/>
      <c r="N655" s="601"/>
      <c r="O655" s="601"/>
      <c r="P655" s="601"/>
      <c r="Q655" s="601"/>
      <c r="R655" s="601"/>
      <c r="S655" s="601"/>
      <c r="T655" s="601"/>
      <c r="U655" s="601"/>
      <c r="V655" s="601"/>
      <c r="W655" s="601"/>
      <c r="X655" s="601"/>
      <c r="Y655" s="601"/>
      <c r="Z655" s="601"/>
      <c r="AA655" s="601"/>
      <c r="AB655" s="601"/>
      <c r="AC655" s="347"/>
      <c r="AD655" s="347"/>
      <c r="AE655" s="347"/>
      <c r="AF655" s="347"/>
      <c r="AG655" s="347"/>
      <c r="AH655" s="754"/>
      <c r="AI655" s="754"/>
      <c r="AJ655" s="754"/>
      <c r="AK655" s="754"/>
      <c r="AL655" s="754"/>
      <c r="AM655" s="754"/>
      <c r="AN655" s="754"/>
      <c r="AO655" s="754"/>
      <c r="AP655" s="754"/>
      <c r="AQ655" s="754"/>
      <c r="AR655" s="754"/>
      <c r="AS655" s="754"/>
      <c r="AT655" s="754"/>
      <c r="AU655" s="754"/>
      <c r="AV655" s="754"/>
      <c r="AW655" s="754"/>
      <c r="AX655" s="754"/>
      <c r="AY655" s="754"/>
      <c r="AZ655" s="754"/>
      <c r="BA655" s="754"/>
      <c r="BB655" s="754"/>
      <c r="BC655" s="754"/>
      <c r="BD655" s="754"/>
      <c r="BE655" s="347"/>
      <c r="BF655" s="753"/>
      <c r="BG655" s="753"/>
      <c r="BH655" s="753"/>
      <c r="BI655" s="753"/>
      <c r="BJ655" s="25"/>
      <c r="BK655" s="97"/>
      <c r="BR655" s="2"/>
      <c r="BS655" s="2"/>
      <c r="BT655" s="2"/>
      <c r="BU655" s="2"/>
      <c r="BV655" s="2"/>
      <c r="BW655" s="2"/>
      <c r="BX655" s="2"/>
      <c r="BY655" s="2"/>
      <c r="BZ655" s="2"/>
      <c r="CA655" s="2"/>
      <c r="CB655" s="2"/>
      <c r="CC655" s="2"/>
      <c r="CD655" s="2"/>
      <c r="CE655" s="2"/>
      <c r="CF655" s="2"/>
      <c r="CG655" s="2"/>
      <c r="CH655" s="2"/>
      <c r="CI655" s="2"/>
      <c r="CJ655" s="2"/>
      <c r="CK655" s="2"/>
      <c r="CL655" s="2"/>
      <c r="CM655" s="2"/>
      <c r="CN655" s="2"/>
      <c r="CO655" s="2"/>
      <c r="CP655" s="2"/>
      <c r="CQ655" s="2"/>
      <c r="CR655" s="2"/>
      <c r="CS655" s="2"/>
      <c r="CT655" s="2"/>
      <c r="CU655" s="2"/>
      <c r="CV655" s="2"/>
      <c r="CW655" s="2"/>
      <c r="CX655" s="2"/>
      <c r="CY655" s="2"/>
      <c r="CZ655" s="2"/>
      <c r="DA655" s="2"/>
      <c r="DB655" s="2"/>
      <c r="DC655" s="2"/>
      <c r="DD655" s="2"/>
      <c r="DE655" s="2"/>
      <c r="DF655" s="2"/>
      <c r="DG655" s="2"/>
      <c r="DH655" s="2"/>
      <c r="DI655" s="2"/>
      <c r="DJ655" s="2"/>
      <c r="DK655" s="2"/>
      <c r="DL655" s="2"/>
      <c r="DM655" s="2"/>
      <c r="DN655" s="2"/>
      <c r="DO655" s="2"/>
      <c r="DP655" s="2"/>
      <c r="DQ655" s="2"/>
      <c r="DR655" s="2"/>
      <c r="DS655" s="2"/>
      <c r="DT655" s="2"/>
      <c r="DU655" s="2"/>
      <c r="DV655" s="2"/>
      <c r="DW655" s="2"/>
      <c r="DX655" s="2"/>
      <c r="DY655" s="2"/>
      <c r="DZ655" s="2"/>
      <c r="EA655" s="2"/>
      <c r="EB655" s="2"/>
      <c r="EC655" s="2"/>
      <c r="ED655" s="2"/>
      <c r="EE655" s="2"/>
      <c r="EF655" s="2"/>
      <c r="EG655" s="2"/>
      <c r="EH655" s="2"/>
      <c r="EI655" s="2"/>
      <c r="EJ655" s="2"/>
      <c r="EK655" s="2"/>
      <c r="EL655" s="2"/>
      <c r="EM655" s="2"/>
      <c r="EN655" s="2"/>
      <c r="EO655" s="2"/>
      <c r="EP655" s="2"/>
      <c r="EQ655" s="2"/>
      <c r="ER655" s="2"/>
      <c r="ES655" s="2"/>
      <c r="ET655" s="2"/>
      <c r="EU655" s="2"/>
      <c r="EV655" s="2"/>
      <c r="EW655" s="2"/>
      <c r="EX655" s="2"/>
      <c r="EY655" s="2"/>
      <c r="EZ655" s="2"/>
      <c r="FA655" s="2"/>
      <c r="FB655" s="2"/>
      <c r="FC655" s="2"/>
      <c r="FD655" s="2"/>
      <c r="FE655" s="2"/>
      <c r="FF655" s="2"/>
      <c r="FG655" s="2"/>
      <c r="FH655" s="2"/>
      <c r="FI655" s="2"/>
      <c r="FJ655" s="2"/>
      <c r="FK655" s="2"/>
      <c r="FL655" s="2"/>
      <c r="FM655" s="2"/>
      <c r="FN655" s="2"/>
      <c r="FO655" s="2"/>
      <c r="FP655" s="2"/>
      <c r="FQ655" s="2"/>
      <c r="FR655" s="2"/>
      <c r="FS655" s="2"/>
      <c r="FT655" s="2"/>
      <c r="FU655" s="2"/>
      <c r="FV655" s="2"/>
      <c r="FW655" s="2"/>
      <c r="FX655" s="2"/>
      <c r="FY655" s="2"/>
      <c r="FZ655" s="2"/>
      <c r="GA655" s="2"/>
      <c r="GB655" s="2"/>
      <c r="GC655" s="2"/>
      <c r="GD655" s="2"/>
      <c r="GE655" s="2"/>
      <c r="GF655" s="2"/>
      <c r="GG655" s="2"/>
      <c r="GH655" s="2"/>
      <c r="GI655" s="2"/>
      <c r="GJ655" s="2"/>
      <c r="GK655" s="2"/>
      <c r="GL655" s="2"/>
      <c r="GM655" s="2"/>
      <c r="GN655" s="2"/>
      <c r="GO655" s="2"/>
      <c r="GP655" s="2"/>
    </row>
    <row r="656" spans="6:198" s="1" customFormat="1" ht="13.5" customHeight="1">
      <c r="F656" s="25"/>
      <c r="G656" s="25"/>
      <c r="H656" s="25"/>
      <c r="I656" s="25"/>
      <c r="J656" s="347"/>
      <c r="K656" s="347"/>
      <c r="L656" s="347"/>
      <c r="M656" s="347"/>
      <c r="N656" s="347"/>
      <c r="O656" s="347"/>
      <c r="P656" s="347"/>
      <c r="Q656" s="347"/>
      <c r="R656" s="347"/>
      <c r="S656" s="347"/>
      <c r="T656" s="347"/>
      <c r="U656" s="347"/>
      <c r="V656" s="347"/>
      <c r="W656" s="347"/>
      <c r="X656" s="347"/>
      <c r="Y656" s="347"/>
      <c r="Z656" s="347"/>
      <c r="AA656" s="347"/>
      <c r="AB656" s="347"/>
      <c r="AC656" s="347"/>
      <c r="AD656" s="347"/>
      <c r="AE656" s="347"/>
      <c r="AF656" s="347"/>
      <c r="AG656" s="347"/>
      <c r="AH656" s="347"/>
      <c r="AI656" s="347"/>
      <c r="AJ656" s="347"/>
      <c r="AK656" s="347"/>
      <c r="AL656" s="347"/>
      <c r="AM656" s="347"/>
      <c r="AN656" s="347"/>
      <c r="AO656" s="347"/>
      <c r="AP656" s="347"/>
      <c r="AQ656" s="347"/>
      <c r="AR656" s="347"/>
      <c r="AS656" s="347"/>
      <c r="AT656" s="347"/>
      <c r="AU656" s="347"/>
      <c r="AV656" s="347"/>
      <c r="AW656" s="347"/>
      <c r="AX656" s="347"/>
      <c r="AY656" s="347"/>
      <c r="AZ656" s="347"/>
      <c r="BA656" s="347"/>
      <c r="BB656" s="347"/>
      <c r="BC656" s="347"/>
      <c r="BD656" s="347"/>
      <c r="BE656" s="347"/>
      <c r="BF656" s="753"/>
      <c r="BG656" s="753"/>
      <c r="BH656" s="753"/>
      <c r="BI656" s="753"/>
      <c r="BJ656" s="25"/>
      <c r="BK656" s="97"/>
      <c r="BR656" s="2"/>
      <c r="BS656" s="2"/>
      <c r="BT656" s="2"/>
      <c r="BU656" s="2"/>
      <c r="BV656" s="2"/>
      <c r="BW656" s="2"/>
      <c r="BX656" s="2"/>
      <c r="BY656" s="2"/>
      <c r="BZ656" s="2"/>
      <c r="CA656" s="2"/>
      <c r="CB656" s="2"/>
      <c r="CC656" s="2"/>
      <c r="CD656" s="2"/>
      <c r="CE656" s="2"/>
      <c r="CF656" s="2"/>
      <c r="CG656" s="2"/>
      <c r="CH656" s="2"/>
      <c r="CI656" s="2"/>
      <c r="CJ656" s="2"/>
      <c r="CK656" s="2"/>
      <c r="CL656" s="2"/>
      <c r="CM656" s="2"/>
      <c r="CN656" s="2"/>
      <c r="CO656" s="2"/>
      <c r="CP656" s="2"/>
      <c r="CQ656" s="2"/>
      <c r="CR656" s="2"/>
      <c r="CS656" s="2"/>
      <c r="CT656" s="2"/>
      <c r="CU656" s="2"/>
      <c r="CV656" s="2"/>
      <c r="CW656" s="2"/>
      <c r="CX656" s="2"/>
      <c r="CY656" s="2"/>
      <c r="CZ656" s="2"/>
      <c r="DA656" s="2"/>
      <c r="DB656" s="2"/>
      <c r="DC656" s="2"/>
      <c r="DD656" s="2"/>
      <c r="DE656" s="2"/>
      <c r="DF656" s="2"/>
      <c r="DG656" s="2"/>
      <c r="DH656" s="2"/>
      <c r="DI656" s="2"/>
      <c r="DJ656" s="2"/>
      <c r="DK656" s="2"/>
      <c r="DL656" s="2"/>
      <c r="DM656" s="2"/>
      <c r="DN656" s="2"/>
      <c r="DO656" s="2"/>
      <c r="DP656" s="2"/>
      <c r="DQ656" s="2"/>
      <c r="DR656" s="2"/>
      <c r="DS656" s="2"/>
      <c r="DT656" s="2"/>
      <c r="DU656" s="2"/>
      <c r="DV656" s="2"/>
      <c r="DW656" s="2"/>
      <c r="DX656" s="2"/>
      <c r="DY656" s="2"/>
      <c r="DZ656" s="2"/>
      <c r="EA656" s="2"/>
      <c r="EB656" s="2"/>
      <c r="EC656" s="2"/>
      <c r="ED656" s="2"/>
      <c r="EE656" s="2"/>
      <c r="EF656" s="2"/>
      <c r="EG656" s="2"/>
      <c r="EH656" s="2"/>
      <c r="EI656" s="2"/>
      <c r="EJ656" s="2"/>
      <c r="EK656" s="2"/>
      <c r="EL656" s="2"/>
      <c r="EM656" s="2"/>
      <c r="EN656" s="2"/>
      <c r="EO656" s="2"/>
      <c r="EP656" s="2"/>
      <c r="EQ656" s="2"/>
      <c r="ER656" s="2"/>
      <c r="ES656" s="2"/>
      <c r="ET656" s="2"/>
      <c r="EU656" s="2"/>
      <c r="EV656" s="2"/>
      <c r="EW656" s="2"/>
      <c r="EX656" s="2"/>
      <c r="EY656" s="2"/>
      <c r="EZ656" s="2"/>
      <c r="FA656" s="2"/>
      <c r="FB656" s="2"/>
      <c r="FC656" s="2"/>
      <c r="FD656" s="2"/>
      <c r="FE656" s="2"/>
      <c r="FF656" s="2"/>
      <c r="FG656" s="2"/>
      <c r="FH656" s="2"/>
      <c r="FI656" s="2"/>
      <c r="FJ656" s="2"/>
      <c r="FK656" s="2"/>
      <c r="FL656" s="2"/>
      <c r="FM656" s="2"/>
      <c r="FN656" s="2"/>
      <c r="FO656" s="2"/>
      <c r="FP656" s="2"/>
      <c r="FQ656" s="2"/>
      <c r="FR656" s="2"/>
      <c r="FS656" s="2"/>
      <c r="FT656" s="2"/>
      <c r="FU656" s="2"/>
      <c r="FV656" s="2"/>
      <c r="FW656" s="2"/>
      <c r="FX656" s="2"/>
      <c r="FY656" s="2"/>
      <c r="FZ656" s="2"/>
      <c r="GA656" s="2"/>
      <c r="GB656" s="2"/>
      <c r="GC656" s="2"/>
      <c r="GD656" s="2"/>
      <c r="GE656" s="2"/>
      <c r="GF656" s="2"/>
      <c r="GG656" s="2"/>
      <c r="GH656" s="2"/>
      <c r="GI656" s="2"/>
      <c r="GJ656" s="2"/>
      <c r="GK656" s="2"/>
      <c r="GL656" s="2"/>
      <c r="GM656" s="2"/>
      <c r="GN656" s="2"/>
      <c r="GO656" s="2"/>
      <c r="GP656" s="2"/>
    </row>
    <row r="657" spans="6:198" s="1" customFormat="1" ht="13.5" customHeight="1">
      <c r="F657" s="25"/>
      <c r="G657" s="25"/>
      <c r="H657" s="25"/>
      <c r="I657" s="25"/>
      <c r="J657" s="347"/>
      <c r="K657" s="347"/>
      <c r="L657" s="347"/>
      <c r="M657" s="347"/>
      <c r="N657" s="347"/>
      <c r="O657" s="347"/>
      <c r="P657" s="347"/>
      <c r="Q657" s="347"/>
      <c r="R657" s="347"/>
      <c r="S657" s="347"/>
      <c r="T657" s="347"/>
      <c r="U657" s="347"/>
      <c r="V657" s="347"/>
      <c r="W657" s="347"/>
      <c r="X657" s="347"/>
      <c r="Y657" s="347"/>
      <c r="Z657" s="347"/>
      <c r="AA657" s="347"/>
      <c r="AB657" s="347"/>
      <c r="AC657" s="347"/>
      <c r="AD657" s="347"/>
      <c r="AE657" s="347"/>
      <c r="AF657" s="347"/>
      <c r="AG657" s="347"/>
      <c r="AH657" s="347"/>
      <c r="AI657" s="347"/>
      <c r="AJ657" s="347"/>
      <c r="AK657" s="347"/>
      <c r="AL657" s="347"/>
      <c r="AM657" s="347"/>
      <c r="AN657" s="347"/>
      <c r="AO657" s="347"/>
      <c r="AP657" s="347"/>
      <c r="AQ657" s="347"/>
      <c r="AR657" s="347"/>
      <c r="AS657" s="347"/>
      <c r="AT657" s="347"/>
      <c r="AU657" s="347"/>
      <c r="AV657" s="347"/>
      <c r="AW657" s="347"/>
      <c r="AX657" s="347"/>
      <c r="AY657" s="347"/>
      <c r="AZ657" s="347"/>
      <c r="BA657" s="347"/>
      <c r="BB657" s="347"/>
      <c r="BC657" s="347"/>
      <c r="BD657" s="347"/>
      <c r="BE657" s="347"/>
      <c r="BF657" s="753"/>
      <c r="BG657" s="753"/>
      <c r="BH657" s="753"/>
      <c r="BI657" s="753"/>
      <c r="BJ657" s="25"/>
      <c r="BK657" s="97"/>
      <c r="BR657" s="2"/>
      <c r="BS657" s="2"/>
      <c r="BT657" s="2"/>
      <c r="BU657" s="2"/>
      <c r="BV657" s="2"/>
      <c r="BW657" s="2"/>
      <c r="BX657" s="2"/>
      <c r="BY657" s="2"/>
      <c r="BZ657" s="2"/>
      <c r="CA657" s="2"/>
      <c r="CB657" s="2"/>
      <c r="CC657" s="2"/>
      <c r="CD657" s="2"/>
      <c r="CE657" s="2"/>
      <c r="CF657" s="2"/>
      <c r="CG657" s="2"/>
      <c r="CH657" s="2"/>
      <c r="CI657" s="2"/>
      <c r="CJ657" s="2"/>
      <c r="CK657" s="2"/>
      <c r="CL657" s="2"/>
      <c r="CM657" s="2"/>
      <c r="CN657" s="2"/>
      <c r="CO657" s="2"/>
      <c r="CP657" s="2"/>
      <c r="CQ657" s="2"/>
      <c r="CR657" s="2"/>
      <c r="CS657" s="2"/>
      <c r="CT657" s="2"/>
      <c r="CU657" s="2"/>
      <c r="CV657" s="2"/>
      <c r="CW657" s="2"/>
      <c r="CX657" s="2"/>
      <c r="CY657" s="2"/>
      <c r="CZ657" s="2"/>
      <c r="DA657" s="2"/>
      <c r="DB657" s="2"/>
      <c r="DC657" s="2"/>
      <c r="DD657" s="2"/>
      <c r="DE657" s="2"/>
      <c r="DF657" s="2"/>
      <c r="DG657" s="2"/>
      <c r="DH657" s="2"/>
      <c r="DI657" s="2"/>
      <c r="DJ657" s="2"/>
      <c r="DK657" s="2"/>
      <c r="DL657" s="2"/>
      <c r="DM657" s="2"/>
      <c r="DN657" s="2"/>
      <c r="DO657" s="2"/>
      <c r="DP657" s="2"/>
      <c r="DQ657" s="2"/>
      <c r="DR657" s="2"/>
      <c r="DS657" s="2"/>
      <c r="DT657" s="2"/>
      <c r="DU657" s="2"/>
      <c r="DV657" s="2"/>
      <c r="DW657" s="2"/>
      <c r="DX657" s="2"/>
      <c r="DY657" s="2"/>
      <c r="DZ657" s="2"/>
      <c r="EA657" s="2"/>
      <c r="EB657" s="2"/>
      <c r="EC657" s="2"/>
      <c r="ED657" s="2"/>
      <c r="EE657" s="2"/>
      <c r="EF657" s="2"/>
      <c r="EG657" s="2"/>
      <c r="EH657" s="2"/>
      <c r="EI657" s="2"/>
      <c r="EJ657" s="2"/>
      <c r="EK657" s="2"/>
      <c r="EL657" s="2"/>
      <c r="EM657" s="2"/>
      <c r="EN657" s="2"/>
      <c r="EO657" s="2"/>
      <c r="EP657" s="2"/>
      <c r="EQ657" s="2"/>
      <c r="ER657" s="2"/>
      <c r="ES657" s="2"/>
      <c r="ET657" s="2"/>
      <c r="EU657" s="2"/>
      <c r="EV657" s="2"/>
      <c r="EW657" s="2"/>
      <c r="EX657" s="2"/>
      <c r="EY657" s="2"/>
      <c r="EZ657" s="2"/>
      <c r="FA657" s="2"/>
      <c r="FB657" s="2"/>
      <c r="FC657" s="2"/>
      <c r="FD657" s="2"/>
      <c r="FE657" s="2"/>
      <c r="FF657" s="2"/>
      <c r="FG657" s="2"/>
      <c r="FH657" s="2"/>
      <c r="FI657" s="2"/>
      <c r="FJ657" s="2"/>
      <c r="FK657" s="2"/>
      <c r="FL657" s="2"/>
      <c r="FM657" s="2"/>
      <c r="FN657" s="2"/>
      <c r="FO657" s="2"/>
      <c r="FP657" s="2"/>
      <c r="FQ657" s="2"/>
      <c r="FR657" s="2"/>
      <c r="FS657" s="2"/>
      <c r="FT657" s="2"/>
      <c r="FU657" s="2"/>
      <c r="FV657" s="2"/>
      <c r="FW657" s="2"/>
      <c r="FX657" s="2"/>
      <c r="FY657" s="2"/>
      <c r="FZ657" s="2"/>
      <c r="GA657" s="2"/>
      <c r="GB657" s="2"/>
      <c r="GC657" s="2"/>
      <c r="GD657" s="2"/>
      <c r="GE657" s="2"/>
      <c r="GF657" s="2"/>
      <c r="GG657" s="2"/>
      <c r="GH657" s="2"/>
      <c r="GI657" s="2"/>
      <c r="GJ657" s="2"/>
      <c r="GK657" s="2"/>
      <c r="GL657" s="2"/>
      <c r="GM657" s="2"/>
      <c r="GN657" s="2"/>
      <c r="GO657" s="2"/>
      <c r="GP657" s="2"/>
    </row>
    <row r="658" spans="6:198" s="1" customFormat="1" ht="13.5" customHeight="1">
      <c r="F658" s="25"/>
      <c r="G658" s="4"/>
      <c r="H658" s="4"/>
      <c r="I658" s="4"/>
      <c r="J658" s="757" t="s">
        <v>228</v>
      </c>
      <c r="K658" s="757"/>
      <c r="L658" s="757"/>
      <c r="M658" s="757"/>
      <c r="N658" s="757"/>
      <c r="O658" s="757"/>
      <c r="P658" s="757"/>
      <c r="Q658" s="757"/>
      <c r="R658" s="757"/>
      <c r="S658" s="757"/>
      <c r="T658" s="757"/>
      <c r="U658" s="757"/>
      <c r="V658" s="757"/>
      <c r="W658" s="757"/>
      <c r="X658" s="757"/>
      <c r="Y658" s="757"/>
      <c r="Z658" s="757"/>
      <c r="AA658" s="757"/>
      <c r="AB658" s="757"/>
      <c r="AC658" s="757"/>
      <c r="AD658" s="757"/>
      <c r="AE658" s="757"/>
      <c r="AF658" s="757"/>
      <c r="AG658" s="757"/>
      <c r="AH658" s="757"/>
      <c r="AI658" s="757"/>
      <c r="AJ658" s="757"/>
      <c r="AK658" s="757"/>
      <c r="AL658" s="757"/>
      <c r="AM658" s="757"/>
      <c r="AN658" s="757"/>
      <c r="AO658" s="757"/>
      <c r="AP658" s="356"/>
      <c r="AQ658" s="709"/>
      <c r="AR658" s="709"/>
      <c r="AS658" s="709"/>
      <c r="AT658" s="709"/>
      <c r="AU658" s="709"/>
      <c r="AV658" s="709"/>
      <c r="AW658" s="709"/>
      <c r="AX658" s="347"/>
      <c r="AY658" s="347"/>
      <c r="AZ658" s="347"/>
      <c r="BA658" s="347"/>
      <c r="BB658" s="347"/>
      <c r="BC658" s="347"/>
      <c r="BD658" s="347"/>
      <c r="BE658" s="347"/>
      <c r="BF658" s="753"/>
      <c r="BG658" s="753"/>
      <c r="BH658" s="753"/>
      <c r="BI658" s="753"/>
      <c r="BJ658" s="25"/>
      <c r="BK658" s="97"/>
      <c r="BR658" s="2"/>
      <c r="BS658" s="2"/>
      <c r="BT658" s="2"/>
      <c r="BU658" s="2"/>
      <c r="BV658" s="2"/>
      <c r="BW658" s="2"/>
      <c r="BX658" s="2"/>
      <c r="BY658" s="2"/>
      <c r="BZ658" s="2"/>
      <c r="CA658" s="2"/>
      <c r="CB658" s="2"/>
      <c r="CC658" s="2"/>
      <c r="CD658" s="2"/>
      <c r="CE658" s="2"/>
      <c r="CF658" s="2"/>
      <c r="CG658" s="2"/>
      <c r="CH658" s="2"/>
      <c r="CI658" s="2"/>
      <c r="CJ658" s="2"/>
      <c r="CK658" s="2"/>
      <c r="CL658" s="2"/>
      <c r="CM658" s="2"/>
      <c r="CN658" s="2"/>
      <c r="CO658" s="2"/>
      <c r="CP658" s="2"/>
      <c r="CQ658" s="2"/>
      <c r="CR658" s="2"/>
      <c r="CS658" s="2"/>
      <c r="CT658" s="2"/>
      <c r="CU658" s="2"/>
      <c r="CV658" s="2"/>
      <c r="CW658" s="2"/>
      <c r="CX658" s="2"/>
      <c r="CY658" s="2"/>
      <c r="CZ658" s="2"/>
      <c r="DA658" s="2"/>
      <c r="DB658" s="2"/>
      <c r="DC658" s="2"/>
      <c r="DD658" s="2"/>
      <c r="DE658" s="2"/>
      <c r="DF658" s="2"/>
      <c r="DG658" s="2"/>
      <c r="DH658" s="2"/>
      <c r="DI658" s="2"/>
      <c r="DJ658" s="2"/>
      <c r="DK658" s="2"/>
      <c r="DL658" s="2"/>
      <c r="DM658" s="2"/>
      <c r="DN658" s="2"/>
      <c r="DO658" s="2"/>
      <c r="DP658" s="2"/>
      <c r="DQ658" s="2"/>
      <c r="DR658" s="2"/>
      <c r="DS658" s="2"/>
      <c r="DT658" s="2"/>
      <c r="DU658" s="2"/>
      <c r="DV658" s="2"/>
      <c r="DW658" s="2"/>
      <c r="DX658" s="2"/>
      <c r="DY658" s="2"/>
      <c r="DZ658" s="2"/>
      <c r="EA658" s="2"/>
      <c r="EB658" s="2"/>
      <c r="EC658" s="2"/>
      <c r="ED658" s="2"/>
      <c r="EE658" s="2"/>
      <c r="EF658" s="2"/>
      <c r="EG658" s="2"/>
      <c r="EH658" s="2"/>
      <c r="EI658" s="2"/>
      <c r="EJ658" s="2"/>
      <c r="EK658" s="2"/>
      <c r="EL658" s="2"/>
      <c r="EM658" s="2"/>
      <c r="EN658" s="2"/>
      <c r="EO658" s="2"/>
      <c r="EP658" s="2"/>
      <c r="EQ658" s="2"/>
      <c r="ER658" s="2"/>
      <c r="ES658" s="2"/>
      <c r="ET658" s="2"/>
      <c r="EU658" s="2"/>
      <c r="EV658" s="2"/>
      <c r="EW658" s="2"/>
      <c r="EX658" s="2"/>
      <c r="EY658" s="2"/>
      <c r="EZ658" s="2"/>
      <c r="FA658" s="2"/>
      <c r="FB658" s="2"/>
      <c r="FC658" s="2"/>
      <c r="FD658" s="2"/>
      <c r="FE658" s="2"/>
      <c r="FF658" s="2"/>
      <c r="FG658" s="2"/>
      <c r="FH658" s="2"/>
      <c r="FI658" s="2"/>
      <c r="FJ658" s="2"/>
      <c r="FK658" s="2"/>
      <c r="FL658" s="2"/>
      <c r="FM658" s="2"/>
      <c r="FN658" s="2"/>
      <c r="FO658" s="2"/>
      <c r="FP658" s="2"/>
      <c r="FQ658" s="2"/>
      <c r="FR658" s="2"/>
      <c r="FS658" s="2"/>
      <c r="FT658" s="2"/>
      <c r="FU658" s="2"/>
      <c r="FV658" s="2"/>
      <c r="FW658" s="2"/>
      <c r="FX658" s="2"/>
      <c r="FY658" s="2"/>
      <c r="FZ658" s="2"/>
      <c r="GA658" s="2"/>
      <c r="GB658" s="2"/>
      <c r="GC658" s="2"/>
      <c r="GD658" s="2"/>
      <c r="GE658" s="2"/>
      <c r="GF658" s="2"/>
      <c r="GG658" s="2"/>
      <c r="GH658" s="2"/>
      <c r="GI658" s="2"/>
      <c r="GJ658" s="2"/>
      <c r="GK658" s="2"/>
      <c r="GL658" s="2"/>
      <c r="GM658" s="2"/>
      <c r="GN658" s="2"/>
      <c r="GO658" s="2"/>
      <c r="GP658" s="2"/>
    </row>
    <row r="659" spans="6:198" s="1" customFormat="1" ht="13.5" customHeight="1">
      <c r="F659" s="25"/>
      <c r="G659" s="4"/>
      <c r="H659" s="4"/>
      <c r="I659" s="4"/>
      <c r="J659" s="4"/>
      <c r="K659" s="4"/>
      <c r="L659" s="84"/>
      <c r="M659" s="84"/>
      <c r="N659" s="84"/>
      <c r="O659" s="84"/>
      <c r="P659" s="84"/>
      <c r="Q659" s="84"/>
      <c r="R659" s="84"/>
      <c r="S659" s="84"/>
      <c r="T659" s="84"/>
      <c r="U659" s="84"/>
      <c r="V659" s="758"/>
      <c r="W659" s="758"/>
      <c r="X659" s="758"/>
      <c r="Y659" s="758"/>
      <c r="Z659" s="758"/>
      <c r="AA659" s="758"/>
      <c r="AB659" s="758"/>
      <c r="AC659" s="758"/>
      <c r="AD659" s="758"/>
      <c r="AE659" s="758"/>
      <c r="AF659" s="758"/>
      <c r="AG659" s="758"/>
      <c r="AH659" s="758"/>
      <c r="AI659" s="758"/>
      <c r="AJ659" s="758"/>
      <c r="AK659" s="758"/>
      <c r="AL659" s="758"/>
      <c r="AM659" s="758"/>
      <c r="AN659" s="758"/>
      <c r="AO659" s="758"/>
      <c r="AP659" s="356"/>
      <c r="AQ659" s="709"/>
      <c r="AR659" s="709"/>
      <c r="AS659" s="709"/>
      <c r="AT659" s="709"/>
      <c r="AU659" s="709"/>
      <c r="AV659" s="709"/>
      <c r="AW659" s="709"/>
      <c r="AX659" s="347"/>
      <c r="AY659" s="347"/>
      <c r="AZ659" s="347"/>
      <c r="BA659" s="347"/>
      <c r="BB659" s="347"/>
      <c r="BC659" s="347"/>
      <c r="BD659" s="347"/>
      <c r="BE659" s="347"/>
      <c r="BF659" s="347"/>
      <c r="BG659" s="347"/>
      <c r="BH659" s="357"/>
      <c r="BI659" s="25"/>
      <c r="BJ659" s="25"/>
      <c r="BK659" s="97"/>
      <c r="BR659" s="2"/>
      <c r="BS659" s="2"/>
      <c r="BT659" s="2"/>
      <c r="BU659" s="2"/>
      <c r="BV659" s="2"/>
      <c r="BW659" s="2"/>
      <c r="BX659" s="2"/>
      <c r="BY659" s="2"/>
      <c r="BZ659" s="2"/>
      <c r="CA659" s="2"/>
      <c r="CB659" s="2"/>
      <c r="CC659" s="2"/>
      <c r="CD659" s="2"/>
      <c r="CE659" s="2"/>
      <c r="CF659" s="2"/>
      <c r="CG659" s="2"/>
      <c r="CH659" s="2"/>
      <c r="CI659" s="2"/>
      <c r="CJ659" s="2"/>
      <c r="CK659" s="2"/>
      <c r="CL659" s="2"/>
      <c r="CM659" s="2"/>
      <c r="CN659" s="2"/>
      <c r="CO659" s="2"/>
      <c r="CP659" s="2"/>
      <c r="CQ659" s="2"/>
      <c r="CR659" s="2"/>
      <c r="CS659" s="2"/>
      <c r="CT659" s="2"/>
      <c r="CU659" s="2"/>
      <c r="CV659" s="2"/>
      <c r="CW659" s="2"/>
      <c r="CX659" s="2"/>
      <c r="CY659" s="2"/>
      <c r="CZ659" s="2"/>
      <c r="DA659" s="2"/>
      <c r="DB659" s="2"/>
      <c r="DC659" s="2"/>
      <c r="DD659" s="2"/>
      <c r="DE659" s="2"/>
      <c r="DF659" s="2"/>
      <c r="DG659" s="2"/>
      <c r="DH659" s="2"/>
      <c r="DI659" s="2"/>
      <c r="DJ659" s="2"/>
      <c r="DK659" s="2"/>
      <c r="DL659" s="2"/>
      <c r="DM659" s="2"/>
      <c r="DN659" s="2"/>
      <c r="DO659" s="2"/>
      <c r="DP659" s="2"/>
      <c r="DQ659" s="2"/>
      <c r="DR659" s="2"/>
      <c r="DS659" s="2"/>
      <c r="DT659" s="2"/>
      <c r="DU659" s="2"/>
      <c r="DV659" s="2"/>
      <c r="DW659" s="2"/>
      <c r="DX659" s="2"/>
      <c r="DY659" s="2"/>
      <c r="DZ659" s="2"/>
      <c r="EA659" s="2"/>
      <c r="EB659" s="2"/>
      <c r="EC659" s="2"/>
      <c r="ED659" s="2"/>
      <c r="EE659" s="2"/>
      <c r="EF659" s="2"/>
      <c r="EG659" s="2"/>
      <c r="EH659" s="2"/>
      <c r="EI659" s="2"/>
      <c r="EJ659" s="2"/>
      <c r="EK659" s="2"/>
      <c r="EL659" s="2"/>
      <c r="EM659" s="2"/>
      <c r="EN659" s="2"/>
      <c r="EO659" s="2"/>
      <c r="EP659" s="2"/>
      <c r="EQ659" s="2"/>
      <c r="ER659" s="2"/>
      <c r="ES659" s="2"/>
      <c r="ET659" s="2"/>
      <c r="EU659" s="2"/>
      <c r="EV659" s="2"/>
      <c r="EW659" s="2"/>
      <c r="EX659" s="2"/>
      <c r="EY659" s="2"/>
      <c r="EZ659" s="2"/>
      <c r="FA659" s="2"/>
      <c r="FB659" s="2"/>
      <c r="FC659" s="2"/>
      <c r="FD659" s="2"/>
      <c r="FE659" s="2"/>
      <c r="FF659" s="2"/>
      <c r="FG659" s="2"/>
      <c r="FH659" s="2"/>
      <c r="FI659" s="2"/>
      <c r="FJ659" s="2"/>
      <c r="FK659" s="2"/>
      <c r="FL659" s="2"/>
      <c r="FM659" s="2"/>
      <c r="FN659" s="2"/>
      <c r="FO659" s="2"/>
      <c r="FP659" s="2"/>
      <c r="FQ659" s="2"/>
      <c r="FR659" s="2"/>
      <c r="FS659" s="2"/>
      <c r="FT659" s="2"/>
      <c r="FU659" s="2"/>
      <c r="FV659" s="2"/>
      <c r="FW659" s="2"/>
      <c r="FX659" s="2"/>
      <c r="FY659" s="2"/>
      <c r="FZ659" s="2"/>
      <c r="GA659" s="2"/>
      <c r="GB659" s="2"/>
      <c r="GC659" s="2"/>
      <c r="GD659" s="2"/>
      <c r="GE659" s="2"/>
      <c r="GF659" s="2"/>
      <c r="GG659" s="2"/>
      <c r="GH659" s="2"/>
      <c r="GI659" s="2"/>
      <c r="GJ659" s="2"/>
      <c r="GK659" s="2"/>
      <c r="GL659" s="2"/>
      <c r="GM659" s="2"/>
      <c r="GN659" s="2"/>
      <c r="GO659" s="2"/>
      <c r="GP659" s="2"/>
    </row>
    <row r="660" spans="6:198" s="1" customFormat="1" ht="13.5" customHeight="1">
      <c r="F660" s="25"/>
      <c r="G660" s="4"/>
      <c r="H660" s="4"/>
      <c r="I660" s="4"/>
      <c r="J660" s="758" t="s">
        <v>318</v>
      </c>
      <c r="K660" s="758"/>
      <c r="L660" s="758"/>
      <c r="M660" s="758"/>
      <c r="N660" s="758"/>
      <c r="O660" s="758"/>
      <c r="P660" s="758"/>
      <c r="Q660" s="758"/>
      <c r="R660" s="758"/>
      <c r="S660" s="758"/>
      <c r="T660" s="758"/>
      <c r="U660" s="758"/>
      <c r="V660" s="758"/>
      <c r="W660" s="758"/>
      <c r="X660" s="758"/>
      <c r="Y660" s="758"/>
      <c r="Z660" s="758"/>
      <c r="AA660" s="758"/>
      <c r="AB660" s="758"/>
      <c r="AC660" s="758"/>
      <c r="AD660" s="758"/>
      <c r="AE660" s="758"/>
      <c r="AF660" s="758"/>
      <c r="AG660" s="758"/>
      <c r="AH660" s="758"/>
      <c r="AI660" s="758"/>
      <c r="AJ660" s="758"/>
      <c r="AK660" s="758"/>
      <c r="AL660" s="758"/>
      <c r="AM660" s="758"/>
      <c r="AN660" s="758"/>
      <c r="AO660" s="758"/>
      <c r="AP660" s="356"/>
      <c r="AQ660" s="708">
        <f>'[2]Reserve Funds &amp; Ledgers'!L8+'[2]Reserve Funds &amp; Ledgers'!Q55</f>
        <v>0</v>
      </c>
      <c r="AR660" s="708"/>
      <c r="AS660" s="708"/>
      <c r="AT660" s="708"/>
      <c r="AU660" s="708"/>
      <c r="AV660" s="708"/>
      <c r="AW660" s="708"/>
      <c r="AX660" s="347"/>
      <c r="AY660" s="347"/>
      <c r="AZ660" s="347"/>
      <c r="BA660" s="347"/>
      <c r="BB660" s="347"/>
      <c r="BC660" s="347"/>
      <c r="BD660" s="347"/>
      <c r="BE660" s="347"/>
      <c r="BF660" s="347"/>
      <c r="BG660" s="347"/>
      <c r="BH660" s="357"/>
      <c r="BI660" s="25"/>
      <c r="BJ660" s="25"/>
      <c r="BK660" s="97"/>
      <c r="BR660" s="2"/>
      <c r="BS660" s="2"/>
      <c r="BT660" s="2"/>
      <c r="BU660" s="2"/>
      <c r="BV660" s="2"/>
      <c r="BW660" s="2"/>
      <c r="BX660" s="2"/>
      <c r="BY660" s="2"/>
      <c r="BZ660" s="2"/>
      <c r="CA660" s="2"/>
      <c r="CB660" s="2"/>
      <c r="CC660" s="2"/>
      <c r="CD660" s="2"/>
      <c r="CE660" s="2"/>
      <c r="CF660" s="2"/>
      <c r="CG660" s="2"/>
      <c r="CH660" s="2"/>
      <c r="CI660" s="2"/>
      <c r="CJ660" s="2"/>
      <c r="CK660" s="2"/>
      <c r="CL660" s="2"/>
      <c r="CM660" s="2"/>
      <c r="CN660" s="2"/>
      <c r="CO660" s="2"/>
      <c r="CP660" s="2"/>
      <c r="CQ660" s="2"/>
      <c r="CR660" s="2"/>
      <c r="CS660" s="2"/>
      <c r="CT660" s="2"/>
      <c r="CU660" s="2"/>
      <c r="CV660" s="2"/>
      <c r="CW660" s="2"/>
      <c r="CX660" s="2"/>
      <c r="CY660" s="2"/>
      <c r="CZ660" s="2"/>
      <c r="DA660" s="2"/>
      <c r="DB660" s="2"/>
      <c r="DC660" s="2"/>
      <c r="DD660" s="2"/>
      <c r="DE660" s="2"/>
      <c r="DF660" s="2"/>
      <c r="DG660" s="2"/>
      <c r="DH660" s="2"/>
      <c r="DI660" s="2"/>
      <c r="DJ660" s="2"/>
      <c r="DK660" s="2"/>
      <c r="DL660" s="2"/>
      <c r="DM660" s="2"/>
      <c r="DN660" s="2"/>
      <c r="DO660" s="2"/>
      <c r="DP660" s="2"/>
      <c r="DQ660" s="2"/>
      <c r="DR660" s="2"/>
      <c r="DS660" s="2"/>
      <c r="DT660" s="2"/>
      <c r="DU660" s="2"/>
      <c r="DV660" s="2"/>
      <c r="DW660" s="2"/>
      <c r="DX660" s="2"/>
      <c r="DY660" s="2"/>
      <c r="DZ660" s="2"/>
      <c r="EA660" s="2"/>
      <c r="EB660" s="2"/>
      <c r="EC660" s="2"/>
      <c r="ED660" s="2"/>
      <c r="EE660" s="2"/>
      <c r="EF660" s="2"/>
      <c r="EG660" s="2"/>
      <c r="EH660" s="2"/>
      <c r="EI660" s="2"/>
      <c r="EJ660" s="2"/>
      <c r="EK660" s="2"/>
      <c r="EL660" s="2"/>
      <c r="EM660" s="2"/>
      <c r="EN660" s="2"/>
      <c r="EO660" s="2"/>
      <c r="EP660" s="2"/>
      <c r="EQ660" s="2"/>
      <c r="ER660" s="2"/>
      <c r="ES660" s="2"/>
      <c r="ET660" s="2"/>
      <c r="EU660" s="2"/>
      <c r="EV660" s="2"/>
      <c r="EW660" s="2"/>
      <c r="EX660" s="2"/>
      <c r="EY660" s="2"/>
      <c r="EZ660" s="2"/>
      <c r="FA660" s="2"/>
      <c r="FB660" s="2"/>
      <c r="FC660" s="2"/>
      <c r="FD660" s="2"/>
      <c r="FE660" s="2"/>
      <c r="FF660" s="2"/>
      <c r="FG660" s="2"/>
      <c r="FH660" s="2"/>
      <c r="FI660" s="2"/>
      <c r="FJ660" s="2"/>
      <c r="FK660" s="2"/>
      <c r="FL660" s="2"/>
      <c r="FM660" s="2"/>
      <c r="FN660" s="2"/>
      <c r="FO660" s="2"/>
      <c r="FP660" s="2"/>
      <c r="FQ660" s="2"/>
      <c r="FR660" s="2"/>
      <c r="FS660" s="2"/>
      <c r="FT660" s="2"/>
      <c r="FU660" s="2"/>
      <c r="FV660" s="2"/>
      <c r="FW660" s="2"/>
      <c r="FX660" s="2"/>
      <c r="FY660" s="2"/>
      <c r="FZ660" s="2"/>
      <c r="GA660" s="2"/>
      <c r="GB660" s="2"/>
      <c r="GC660" s="2"/>
      <c r="GD660" s="2"/>
      <c r="GE660" s="2"/>
      <c r="GF660" s="2"/>
      <c r="GG660" s="2"/>
      <c r="GH660" s="2"/>
      <c r="GI660" s="2"/>
      <c r="GJ660" s="2"/>
      <c r="GK660" s="2"/>
      <c r="GL660" s="2"/>
      <c r="GM660" s="2"/>
      <c r="GN660" s="2"/>
      <c r="GO660" s="2"/>
      <c r="GP660" s="2"/>
    </row>
    <row r="661" spans="6:198" s="1" customFormat="1" ht="13.5" customHeight="1">
      <c r="F661" s="25"/>
      <c r="G661" s="4"/>
      <c r="H661" s="4"/>
      <c r="I661" s="4"/>
      <c r="J661" s="758" t="s">
        <v>319</v>
      </c>
      <c r="K661" s="758"/>
      <c r="L661" s="758"/>
      <c r="M661" s="758"/>
      <c r="N661" s="758"/>
      <c r="O661" s="758"/>
      <c r="P661" s="758"/>
      <c r="Q661" s="758"/>
      <c r="R661" s="758"/>
      <c r="S661" s="758"/>
      <c r="T661" s="758"/>
      <c r="U661" s="758"/>
      <c r="V661" s="758"/>
      <c r="W661" s="758"/>
      <c r="X661" s="758"/>
      <c r="Y661" s="758"/>
      <c r="Z661" s="758"/>
      <c r="AA661" s="758"/>
      <c r="AB661" s="758"/>
      <c r="AC661" s="758"/>
      <c r="AD661" s="758"/>
      <c r="AE661" s="758"/>
      <c r="AF661" s="758"/>
      <c r="AG661" s="758"/>
      <c r="AH661" s="758"/>
      <c r="AI661" s="758"/>
      <c r="AJ661" s="758"/>
      <c r="AK661" s="758"/>
      <c r="AL661" s="758"/>
      <c r="AM661" s="758"/>
      <c r="AN661" s="758"/>
      <c r="AO661" s="758"/>
      <c r="AP661" s="356"/>
      <c r="AQ661" s="708">
        <f>IF([1]Input!$C$123=1,0,SUM('[2]Reserve Funds &amp; Ledgers'!M15:M32,'[2]Reserve Funds &amp; Ledgers'!M34))</f>
        <v>0</v>
      </c>
      <c r="AR661" s="708"/>
      <c r="AS661" s="708"/>
      <c r="AT661" s="708"/>
      <c r="AU661" s="708"/>
      <c r="AV661" s="708"/>
      <c r="AW661" s="708"/>
      <c r="AX661" s="347"/>
      <c r="AY661" s="347"/>
      <c r="AZ661" s="347"/>
      <c r="BA661" s="347"/>
      <c r="BB661" s="347"/>
      <c r="BC661" s="347"/>
      <c r="BD661" s="347"/>
      <c r="BE661" s="347"/>
      <c r="BF661" s="347"/>
      <c r="BG661" s="347"/>
      <c r="BH661" s="357"/>
      <c r="BI661" s="25"/>
      <c r="BJ661" s="25"/>
      <c r="BK661" s="97"/>
      <c r="BR661" s="2"/>
      <c r="BS661" s="2"/>
      <c r="BT661" s="2"/>
      <c r="BU661" s="2"/>
      <c r="BV661" s="2"/>
      <c r="BW661" s="2"/>
      <c r="BX661" s="2"/>
      <c r="BY661" s="2"/>
      <c r="BZ661" s="2"/>
      <c r="CA661" s="2"/>
      <c r="CB661" s="2"/>
      <c r="CC661" s="2"/>
      <c r="CD661" s="2"/>
      <c r="CE661" s="2"/>
      <c r="CF661" s="2"/>
      <c r="CG661" s="2"/>
      <c r="CH661" s="2"/>
      <c r="CI661" s="2"/>
      <c r="CJ661" s="2"/>
      <c r="CK661" s="2"/>
      <c r="CL661" s="2"/>
      <c r="CM661" s="2"/>
      <c r="CN661" s="2"/>
      <c r="CO661" s="2"/>
      <c r="CP661" s="2"/>
      <c r="CQ661" s="2"/>
      <c r="CR661" s="2"/>
      <c r="CS661" s="2"/>
      <c r="CT661" s="2"/>
      <c r="CU661" s="2"/>
      <c r="CV661" s="2"/>
      <c r="CW661" s="2"/>
      <c r="CX661" s="2"/>
      <c r="CY661" s="2"/>
      <c r="CZ661" s="2"/>
      <c r="DA661" s="2"/>
      <c r="DB661" s="2"/>
      <c r="DC661" s="2"/>
      <c r="DD661" s="2"/>
      <c r="DE661" s="2"/>
      <c r="DF661" s="2"/>
      <c r="DG661" s="2"/>
      <c r="DH661" s="2"/>
      <c r="DI661" s="2"/>
      <c r="DJ661" s="2"/>
      <c r="DK661" s="2"/>
      <c r="DL661" s="2"/>
      <c r="DM661" s="2"/>
      <c r="DN661" s="2"/>
      <c r="DO661" s="2"/>
      <c r="DP661" s="2"/>
      <c r="DQ661" s="2"/>
      <c r="DR661" s="2"/>
      <c r="DS661" s="2"/>
      <c r="DT661" s="2"/>
      <c r="DU661" s="2"/>
      <c r="DV661" s="2"/>
      <c r="DW661" s="2"/>
      <c r="DX661" s="2"/>
      <c r="DY661" s="2"/>
      <c r="DZ661" s="2"/>
      <c r="EA661" s="2"/>
      <c r="EB661" s="2"/>
      <c r="EC661" s="2"/>
      <c r="ED661" s="2"/>
      <c r="EE661" s="2"/>
      <c r="EF661" s="2"/>
      <c r="EG661" s="2"/>
      <c r="EH661" s="2"/>
      <c r="EI661" s="2"/>
      <c r="EJ661" s="2"/>
      <c r="EK661" s="2"/>
      <c r="EL661" s="2"/>
      <c r="EM661" s="2"/>
      <c r="EN661" s="2"/>
      <c r="EO661" s="2"/>
      <c r="EP661" s="2"/>
      <c r="EQ661" s="2"/>
      <c r="ER661" s="2"/>
      <c r="ES661" s="2"/>
      <c r="ET661" s="2"/>
      <c r="EU661" s="2"/>
      <c r="EV661" s="2"/>
      <c r="EW661" s="2"/>
      <c r="EX661" s="2"/>
      <c r="EY661" s="2"/>
      <c r="EZ661" s="2"/>
      <c r="FA661" s="2"/>
      <c r="FB661" s="2"/>
      <c r="FC661" s="2"/>
      <c r="FD661" s="2"/>
      <c r="FE661" s="2"/>
      <c r="FF661" s="2"/>
      <c r="FG661" s="2"/>
      <c r="FH661" s="2"/>
      <c r="FI661" s="2"/>
      <c r="FJ661" s="2"/>
      <c r="FK661" s="2"/>
      <c r="FL661" s="2"/>
      <c r="FM661" s="2"/>
      <c r="FN661" s="2"/>
      <c r="FO661" s="2"/>
      <c r="FP661" s="2"/>
      <c r="FQ661" s="2"/>
      <c r="FR661" s="2"/>
      <c r="FS661" s="2"/>
      <c r="FT661" s="2"/>
      <c r="FU661" s="2"/>
      <c r="FV661" s="2"/>
      <c r="FW661" s="2"/>
      <c r="FX661" s="2"/>
      <c r="FY661" s="2"/>
      <c r="FZ661" s="2"/>
      <c r="GA661" s="2"/>
      <c r="GB661" s="2"/>
      <c r="GC661" s="2"/>
      <c r="GD661" s="2"/>
      <c r="GE661" s="2"/>
      <c r="GF661" s="2"/>
      <c r="GG661" s="2"/>
      <c r="GH661" s="2"/>
      <c r="GI661" s="2"/>
      <c r="GJ661" s="2"/>
      <c r="GK661" s="2"/>
      <c r="GL661" s="2"/>
      <c r="GM661" s="2"/>
      <c r="GN661" s="2"/>
      <c r="GO661" s="2"/>
      <c r="GP661" s="2"/>
    </row>
    <row r="662" spans="6:198" s="1" customFormat="1" ht="13.5" customHeight="1">
      <c r="F662" s="25"/>
      <c r="G662" s="4"/>
      <c r="H662" s="4"/>
      <c r="I662" s="4"/>
      <c r="J662" s="758" t="s">
        <v>320</v>
      </c>
      <c r="K662" s="758"/>
      <c r="L662" s="758"/>
      <c r="M662" s="758"/>
      <c r="N662" s="758"/>
      <c r="O662" s="758"/>
      <c r="P662" s="758"/>
      <c r="Q662" s="758"/>
      <c r="R662" s="758"/>
      <c r="S662" s="758"/>
      <c r="T662" s="758"/>
      <c r="U662" s="758"/>
      <c r="V662" s="758"/>
      <c r="W662" s="758"/>
      <c r="X662" s="758"/>
      <c r="Y662" s="758"/>
      <c r="Z662" s="758"/>
      <c r="AA662" s="758"/>
      <c r="AB662" s="758"/>
      <c r="AC662" s="758"/>
      <c r="AD662" s="758"/>
      <c r="AE662" s="758"/>
      <c r="AF662" s="758"/>
      <c r="AG662" s="758"/>
      <c r="AH662" s="758"/>
      <c r="AI662" s="758"/>
      <c r="AJ662" s="758"/>
      <c r="AK662" s="758"/>
      <c r="AL662" s="758"/>
      <c r="AM662" s="758"/>
      <c r="AN662" s="758"/>
      <c r="AO662" s="758"/>
      <c r="AP662" s="359"/>
      <c r="AQ662" s="708">
        <f>MAX(AQ661-AQ660,0)</f>
        <v>0</v>
      </c>
      <c r="AR662" s="708"/>
      <c r="AS662" s="708"/>
      <c r="AT662" s="708"/>
      <c r="AU662" s="708"/>
      <c r="AV662" s="708"/>
      <c r="AW662" s="708"/>
      <c r="AX662" s="347"/>
      <c r="AY662" s="347"/>
      <c r="AZ662" s="347"/>
      <c r="BA662" s="347"/>
      <c r="BB662" s="347"/>
      <c r="BC662" s="347"/>
      <c r="BD662" s="347"/>
      <c r="BE662" s="347"/>
      <c r="BF662" s="347"/>
      <c r="BG662" s="347"/>
      <c r="BH662" s="357"/>
      <c r="BI662" s="25"/>
      <c r="BJ662" s="25"/>
      <c r="BK662" s="97"/>
      <c r="BR662" s="2"/>
      <c r="BS662" s="2"/>
      <c r="BT662" s="2"/>
      <c r="BU662" s="2"/>
      <c r="BV662" s="2"/>
      <c r="BW662" s="2"/>
      <c r="BX662" s="2"/>
      <c r="BY662" s="2"/>
      <c r="BZ662" s="2"/>
      <c r="CA662" s="2"/>
      <c r="CB662" s="2"/>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c r="DE662" s="2"/>
      <c r="DF662" s="2"/>
      <c r="DG662" s="2"/>
      <c r="DH662" s="2"/>
      <c r="DI662" s="2"/>
      <c r="DJ662" s="2"/>
      <c r="DK662" s="2"/>
      <c r="DL662" s="2"/>
      <c r="DM662" s="2"/>
      <c r="DN662" s="2"/>
      <c r="DO662" s="2"/>
      <c r="DP662" s="2"/>
      <c r="DQ662" s="2"/>
      <c r="DR662" s="2"/>
      <c r="DS662" s="2"/>
      <c r="DT662" s="2"/>
      <c r="DU662" s="2"/>
      <c r="DV662" s="2"/>
      <c r="DW662" s="2"/>
      <c r="DX662" s="2"/>
      <c r="DY662" s="2"/>
      <c r="DZ662" s="2"/>
      <c r="EA662" s="2"/>
      <c r="EB662" s="2"/>
      <c r="EC662" s="2"/>
      <c r="ED662" s="2"/>
      <c r="EE662" s="2"/>
      <c r="EF662" s="2"/>
      <c r="EG662" s="2"/>
      <c r="EH662" s="2"/>
      <c r="EI662" s="2"/>
      <c r="EJ662" s="2"/>
      <c r="EK662" s="2"/>
      <c r="EL662" s="2"/>
      <c r="EM662" s="2"/>
      <c r="EN662" s="2"/>
      <c r="EO662" s="2"/>
      <c r="EP662" s="2"/>
      <c r="EQ662" s="2"/>
      <c r="ER662" s="2"/>
      <c r="ES662" s="2"/>
      <c r="ET662" s="2"/>
      <c r="EU662" s="2"/>
      <c r="EV662" s="2"/>
      <c r="EW662" s="2"/>
      <c r="EX662" s="2"/>
      <c r="EY662" s="2"/>
      <c r="EZ662" s="2"/>
      <c r="FA662" s="2"/>
      <c r="FB662" s="2"/>
      <c r="FC662" s="2"/>
      <c r="FD662" s="2"/>
      <c r="FE662" s="2"/>
      <c r="FF662" s="2"/>
      <c r="FG662" s="2"/>
      <c r="FH662" s="2"/>
      <c r="FI662" s="2"/>
      <c r="FJ662" s="2"/>
      <c r="FK662" s="2"/>
      <c r="FL662" s="2"/>
      <c r="FM662" s="2"/>
      <c r="FN662" s="2"/>
      <c r="FO662" s="2"/>
      <c r="FP662" s="2"/>
      <c r="FQ662" s="2"/>
      <c r="FR662" s="2"/>
      <c r="FS662" s="2"/>
      <c r="FT662" s="2"/>
      <c r="FU662" s="2"/>
      <c r="FV662" s="2"/>
      <c r="FW662" s="2"/>
      <c r="FX662" s="2"/>
      <c r="FY662" s="2"/>
      <c r="FZ662" s="2"/>
      <c r="GA662" s="2"/>
      <c r="GB662" s="2"/>
      <c r="GC662" s="2"/>
      <c r="GD662" s="2"/>
      <c r="GE662" s="2"/>
      <c r="GF662" s="2"/>
      <c r="GG662" s="2"/>
      <c r="GH662" s="2"/>
      <c r="GI662" s="2"/>
      <c r="GJ662" s="2"/>
      <c r="GK662" s="2"/>
      <c r="GL662" s="2"/>
      <c r="GM662" s="2"/>
      <c r="GN662" s="2"/>
      <c r="GO662" s="2"/>
      <c r="GP662" s="2"/>
    </row>
    <row r="663" spans="6:198" s="1" customFormat="1" ht="13.5" customHeight="1">
      <c r="F663" s="25"/>
      <c r="G663" s="4"/>
      <c r="H663" s="4"/>
      <c r="I663" s="4"/>
      <c r="J663" s="4"/>
      <c r="K663" s="4"/>
      <c r="L663" s="360"/>
      <c r="M663" s="361"/>
      <c r="N663" s="7"/>
      <c r="O663" s="87"/>
      <c r="P663" s="87"/>
      <c r="Q663" s="87"/>
      <c r="R663" s="87"/>
      <c r="S663" s="87"/>
      <c r="T663" s="87"/>
      <c r="U663" s="87"/>
      <c r="V663" s="758"/>
      <c r="W663" s="758"/>
      <c r="X663" s="758"/>
      <c r="Y663" s="758"/>
      <c r="Z663" s="758"/>
      <c r="AA663" s="758"/>
      <c r="AB663" s="758"/>
      <c r="AC663" s="758"/>
      <c r="AD663" s="758"/>
      <c r="AE663" s="758"/>
      <c r="AF663" s="758"/>
      <c r="AG663" s="758"/>
      <c r="AH663" s="758"/>
      <c r="AI663" s="758"/>
      <c r="AJ663" s="758"/>
      <c r="AK663" s="758"/>
      <c r="AL663" s="758"/>
      <c r="AM663" s="758"/>
      <c r="AN663" s="758"/>
      <c r="AO663" s="758"/>
      <c r="AP663" s="359"/>
      <c r="AQ663" s="595"/>
      <c r="AR663" s="595"/>
      <c r="AS663" s="595"/>
      <c r="AT663" s="595"/>
      <c r="AU663" s="595"/>
      <c r="AV663" s="595"/>
      <c r="AW663" s="595"/>
      <c r="AX663" s="347"/>
      <c r="AY663" s="347"/>
      <c r="AZ663" s="347"/>
      <c r="BA663" s="347"/>
      <c r="BB663" s="347"/>
      <c r="BC663" s="347"/>
      <c r="BD663" s="347"/>
      <c r="BE663" s="347"/>
      <c r="BF663" s="347"/>
      <c r="BG663" s="347"/>
      <c r="BH663" s="357"/>
      <c r="BI663" s="25"/>
      <c r="BJ663" s="25"/>
      <c r="BK663" s="97"/>
      <c r="BR663" s="2"/>
      <c r="BS663" s="2"/>
      <c r="BT663" s="2"/>
      <c r="BU663" s="2"/>
      <c r="BV663" s="2"/>
      <c r="BW663" s="2"/>
      <c r="BX663" s="2"/>
      <c r="BY663" s="2"/>
      <c r="BZ663" s="2"/>
      <c r="CA663" s="2"/>
      <c r="CB663" s="2"/>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c r="DE663" s="2"/>
      <c r="DF663" s="2"/>
      <c r="DG663" s="2"/>
      <c r="DH663" s="2"/>
      <c r="DI663" s="2"/>
      <c r="DJ663" s="2"/>
      <c r="DK663" s="2"/>
      <c r="DL663" s="2"/>
      <c r="DM663" s="2"/>
      <c r="DN663" s="2"/>
      <c r="DO663" s="2"/>
      <c r="DP663" s="2"/>
      <c r="DQ663" s="2"/>
      <c r="DR663" s="2"/>
      <c r="DS663" s="2"/>
      <c r="DT663" s="2"/>
      <c r="DU663" s="2"/>
      <c r="DV663" s="2"/>
      <c r="DW663" s="2"/>
      <c r="DX663" s="2"/>
      <c r="DY663" s="2"/>
      <c r="DZ663" s="2"/>
      <c r="EA663" s="2"/>
      <c r="EB663" s="2"/>
      <c r="EC663" s="2"/>
      <c r="ED663" s="2"/>
      <c r="EE663" s="2"/>
      <c r="EF663" s="2"/>
      <c r="EG663" s="2"/>
      <c r="EH663" s="2"/>
      <c r="EI663" s="2"/>
      <c r="EJ663" s="2"/>
      <c r="EK663" s="2"/>
      <c r="EL663" s="2"/>
      <c r="EM663" s="2"/>
      <c r="EN663" s="2"/>
      <c r="EO663" s="2"/>
      <c r="EP663" s="2"/>
      <c r="EQ663" s="2"/>
      <c r="ER663" s="2"/>
      <c r="ES663" s="2"/>
      <c r="ET663" s="2"/>
      <c r="EU663" s="2"/>
      <c r="EV663" s="2"/>
      <c r="EW663" s="2"/>
      <c r="EX663" s="2"/>
      <c r="EY663" s="2"/>
      <c r="EZ663" s="2"/>
      <c r="FA663" s="2"/>
      <c r="FB663" s="2"/>
      <c r="FC663" s="2"/>
      <c r="FD663" s="2"/>
      <c r="FE663" s="2"/>
      <c r="FF663" s="2"/>
      <c r="FG663" s="2"/>
      <c r="FH663" s="2"/>
      <c r="FI663" s="2"/>
      <c r="FJ663" s="2"/>
      <c r="FK663" s="2"/>
      <c r="FL663" s="2"/>
      <c r="FM663" s="2"/>
      <c r="FN663" s="2"/>
      <c r="FO663" s="2"/>
      <c r="FP663" s="2"/>
      <c r="FQ663" s="2"/>
      <c r="FR663" s="2"/>
      <c r="FS663" s="2"/>
      <c r="FT663" s="2"/>
      <c r="FU663" s="2"/>
      <c r="FV663" s="2"/>
      <c r="FW663" s="2"/>
      <c r="FX663" s="2"/>
      <c r="FY663" s="2"/>
      <c r="FZ663" s="2"/>
      <c r="GA663" s="2"/>
      <c r="GB663" s="2"/>
      <c r="GC663" s="2"/>
      <c r="GD663" s="2"/>
      <c r="GE663" s="2"/>
      <c r="GF663" s="2"/>
      <c r="GG663" s="2"/>
      <c r="GH663" s="2"/>
      <c r="GI663" s="2"/>
      <c r="GJ663" s="2"/>
      <c r="GK663" s="2"/>
      <c r="GL663" s="2"/>
      <c r="GM663" s="2"/>
      <c r="GN663" s="2"/>
      <c r="GO663" s="2"/>
      <c r="GP663" s="2"/>
    </row>
    <row r="664" spans="6:198" s="1" customFormat="1" ht="13.5" customHeight="1">
      <c r="F664" s="25"/>
      <c r="G664" s="4"/>
      <c r="H664" s="4"/>
      <c r="I664" s="4"/>
      <c r="J664" s="4"/>
      <c r="K664" s="4"/>
      <c r="L664" s="360"/>
      <c r="M664" s="361"/>
      <c r="N664" s="7"/>
      <c r="O664" s="7"/>
      <c r="P664" s="87"/>
      <c r="Q664" s="7"/>
      <c r="R664" s="7"/>
      <c r="S664" s="7"/>
      <c r="T664" s="7"/>
      <c r="U664" s="7"/>
      <c r="V664" s="761" t="str">
        <f>J658</f>
        <v>Principal Addition Amount</v>
      </c>
      <c r="W664" s="761"/>
      <c r="X664" s="761"/>
      <c r="Y664" s="761"/>
      <c r="Z664" s="761"/>
      <c r="AA664" s="761"/>
      <c r="AB664" s="761"/>
      <c r="AC664" s="761"/>
      <c r="AD664" s="761"/>
      <c r="AE664" s="761"/>
      <c r="AF664" s="761"/>
      <c r="AG664" s="761"/>
      <c r="AH664" s="761"/>
      <c r="AI664" s="761"/>
      <c r="AJ664" s="761"/>
      <c r="AK664" s="761"/>
      <c r="AL664" s="761"/>
      <c r="AM664" s="761"/>
      <c r="AN664" s="761"/>
      <c r="AO664" s="761"/>
      <c r="AP664" s="362"/>
      <c r="AQ664" s="708">
        <f>'[2]Reserve Funds &amp; Ledgers'!AC8</f>
        <v>0</v>
      </c>
      <c r="AR664" s="708"/>
      <c r="AS664" s="708"/>
      <c r="AT664" s="708"/>
      <c r="AU664" s="708"/>
      <c r="AV664" s="708"/>
      <c r="AW664" s="708"/>
      <c r="AX664" s="347"/>
      <c r="AY664" s="347"/>
      <c r="AZ664" s="347"/>
      <c r="BA664" s="347"/>
      <c r="BB664" s="347"/>
      <c r="BC664" s="347"/>
      <c r="BD664" s="347"/>
      <c r="BE664" s="347"/>
      <c r="BF664" s="347"/>
      <c r="BG664" s="347"/>
      <c r="BH664" s="357"/>
      <c r="BI664" s="25"/>
      <c r="BJ664" s="25"/>
      <c r="BK664" s="97"/>
      <c r="BR664" s="2"/>
      <c r="BS664" s="2"/>
      <c r="BT664" s="2"/>
      <c r="BU664" s="2"/>
      <c r="BV664" s="2"/>
      <c r="BW664" s="2"/>
      <c r="BX664" s="2"/>
      <c r="BY664" s="2"/>
      <c r="BZ664" s="2"/>
      <c r="CA664" s="2"/>
      <c r="CB664" s="2"/>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c r="DE664" s="2"/>
      <c r="DF664" s="2"/>
      <c r="DG664" s="2"/>
      <c r="DH664" s="2"/>
      <c r="DI664" s="2"/>
      <c r="DJ664" s="2"/>
      <c r="DK664" s="2"/>
      <c r="DL664" s="2"/>
      <c r="DM664" s="2"/>
      <c r="DN664" s="2"/>
      <c r="DO664" s="2"/>
      <c r="DP664" s="2"/>
      <c r="DQ664" s="2"/>
      <c r="DR664" s="2"/>
      <c r="DS664" s="2"/>
      <c r="DT664" s="2"/>
      <c r="DU664" s="2"/>
      <c r="DV664" s="2"/>
      <c r="DW664" s="2"/>
      <c r="DX664" s="2"/>
      <c r="DY664" s="2"/>
      <c r="DZ664" s="2"/>
      <c r="EA664" s="2"/>
      <c r="EB664" s="2"/>
      <c r="EC664" s="2"/>
      <c r="ED664" s="2"/>
      <c r="EE664" s="2"/>
      <c r="EF664" s="2"/>
      <c r="EG664" s="2"/>
      <c r="EH664" s="2"/>
      <c r="EI664" s="2"/>
      <c r="EJ664" s="2"/>
      <c r="EK664" s="2"/>
      <c r="EL664" s="2"/>
      <c r="EM664" s="2"/>
      <c r="EN664" s="2"/>
      <c r="EO664" s="2"/>
      <c r="EP664" s="2"/>
      <c r="EQ664" s="2"/>
      <c r="ER664" s="2"/>
      <c r="ES664" s="2"/>
      <c r="ET664" s="2"/>
      <c r="EU664" s="2"/>
      <c r="EV664" s="2"/>
      <c r="EW664" s="2"/>
      <c r="EX664" s="2"/>
      <c r="EY664" s="2"/>
      <c r="EZ664" s="2"/>
      <c r="FA664" s="2"/>
      <c r="FB664" s="2"/>
      <c r="FC664" s="2"/>
      <c r="FD664" s="2"/>
      <c r="FE664" s="2"/>
      <c r="FF664" s="2"/>
      <c r="FG664" s="2"/>
      <c r="FH664" s="2"/>
      <c r="FI664" s="2"/>
      <c r="FJ664" s="2"/>
      <c r="FK664" s="2"/>
      <c r="FL664" s="2"/>
      <c r="FM664" s="2"/>
      <c r="FN664" s="2"/>
      <c r="FO664" s="2"/>
      <c r="FP664" s="2"/>
      <c r="FQ664" s="2"/>
      <c r="FR664" s="2"/>
      <c r="FS664" s="2"/>
      <c r="FT664" s="2"/>
      <c r="FU664" s="2"/>
      <c r="FV664" s="2"/>
      <c r="FW664" s="2"/>
      <c r="FX664" s="2"/>
      <c r="FY664" s="2"/>
      <c r="FZ664" s="2"/>
      <c r="GA664" s="2"/>
      <c r="GB664" s="2"/>
      <c r="GC664" s="2"/>
      <c r="GD664" s="2"/>
      <c r="GE664" s="2"/>
      <c r="GF664" s="2"/>
      <c r="GG664" s="2"/>
      <c r="GH664" s="2"/>
      <c r="GI664" s="2"/>
      <c r="GJ664" s="2"/>
      <c r="GK664" s="2"/>
      <c r="GL664" s="2"/>
      <c r="GM664" s="2"/>
      <c r="GN664" s="2"/>
      <c r="GO664" s="2"/>
      <c r="GP664" s="2"/>
    </row>
    <row r="665" spans="6:198" s="1" customFormat="1" ht="13.5" customHeight="1">
      <c r="F665" s="25"/>
      <c r="G665" s="4"/>
      <c r="H665" s="4"/>
      <c r="I665" s="4"/>
      <c r="J665" s="347"/>
      <c r="K665" s="347"/>
      <c r="L665" s="347"/>
      <c r="M665" s="347"/>
      <c r="N665" s="347"/>
      <c r="O665" s="347"/>
      <c r="P665" s="347"/>
      <c r="Q665" s="347"/>
      <c r="R665" s="347"/>
      <c r="S665" s="347"/>
      <c r="T665" s="347"/>
      <c r="U665" s="347"/>
      <c r="V665" s="347"/>
      <c r="W665" s="347"/>
      <c r="X665" s="347"/>
      <c r="Y665" s="347"/>
      <c r="Z665" s="347"/>
      <c r="AA665" s="347"/>
      <c r="AB665" s="347"/>
      <c r="AC665" s="347"/>
      <c r="AD665" s="347"/>
      <c r="AE665" s="347"/>
      <c r="AF665" s="347"/>
      <c r="AG665" s="347"/>
      <c r="AH665" s="347"/>
      <c r="AI665" s="347"/>
      <c r="AJ665" s="347"/>
      <c r="AK665" s="347"/>
      <c r="AL665" s="347"/>
      <c r="AM665" s="347"/>
      <c r="AN665" s="347"/>
      <c r="AO665" s="347"/>
      <c r="AP665" s="347"/>
      <c r="AQ665" s="347"/>
      <c r="AR665" s="347"/>
      <c r="AS665" s="347"/>
      <c r="AT665" s="347"/>
      <c r="AU665" s="347"/>
      <c r="AV665" s="347"/>
      <c r="AW665" s="347"/>
      <c r="AX665" s="347"/>
      <c r="AY665" s="347"/>
      <c r="AZ665" s="347"/>
      <c r="BA665" s="347"/>
      <c r="BB665" s="347"/>
      <c r="BC665" s="347"/>
      <c r="BD665" s="347"/>
      <c r="BE665" s="347"/>
      <c r="BF665" s="347"/>
      <c r="BG665" s="347"/>
      <c r="BH665" s="357"/>
      <c r="BI665" s="25"/>
      <c r="BJ665" s="25"/>
      <c r="BK665" s="97"/>
      <c r="BR665" s="2"/>
      <c r="BS665" s="2"/>
      <c r="BT665" s="2"/>
      <c r="BU665" s="2"/>
      <c r="BV665" s="2"/>
      <c r="BW665" s="2"/>
      <c r="BX665" s="2"/>
      <c r="BY665" s="2"/>
      <c r="BZ665" s="2"/>
      <c r="CA665" s="2"/>
      <c r="CB665" s="2"/>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c r="DE665" s="2"/>
      <c r="DF665" s="2"/>
      <c r="DG665" s="2"/>
      <c r="DH665" s="2"/>
      <c r="DI665" s="2"/>
      <c r="DJ665" s="2"/>
      <c r="DK665" s="2"/>
      <c r="DL665" s="2"/>
      <c r="DM665" s="2"/>
      <c r="DN665" s="2"/>
      <c r="DO665" s="2"/>
      <c r="DP665" s="2"/>
      <c r="DQ665" s="2"/>
      <c r="DR665" s="2"/>
      <c r="DS665" s="2"/>
      <c r="DT665" s="2"/>
      <c r="DU665" s="2"/>
      <c r="DV665" s="2"/>
      <c r="DW665" s="2"/>
      <c r="DX665" s="2"/>
      <c r="DY665" s="2"/>
      <c r="DZ665" s="2"/>
      <c r="EA665" s="2"/>
      <c r="EB665" s="2"/>
      <c r="EC665" s="2"/>
      <c r="ED665" s="2"/>
      <c r="EE665" s="2"/>
      <c r="EF665" s="2"/>
      <c r="EG665" s="2"/>
      <c r="EH665" s="2"/>
      <c r="EI665" s="2"/>
      <c r="EJ665" s="2"/>
      <c r="EK665" s="2"/>
      <c r="EL665" s="2"/>
      <c r="EM665" s="2"/>
      <c r="EN665" s="2"/>
      <c r="EO665" s="2"/>
      <c r="EP665" s="2"/>
      <c r="EQ665" s="2"/>
      <c r="ER665" s="2"/>
      <c r="ES665" s="2"/>
      <c r="ET665" s="2"/>
      <c r="EU665" s="2"/>
      <c r="EV665" s="2"/>
      <c r="EW665" s="2"/>
      <c r="EX665" s="2"/>
      <c r="EY665" s="2"/>
      <c r="EZ665" s="2"/>
      <c r="FA665" s="2"/>
      <c r="FB665" s="2"/>
      <c r="FC665" s="2"/>
      <c r="FD665" s="2"/>
      <c r="FE665" s="2"/>
      <c r="FF665" s="2"/>
      <c r="FG665" s="2"/>
      <c r="FH665" s="2"/>
      <c r="FI665" s="2"/>
      <c r="FJ665" s="2"/>
      <c r="FK665" s="2"/>
      <c r="FL665" s="2"/>
      <c r="FM665" s="2"/>
      <c r="FN665" s="2"/>
      <c r="FO665" s="2"/>
      <c r="FP665" s="2"/>
      <c r="FQ665" s="2"/>
      <c r="FR665" s="2"/>
      <c r="FS665" s="2"/>
      <c r="FT665" s="2"/>
      <c r="FU665" s="2"/>
      <c r="FV665" s="2"/>
      <c r="FW665" s="2"/>
      <c r="FX665" s="2"/>
      <c r="FY665" s="2"/>
      <c r="FZ665" s="2"/>
      <c r="GA665" s="2"/>
      <c r="GB665" s="2"/>
      <c r="GC665" s="2"/>
      <c r="GD665" s="2"/>
      <c r="GE665" s="2"/>
      <c r="GF665" s="2"/>
      <c r="GG665" s="2"/>
      <c r="GH665" s="2"/>
      <c r="GI665" s="2"/>
      <c r="GJ665" s="2"/>
      <c r="GK665" s="2"/>
      <c r="GL665" s="2"/>
      <c r="GM665" s="2"/>
      <c r="GN665" s="2"/>
      <c r="GO665" s="2"/>
      <c r="GP665" s="2"/>
    </row>
    <row r="666" spans="6:198" s="1" customFormat="1" ht="13.5" customHeight="1">
      <c r="F666" s="25"/>
      <c r="G666" s="4"/>
      <c r="H666" s="4"/>
      <c r="I666" s="4"/>
      <c r="J666" s="347"/>
      <c r="K666" s="347"/>
      <c r="L666" s="347"/>
      <c r="M666" s="347"/>
      <c r="N666" s="347"/>
      <c r="O666" s="347"/>
      <c r="P666" s="347"/>
      <c r="Q666" s="347"/>
      <c r="R666" s="347"/>
      <c r="S666" s="347"/>
      <c r="T666" s="347"/>
      <c r="U666" s="347"/>
      <c r="V666" s="347"/>
      <c r="W666" s="347"/>
      <c r="X666" s="347"/>
      <c r="Y666" s="347"/>
      <c r="Z666" s="347"/>
      <c r="AA666" s="347"/>
      <c r="AB666" s="347"/>
      <c r="AC666" s="347"/>
      <c r="AD666" s="347"/>
      <c r="AE666" s="347"/>
      <c r="AF666" s="347"/>
      <c r="AG666" s="347"/>
      <c r="AH666" s="347"/>
      <c r="AI666" s="347"/>
      <c r="AJ666" s="347"/>
      <c r="AK666" s="347"/>
      <c r="AL666" s="347"/>
      <c r="AM666" s="347"/>
      <c r="AN666" s="347"/>
      <c r="AO666" s="347"/>
      <c r="AP666" s="347"/>
      <c r="AQ666" s="347"/>
      <c r="AR666" s="347"/>
      <c r="AS666" s="347"/>
      <c r="AT666" s="347"/>
      <c r="AU666" s="347"/>
      <c r="AV666" s="347"/>
      <c r="AW666" s="347"/>
      <c r="AX666" s="347"/>
      <c r="AY666" s="347"/>
      <c r="AZ666" s="347"/>
      <c r="BA666" s="347"/>
      <c r="BB666" s="347"/>
      <c r="BC666" s="347"/>
      <c r="BD666" s="347"/>
      <c r="BE666" s="347"/>
      <c r="BF666" s="347"/>
      <c r="BG666" s="347"/>
      <c r="BH666" s="357"/>
      <c r="BI666" s="25"/>
      <c r="BJ666" s="25"/>
      <c r="BK666" s="97"/>
      <c r="BR666" s="2"/>
      <c r="BS666" s="2"/>
      <c r="BT666" s="2"/>
      <c r="BU666" s="2"/>
      <c r="BV666" s="2"/>
      <c r="BW666" s="2"/>
      <c r="BX666" s="2"/>
      <c r="BY666" s="2"/>
      <c r="BZ666" s="2"/>
      <c r="CA666" s="2"/>
      <c r="CB666" s="2"/>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c r="DE666" s="2"/>
      <c r="DF666" s="2"/>
      <c r="DG666" s="2"/>
      <c r="DH666" s="2"/>
      <c r="DI666" s="2"/>
      <c r="DJ666" s="2"/>
      <c r="DK666" s="2"/>
      <c r="DL666" s="2"/>
      <c r="DM666" s="2"/>
      <c r="DN666" s="2"/>
      <c r="DO666" s="2"/>
      <c r="DP666" s="2"/>
      <c r="DQ666" s="2"/>
      <c r="DR666" s="2"/>
      <c r="DS666" s="2"/>
      <c r="DT666" s="2"/>
      <c r="DU666" s="2"/>
      <c r="DV666" s="2"/>
      <c r="DW666" s="2"/>
      <c r="DX666" s="2"/>
      <c r="DY666" s="2"/>
      <c r="DZ666" s="2"/>
      <c r="EA666" s="2"/>
      <c r="EB666" s="2"/>
      <c r="EC666" s="2"/>
      <c r="ED666" s="2"/>
      <c r="EE666" s="2"/>
      <c r="EF666" s="2"/>
      <c r="EG666" s="2"/>
      <c r="EH666" s="2"/>
      <c r="EI666" s="2"/>
      <c r="EJ666" s="2"/>
      <c r="EK666" s="2"/>
      <c r="EL666" s="2"/>
      <c r="EM666" s="2"/>
      <c r="EN666" s="2"/>
      <c r="EO666" s="2"/>
      <c r="EP666" s="2"/>
      <c r="EQ666" s="2"/>
      <c r="ER666" s="2"/>
      <c r="ES666" s="2"/>
      <c r="ET666" s="2"/>
      <c r="EU666" s="2"/>
      <c r="EV666" s="2"/>
      <c r="EW666" s="2"/>
      <c r="EX666" s="2"/>
      <c r="EY666" s="2"/>
      <c r="EZ666" s="2"/>
      <c r="FA666" s="2"/>
      <c r="FB666" s="2"/>
      <c r="FC666" s="2"/>
      <c r="FD666" s="2"/>
      <c r="FE666" s="2"/>
      <c r="FF666" s="2"/>
      <c r="FG666" s="2"/>
      <c r="FH666" s="2"/>
      <c r="FI666" s="2"/>
      <c r="FJ666" s="2"/>
      <c r="FK666" s="2"/>
      <c r="FL666" s="2"/>
      <c r="FM666" s="2"/>
      <c r="FN666" s="2"/>
      <c r="FO666" s="2"/>
      <c r="FP666" s="2"/>
      <c r="FQ666" s="2"/>
      <c r="FR666" s="2"/>
      <c r="FS666" s="2"/>
      <c r="FT666" s="2"/>
      <c r="FU666" s="2"/>
      <c r="FV666" s="2"/>
      <c r="FW666" s="2"/>
      <c r="FX666" s="2"/>
      <c r="FY666" s="2"/>
      <c r="FZ666" s="2"/>
      <c r="GA666" s="2"/>
      <c r="GB666" s="2"/>
      <c r="GC666" s="2"/>
      <c r="GD666" s="2"/>
      <c r="GE666" s="2"/>
      <c r="GF666" s="2"/>
      <c r="GG666" s="2"/>
      <c r="GH666" s="2"/>
      <c r="GI666" s="2"/>
      <c r="GJ666" s="2"/>
      <c r="GK666" s="2"/>
      <c r="GL666" s="2"/>
      <c r="GM666" s="2"/>
      <c r="GN666" s="2"/>
      <c r="GO666" s="2"/>
      <c r="GP666" s="2"/>
    </row>
    <row r="667" spans="6:198" s="1" customFormat="1" ht="13.5" customHeight="1">
      <c r="F667" s="25"/>
      <c r="G667" s="4"/>
      <c r="H667" s="4"/>
      <c r="I667" s="4"/>
      <c r="J667" s="347"/>
      <c r="K667" s="347"/>
      <c r="L667" s="347"/>
      <c r="M667" s="347"/>
      <c r="N667" s="347"/>
      <c r="O667" s="347"/>
      <c r="P667" s="347"/>
      <c r="Q667" s="347"/>
      <c r="R667" s="347"/>
      <c r="S667" s="347"/>
      <c r="T667" s="347"/>
      <c r="U667" s="347"/>
      <c r="V667" s="347"/>
      <c r="W667" s="347"/>
      <c r="X667" s="347"/>
      <c r="Y667" s="347"/>
      <c r="Z667" s="347"/>
      <c r="AA667" s="347"/>
      <c r="AB667" s="347"/>
      <c r="AC667" s="347"/>
      <c r="AD667" s="347"/>
      <c r="AE667" s="347"/>
      <c r="AF667" s="347"/>
      <c r="AG667" s="347"/>
      <c r="AH667" s="347"/>
      <c r="AI667" s="347"/>
      <c r="AJ667" s="347"/>
      <c r="AK667" s="347"/>
      <c r="AL667" s="347"/>
      <c r="AM667" s="347"/>
      <c r="AN667" s="347"/>
      <c r="AO667" s="347"/>
      <c r="AP667" s="347"/>
      <c r="AQ667" s="347"/>
      <c r="AR667" s="347"/>
      <c r="AS667" s="347"/>
      <c r="AT667" s="347"/>
      <c r="AU667" s="347"/>
      <c r="AV667" s="347"/>
      <c r="AW667" s="347"/>
      <c r="AX667" s="347"/>
      <c r="AY667" s="347"/>
      <c r="AZ667" s="347"/>
      <c r="BA667" s="347"/>
      <c r="BB667" s="347"/>
      <c r="BC667" s="347"/>
      <c r="BD667" s="347"/>
      <c r="BE667" s="347"/>
      <c r="BF667" s="347"/>
      <c r="BG667" s="347"/>
      <c r="BH667" s="357"/>
      <c r="BI667" s="25"/>
      <c r="BJ667" s="25"/>
      <c r="BK667" s="97"/>
      <c r="BR667" s="2"/>
      <c r="BS667" s="2"/>
      <c r="BT667" s="2"/>
      <c r="BU667" s="2"/>
      <c r="BV667" s="2"/>
      <c r="BW667" s="2"/>
      <c r="BX667" s="2"/>
      <c r="BY667" s="2"/>
      <c r="BZ667" s="2"/>
      <c r="CA667" s="2"/>
      <c r="CB667" s="2"/>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c r="DE667" s="2"/>
      <c r="DF667" s="2"/>
      <c r="DG667" s="2"/>
      <c r="DH667" s="2"/>
      <c r="DI667" s="2"/>
      <c r="DJ667" s="2"/>
      <c r="DK667" s="2"/>
      <c r="DL667" s="2"/>
      <c r="DM667" s="2"/>
      <c r="DN667" s="2"/>
      <c r="DO667" s="2"/>
      <c r="DP667" s="2"/>
      <c r="DQ667" s="2"/>
      <c r="DR667" s="2"/>
      <c r="DS667" s="2"/>
      <c r="DT667" s="2"/>
      <c r="DU667" s="2"/>
      <c r="DV667" s="2"/>
      <c r="DW667" s="2"/>
      <c r="DX667" s="2"/>
      <c r="DY667" s="2"/>
      <c r="DZ667" s="2"/>
      <c r="EA667" s="2"/>
      <c r="EB667" s="2"/>
      <c r="EC667" s="2"/>
      <c r="ED667" s="2"/>
      <c r="EE667" s="2"/>
      <c r="EF667" s="2"/>
      <c r="EG667" s="2"/>
      <c r="EH667" s="2"/>
      <c r="EI667" s="2"/>
      <c r="EJ667" s="2"/>
      <c r="EK667" s="2"/>
      <c r="EL667" s="2"/>
      <c r="EM667" s="2"/>
      <c r="EN667" s="2"/>
      <c r="EO667" s="2"/>
      <c r="EP667" s="2"/>
      <c r="EQ667" s="2"/>
      <c r="ER667" s="2"/>
      <c r="ES667" s="2"/>
      <c r="ET667" s="2"/>
      <c r="EU667" s="2"/>
      <c r="EV667" s="2"/>
      <c r="EW667" s="2"/>
      <c r="EX667" s="2"/>
      <c r="EY667" s="2"/>
      <c r="EZ667" s="2"/>
      <c r="FA667" s="2"/>
      <c r="FB667" s="2"/>
      <c r="FC667" s="2"/>
      <c r="FD667" s="2"/>
      <c r="FE667" s="2"/>
      <c r="FF667" s="2"/>
      <c r="FG667" s="2"/>
      <c r="FH667" s="2"/>
      <c r="FI667" s="2"/>
      <c r="FJ667" s="2"/>
      <c r="FK667" s="2"/>
      <c r="FL667" s="2"/>
      <c r="FM667" s="2"/>
      <c r="FN667" s="2"/>
      <c r="FO667" s="2"/>
      <c r="FP667" s="2"/>
      <c r="FQ667" s="2"/>
      <c r="FR667" s="2"/>
      <c r="FS667" s="2"/>
      <c r="FT667" s="2"/>
      <c r="FU667" s="2"/>
      <c r="FV667" s="2"/>
      <c r="FW667" s="2"/>
      <c r="FX667" s="2"/>
      <c r="FY667" s="2"/>
      <c r="FZ667" s="2"/>
      <c r="GA667" s="2"/>
      <c r="GB667" s="2"/>
      <c r="GC667" s="2"/>
      <c r="GD667" s="2"/>
      <c r="GE667" s="2"/>
      <c r="GF667" s="2"/>
      <c r="GG667" s="2"/>
      <c r="GH667" s="2"/>
      <c r="GI667" s="2"/>
      <c r="GJ667" s="2"/>
      <c r="GK667" s="2"/>
      <c r="GL667" s="2"/>
      <c r="GM667" s="2"/>
      <c r="GN667" s="2"/>
      <c r="GO667" s="2"/>
      <c r="GP667" s="2"/>
    </row>
    <row r="668" spans="6:198" s="1" customFormat="1" ht="13.5" customHeight="1">
      <c r="F668" s="25"/>
      <c r="G668" s="4"/>
      <c r="H668" s="4"/>
      <c r="I668" s="4"/>
      <c r="J668" s="347"/>
      <c r="K668" s="347"/>
      <c r="L668" s="347"/>
      <c r="M668" s="347"/>
      <c r="N668" s="347"/>
      <c r="O668" s="347"/>
      <c r="P668" s="347"/>
      <c r="Q668" s="347"/>
      <c r="R668" s="347"/>
      <c r="S668" s="347"/>
      <c r="T668" s="347"/>
      <c r="U668" s="347"/>
      <c r="V668" s="347"/>
      <c r="W668" s="347"/>
      <c r="X668" s="347"/>
      <c r="Y668" s="347"/>
      <c r="Z668" s="347"/>
      <c r="AA668" s="347"/>
      <c r="AB668" s="347"/>
      <c r="AC668" s="347"/>
      <c r="AD668" s="347"/>
      <c r="AE668" s="347"/>
      <c r="AF668" s="347"/>
      <c r="AG668" s="347"/>
      <c r="AH668" s="347"/>
      <c r="AI668" s="347"/>
      <c r="AJ668" s="347"/>
      <c r="AK668" s="347"/>
      <c r="AL668" s="347"/>
      <c r="AM668" s="347"/>
      <c r="AN668" s="347"/>
      <c r="AO668" s="347"/>
      <c r="AP668" s="347"/>
      <c r="AQ668" s="347"/>
      <c r="AR668" s="347"/>
      <c r="AS668" s="347"/>
      <c r="AT668" s="347"/>
      <c r="AU668" s="347"/>
      <c r="AV668" s="347"/>
      <c r="AW668" s="347"/>
      <c r="AX668" s="347"/>
      <c r="AY668" s="347"/>
      <c r="AZ668" s="347"/>
      <c r="BA668" s="347"/>
      <c r="BB668" s="347"/>
      <c r="BC668" s="347"/>
      <c r="BD668" s="347"/>
      <c r="BE668" s="347"/>
      <c r="BF668" s="347"/>
      <c r="BG668" s="347"/>
      <c r="BH668" s="357"/>
      <c r="BI668" s="25"/>
      <c r="BJ668" s="25"/>
      <c r="BK668" s="97"/>
      <c r="BR668" s="2"/>
      <c r="BS668" s="2"/>
      <c r="BT668" s="2"/>
      <c r="BU668" s="2"/>
      <c r="BV668" s="2"/>
      <c r="BW668" s="2"/>
      <c r="BX668" s="2"/>
      <c r="BY668" s="2"/>
      <c r="BZ668" s="2"/>
      <c r="CA668" s="2"/>
      <c r="CB668" s="2"/>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c r="DC668" s="2"/>
      <c r="DD668" s="2"/>
      <c r="DE668" s="2"/>
      <c r="DF668" s="2"/>
      <c r="DG668" s="2"/>
      <c r="DH668" s="2"/>
      <c r="DI668" s="2"/>
      <c r="DJ668" s="2"/>
      <c r="DK668" s="2"/>
      <c r="DL668" s="2"/>
      <c r="DM668" s="2"/>
      <c r="DN668" s="2"/>
      <c r="DO668" s="2"/>
      <c r="DP668" s="2"/>
      <c r="DQ668" s="2"/>
      <c r="DR668" s="2"/>
      <c r="DS668" s="2"/>
      <c r="DT668" s="2"/>
      <c r="DU668" s="2"/>
      <c r="DV668" s="2"/>
      <c r="DW668" s="2"/>
      <c r="DX668" s="2"/>
      <c r="DY668" s="2"/>
      <c r="DZ668" s="2"/>
      <c r="EA668" s="2"/>
      <c r="EB668" s="2"/>
      <c r="EC668" s="2"/>
      <c r="ED668" s="2"/>
      <c r="EE668" s="2"/>
      <c r="EF668" s="2"/>
      <c r="EG668" s="2"/>
      <c r="EH668" s="2"/>
      <c r="EI668" s="2"/>
      <c r="EJ668" s="2"/>
      <c r="EK668" s="2"/>
      <c r="EL668" s="2"/>
      <c r="EM668" s="2"/>
      <c r="EN668" s="2"/>
      <c r="EO668" s="2"/>
      <c r="EP668" s="2"/>
      <c r="EQ668" s="2"/>
      <c r="ER668" s="2"/>
      <c r="ES668" s="2"/>
      <c r="ET668" s="2"/>
      <c r="EU668" s="2"/>
      <c r="EV668" s="2"/>
      <c r="EW668" s="2"/>
      <c r="EX668" s="2"/>
      <c r="EY668" s="2"/>
      <c r="EZ668" s="2"/>
      <c r="FA668" s="2"/>
      <c r="FB668" s="2"/>
      <c r="FC668" s="2"/>
      <c r="FD668" s="2"/>
      <c r="FE668" s="2"/>
      <c r="FF668" s="2"/>
      <c r="FG668" s="2"/>
      <c r="FH668" s="2"/>
      <c r="FI668" s="2"/>
      <c r="FJ668" s="2"/>
      <c r="FK668" s="2"/>
      <c r="FL668" s="2"/>
      <c r="FM668" s="2"/>
      <c r="FN668" s="2"/>
      <c r="FO668" s="2"/>
      <c r="FP668" s="2"/>
      <c r="FQ668" s="2"/>
      <c r="FR668" s="2"/>
      <c r="FS668" s="2"/>
      <c r="FT668" s="2"/>
      <c r="FU668" s="2"/>
      <c r="FV668" s="2"/>
      <c r="FW668" s="2"/>
      <c r="FX668" s="2"/>
      <c r="FY668" s="2"/>
      <c r="FZ668" s="2"/>
      <c r="GA668" s="2"/>
      <c r="GB668" s="2"/>
      <c r="GC668" s="2"/>
      <c r="GD668" s="2"/>
      <c r="GE668" s="2"/>
      <c r="GF668" s="2"/>
      <c r="GG668" s="2"/>
      <c r="GH668" s="2"/>
      <c r="GI668" s="2"/>
      <c r="GJ668" s="2"/>
      <c r="GK668" s="2"/>
      <c r="GL668" s="2"/>
      <c r="GM668" s="2"/>
      <c r="GN668" s="2"/>
      <c r="GO668" s="2"/>
      <c r="GP668" s="2"/>
    </row>
    <row r="669" spans="6:198" s="1" customFormat="1" ht="13.5" customHeight="1">
      <c r="F669" s="25"/>
      <c r="G669" s="4"/>
      <c r="H669" s="4"/>
      <c r="I669" s="4"/>
      <c r="J669" s="347"/>
      <c r="K669" s="347"/>
      <c r="L669" s="347"/>
      <c r="M669" s="347"/>
      <c r="N669" s="347"/>
      <c r="O669" s="347"/>
      <c r="P669" s="347"/>
      <c r="Q669" s="347"/>
      <c r="R669" s="347"/>
      <c r="S669" s="347"/>
      <c r="T669" s="347"/>
      <c r="U669" s="347"/>
      <c r="V669" s="347"/>
      <c r="W669" s="347"/>
      <c r="X669" s="347"/>
      <c r="Y669" s="347"/>
      <c r="Z669" s="347"/>
      <c r="AA669" s="347"/>
      <c r="AB669" s="347"/>
      <c r="AC669" s="347"/>
      <c r="AD669" s="347"/>
      <c r="AE669" s="347"/>
      <c r="AF669" s="347"/>
      <c r="AG669" s="347"/>
      <c r="AH669" s="347"/>
      <c r="AI669" s="347"/>
      <c r="AJ669" s="347"/>
      <c r="AK669" s="347"/>
      <c r="AL669" s="347"/>
      <c r="AM669" s="347"/>
      <c r="AN669" s="347"/>
      <c r="AO669" s="347"/>
      <c r="AP669" s="347"/>
      <c r="AQ669" s="347"/>
      <c r="AR669" s="347"/>
      <c r="AS669" s="347"/>
      <c r="AT669" s="347"/>
      <c r="AU669" s="347"/>
      <c r="AV669" s="347"/>
      <c r="AW669" s="347"/>
      <c r="AX669" s="347"/>
      <c r="AY669" s="347"/>
      <c r="AZ669" s="347"/>
      <c r="BA669" s="347"/>
      <c r="BB669" s="347"/>
      <c r="BC669" s="347"/>
      <c r="BD669" s="347"/>
      <c r="BE669" s="347"/>
      <c r="BF669" s="347"/>
      <c r="BG669" s="347"/>
      <c r="BH669" s="357"/>
      <c r="BI669" s="25"/>
      <c r="BJ669" s="25"/>
      <c r="BK669" s="97"/>
      <c r="BR669" s="2"/>
      <c r="BS669" s="2"/>
      <c r="BT669" s="2"/>
      <c r="BU669" s="2"/>
      <c r="BV669" s="2"/>
      <c r="BW669" s="2"/>
      <c r="BX669" s="2"/>
      <c r="BY669" s="2"/>
      <c r="BZ669" s="2"/>
      <c r="CA669" s="2"/>
      <c r="CB669" s="2"/>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c r="DC669" s="2"/>
      <c r="DD669" s="2"/>
      <c r="DE669" s="2"/>
      <c r="DF669" s="2"/>
      <c r="DG669" s="2"/>
      <c r="DH669" s="2"/>
      <c r="DI669" s="2"/>
      <c r="DJ669" s="2"/>
      <c r="DK669" s="2"/>
      <c r="DL669" s="2"/>
      <c r="DM669" s="2"/>
      <c r="DN669" s="2"/>
      <c r="DO669" s="2"/>
      <c r="DP669" s="2"/>
      <c r="DQ669" s="2"/>
      <c r="DR669" s="2"/>
      <c r="DS669" s="2"/>
      <c r="DT669" s="2"/>
      <c r="DU669" s="2"/>
      <c r="DV669" s="2"/>
      <c r="DW669" s="2"/>
      <c r="DX669" s="2"/>
      <c r="DY669" s="2"/>
      <c r="DZ669" s="2"/>
      <c r="EA669" s="2"/>
      <c r="EB669" s="2"/>
      <c r="EC669" s="2"/>
      <c r="ED669" s="2"/>
      <c r="EE669" s="2"/>
      <c r="EF669" s="2"/>
      <c r="EG669" s="2"/>
      <c r="EH669" s="2"/>
      <c r="EI669" s="2"/>
      <c r="EJ669" s="2"/>
      <c r="EK669" s="2"/>
      <c r="EL669" s="2"/>
      <c r="EM669" s="2"/>
      <c r="EN669" s="2"/>
      <c r="EO669" s="2"/>
      <c r="EP669" s="2"/>
      <c r="EQ669" s="2"/>
      <c r="ER669" s="2"/>
      <c r="ES669" s="2"/>
      <c r="ET669" s="2"/>
      <c r="EU669" s="2"/>
      <c r="EV669" s="2"/>
      <c r="EW669" s="2"/>
      <c r="EX669" s="2"/>
      <c r="EY669" s="2"/>
      <c r="EZ669" s="2"/>
      <c r="FA669" s="2"/>
      <c r="FB669" s="2"/>
      <c r="FC669" s="2"/>
      <c r="FD669" s="2"/>
      <c r="FE669" s="2"/>
      <c r="FF669" s="2"/>
      <c r="FG669" s="2"/>
      <c r="FH669" s="2"/>
      <c r="FI669" s="2"/>
      <c r="FJ669" s="2"/>
      <c r="FK669" s="2"/>
      <c r="FL669" s="2"/>
      <c r="FM669" s="2"/>
      <c r="FN669" s="2"/>
      <c r="FO669" s="2"/>
      <c r="FP669" s="2"/>
      <c r="FQ669" s="2"/>
      <c r="FR669" s="2"/>
      <c r="FS669" s="2"/>
      <c r="FT669" s="2"/>
      <c r="FU669" s="2"/>
      <c r="FV669" s="2"/>
      <c r="FW669" s="2"/>
      <c r="FX669" s="2"/>
      <c r="FY669" s="2"/>
      <c r="FZ669" s="2"/>
      <c r="GA669" s="2"/>
      <c r="GB669" s="2"/>
      <c r="GC669" s="2"/>
      <c r="GD669" s="2"/>
      <c r="GE669" s="2"/>
      <c r="GF669" s="2"/>
      <c r="GG669" s="2"/>
      <c r="GH669" s="2"/>
      <c r="GI669" s="2"/>
      <c r="GJ669" s="2"/>
      <c r="GK669" s="2"/>
      <c r="GL669" s="2"/>
      <c r="GM669" s="2"/>
      <c r="GN669" s="2"/>
      <c r="GO669" s="2"/>
      <c r="GP669" s="2"/>
    </row>
    <row r="670" spans="6:198" s="1" customFormat="1" ht="13.5" customHeight="1">
      <c r="F670" s="25"/>
      <c r="G670" s="4"/>
      <c r="H670" s="4"/>
      <c r="I670" s="4"/>
      <c r="J670" s="347"/>
      <c r="K670" s="347"/>
      <c r="L670" s="347"/>
      <c r="M670" s="347"/>
      <c r="N670" s="347"/>
      <c r="O670" s="347"/>
      <c r="P670" s="347"/>
      <c r="Q670" s="347"/>
      <c r="R670" s="347"/>
      <c r="S670" s="347"/>
      <c r="T670" s="347"/>
      <c r="U670" s="347"/>
      <c r="V670" s="347"/>
      <c r="W670" s="347"/>
      <c r="X670" s="347"/>
      <c r="Y670" s="347"/>
      <c r="Z670" s="347"/>
      <c r="AA670" s="347"/>
      <c r="AB670" s="347"/>
      <c r="AC670" s="347"/>
      <c r="AD670" s="347"/>
      <c r="AE670" s="347"/>
      <c r="AF670" s="347"/>
      <c r="AG670" s="347"/>
      <c r="AH670" s="347"/>
      <c r="AI670" s="347"/>
      <c r="AJ670" s="347"/>
      <c r="AK670" s="347"/>
      <c r="AL670" s="347"/>
      <c r="AM670" s="347"/>
      <c r="AN670" s="347"/>
      <c r="AO670" s="347"/>
      <c r="AP670" s="347"/>
      <c r="AQ670" s="347"/>
      <c r="AR670" s="347"/>
      <c r="AS670" s="347"/>
      <c r="AT670" s="347"/>
      <c r="AU670" s="347"/>
      <c r="AV670" s="347"/>
      <c r="AW670" s="347"/>
      <c r="AX670" s="347"/>
      <c r="AY670" s="347"/>
      <c r="AZ670" s="347"/>
      <c r="BA670" s="347"/>
      <c r="BB670" s="347"/>
      <c r="BC670" s="347"/>
      <c r="BD670" s="347"/>
      <c r="BE670" s="347"/>
      <c r="BF670" s="347"/>
      <c r="BG670" s="347"/>
      <c r="BH670" s="357"/>
      <c r="BI670" s="25"/>
      <c r="BJ670" s="25"/>
      <c r="BK670" s="97"/>
      <c r="BR670" s="2"/>
      <c r="BS670" s="2"/>
      <c r="BT670" s="2"/>
      <c r="BU670" s="2"/>
      <c r="BV670" s="2"/>
      <c r="BW670" s="2"/>
      <c r="BX670" s="2"/>
      <c r="BY670" s="2"/>
      <c r="BZ670" s="2"/>
      <c r="CA670" s="2"/>
      <c r="CB670" s="2"/>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c r="DE670" s="2"/>
      <c r="DF670" s="2"/>
      <c r="DG670" s="2"/>
      <c r="DH670" s="2"/>
      <c r="DI670" s="2"/>
      <c r="DJ670" s="2"/>
      <c r="DK670" s="2"/>
      <c r="DL670" s="2"/>
      <c r="DM670" s="2"/>
      <c r="DN670" s="2"/>
      <c r="DO670" s="2"/>
      <c r="DP670" s="2"/>
      <c r="DQ670" s="2"/>
      <c r="DR670" s="2"/>
      <c r="DS670" s="2"/>
      <c r="DT670" s="2"/>
      <c r="DU670" s="2"/>
      <c r="DV670" s="2"/>
      <c r="DW670" s="2"/>
      <c r="DX670" s="2"/>
      <c r="DY670" s="2"/>
      <c r="DZ670" s="2"/>
      <c r="EA670" s="2"/>
      <c r="EB670" s="2"/>
      <c r="EC670" s="2"/>
      <c r="ED670" s="2"/>
      <c r="EE670" s="2"/>
      <c r="EF670" s="2"/>
      <c r="EG670" s="2"/>
      <c r="EH670" s="2"/>
      <c r="EI670" s="2"/>
      <c r="EJ670" s="2"/>
      <c r="EK670" s="2"/>
      <c r="EL670" s="2"/>
      <c r="EM670" s="2"/>
      <c r="EN670" s="2"/>
      <c r="EO670" s="2"/>
      <c r="EP670" s="2"/>
      <c r="EQ670" s="2"/>
      <c r="ER670" s="2"/>
      <c r="ES670" s="2"/>
      <c r="ET670" s="2"/>
      <c r="EU670" s="2"/>
      <c r="EV670" s="2"/>
      <c r="EW670" s="2"/>
      <c r="EX670" s="2"/>
      <c r="EY670" s="2"/>
      <c r="EZ670" s="2"/>
      <c r="FA670" s="2"/>
      <c r="FB670" s="2"/>
      <c r="FC670" s="2"/>
      <c r="FD670" s="2"/>
      <c r="FE670" s="2"/>
      <c r="FF670" s="2"/>
      <c r="FG670" s="2"/>
      <c r="FH670" s="2"/>
      <c r="FI670" s="2"/>
      <c r="FJ670" s="2"/>
      <c r="FK670" s="2"/>
      <c r="FL670" s="2"/>
      <c r="FM670" s="2"/>
      <c r="FN670" s="2"/>
      <c r="FO670" s="2"/>
      <c r="FP670" s="2"/>
      <c r="FQ670" s="2"/>
      <c r="FR670" s="2"/>
      <c r="FS670" s="2"/>
      <c r="FT670" s="2"/>
      <c r="FU670" s="2"/>
      <c r="FV670" s="2"/>
      <c r="FW670" s="2"/>
      <c r="FX670" s="2"/>
      <c r="FY670" s="2"/>
      <c r="FZ670" s="2"/>
      <c r="GA670" s="2"/>
      <c r="GB670" s="2"/>
      <c r="GC670" s="2"/>
      <c r="GD670" s="2"/>
      <c r="GE670" s="2"/>
      <c r="GF670" s="2"/>
      <c r="GG670" s="2"/>
      <c r="GH670" s="2"/>
      <c r="GI670" s="2"/>
      <c r="GJ670" s="2"/>
      <c r="GK670" s="2"/>
      <c r="GL670" s="2"/>
      <c r="GM670" s="2"/>
      <c r="GN670" s="2"/>
      <c r="GO670" s="2"/>
      <c r="GP670" s="2"/>
    </row>
    <row r="671" spans="6:198" s="1" customFormat="1" ht="13.5" customHeight="1">
      <c r="F671" s="25"/>
      <c r="G671" s="4"/>
      <c r="H671" s="4"/>
      <c r="I671" s="4"/>
      <c r="J671" s="347"/>
      <c r="K671" s="347"/>
      <c r="L671" s="347"/>
      <c r="M671" s="347"/>
      <c r="N671" s="347"/>
      <c r="O671" s="347"/>
      <c r="P671" s="347"/>
      <c r="Q671" s="347"/>
      <c r="R671" s="347"/>
      <c r="S671" s="347"/>
      <c r="T671" s="347"/>
      <c r="U671" s="347"/>
      <c r="V671" s="347"/>
      <c r="W671" s="347"/>
      <c r="X671" s="347"/>
      <c r="Y671" s="347"/>
      <c r="Z671" s="347"/>
      <c r="AA671" s="347"/>
      <c r="AB671" s="347"/>
      <c r="AC671" s="347"/>
      <c r="AD671" s="347"/>
      <c r="AE671" s="347"/>
      <c r="AF671" s="347"/>
      <c r="AG671" s="347"/>
      <c r="AH671" s="347"/>
      <c r="AI671" s="347"/>
      <c r="AJ671" s="347"/>
      <c r="AK671" s="347"/>
      <c r="AL671" s="347"/>
      <c r="AM671" s="347"/>
      <c r="AN671" s="347"/>
      <c r="AO671" s="347"/>
      <c r="AP671" s="347"/>
      <c r="AQ671" s="347"/>
      <c r="AR671" s="347"/>
      <c r="AS671" s="347"/>
      <c r="AT671" s="347"/>
      <c r="AU671" s="347"/>
      <c r="AV671" s="347"/>
      <c r="AW671" s="347"/>
      <c r="AX671" s="347"/>
      <c r="AY671" s="347"/>
      <c r="AZ671" s="347"/>
      <c r="BA671" s="347"/>
      <c r="BB671" s="347"/>
      <c r="BC671" s="347"/>
      <c r="BD671" s="347"/>
      <c r="BE671" s="347"/>
      <c r="BF671" s="347"/>
      <c r="BG671" s="347"/>
      <c r="BH671" s="357"/>
      <c r="BI671" s="25"/>
      <c r="BJ671" s="25"/>
      <c r="BK671" s="97"/>
      <c r="BR671" s="2"/>
      <c r="BS671" s="2"/>
      <c r="BT671" s="2"/>
      <c r="BU671" s="2"/>
      <c r="BV671" s="2"/>
      <c r="BW671" s="2"/>
      <c r="BX671" s="2"/>
      <c r="BY671" s="2"/>
      <c r="BZ671" s="2"/>
      <c r="CA671" s="2"/>
      <c r="CB671" s="2"/>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c r="DD671" s="2"/>
      <c r="DE671" s="2"/>
      <c r="DF671" s="2"/>
      <c r="DG671" s="2"/>
      <c r="DH671" s="2"/>
      <c r="DI671" s="2"/>
      <c r="DJ671" s="2"/>
      <c r="DK671" s="2"/>
      <c r="DL671" s="2"/>
      <c r="DM671" s="2"/>
      <c r="DN671" s="2"/>
      <c r="DO671" s="2"/>
      <c r="DP671" s="2"/>
      <c r="DQ671" s="2"/>
      <c r="DR671" s="2"/>
      <c r="DS671" s="2"/>
      <c r="DT671" s="2"/>
      <c r="DU671" s="2"/>
      <c r="DV671" s="2"/>
      <c r="DW671" s="2"/>
      <c r="DX671" s="2"/>
      <c r="DY671" s="2"/>
      <c r="DZ671" s="2"/>
      <c r="EA671" s="2"/>
      <c r="EB671" s="2"/>
      <c r="EC671" s="2"/>
      <c r="ED671" s="2"/>
      <c r="EE671" s="2"/>
      <c r="EF671" s="2"/>
      <c r="EG671" s="2"/>
      <c r="EH671" s="2"/>
      <c r="EI671" s="2"/>
      <c r="EJ671" s="2"/>
      <c r="EK671" s="2"/>
      <c r="EL671" s="2"/>
      <c r="EM671" s="2"/>
      <c r="EN671" s="2"/>
      <c r="EO671" s="2"/>
      <c r="EP671" s="2"/>
      <c r="EQ671" s="2"/>
      <c r="ER671" s="2"/>
      <c r="ES671" s="2"/>
      <c r="ET671" s="2"/>
      <c r="EU671" s="2"/>
      <c r="EV671" s="2"/>
      <c r="EW671" s="2"/>
      <c r="EX671" s="2"/>
      <c r="EY671" s="2"/>
      <c r="EZ671" s="2"/>
      <c r="FA671" s="2"/>
      <c r="FB671" s="2"/>
      <c r="FC671" s="2"/>
      <c r="FD671" s="2"/>
      <c r="FE671" s="2"/>
      <c r="FF671" s="2"/>
      <c r="FG671" s="2"/>
      <c r="FH671" s="2"/>
      <c r="FI671" s="2"/>
      <c r="FJ671" s="2"/>
      <c r="FK671" s="2"/>
      <c r="FL671" s="2"/>
      <c r="FM671" s="2"/>
      <c r="FN671" s="2"/>
      <c r="FO671" s="2"/>
      <c r="FP671" s="2"/>
      <c r="FQ671" s="2"/>
      <c r="FR671" s="2"/>
      <c r="FS671" s="2"/>
      <c r="FT671" s="2"/>
      <c r="FU671" s="2"/>
      <c r="FV671" s="2"/>
      <c r="FW671" s="2"/>
      <c r="FX671" s="2"/>
      <c r="FY671" s="2"/>
      <c r="FZ671" s="2"/>
      <c r="GA671" s="2"/>
      <c r="GB671" s="2"/>
      <c r="GC671" s="2"/>
      <c r="GD671" s="2"/>
      <c r="GE671" s="2"/>
      <c r="GF671" s="2"/>
      <c r="GG671" s="2"/>
      <c r="GH671" s="2"/>
      <c r="GI671" s="2"/>
      <c r="GJ671" s="2"/>
      <c r="GK671" s="2"/>
      <c r="GL671" s="2"/>
      <c r="GM671" s="2"/>
      <c r="GN671" s="2"/>
      <c r="GO671" s="2"/>
      <c r="GP671" s="2"/>
    </row>
    <row r="672" spans="6:198" s="1" customFormat="1" ht="13.5" customHeight="1" thickBot="1">
      <c r="F672" s="192"/>
      <c r="G672" s="193"/>
      <c r="H672" s="193"/>
      <c r="I672" s="193"/>
      <c r="J672" s="193"/>
      <c r="K672" s="193"/>
      <c r="L672" s="193"/>
      <c r="M672" s="193"/>
      <c r="N672" s="193"/>
      <c r="O672" s="193"/>
      <c r="P672" s="193"/>
      <c r="Q672" s="193"/>
      <c r="R672" s="193"/>
      <c r="S672" s="193"/>
      <c r="T672" s="193"/>
      <c r="U672" s="193"/>
      <c r="V672" s="193"/>
      <c r="W672" s="193"/>
      <c r="X672" s="193"/>
      <c r="Y672" s="193"/>
      <c r="Z672" s="193"/>
      <c r="AA672" s="193"/>
      <c r="AB672" s="193"/>
      <c r="AC672" s="193"/>
      <c r="AD672" s="193"/>
      <c r="AE672" s="193"/>
      <c r="AF672" s="193"/>
      <c r="AG672" s="193"/>
      <c r="AH672" s="193"/>
      <c r="AI672" s="193"/>
      <c r="AJ672" s="193"/>
      <c r="AK672" s="193"/>
      <c r="AL672" s="193"/>
      <c r="AM672" s="193"/>
      <c r="AN672" s="193"/>
      <c r="AO672" s="193"/>
      <c r="AP672" s="193"/>
      <c r="AQ672" s="193"/>
      <c r="AR672" s="193"/>
      <c r="AS672" s="193"/>
      <c r="AT672" s="193"/>
      <c r="AU672" s="193"/>
      <c r="AV672" s="193"/>
      <c r="AW672" s="193"/>
      <c r="AX672" s="193"/>
      <c r="AY672" s="193"/>
      <c r="AZ672" s="193"/>
      <c r="BA672" s="193"/>
      <c r="BB672" s="193"/>
      <c r="BC672" s="193"/>
      <c r="BD672" s="193"/>
      <c r="BE672" s="193"/>
      <c r="BF672" s="193"/>
      <c r="BG672" s="193"/>
      <c r="BH672" s="193"/>
      <c r="BI672" s="193"/>
      <c r="BJ672" s="193"/>
      <c r="BK672" s="97"/>
      <c r="BR672" s="2"/>
      <c r="BS672" s="2"/>
      <c r="BT672" s="2"/>
      <c r="BU672" s="2"/>
      <c r="BV672" s="2"/>
      <c r="BW672" s="2"/>
      <c r="BX672" s="2"/>
      <c r="BY672" s="2"/>
      <c r="BZ672" s="2"/>
      <c r="CA672" s="2"/>
      <c r="CB672" s="2"/>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c r="DD672" s="2"/>
      <c r="DE672" s="2"/>
      <c r="DF672" s="2"/>
      <c r="DG672" s="2"/>
      <c r="DH672" s="2"/>
      <c r="DI672" s="2"/>
      <c r="DJ672" s="2"/>
      <c r="DK672" s="2"/>
      <c r="DL672" s="2"/>
      <c r="DM672" s="2"/>
      <c r="DN672" s="2"/>
      <c r="DO672" s="2"/>
      <c r="DP672" s="2"/>
      <c r="DQ672" s="2"/>
      <c r="DR672" s="2"/>
      <c r="DS672" s="2"/>
      <c r="DT672" s="2"/>
      <c r="DU672" s="2"/>
      <c r="DV672" s="2"/>
      <c r="DW672" s="2"/>
      <c r="DX672" s="2"/>
      <c r="DY672" s="2"/>
      <c r="DZ672" s="2"/>
      <c r="EA672" s="2"/>
      <c r="EB672" s="2"/>
      <c r="EC672" s="2"/>
      <c r="ED672" s="2"/>
      <c r="EE672" s="2"/>
      <c r="EF672" s="2"/>
      <c r="EG672" s="2"/>
      <c r="EH672" s="2"/>
      <c r="EI672" s="2"/>
      <c r="EJ672" s="2"/>
      <c r="EK672" s="2"/>
      <c r="EL672" s="2"/>
      <c r="EM672" s="2"/>
      <c r="EN672" s="2"/>
      <c r="EO672" s="2"/>
      <c r="EP672" s="2"/>
      <c r="EQ672" s="2"/>
      <c r="ER672" s="2"/>
      <c r="ES672" s="2"/>
      <c r="ET672" s="2"/>
      <c r="EU672" s="2"/>
      <c r="EV672" s="2"/>
      <c r="EW672" s="2"/>
      <c r="EX672" s="2"/>
      <c r="EY672" s="2"/>
      <c r="EZ672" s="2"/>
      <c r="FA672" s="2"/>
      <c r="FB672" s="2"/>
      <c r="FC672" s="2"/>
      <c r="FD672" s="2"/>
      <c r="FE672" s="2"/>
      <c r="FF672" s="2"/>
      <c r="FG672" s="2"/>
      <c r="FH672" s="2"/>
      <c r="FI672" s="2"/>
      <c r="FJ672" s="2"/>
      <c r="FK672" s="2"/>
      <c r="FL672" s="2"/>
      <c r="FM672" s="2"/>
      <c r="FN672" s="2"/>
      <c r="FO672" s="2"/>
      <c r="FP672" s="2"/>
      <c r="FQ672" s="2"/>
      <c r="FR672" s="2"/>
      <c r="FS672" s="2"/>
      <c r="FT672" s="2"/>
      <c r="FU672" s="2"/>
      <c r="FV672" s="2"/>
      <c r="FW672" s="2"/>
      <c r="FX672" s="2"/>
      <c r="FY672" s="2"/>
      <c r="FZ672" s="2"/>
      <c r="GA672" s="2"/>
      <c r="GB672" s="2"/>
      <c r="GC672" s="2"/>
      <c r="GD672" s="2"/>
      <c r="GE672" s="2"/>
      <c r="GF672" s="2"/>
      <c r="GG672" s="2"/>
      <c r="GH672" s="2"/>
      <c r="GI672" s="2"/>
      <c r="GJ672" s="2"/>
      <c r="GK672" s="2"/>
      <c r="GL672" s="2"/>
      <c r="GM672" s="2"/>
      <c r="GN672" s="2"/>
      <c r="GO672" s="2"/>
      <c r="GP672" s="2"/>
    </row>
    <row r="673" spans="6:198" s="1" customFormat="1" ht="18" customHeight="1">
      <c r="F673" s="550" t="str">
        <f>[2]Setup!$B$5</f>
        <v>Precise Mortgage Funding 2018-2B plc</v>
      </c>
      <c r="G673" s="550"/>
      <c r="H673" s="550"/>
      <c r="I673" s="550"/>
      <c r="J673" s="550"/>
      <c r="K673" s="550"/>
      <c r="L673" s="550"/>
      <c r="M673" s="550"/>
      <c r="N673" s="550"/>
      <c r="O673" s="550"/>
      <c r="P673" s="550"/>
      <c r="Q673" s="550"/>
      <c r="R673" s="550"/>
      <c r="S673" s="550"/>
      <c r="T673" s="550"/>
      <c r="U673" s="550"/>
      <c r="V673" s="550"/>
      <c r="W673" s="550"/>
      <c r="X673" s="550"/>
      <c r="Y673" s="550"/>
      <c r="Z673" s="550"/>
      <c r="AA673" s="550"/>
      <c r="AB673" s="550"/>
      <c r="AC673" s="550"/>
      <c r="AD673" s="550"/>
      <c r="AE673" s="550"/>
      <c r="AF673" s="550"/>
      <c r="AG673" s="550"/>
      <c r="AH673" s="550"/>
      <c r="AI673" s="550"/>
      <c r="AJ673" s="550"/>
      <c r="AK673" s="550"/>
      <c r="AL673" s="550"/>
      <c r="AM673" s="550"/>
      <c r="AN673" s="550"/>
      <c r="AO673" s="550"/>
      <c r="AP673" s="550"/>
      <c r="AQ673" s="550"/>
      <c r="AR673" s="550"/>
      <c r="AS673" s="550"/>
      <c r="AT673" s="550"/>
      <c r="AU673" s="550"/>
      <c r="AV673" s="550"/>
      <c r="AW673" s="550"/>
      <c r="AX673" s="550"/>
      <c r="AY673" s="550"/>
      <c r="AZ673" s="550"/>
      <c r="BA673" s="550"/>
      <c r="BB673" s="550"/>
      <c r="BC673" s="550"/>
      <c r="BD673" s="550"/>
      <c r="BE673" s="550"/>
      <c r="BF673" s="550"/>
      <c r="BG673" s="550"/>
      <c r="BH673" s="550"/>
      <c r="BI673" s="550"/>
      <c r="BJ673" s="550"/>
      <c r="BK673" s="550"/>
      <c r="BR673" s="2"/>
      <c r="BS673" s="2"/>
      <c r="BT673" s="2"/>
      <c r="BU673" s="2"/>
      <c r="BV673" s="2"/>
      <c r="BW673" s="2"/>
      <c r="BX673" s="2"/>
      <c r="BY673" s="2"/>
      <c r="BZ673" s="2"/>
      <c r="CA673" s="2"/>
      <c r="CB673" s="2"/>
      <c r="CC673" s="2"/>
      <c r="CD673" s="2"/>
      <c r="CE673" s="2"/>
      <c r="CF673" s="2"/>
      <c r="CG673" s="2"/>
      <c r="CH673" s="2"/>
      <c r="CI673" s="2"/>
      <c r="CJ673" s="2"/>
      <c r="CK673" s="2"/>
      <c r="CL673" s="2"/>
      <c r="CM673" s="2"/>
      <c r="CN673" s="2"/>
      <c r="CO673" s="2"/>
      <c r="CP673" s="2"/>
      <c r="CQ673" s="2"/>
      <c r="CR673" s="2"/>
      <c r="CS673" s="2"/>
      <c r="CT673" s="2"/>
      <c r="CU673" s="2"/>
      <c r="CV673" s="2"/>
      <c r="CW673" s="2"/>
      <c r="CX673" s="2"/>
      <c r="CY673" s="2"/>
      <c r="CZ673" s="2"/>
      <c r="DA673" s="2"/>
      <c r="DB673" s="2"/>
      <c r="DC673" s="2"/>
      <c r="DD673" s="2"/>
      <c r="DE673" s="2"/>
      <c r="DF673" s="2"/>
      <c r="DG673" s="2"/>
      <c r="DH673" s="2"/>
      <c r="DI673" s="2"/>
      <c r="DJ673" s="2"/>
      <c r="DK673" s="2"/>
      <c r="DL673" s="2"/>
      <c r="DM673" s="2"/>
      <c r="DN673" s="2"/>
      <c r="DO673" s="2"/>
      <c r="DP673" s="2"/>
      <c r="DQ673" s="2"/>
      <c r="DR673" s="2"/>
      <c r="DS673" s="2"/>
      <c r="DT673" s="2"/>
      <c r="DU673" s="2"/>
      <c r="DV673" s="2"/>
      <c r="DW673" s="2"/>
      <c r="DX673" s="2"/>
      <c r="DY673" s="2"/>
      <c r="DZ673" s="2"/>
      <c r="EA673" s="2"/>
      <c r="EB673" s="2"/>
      <c r="EC673" s="2"/>
      <c r="ED673" s="2"/>
      <c r="EE673" s="2"/>
      <c r="EF673" s="2"/>
      <c r="EG673" s="2"/>
      <c r="EH673" s="2"/>
      <c r="EI673" s="2"/>
      <c r="EJ673" s="2"/>
      <c r="EK673" s="2"/>
      <c r="EL673" s="2"/>
      <c r="EM673" s="2"/>
      <c r="EN673" s="2"/>
      <c r="EO673" s="2"/>
      <c r="EP673" s="2"/>
      <c r="EQ673" s="2"/>
      <c r="ER673" s="2"/>
      <c r="ES673" s="2"/>
      <c r="ET673" s="2"/>
      <c r="EU673" s="2"/>
      <c r="EV673" s="2"/>
      <c r="EW673" s="2"/>
      <c r="EX673" s="2"/>
      <c r="EY673" s="2"/>
      <c r="EZ673" s="2"/>
      <c r="FA673" s="2"/>
      <c r="FB673" s="2"/>
      <c r="FC673" s="2"/>
      <c r="FD673" s="2"/>
      <c r="FE673" s="2"/>
      <c r="FF673" s="2"/>
      <c r="FG673" s="2"/>
      <c r="FH673" s="2"/>
      <c r="FI673" s="2"/>
      <c r="FJ673" s="2"/>
      <c r="FK673" s="2"/>
      <c r="FL673" s="2"/>
      <c r="FM673" s="2"/>
      <c r="FN673" s="2"/>
      <c r="FO673" s="2"/>
      <c r="FP673" s="2"/>
      <c r="FQ673" s="2"/>
      <c r="FR673" s="2"/>
      <c r="FS673" s="2"/>
      <c r="FT673" s="2"/>
      <c r="FU673" s="2"/>
      <c r="FV673" s="2"/>
      <c r="FW673" s="2"/>
      <c r="FX673" s="2"/>
      <c r="FY673" s="2"/>
      <c r="FZ673" s="2"/>
      <c r="GA673" s="2"/>
      <c r="GB673" s="2"/>
      <c r="GC673" s="2"/>
      <c r="GD673" s="2"/>
      <c r="GE673" s="2"/>
      <c r="GF673" s="2"/>
      <c r="GG673" s="2"/>
      <c r="GH673" s="2"/>
      <c r="GI673" s="2"/>
      <c r="GJ673" s="2"/>
      <c r="GK673" s="2"/>
      <c r="GL673" s="2"/>
      <c r="GM673" s="2"/>
      <c r="GN673" s="2"/>
      <c r="GO673" s="2"/>
      <c r="GP673" s="2"/>
    </row>
    <row r="674" spans="6:198" s="1" customFormat="1" ht="15" customHeight="1">
      <c r="F674" s="551" t="s">
        <v>1</v>
      </c>
      <c r="G674" s="551"/>
      <c r="H674" s="551"/>
      <c r="I674" s="551"/>
      <c r="J674" s="551"/>
      <c r="K674" s="551"/>
      <c r="L674" s="551"/>
      <c r="M674" s="551"/>
      <c r="N674" s="551"/>
      <c r="O674" s="551"/>
      <c r="P674" s="551"/>
      <c r="Q674" s="551"/>
      <c r="R674" s="551"/>
      <c r="S674" s="551"/>
      <c r="T674" s="551"/>
      <c r="U674" s="551"/>
      <c r="V674" s="551"/>
      <c r="W674" s="551"/>
      <c r="X674" s="551"/>
      <c r="Y674" s="551"/>
      <c r="Z674" s="551"/>
      <c r="AA674" s="551"/>
      <c r="AB674" s="551"/>
      <c r="AC674" s="551"/>
      <c r="AD674" s="551"/>
      <c r="AE674" s="551"/>
      <c r="AF674" s="551"/>
      <c r="AG674" s="551"/>
      <c r="AH674" s="551"/>
      <c r="AI674" s="551"/>
      <c r="AJ674" s="551"/>
      <c r="AK674" s="551"/>
      <c r="AL674" s="551"/>
      <c r="AM674" s="551"/>
      <c r="AN674" s="551"/>
      <c r="AO674" s="551"/>
      <c r="AP674" s="551"/>
      <c r="AQ674" s="551"/>
      <c r="AR674" s="551"/>
      <c r="AS674" s="551"/>
      <c r="AT674" s="551"/>
      <c r="AU674" s="551"/>
      <c r="AV674" s="551"/>
      <c r="AW674" s="551"/>
      <c r="AX674" s="551"/>
      <c r="AY674" s="551"/>
      <c r="AZ674" s="551"/>
      <c r="BA674" s="551"/>
      <c r="BB674" s="551"/>
      <c r="BC674" s="551"/>
      <c r="BD674" s="551"/>
      <c r="BE674" s="551"/>
      <c r="BF674" s="551"/>
      <c r="BG674" s="551"/>
      <c r="BH674" s="551"/>
      <c r="BI674" s="551"/>
      <c r="BJ674" s="551"/>
      <c r="BK674" s="551"/>
      <c r="BR674" s="2"/>
      <c r="BS674" s="2"/>
      <c r="BT674" s="2"/>
      <c r="BU674" s="2"/>
      <c r="BV674" s="2"/>
      <c r="BW674" s="2"/>
      <c r="BX674" s="2"/>
      <c r="BY674" s="2"/>
      <c r="BZ674" s="2"/>
      <c r="CA674" s="2"/>
      <c r="CB674" s="2"/>
      <c r="CC674" s="2"/>
      <c r="CD674" s="2"/>
      <c r="CE674" s="2"/>
      <c r="CF674" s="2"/>
      <c r="CG674" s="2"/>
      <c r="CH674" s="2"/>
      <c r="CI674" s="2"/>
      <c r="CJ674" s="2"/>
      <c r="CK674" s="2"/>
      <c r="CL674" s="2"/>
      <c r="CM674" s="2"/>
      <c r="CN674" s="2"/>
      <c r="CO674" s="2"/>
      <c r="CP674" s="2"/>
      <c r="CQ674" s="2"/>
      <c r="CR674" s="2"/>
      <c r="CS674" s="2"/>
      <c r="CT674" s="2"/>
      <c r="CU674" s="2"/>
      <c r="CV674" s="2"/>
      <c r="CW674" s="2"/>
      <c r="CX674" s="2"/>
      <c r="CY674" s="2"/>
      <c r="CZ674" s="2"/>
      <c r="DA674" s="2"/>
      <c r="DB674" s="2"/>
      <c r="DC674" s="2"/>
      <c r="DD674" s="2"/>
      <c r="DE674" s="2"/>
      <c r="DF674" s="2"/>
      <c r="DG674" s="2"/>
      <c r="DH674" s="2"/>
      <c r="DI674" s="2"/>
      <c r="DJ674" s="2"/>
      <c r="DK674" s="2"/>
      <c r="DL674" s="2"/>
      <c r="DM674" s="2"/>
      <c r="DN674" s="2"/>
      <c r="DO674" s="2"/>
      <c r="DP674" s="2"/>
      <c r="DQ674" s="2"/>
      <c r="DR674" s="2"/>
      <c r="DS674" s="2"/>
      <c r="DT674" s="2"/>
      <c r="DU674" s="2"/>
      <c r="DV674" s="2"/>
      <c r="DW674" s="2"/>
      <c r="DX674" s="2"/>
      <c r="DY674" s="2"/>
      <c r="DZ674" s="2"/>
      <c r="EA674" s="2"/>
      <c r="EB674" s="2"/>
      <c r="EC674" s="2"/>
      <c r="ED674" s="2"/>
      <c r="EE674" s="2"/>
      <c r="EF674" s="2"/>
      <c r="EG674" s="2"/>
      <c r="EH674" s="2"/>
      <c r="EI674" s="2"/>
      <c r="EJ674" s="2"/>
      <c r="EK674" s="2"/>
      <c r="EL674" s="2"/>
      <c r="EM674" s="2"/>
      <c r="EN674" s="2"/>
      <c r="EO674" s="2"/>
      <c r="EP674" s="2"/>
      <c r="EQ674" s="2"/>
      <c r="ER674" s="2"/>
      <c r="ES674" s="2"/>
      <c r="ET674" s="2"/>
      <c r="EU674" s="2"/>
      <c r="EV674" s="2"/>
      <c r="EW674" s="2"/>
      <c r="EX674" s="2"/>
      <c r="EY674" s="2"/>
      <c r="EZ674" s="2"/>
      <c r="FA674" s="2"/>
      <c r="FB674" s="2"/>
      <c r="FC674" s="2"/>
      <c r="FD674" s="2"/>
      <c r="FE674" s="2"/>
      <c r="FF674" s="2"/>
      <c r="FG674" s="2"/>
      <c r="FH674" s="2"/>
      <c r="FI674" s="2"/>
      <c r="FJ674" s="2"/>
      <c r="FK674" s="2"/>
      <c r="FL674" s="2"/>
      <c r="FM674" s="2"/>
      <c r="FN674" s="2"/>
      <c r="FO674" s="2"/>
      <c r="FP674" s="2"/>
      <c r="FQ674" s="2"/>
      <c r="FR674" s="2"/>
      <c r="FS674" s="2"/>
      <c r="FT674" s="2"/>
      <c r="FU674" s="2"/>
      <c r="FV674" s="2"/>
      <c r="FW674" s="2"/>
      <c r="FX674" s="2"/>
      <c r="FY674" s="2"/>
      <c r="FZ674" s="2"/>
      <c r="GA674" s="2"/>
      <c r="GB674" s="2"/>
      <c r="GC674" s="2"/>
      <c r="GD674" s="2"/>
      <c r="GE674" s="2"/>
      <c r="GF674" s="2"/>
      <c r="GG674" s="2"/>
      <c r="GH674" s="2"/>
      <c r="GI674" s="2"/>
      <c r="GJ674" s="2"/>
      <c r="GK674" s="2"/>
      <c r="GL674" s="2"/>
      <c r="GM674" s="2"/>
      <c r="GN674" s="2"/>
      <c r="GO674" s="2"/>
      <c r="GP674" s="2"/>
    </row>
    <row r="675" spans="6:198" s="1" customFormat="1" ht="15" customHeight="1">
      <c r="F675" s="551" t="s">
        <v>2</v>
      </c>
      <c r="G675" s="551"/>
      <c r="H675" s="551"/>
      <c r="I675" s="551"/>
      <c r="J675" s="551"/>
      <c r="K675" s="551"/>
      <c r="L675" s="551"/>
      <c r="M675" s="551"/>
      <c r="N675" s="551"/>
      <c r="O675" s="551"/>
      <c r="P675" s="551"/>
      <c r="Q675" s="551"/>
      <c r="R675" s="551"/>
      <c r="S675" s="551"/>
      <c r="T675" s="551"/>
      <c r="U675" s="551"/>
      <c r="V675" s="551"/>
      <c r="W675" s="551"/>
      <c r="X675" s="551"/>
      <c r="Y675" s="551"/>
      <c r="Z675" s="551"/>
      <c r="AA675" s="551"/>
      <c r="AB675" s="551"/>
      <c r="AC675" s="551"/>
      <c r="AD675" s="551"/>
      <c r="AE675" s="551"/>
      <c r="AF675" s="551"/>
      <c r="AG675" s="551"/>
      <c r="AH675" s="551"/>
      <c r="AI675" s="551"/>
      <c r="AJ675" s="551"/>
      <c r="AK675" s="551"/>
      <c r="AL675" s="551"/>
      <c r="AM675" s="551"/>
      <c r="AN675" s="551"/>
      <c r="AO675" s="551"/>
      <c r="AP675" s="551"/>
      <c r="AQ675" s="551"/>
      <c r="AR675" s="551"/>
      <c r="AS675" s="551"/>
      <c r="AT675" s="551"/>
      <c r="AU675" s="551"/>
      <c r="AV675" s="551"/>
      <c r="AW675" s="551"/>
      <c r="AX675" s="551"/>
      <c r="AY675" s="551"/>
      <c r="AZ675" s="551"/>
      <c r="BA675" s="551"/>
      <c r="BB675" s="551"/>
      <c r="BC675" s="551"/>
      <c r="BD675" s="551"/>
      <c r="BE675" s="551"/>
      <c r="BF675" s="551"/>
      <c r="BG675" s="551"/>
      <c r="BH675" s="551"/>
      <c r="BI675" s="551"/>
      <c r="BJ675" s="551"/>
      <c r="BK675" s="551"/>
      <c r="BR675" s="2"/>
      <c r="BS675" s="2"/>
      <c r="BT675" s="2"/>
      <c r="BU675" s="2"/>
      <c r="BV675" s="2"/>
      <c r="BW675" s="2"/>
      <c r="BX675" s="2"/>
      <c r="BY675" s="2"/>
      <c r="BZ675" s="2"/>
      <c r="CA675" s="2"/>
      <c r="CB675" s="2"/>
      <c r="CC675" s="2"/>
      <c r="CD675" s="2"/>
      <c r="CE675" s="2"/>
      <c r="CF675" s="2"/>
      <c r="CG675" s="2"/>
      <c r="CH675" s="2"/>
      <c r="CI675" s="2"/>
      <c r="CJ675" s="2"/>
      <c r="CK675" s="2"/>
      <c r="CL675" s="2"/>
      <c r="CM675" s="2"/>
      <c r="CN675" s="2"/>
      <c r="CO675" s="2"/>
      <c r="CP675" s="2"/>
      <c r="CQ675" s="2"/>
      <c r="CR675" s="2"/>
      <c r="CS675" s="2"/>
      <c r="CT675" s="2"/>
      <c r="CU675" s="2"/>
      <c r="CV675" s="2"/>
      <c r="CW675" s="2"/>
      <c r="CX675" s="2"/>
      <c r="CY675" s="2"/>
      <c r="CZ675" s="2"/>
      <c r="DA675" s="2"/>
      <c r="DB675" s="2"/>
      <c r="DC675" s="2"/>
      <c r="DD675" s="2"/>
      <c r="DE675" s="2"/>
      <c r="DF675" s="2"/>
      <c r="DG675" s="2"/>
      <c r="DH675" s="2"/>
      <c r="DI675" s="2"/>
      <c r="DJ675" s="2"/>
      <c r="DK675" s="2"/>
      <c r="DL675" s="2"/>
      <c r="DM675" s="2"/>
      <c r="DN675" s="2"/>
      <c r="DO675" s="2"/>
      <c r="DP675" s="2"/>
      <c r="DQ675" s="2"/>
      <c r="DR675" s="2"/>
      <c r="DS675" s="2"/>
      <c r="DT675" s="2"/>
      <c r="DU675" s="2"/>
      <c r="DV675" s="2"/>
      <c r="DW675" s="2"/>
      <c r="DX675" s="2"/>
      <c r="DY675" s="2"/>
      <c r="DZ675" s="2"/>
      <c r="EA675" s="2"/>
      <c r="EB675" s="2"/>
      <c r="EC675" s="2"/>
      <c r="ED675" s="2"/>
      <c r="EE675" s="2"/>
      <c r="EF675" s="2"/>
      <c r="EG675" s="2"/>
      <c r="EH675" s="2"/>
      <c r="EI675" s="2"/>
      <c r="EJ675" s="2"/>
      <c r="EK675" s="2"/>
      <c r="EL675" s="2"/>
      <c r="EM675" s="2"/>
      <c r="EN675" s="2"/>
      <c r="EO675" s="2"/>
      <c r="EP675" s="2"/>
      <c r="EQ675" s="2"/>
      <c r="ER675" s="2"/>
      <c r="ES675" s="2"/>
      <c r="ET675" s="2"/>
      <c r="EU675" s="2"/>
      <c r="EV675" s="2"/>
      <c r="EW675" s="2"/>
      <c r="EX675" s="2"/>
      <c r="EY675" s="2"/>
      <c r="EZ675" s="2"/>
      <c r="FA675" s="2"/>
      <c r="FB675" s="2"/>
      <c r="FC675" s="2"/>
      <c r="FD675" s="2"/>
      <c r="FE675" s="2"/>
      <c r="FF675" s="2"/>
      <c r="FG675" s="2"/>
      <c r="FH675" s="2"/>
      <c r="FI675" s="2"/>
      <c r="FJ675" s="2"/>
      <c r="FK675" s="2"/>
      <c r="FL675" s="2"/>
      <c r="FM675" s="2"/>
      <c r="FN675" s="2"/>
      <c r="FO675" s="2"/>
      <c r="FP675" s="2"/>
      <c r="FQ675" s="2"/>
      <c r="FR675" s="2"/>
      <c r="FS675" s="2"/>
      <c r="FT675" s="2"/>
      <c r="FU675" s="2"/>
      <c r="FV675" s="2"/>
      <c r="FW675" s="2"/>
      <c r="FX675" s="2"/>
      <c r="FY675" s="2"/>
      <c r="FZ675" s="2"/>
      <c r="GA675" s="2"/>
      <c r="GB675" s="2"/>
      <c r="GC675" s="2"/>
      <c r="GD675" s="2"/>
      <c r="GE675" s="2"/>
      <c r="GF675" s="2"/>
      <c r="GG675" s="2"/>
      <c r="GH675" s="2"/>
      <c r="GI675" s="2"/>
      <c r="GJ675" s="2"/>
      <c r="GK675" s="2"/>
      <c r="GL675" s="2"/>
      <c r="GM675" s="2"/>
      <c r="GN675" s="2"/>
      <c r="GO675" s="2"/>
      <c r="GP675" s="2"/>
    </row>
    <row r="676" spans="6:198" s="1" customFormat="1" ht="13.5" customHeight="1" thickBot="1">
      <c r="F676" s="552">
        <f>[1]Input!$C$112</f>
        <v>43211</v>
      </c>
      <c r="G676" s="552"/>
      <c r="H676" s="552"/>
      <c r="I676" s="552"/>
      <c r="J676" s="552"/>
      <c r="K676" s="552"/>
      <c r="L676" s="552"/>
      <c r="M676" s="552"/>
      <c r="N676" s="552"/>
      <c r="O676" s="552"/>
      <c r="P676" s="552"/>
      <c r="Q676" s="552"/>
      <c r="R676" s="552"/>
      <c r="S676" s="552"/>
      <c r="T676" s="552"/>
      <c r="U676" s="552"/>
      <c r="V676" s="552"/>
      <c r="W676" s="552"/>
      <c r="X676" s="552"/>
      <c r="Y676" s="552"/>
      <c r="Z676" s="552"/>
      <c r="AA676" s="552"/>
      <c r="AB676" s="552"/>
      <c r="AC676" s="552"/>
      <c r="AD676" s="552"/>
      <c r="AE676" s="552"/>
      <c r="AF676" s="552"/>
      <c r="AG676" s="552"/>
      <c r="AH676" s="552"/>
      <c r="AI676" s="552"/>
      <c r="AJ676" s="552"/>
      <c r="AK676" s="552"/>
      <c r="AL676" s="552"/>
      <c r="AM676" s="552"/>
      <c r="AN676" s="552"/>
      <c r="AO676" s="552"/>
      <c r="AP676" s="552"/>
      <c r="AQ676" s="552"/>
      <c r="AR676" s="552"/>
      <c r="AS676" s="552"/>
      <c r="AT676" s="552"/>
      <c r="AU676" s="552"/>
      <c r="AV676" s="552"/>
      <c r="AW676" s="552"/>
      <c r="AX676" s="552"/>
      <c r="AY676" s="552"/>
      <c r="AZ676" s="552"/>
      <c r="BA676" s="552"/>
      <c r="BB676" s="552"/>
      <c r="BC676" s="552"/>
      <c r="BD676" s="552"/>
      <c r="BE676" s="552"/>
      <c r="BF676" s="552"/>
      <c r="BG676" s="552"/>
      <c r="BH676" s="552"/>
      <c r="BI676" s="552"/>
      <c r="BJ676" s="552"/>
      <c r="BK676" s="552"/>
      <c r="BR676" s="2"/>
      <c r="BS676" s="2"/>
      <c r="BT676" s="2"/>
      <c r="BU676" s="2"/>
      <c r="BV676" s="2"/>
      <c r="BW676" s="2"/>
      <c r="BX676" s="2"/>
      <c r="BY676" s="2"/>
      <c r="BZ676" s="2"/>
      <c r="CA676" s="2"/>
      <c r="CB676" s="2"/>
      <c r="CC676" s="2"/>
      <c r="CD676" s="2"/>
      <c r="CE676" s="2"/>
      <c r="CF676" s="2"/>
      <c r="CG676" s="2"/>
      <c r="CH676" s="2"/>
      <c r="CI676" s="2"/>
      <c r="CJ676" s="2"/>
      <c r="CK676" s="2"/>
      <c r="CL676" s="2"/>
      <c r="CM676" s="2"/>
      <c r="CN676" s="2"/>
      <c r="CO676" s="2"/>
      <c r="CP676" s="2"/>
      <c r="CQ676" s="2"/>
      <c r="CR676" s="2"/>
      <c r="CS676" s="2"/>
      <c r="CT676" s="2"/>
      <c r="CU676" s="2"/>
      <c r="CV676" s="2"/>
      <c r="CW676" s="2"/>
      <c r="CX676" s="2"/>
      <c r="CY676" s="2"/>
      <c r="CZ676" s="2"/>
      <c r="DA676" s="2"/>
      <c r="DB676" s="2"/>
      <c r="DC676" s="2"/>
      <c r="DD676" s="2"/>
      <c r="DE676" s="2"/>
      <c r="DF676" s="2"/>
      <c r="DG676" s="2"/>
      <c r="DH676" s="2"/>
      <c r="DI676" s="2"/>
      <c r="DJ676" s="2"/>
      <c r="DK676" s="2"/>
      <c r="DL676" s="2"/>
      <c r="DM676" s="2"/>
      <c r="DN676" s="2"/>
      <c r="DO676" s="2"/>
      <c r="DP676" s="2"/>
      <c r="DQ676" s="2"/>
      <c r="DR676" s="2"/>
      <c r="DS676" s="2"/>
      <c r="DT676" s="2"/>
      <c r="DU676" s="2"/>
      <c r="DV676" s="2"/>
      <c r="DW676" s="2"/>
      <c r="DX676" s="2"/>
      <c r="DY676" s="2"/>
      <c r="DZ676" s="2"/>
      <c r="EA676" s="2"/>
      <c r="EB676" s="2"/>
      <c r="EC676" s="2"/>
      <c r="ED676" s="2"/>
      <c r="EE676" s="2"/>
      <c r="EF676" s="2"/>
      <c r="EG676" s="2"/>
      <c r="EH676" s="2"/>
      <c r="EI676" s="2"/>
      <c r="EJ676" s="2"/>
      <c r="EK676" s="2"/>
      <c r="EL676" s="2"/>
      <c r="EM676" s="2"/>
      <c r="EN676" s="2"/>
      <c r="EO676" s="2"/>
      <c r="EP676" s="2"/>
      <c r="EQ676" s="2"/>
      <c r="ER676" s="2"/>
      <c r="ES676" s="2"/>
      <c r="ET676" s="2"/>
      <c r="EU676" s="2"/>
      <c r="EV676" s="2"/>
      <c r="EW676" s="2"/>
      <c r="EX676" s="2"/>
      <c r="EY676" s="2"/>
      <c r="EZ676" s="2"/>
      <c r="FA676" s="2"/>
      <c r="FB676" s="2"/>
      <c r="FC676" s="2"/>
      <c r="FD676" s="2"/>
      <c r="FE676" s="2"/>
      <c r="FF676" s="2"/>
      <c r="FG676" s="2"/>
      <c r="FH676" s="2"/>
      <c r="FI676" s="2"/>
      <c r="FJ676" s="2"/>
      <c r="FK676" s="2"/>
      <c r="FL676" s="2"/>
      <c r="FM676" s="2"/>
      <c r="FN676" s="2"/>
      <c r="FO676" s="2"/>
      <c r="FP676" s="2"/>
      <c r="FQ676" s="2"/>
      <c r="FR676" s="2"/>
      <c r="FS676" s="2"/>
      <c r="FT676" s="2"/>
      <c r="FU676" s="2"/>
      <c r="FV676" s="2"/>
      <c r="FW676" s="2"/>
      <c r="FX676" s="2"/>
      <c r="FY676" s="2"/>
      <c r="FZ676" s="2"/>
      <c r="GA676" s="2"/>
      <c r="GB676" s="2"/>
      <c r="GC676" s="2"/>
      <c r="GD676" s="2"/>
      <c r="GE676" s="2"/>
      <c r="GF676" s="2"/>
      <c r="GG676" s="2"/>
      <c r="GH676" s="2"/>
      <c r="GI676" s="2"/>
      <c r="GJ676" s="2"/>
      <c r="GK676" s="2"/>
      <c r="GL676" s="2"/>
      <c r="GM676" s="2"/>
      <c r="GN676" s="2"/>
      <c r="GO676" s="2"/>
      <c r="GP676" s="2"/>
    </row>
    <row r="677" spans="6:198" s="1" customFormat="1" ht="12.75" customHeight="1">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c r="AG677" s="4"/>
      <c r="AH677" s="4"/>
      <c r="AI677" s="4"/>
      <c r="AJ677" s="4"/>
      <c r="AK677" s="4"/>
      <c r="AL677" s="4"/>
      <c r="AM677" s="4"/>
      <c r="AN677" s="4"/>
      <c r="AO677" s="4"/>
      <c r="AP677" s="4"/>
      <c r="AQ677" s="4"/>
      <c r="AR677" s="4"/>
      <c r="AS677" s="4"/>
      <c r="AT677" s="4"/>
      <c r="AU677" s="4"/>
      <c r="AV677" s="4"/>
      <c r="AW677" s="4"/>
      <c r="AX677" s="4"/>
      <c r="AY677" s="4"/>
      <c r="AZ677" s="4"/>
      <c r="BA677" s="4"/>
      <c r="BB677" s="4"/>
      <c r="BC677" s="4"/>
      <c r="BD677" s="4"/>
      <c r="BE677" s="4"/>
      <c r="BF677" s="4"/>
      <c r="BG677" s="4"/>
      <c r="BH677" s="4"/>
      <c r="BI677" s="4"/>
      <c r="BJ677" s="4"/>
      <c r="BK677" s="4"/>
      <c r="BR677" s="2"/>
      <c r="BS677" s="2"/>
      <c r="BT677" s="2"/>
      <c r="BU677" s="2"/>
      <c r="BV677" s="2"/>
      <c r="BW677" s="2"/>
      <c r="BX677" s="2"/>
      <c r="BY677" s="2"/>
      <c r="BZ677" s="2"/>
      <c r="CA677" s="2"/>
      <c r="CB677" s="2"/>
      <c r="CC677" s="2"/>
      <c r="CD677" s="2"/>
      <c r="CE677" s="2"/>
      <c r="CF677" s="2"/>
      <c r="CG677" s="2"/>
      <c r="CH677" s="2"/>
      <c r="CI677" s="2"/>
      <c r="CJ677" s="2"/>
      <c r="CK677" s="2"/>
      <c r="CL677" s="2"/>
      <c r="CM677" s="2"/>
      <c r="CN677" s="2"/>
      <c r="CO677" s="2"/>
      <c r="CP677" s="2"/>
      <c r="CQ677" s="2"/>
      <c r="CR677" s="2"/>
      <c r="CS677" s="2"/>
      <c r="CT677" s="2"/>
      <c r="CU677" s="2"/>
      <c r="CV677" s="2"/>
      <c r="CW677" s="2"/>
      <c r="CX677" s="2"/>
      <c r="CY677" s="2"/>
      <c r="CZ677" s="2"/>
      <c r="DA677" s="2"/>
      <c r="DB677" s="2"/>
      <c r="DC677" s="2"/>
      <c r="DD677" s="2"/>
      <c r="DE677" s="2"/>
      <c r="DF677" s="2"/>
      <c r="DG677" s="2"/>
      <c r="DH677" s="2"/>
      <c r="DI677" s="2"/>
      <c r="DJ677" s="2"/>
      <c r="DK677" s="2"/>
      <c r="DL677" s="2"/>
      <c r="DM677" s="2"/>
      <c r="DN677" s="2"/>
      <c r="DO677" s="2"/>
      <c r="DP677" s="2"/>
      <c r="DQ677" s="2"/>
      <c r="DR677" s="2"/>
      <c r="DS677" s="2"/>
      <c r="DT677" s="2"/>
      <c r="DU677" s="2"/>
      <c r="DV677" s="2"/>
      <c r="DW677" s="2"/>
      <c r="DX677" s="2"/>
      <c r="DY677" s="2"/>
      <c r="DZ677" s="2"/>
      <c r="EA677" s="2"/>
      <c r="EB677" s="2"/>
      <c r="EC677" s="2"/>
      <c r="ED677" s="2"/>
      <c r="EE677" s="2"/>
      <c r="EF677" s="2"/>
      <c r="EG677" s="2"/>
      <c r="EH677" s="2"/>
      <c r="EI677" s="2"/>
      <c r="EJ677" s="2"/>
      <c r="EK677" s="2"/>
      <c r="EL677" s="2"/>
      <c r="EM677" s="2"/>
      <c r="EN677" s="2"/>
      <c r="EO677" s="2"/>
      <c r="EP677" s="2"/>
      <c r="EQ677" s="2"/>
      <c r="ER677" s="2"/>
      <c r="ES677" s="2"/>
      <c r="ET677" s="2"/>
      <c r="EU677" s="2"/>
      <c r="EV677" s="2"/>
      <c r="EW677" s="2"/>
      <c r="EX677" s="2"/>
      <c r="EY677" s="2"/>
      <c r="EZ677" s="2"/>
      <c r="FA677" s="2"/>
      <c r="FB677" s="2"/>
      <c r="FC677" s="2"/>
      <c r="FD677" s="2"/>
      <c r="FE677" s="2"/>
      <c r="FF677" s="2"/>
      <c r="FG677" s="2"/>
      <c r="FH677" s="2"/>
      <c r="FI677" s="2"/>
      <c r="FJ677" s="2"/>
      <c r="FK677" s="2"/>
      <c r="FL677" s="2"/>
      <c r="FM677" s="2"/>
      <c r="FN677" s="2"/>
      <c r="FO677" s="2"/>
      <c r="FP677" s="2"/>
      <c r="FQ677" s="2"/>
      <c r="FR677" s="2"/>
      <c r="FS677" s="2"/>
      <c r="FT677" s="2"/>
      <c r="FU677" s="2"/>
      <c r="FV677" s="2"/>
      <c r="FW677" s="2"/>
      <c r="FX677" s="2"/>
      <c r="FY677" s="2"/>
      <c r="FZ677" s="2"/>
      <c r="GA677" s="2"/>
      <c r="GB677" s="2"/>
      <c r="GC677" s="2"/>
      <c r="GD677" s="2"/>
      <c r="GE677" s="2"/>
      <c r="GF677" s="2"/>
      <c r="GG677" s="2"/>
      <c r="GH677" s="2"/>
      <c r="GI677" s="2"/>
      <c r="GJ677" s="2"/>
      <c r="GK677" s="2"/>
      <c r="GL677" s="2"/>
      <c r="GM677" s="2"/>
      <c r="GN677" s="2"/>
      <c r="GO677" s="2"/>
      <c r="GP677" s="2"/>
    </row>
    <row r="678" spans="6:198" s="1" customFormat="1" ht="12.75" customHeight="1">
      <c r="F678" s="579" t="s">
        <v>36</v>
      </c>
      <c r="G678" s="579"/>
      <c r="H678" s="579"/>
      <c r="I678" s="579"/>
      <c r="J678" s="579"/>
      <c r="K678" s="579"/>
      <c r="L678" s="579"/>
      <c r="M678" s="579"/>
      <c r="N678" s="579"/>
      <c r="O678" s="579"/>
      <c r="P678" s="579"/>
      <c r="Q678" s="579"/>
      <c r="R678" s="579"/>
      <c r="S678" s="579"/>
      <c r="T678" s="579"/>
      <c r="U678" s="579"/>
      <c r="V678" s="579"/>
      <c r="W678" s="579"/>
      <c r="X678" s="579"/>
      <c r="Y678" s="579"/>
      <c r="Z678" s="579"/>
      <c r="AA678" s="579"/>
      <c r="AB678" s="579"/>
      <c r="AC678" s="579"/>
      <c r="AD678" s="579"/>
      <c r="AE678" s="579"/>
      <c r="AF678" s="579"/>
      <c r="AG678" s="579"/>
      <c r="AH678" s="579"/>
      <c r="AI678" s="579"/>
      <c r="AJ678" s="579"/>
      <c r="AK678" s="579"/>
      <c r="AL678" s="579"/>
      <c r="AM678" s="579"/>
      <c r="AN678" s="579"/>
      <c r="AO678" s="579"/>
      <c r="AP678" s="579"/>
      <c r="AQ678" s="579"/>
      <c r="AR678" s="579"/>
      <c r="AS678" s="579"/>
      <c r="AT678" s="579"/>
      <c r="AU678" s="579"/>
      <c r="AV678" s="579"/>
      <c r="AW678" s="579"/>
      <c r="AX678" s="579"/>
      <c r="AY678" s="579"/>
      <c r="AZ678" s="579"/>
      <c r="BA678" s="579"/>
      <c r="BB678" s="579"/>
      <c r="BC678" s="579"/>
      <c r="BD678" s="579"/>
      <c r="BE678" s="579"/>
      <c r="BF678" s="579"/>
      <c r="BG678" s="579"/>
      <c r="BH678" s="579"/>
      <c r="BI678" s="579"/>
      <c r="BJ678" s="579"/>
      <c r="BK678" s="579"/>
      <c r="BR678" s="2"/>
      <c r="BS678" s="2"/>
      <c r="BT678" s="2"/>
      <c r="BU678" s="2"/>
      <c r="BV678" s="2"/>
      <c r="BW678" s="2"/>
      <c r="BX678" s="2"/>
      <c r="BY678" s="2"/>
      <c r="BZ678" s="2"/>
      <c r="CA678" s="2"/>
      <c r="CB678" s="2"/>
      <c r="CC678" s="2"/>
      <c r="CD678" s="2"/>
      <c r="CE678" s="2"/>
      <c r="CF678" s="2"/>
      <c r="CG678" s="2"/>
      <c r="CH678" s="2"/>
      <c r="CI678" s="2"/>
      <c r="CJ678" s="2"/>
      <c r="CK678" s="2"/>
      <c r="CL678" s="2"/>
      <c r="CM678" s="2"/>
      <c r="CN678" s="2"/>
      <c r="CO678" s="2"/>
      <c r="CP678" s="2"/>
      <c r="CQ678" s="2"/>
      <c r="CR678" s="2"/>
      <c r="CS678" s="2"/>
      <c r="CT678" s="2"/>
      <c r="CU678" s="2"/>
      <c r="CV678" s="2"/>
      <c r="CW678" s="2"/>
      <c r="CX678" s="2"/>
      <c r="CY678" s="2"/>
      <c r="CZ678" s="2"/>
      <c r="DA678" s="2"/>
      <c r="DB678" s="2"/>
      <c r="DC678" s="2"/>
      <c r="DD678" s="2"/>
      <c r="DE678" s="2"/>
      <c r="DF678" s="2"/>
      <c r="DG678" s="2"/>
      <c r="DH678" s="2"/>
      <c r="DI678" s="2"/>
      <c r="DJ678" s="2"/>
      <c r="DK678" s="2"/>
      <c r="DL678" s="2"/>
      <c r="DM678" s="2"/>
      <c r="DN678" s="2"/>
      <c r="DO678" s="2"/>
      <c r="DP678" s="2"/>
      <c r="DQ678" s="2"/>
      <c r="DR678" s="2"/>
      <c r="DS678" s="2"/>
      <c r="DT678" s="2"/>
      <c r="DU678" s="2"/>
      <c r="DV678" s="2"/>
      <c r="DW678" s="2"/>
      <c r="DX678" s="2"/>
      <c r="DY678" s="2"/>
      <c r="DZ678" s="2"/>
      <c r="EA678" s="2"/>
      <c r="EB678" s="2"/>
      <c r="EC678" s="2"/>
      <c r="ED678" s="2"/>
      <c r="EE678" s="2"/>
      <c r="EF678" s="2"/>
      <c r="EG678" s="2"/>
      <c r="EH678" s="2"/>
      <c r="EI678" s="2"/>
      <c r="EJ678" s="2"/>
      <c r="EK678" s="2"/>
      <c r="EL678" s="2"/>
      <c r="EM678" s="2"/>
      <c r="EN678" s="2"/>
      <c r="EO678" s="2"/>
      <c r="EP678" s="2"/>
      <c r="EQ678" s="2"/>
      <c r="ER678" s="2"/>
      <c r="ES678" s="2"/>
      <c r="ET678" s="2"/>
      <c r="EU678" s="2"/>
      <c r="EV678" s="2"/>
      <c r="EW678" s="2"/>
      <c r="EX678" s="2"/>
      <c r="EY678" s="2"/>
      <c r="EZ678" s="2"/>
      <c r="FA678" s="2"/>
      <c r="FB678" s="2"/>
      <c r="FC678" s="2"/>
      <c r="FD678" s="2"/>
      <c r="FE678" s="2"/>
      <c r="FF678" s="2"/>
      <c r="FG678" s="2"/>
      <c r="FH678" s="2"/>
      <c r="FI678" s="2"/>
      <c r="FJ678" s="2"/>
      <c r="FK678" s="2"/>
      <c r="FL678" s="2"/>
      <c r="FM678" s="2"/>
      <c r="FN678" s="2"/>
      <c r="FO678" s="2"/>
      <c r="FP678" s="2"/>
      <c r="FQ678" s="2"/>
      <c r="FR678" s="2"/>
      <c r="FS678" s="2"/>
      <c r="FT678" s="2"/>
      <c r="FU678" s="2"/>
      <c r="FV678" s="2"/>
      <c r="FW678" s="2"/>
      <c r="FX678" s="2"/>
      <c r="FY678" s="2"/>
      <c r="FZ678" s="2"/>
      <c r="GA678" s="2"/>
      <c r="GB678" s="2"/>
      <c r="GC678" s="2"/>
      <c r="GD678" s="2"/>
      <c r="GE678" s="2"/>
      <c r="GF678" s="2"/>
      <c r="GG678" s="2"/>
      <c r="GH678" s="2"/>
      <c r="GI678" s="2"/>
      <c r="GJ678" s="2"/>
      <c r="GK678" s="2"/>
      <c r="GL678" s="2"/>
      <c r="GM678" s="2"/>
      <c r="GN678" s="2"/>
      <c r="GO678" s="2"/>
      <c r="GP678" s="2"/>
    </row>
    <row r="679" spans="6:198" s="1" customFormat="1" ht="12.75" customHeight="1">
      <c r="F679" s="97"/>
      <c r="G679" s="97"/>
      <c r="H679" s="97"/>
      <c r="I679" s="97"/>
      <c r="J679" s="97"/>
      <c r="K679" s="97"/>
      <c r="L679" s="97"/>
      <c r="M679" s="97"/>
      <c r="N679" s="97"/>
      <c r="O679" s="97"/>
      <c r="P679" s="97"/>
      <c r="Q679" s="97"/>
      <c r="R679" s="97"/>
      <c r="S679" s="97"/>
      <c r="T679" s="97"/>
      <c r="U679" s="97"/>
      <c r="V679" s="97"/>
      <c r="W679" s="97"/>
      <c r="X679" s="97"/>
      <c r="Y679" s="97"/>
      <c r="Z679" s="97"/>
      <c r="AA679" s="97"/>
      <c r="AB679" s="97"/>
      <c r="AC679" s="97"/>
      <c r="AD679" s="97"/>
      <c r="AE679" s="97"/>
      <c r="AF679" s="97"/>
      <c r="AG679" s="97"/>
      <c r="AH679" s="97"/>
      <c r="AI679" s="97"/>
      <c r="AJ679" s="97"/>
      <c r="AK679" s="97"/>
      <c r="AL679" s="97"/>
      <c r="AM679" s="97"/>
      <c r="AN679" s="97"/>
      <c r="AO679" s="97"/>
      <c r="AP679" s="97"/>
      <c r="AQ679" s="97"/>
      <c r="AR679" s="97"/>
      <c r="AS679" s="97"/>
      <c r="AT679" s="97"/>
      <c r="AU679" s="97"/>
      <c r="AV679" s="97"/>
      <c r="AW679" s="97"/>
      <c r="AX679" s="97"/>
      <c r="AY679" s="97"/>
      <c r="AZ679" s="97"/>
      <c r="BA679" s="97"/>
      <c r="BB679" s="97"/>
      <c r="BC679" s="97"/>
      <c r="BD679" s="97"/>
      <c r="BE679" s="97"/>
      <c r="BF679" s="97"/>
      <c r="BG679" s="97"/>
      <c r="BH679" s="97"/>
      <c r="BI679" s="97"/>
      <c r="BJ679" s="97"/>
      <c r="BK679" s="97"/>
      <c r="BR679" s="2"/>
      <c r="BS679" s="2"/>
      <c r="BT679" s="2"/>
      <c r="BU679" s="2"/>
      <c r="BV679" s="2"/>
      <c r="BW679" s="2"/>
      <c r="BX679" s="2"/>
      <c r="BY679" s="2"/>
      <c r="BZ679" s="2"/>
      <c r="CA679" s="2"/>
      <c r="CB679" s="2"/>
      <c r="CC679" s="2"/>
      <c r="CD679" s="2"/>
      <c r="CE679" s="2"/>
      <c r="CF679" s="2"/>
      <c r="CG679" s="2"/>
      <c r="CH679" s="2"/>
      <c r="CI679" s="2"/>
      <c r="CJ679" s="2"/>
      <c r="CK679" s="2"/>
      <c r="CL679" s="2"/>
      <c r="CM679" s="2"/>
      <c r="CN679" s="2"/>
      <c r="CO679" s="2"/>
      <c r="CP679" s="2"/>
      <c r="CQ679" s="2"/>
      <c r="CR679" s="2"/>
      <c r="CS679" s="2"/>
      <c r="CT679" s="2"/>
      <c r="CU679" s="2"/>
      <c r="CV679" s="2"/>
      <c r="CW679" s="2"/>
      <c r="CX679" s="2"/>
      <c r="CY679" s="2"/>
      <c r="CZ679" s="2"/>
      <c r="DA679" s="2"/>
      <c r="DB679" s="2"/>
      <c r="DC679" s="2"/>
      <c r="DD679" s="2"/>
      <c r="DE679" s="2"/>
      <c r="DF679" s="2"/>
      <c r="DG679" s="2"/>
      <c r="DH679" s="2"/>
      <c r="DI679" s="2"/>
      <c r="DJ679" s="2"/>
      <c r="DK679" s="2"/>
      <c r="DL679" s="2"/>
      <c r="DM679" s="2"/>
      <c r="DN679" s="2"/>
      <c r="DO679" s="2"/>
      <c r="DP679" s="2"/>
      <c r="DQ679" s="2"/>
      <c r="DR679" s="2"/>
      <c r="DS679" s="2"/>
      <c r="DT679" s="2"/>
      <c r="DU679" s="2"/>
      <c r="DV679" s="2"/>
      <c r="DW679" s="2"/>
      <c r="DX679" s="2"/>
      <c r="DY679" s="2"/>
      <c r="DZ679" s="2"/>
      <c r="EA679" s="2"/>
      <c r="EB679" s="2"/>
      <c r="EC679" s="2"/>
      <c r="ED679" s="2"/>
      <c r="EE679" s="2"/>
      <c r="EF679" s="2"/>
      <c r="EG679" s="2"/>
      <c r="EH679" s="2"/>
      <c r="EI679" s="2"/>
      <c r="EJ679" s="2"/>
      <c r="EK679" s="2"/>
      <c r="EL679" s="2"/>
      <c r="EM679" s="2"/>
      <c r="EN679" s="2"/>
      <c r="EO679" s="2"/>
      <c r="EP679" s="2"/>
      <c r="EQ679" s="2"/>
      <c r="ER679" s="2"/>
      <c r="ES679" s="2"/>
      <c r="ET679" s="2"/>
      <c r="EU679" s="2"/>
      <c r="EV679" s="2"/>
      <c r="EW679" s="2"/>
      <c r="EX679" s="2"/>
      <c r="EY679" s="2"/>
      <c r="EZ679" s="2"/>
      <c r="FA679" s="2"/>
      <c r="FB679" s="2"/>
      <c r="FC679" s="2"/>
      <c r="FD679" s="2"/>
      <c r="FE679" s="2"/>
      <c r="FF679" s="2"/>
      <c r="FG679" s="2"/>
      <c r="FH679" s="2"/>
      <c r="FI679" s="2"/>
      <c r="FJ679" s="2"/>
      <c r="FK679" s="2"/>
      <c r="FL679" s="2"/>
      <c r="FM679" s="2"/>
      <c r="FN679" s="2"/>
      <c r="FO679" s="2"/>
      <c r="FP679" s="2"/>
      <c r="FQ679" s="2"/>
      <c r="FR679" s="2"/>
      <c r="FS679" s="2"/>
      <c r="FT679" s="2"/>
      <c r="FU679" s="2"/>
      <c r="FV679" s="2"/>
      <c r="FW679" s="2"/>
      <c r="FX679" s="2"/>
      <c r="FY679" s="2"/>
      <c r="FZ679" s="2"/>
      <c r="GA679" s="2"/>
      <c r="GB679" s="2"/>
      <c r="GC679" s="2"/>
      <c r="GD679" s="2"/>
      <c r="GE679" s="2"/>
      <c r="GF679" s="2"/>
      <c r="GG679" s="2"/>
      <c r="GH679" s="2"/>
      <c r="GI679" s="2"/>
      <c r="GJ679" s="2"/>
      <c r="GK679" s="2"/>
      <c r="GL679" s="2"/>
      <c r="GM679" s="2"/>
      <c r="GN679" s="2"/>
      <c r="GO679" s="2"/>
      <c r="GP679" s="2"/>
    </row>
    <row r="680" spans="6:198" s="1" customFormat="1" ht="12.75" customHeight="1">
      <c r="F680" s="81"/>
      <c r="G680" s="81"/>
      <c r="H680" s="81"/>
      <c r="I680" s="81"/>
      <c r="J680" s="25"/>
      <c r="K680" s="363"/>
      <c r="L680" s="25"/>
      <c r="M680" s="25"/>
      <c r="N680" s="25"/>
      <c r="O680" s="25"/>
      <c r="P680" s="25"/>
      <c r="Q680" s="25"/>
      <c r="R680" s="25"/>
      <c r="S680" s="25"/>
      <c r="T680" s="25"/>
      <c r="U680" s="25"/>
      <c r="V680" s="25"/>
      <c r="W680" s="25"/>
      <c r="X680" s="25"/>
      <c r="Y680" s="25"/>
      <c r="Z680" s="25"/>
      <c r="AA680" s="25"/>
      <c r="AB680" s="25"/>
      <c r="AC680" s="25"/>
      <c r="AD680" s="25"/>
      <c r="AE680" s="25"/>
      <c r="AF680" s="25"/>
      <c r="AG680" s="25"/>
      <c r="AH680" s="25"/>
      <c r="AI680" s="25"/>
      <c r="AJ680" s="25"/>
      <c r="AK680" s="25"/>
      <c r="AL680" s="25"/>
      <c r="AM680" s="25"/>
      <c r="AN680" s="25"/>
      <c r="AO680" s="25"/>
      <c r="AP680" s="82"/>
      <c r="AQ680" s="82"/>
      <c r="AR680" s="82"/>
      <c r="AS680" s="82"/>
      <c r="AT680" s="82"/>
      <c r="AU680" s="82"/>
      <c r="AV680" s="25"/>
      <c r="AW680" s="25"/>
      <c r="AX680" s="25"/>
      <c r="AY680" s="82"/>
      <c r="AZ680" s="82"/>
      <c r="BA680" s="82"/>
      <c r="BB680" s="82"/>
      <c r="BC680" s="82"/>
      <c r="BD680" s="82"/>
      <c r="BE680" s="25"/>
      <c r="BF680" s="25"/>
      <c r="BG680" s="81"/>
      <c r="BH680" s="81"/>
      <c r="BI680" s="81"/>
      <c r="BJ680" s="81"/>
      <c r="BK680" s="81"/>
      <c r="BR680" s="2"/>
      <c r="BS680" s="2"/>
      <c r="BT680" s="2"/>
      <c r="BU680" s="2"/>
      <c r="BV680" s="2"/>
      <c r="BW680" s="2"/>
      <c r="BX680" s="2"/>
      <c r="BY680" s="2"/>
      <c r="BZ680" s="2"/>
      <c r="CA680" s="2"/>
      <c r="CB680" s="2"/>
      <c r="CC680" s="2"/>
      <c r="CD680" s="2"/>
      <c r="CE680" s="2"/>
      <c r="CF680" s="2"/>
      <c r="CG680" s="2"/>
      <c r="CH680" s="2"/>
      <c r="CI680" s="2"/>
      <c r="CJ680" s="2"/>
      <c r="CK680" s="2"/>
      <c r="CL680" s="2"/>
      <c r="CM680" s="2"/>
      <c r="CN680" s="2"/>
      <c r="CO680" s="2"/>
      <c r="CP680" s="2"/>
      <c r="CQ680" s="2"/>
      <c r="CR680" s="2"/>
      <c r="CS680" s="2"/>
      <c r="CT680" s="2"/>
      <c r="CU680" s="2"/>
      <c r="CV680" s="2"/>
      <c r="CW680" s="2"/>
      <c r="CX680" s="2"/>
      <c r="CY680" s="2"/>
      <c r="CZ680" s="2"/>
      <c r="DA680" s="2"/>
      <c r="DB680" s="2"/>
      <c r="DC680" s="2"/>
      <c r="DD680" s="2"/>
      <c r="DE680" s="2"/>
      <c r="DF680" s="2"/>
      <c r="DG680" s="2"/>
      <c r="DH680" s="2"/>
      <c r="DI680" s="2"/>
      <c r="DJ680" s="2"/>
      <c r="DK680" s="2"/>
      <c r="DL680" s="2"/>
      <c r="DM680" s="2"/>
      <c r="DN680" s="2"/>
      <c r="DO680" s="2"/>
      <c r="DP680" s="2"/>
      <c r="DQ680" s="2"/>
      <c r="DR680" s="2"/>
      <c r="DS680" s="2"/>
      <c r="DT680" s="2"/>
      <c r="DU680" s="2"/>
      <c r="DV680" s="2"/>
      <c r="DW680" s="2"/>
      <c r="DX680" s="2"/>
      <c r="DY680" s="2"/>
      <c r="DZ680" s="2"/>
      <c r="EA680" s="2"/>
      <c r="EB680" s="2"/>
      <c r="EC680" s="2"/>
      <c r="ED680" s="2"/>
      <c r="EE680" s="2"/>
      <c r="EF680" s="2"/>
      <c r="EG680" s="2"/>
      <c r="EH680" s="2"/>
      <c r="EI680" s="2"/>
      <c r="EJ680" s="2"/>
      <c r="EK680" s="2"/>
      <c r="EL680" s="2"/>
      <c r="EM680" s="2"/>
      <c r="EN680" s="2"/>
      <c r="EO680" s="2"/>
      <c r="EP680" s="2"/>
      <c r="EQ680" s="2"/>
      <c r="ER680" s="2"/>
      <c r="ES680" s="2"/>
      <c r="ET680" s="2"/>
      <c r="EU680" s="2"/>
      <c r="EV680" s="2"/>
      <c r="EW680" s="2"/>
      <c r="EX680" s="2"/>
      <c r="EY680" s="2"/>
      <c r="EZ680" s="2"/>
      <c r="FA680" s="2"/>
      <c r="FB680" s="2"/>
      <c r="FC680" s="2"/>
      <c r="FD680" s="2"/>
      <c r="FE680" s="2"/>
      <c r="FF680" s="2"/>
      <c r="FG680" s="2"/>
      <c r="FH680" s="2"/>
      <c r="FI680" s="2"/>
      <c r="FJ680" s="2"/>
      <c r="FK680" s="2"/>
      <c r="FL680" s="2"/>
      <c r="FM680" s="2"/>
      <c r="FN680" s="2"/>
      <c r="FO680" s="2"/>
      <c r="FP680" s="2"/>
      <c r="FQ680" s="2"/>
      <c r="FR680" s="2"/>
      <c r="FS680" s="2"/>
      <c r="FT680" s="2"/>
      <c r="FU680" s="2"/>
      <c r="FV680" s="2"/>
      <c r="FW680" s="2"/>
      <c r="FX680" s="2"/>
      <c r="FY680" s="2"/>
      <c r="FZ680" s="2"/>
      <c r="GA680" s="2"/>
      <c r="GB680" s="2"/>
      <c r="GC680" s="2"/>
      <c r="GD680" s="2"/>
      <c r="GE680" s="2"/>
      <c r="GF680" s="2"/>
      <c r="GG680" s="2"/>
      <c r="GH680" s="2"/>
      <c r="GI680" s="2"/>
      <c r="GJ680" s="2"/>
      <c r="GK680" s="2"/>
      <c r="GL680" s="2"/>
      <c r="GM680" s="2"/>
      <c r="GN680" s="2"/>
      <c r="GO680" s="2"/>
      <c r="GP680" s="2"/>
    </row>
    <row r="681" spans="6:198" s="1" customFormat="1" ht="12.75" customHeight="1">
      <c r="F681" s="81"/>
      <c r="G681" s="81"/>
      <c r="H681" s="81"/>
      <c r="I681" s="81"/>
      <c r="J681" s="25"/>
      <c r="K681" s="25"/>
      <c r="L681" s="25"/>
      <c r="M681" s="25"/>
      <c r="N681" s="25"/>
      <c r="O681" s="25"/>
      <c r="P681" s="25"/>
      <c r="Q681" s="25"/>
      <c r="R681" s="25"/>
      <c r="S681" s="25"/>
      <c r="T681" s="25"/>
      <c r="U681" s="25"/>
      <c r="V681" s="25"/>
      <c r="W681" s="25"/>
      <c r="X681" s="25"/>
      <c r="Y681" s="25"/>
      <c r="Z681" s="25"/>
      <c r="AA681" s="25"/>
      <c r="AB681" s="25"/>
      <c r="AC681" s="25"/>
      <c r="AD681" s="25"/>
      <c r="AE681" s="25"/>
      <c r="AF681" s="25"/>
      <c r="AG681" s="364"/>
      <c r="AH681" s="364"/>
      <c r="AI681" s="364"/>
      <c r="AJ681" s="364"/>
      <c r="AK681" s="364"/>
      <c r="AL681" s="364"/>
      <c r="AM681" s="356"/>
      <c r="AN681" s="356"/>
      <c r="AO681" s="356"/>
      <c r="AP681" s="356"/>
      <c r="AQ681" s="356"/>
      <c r="AR681" s="356"/>
      <c r="AS681" s="356"/>
      <c r="AT681" s="356"/>
      <c r="AU681" s="356"/>
      <c r="AV681" s="356"/>
      <c r="AW681" s="356"/>
      <c r="AX681" s="356"/>
      <c r="AY681" s="356"/>
      <c r="AZ681" s="356"/>
      <c r="BA681" s="356"/>
      <c r="BB681" s="356"/>
      <c r="BC681" s="356"/>
      <c r="BD681" s="356"/>
      <c r="BE681" s="357"/>
      <c r="BF681" s="25"/>
      <c r="BG681" s="81"/>
      <c r="BH681" s="81"/>
      <c r="BI681" s="81"/>
      <c r="BJ681" s="81"/>
      <c r="BK681" s="81"/>
      <c r="BR681" s="2"/>
      <c r="BS681" s="2"/>
      <c r="BT681" s="2"/>
      <c r="BU681" s="2"/>
      <c r="BV681" s="2"/>
      <c r="BW681" s="2"/>
      <c r="BX681" s="2"/>
      <c r="BY681" s="2"/>
      <c r="BZ681" s="2"/>
      <c r="CA681" s="2"/>
      <c r="CB681" s="2"/>
      <c r="CC681" s="2"/>
      <c r="CD681" s="2"/>
      <c r="CE681" s="2"/>
      <c r="CF681" s="2"/>
      <c r="CG681" s="2"/>
      <c r="CH681" s="2"/>
      <c r="CI681" s="2"/>
      <c r="CJ681" s="2"/>
      <c r="CK681" s="2"/>
      <c r="CL681" s="2"/>
      <c r="CM681" s="2"/>
      <c r="CN681" s="2"/>
      <c r="CO681" s="2"/>
      <c r="CP681" s="2"/>
      <c r="CQ681" s="2"/>
      <c r="CR681" s="2"/>
      <c r="CS681" s="2"/>
      <c r="CT681" s="2"/>
      <c r="CU681" s="2"/>
      <c r="CV681" s="2"/>
      <c r="CW681" s="2"/>
      <c r="CX681" s="2"/>
      <c r="CY681" s="2"/>
      <c r="CZ681" s="2"/>
      <c r="DA681" s="2"/>
      <c r="DB681" s="2"/>
      <c r="DC681" s="2"/>
      <c r="DD681" s="2"/>
      <c r="DE681" s="2"/>
      <c r="DF681" s="2"/>
      <c r="DG681" s="2"/>
      <c r="DH681" s="2"/>
      <c r="DI681" s="2"/>
      <c r="DJ681" s="2"/>
      <c r="DK681" s="2"/>
      <c r="DL681" s="2"/>
      <c r="DM681" s="2"/>
      <c r="DN681" s="2"/>
      <c r="DO681" s="2"/>
      <c r="DP681" s="2"/>
      <c r="DQ681" s="2"/>
      <c r="DR681" s="2"/>
      <c r="DS681" s="2"/>
      <c r="DT681" s="2"/>
      <c r="DU681" s="2"/>
      <c r="DV681" s="2"/>
      <c r="DW681" s="2"/>
      <c r="DX681" s="2"/>
      <c r="DY681" s="2"/>
      <c r="DZ681" s="2"/>
      <c r="EA681" s="2"/>
      <c r="EB681" s="2"/>
      <c r="EC681" s="2"/>
      <c r="ED681" s="2"/>
      <c r="EE681" s="2"/>
      <c r="EF681" s="2"/>
      <c r="EG681" s="2"/>
      <c r="EH681" s="2"/>
      <c r="EI681" s="2"/>
      <c r="EJ681" s="2"/>
      <c r="EK681" s="2"/>
      <c r="EL681" s="2"/>
      <c r="EM681" s="2"/>
      <c r="EN681" s="2"/>
      <c r="EO681" s="2"/>
      <c r="EP681" s="2"/>
      <c r="EQ681" s="2"/>
      <c r="ER681" s="2"/>
      <c r="ES681" s="2"/>
      <c r="ET681" s="2"/>
      <c r="EU681" s="2"/>
      <c r="EV681" s="2"/>
      <c r="EW681" s="2"/>
      <c r="EX681" s="2"/>
      <c r="EY681" s="2"/>
      <c r="EZ681" s="2"/>
      <c r="FA681" s="2"/>
      <c r="FB681" s="2"/>
      <c r="FC681" s="2"/>
      <c r="FD681" s="2"/>
      <c r="FE681" s="2"/>
      <c r="FF681" s="2"/>
      <c r="FG681" s="2"/>
      <c r="FH681" s="2"/>
      <c r="FI681" s="2"/>
      <c r="FJ681" s="2"/>
      <c r="FK681" s="2"/>
      <c r="FL681" s="2"/>
      <c r="FM681" s="2"/>
      <c r="FN681" s="2"/>
      <c r="FO681" s="2"/>
      <c r="FP681" s="2"/>
      <c r="FQ681" s="2"/>
      <c r="FR681" s="2"/>
      <c r="FS681" s="2"/>
      <c r="FT681" s="2"/>
      <c r="FU681" s="2"/>
      <c r="FV681" s="2"/>
      <c r="FW681" s="2"/>
      <c r="FX681" s="2"/>
      <c r="FY681" s="2"/>
      <c r="FZ681" s="2"/>
      <c r="GA681" s="2"/>
      <c r="GB681" s="2"/>
      <c r="GC681" s="2"/>
      <c r="GD681" s="2"/>
      <c r="GE681" s="2"/>
      <c r="GF681" s="2"/>
      <c r="GG681" s="2"/>
      <c r="GH681" s="2"/>
      <c r="GI681" s="2"/>
      <c r="GJ681" s="2"/>
      <c r="GK681" s="2"/>
      <c r="GL681" s="2"/>
      <c r="GM681" s="2"/>
      <c r="GN681" s="2"/>
      <c r="GO681" s="2"/>
      <c r="GP681" s="2"/>
    </row>
    <row r="682" spans="6:198" s="1" customFormat="1" ht="12.75" customHeight="1">
      <c r="F682" s="81"/>
      <c r="G682" s="81"/>
      <c r="H682" s="81"/>
      <c r="I682" s="81"/>
      <c r="J682" s="25"/>
      <c r="K682" s="363"/>
      <c r="L682" s="25"/>
      <c r="M682" s="25"/>
      <c r="N682" s="25"/>
      <c r="O682" s="25"/>
      <c r="P682" s="6" t="s">
        <v>321</v>
      </c>
      <c r="Q682" s="25"/>
      <c r="R682" s="25"/>
      <c r="S682" s="25"/>
      <c r="T682" s="25"/>
      <c r="U682" s="25"/>
      <c r="V682" s="25"/>
      <c r="W682" s="25"/>
      <c r="X682" s="25"/>
      <c r="Y682" s="25"/>
      <c r="Z682" s="25"/>
      <c r="AA682" s="25"/>
      <c r="AB682" s="25"/>
      <c r="AC682" s="25"/>
      <c r="AD682" s="25"/>
      <c r="AE682" s="25"/>
      <c r="AF682" s="25"/>
      <c r="AG682" s="364"/>
      <c r="AH682" s="364"/>
      <c r="AI682" s="364"/>
      <c r="AJ682" s="364"/>
      <c r="AK682" s="364"/>
      <c r="AL682" s="364"/>
      <c r="AM682" s="356"/>
      <c r="AN682" s="356"/>
      <c r="AO682" s="356"/>
      <c r="AP682" s="268"/>
      <c r="AQ682" s="268"/>
      <c r="AR682" s="268"/>
      <c r="AS682" s="268"/>
      <c r="AT682" s="268"/>
      <c r="AU682" s="268"/>
      <c r="AV682" s="356"/>
      <c r="AW682" s="356"/>
      <c r="AX682" s="356"/>
      <c r="AY682" s="268"/>
      <c r="AZ682" s="268"/>
      <c r="BA682" s="268"/>
      <c r="BB682" s="268"/>
      <c r="BC682" s="268"/>
      <c r="BD682" s="268"/>
      <c r="BE682" s="357"/>
      <c r="BF682" s="25"/>
      <c r="BG682" s="81"/>
      <c r="BH682" s="81"/>
      <c r="BI682" s="81"/>
      <c r="BJ682" s="81"/>
      <c r="BK682" s="81"/>
      <c r="BR682" s="2"/>
      <c r="BS682" s="2"/>
      <c r="BT682" s="2"/>
      <c r="BU682" s="2"/>
      <c r="BV682" s="2"/>
      <c r="BW682" s="2"/>
      <c r="BX682" s="2"/>
      <c r="BY682" s="2"/>
      <c r="BZ682" s="2"/>
      <c r="CA682" s="2"/>
      <c r="CB682" s="2"/>
      <c r="CC682" s="2"/>
      <c r="CD682" s="2"/>
      <c r="CE682" s="2"/>
      <c r="CF682" s="2"/>
      <c r="CG682" s="2"/>
      <c r="CH682" s="2"/>
      <c r="CI682" s="2"/>
      <c r="CJ682" s="2"/>
      <c r="CK682" s="2"/>
      <c r="CL682" s="2"/>
      <c r="CM682" s="2"/>
      <c r="CN682" s="2"/>
      <c r="CO682" s="2"/>
      <c r="CP682" s="2"/>
      <c r="CQ682" s="2"/>
      <c r="CR682" s="2"/>
      <c r="CS682" s="2"/>
      <c r="CT682" s="2"/>
      <c r="CU682" s="2"/>
      <c r="CV682" s="2"/>
      <c r="CW682" s="2"/>
      <c r="CX682" s="2"/>
      <c r="CY682" s="2"/>
      <c r="CZ682" s="2"/>
      <c r="DA682" s="2"/>
      <c r="DB682" s="2"/>
      <c r="DC682" s="2"/>
      <c r="DD682" s="2"/>
      <c r="DE682" s="2"/>
      <c r="DF682" s="2"/>
      <c r="DG682" s="2"/>
      <c r="DH682" s="2"/>
      <c r="DI682" s="2"/>
      <c r="DJ682" s="2"/>
      <c r="DK682" s="2"/>
      <c r="DL682" s="2"/>
      <c r="DM682" s="2"/>
      <c r="DN682" s="2"/>
      <c r="DO682" s="2"/>
      <c r="DP682" s="2"/>
      <c r="DQ682" s="2"/>
      <c r="DR682" s="2"/>
      <c r="DS682" s="2"/>
      <c r="DT682" s="2"/>
      <c r="DU682" s="2"/>
      <c r="DV682" s="2"/>
      <c r="DW682" s="2"/>
      <c r="DX682" s="2"/>
      <c r="DY682" s="2"/>
      <c r="DZ682" s="2"/>
      <c r="EA682" s="2"/>
      <c r="EB682" s="2"/>
      <c r="EC682" s="2"/>
      <c r="ED682" s="2"/>
      <c r="EE682" s="2"/>
      <c r="EF682" s="2"/>
      <c r="EG682" s="2"/>
      <c r="EH682" s="2"/>
      <c r="EI682" s="2"/>
      <c r="EJ682" s="2"/>
      <c r="EK682" s="2"/>
      <c r="EL682" s="2"/>
      <c r="EM682" s="2"/>
      <c r="EN682" s="2"/>
      <c r="EO682" s="2"/>
      <c r="EP682" s="2"/>
      <c r="EQ682" s="2"/>
      <c r="ER682" s="2"/>
      <c r="ES682" s="2"/>
      <c r="ET682" s="2"/>
      <c r="EU682" s="2"/>
      <c r="EV682" s="2"/>
      <c r="EW682" s="2"/>
      <c r="EX682" s="2"/>
      <c r="EY682" s="2"/>
      <c r="EZ682" s="2"/>
      <c r="FA682" s="2"/>
      <c r="FB682" s="2"/>
      <c r="FC682" s="2"/>
      <c r="FD682" s="2"/>
      <c r="FE682" s="2"/>
      <c r="FF682" s="2"/>
      <c r="FG682" s="2"/>
      <c r="FH682" s="2"/>
      <c r="FI682" s="2"/>
      <c r="FJ682" s="2"/>
      <c r="FK682" s="2"/>
      <c r="FL682" s="2"/>
      <c r="FM682" s="2"/>
      <c r="FN682" s="2"/>
      <c r="FO682" s="2"/>
      <c r="FP682" s="2"/>
      <c r="FQ682" s="2"/>
      <c r="FR682" s="2"/>
      <c r="FS682" s="2"/>
      <c r="FT682" s="2"/>
      <c r="FU682" s="2"/>
      <c r="FV682" s="2"/>
      <c r="FW682" s="2"/>
      <c r="FX682" s="2"/>
      <c r="FY682" s="2"/>
      <c r="FZ682" s="2"/>
      <c r="GA682" s="2"/>
      <c r="GB682" s="2"/>
      <c r="GC682" s="2"/>
      <c r="GD682" s="2"/>
      <c r="GE682" s="2"/>
      <c r="GF682" s="2"/>
      <c r="GG682" s="2"/>
      <c r="GH682" s="2"/>
      <c r="GI682" s="2"/>
      <c r="GJ682" s="2"/>
      <c r="GK682" s="2"/>
      <c r="GL682" s="2"/>
      <c r="GM682" s="2"/>
      <c r="GN682" s="2"/>
      <c r="GO682" s="2"/>
      <c r="GP682" s="2"/>
    </row>
    <row r="683" spans="6:198" s="1" customFormat="1" ht="12.75" customHeight="1">
      <c r="F683" s="81"/>
      <c r="G683" s="81"/>
      <c r="H683" s="81"/>
      <c r="I683" s="81"/>
      <c r="J683" s="25"/>
      <c r="K683" s="82"/>
      <c r="L683" s="82"/>
      <c r="M683" s="82"/>
      <c r="N683" s="82"/>
      <c r="O683" s="82"/>
      <c r="P683" s="82" t="s">
        <v>322</v>
      </c>
      <c r="Q683" s="82"/>
      <c r="R683" s="82"/>
      <c r="S683" s="82"/>
      <c r="T683" s="82"/>
      <c r="U683" s="25"/>
      <c r="V683" s="25"/>
      <c r="W683" s="25"/>
      <c r="X683" s="25"/>
      <c r="Y683" s="25"/>
      <c r="Z683" s="25"/>
      <c r="AA683" s="25"/>
      <c r="AB683" s="25"/>
      <c r="AC683" s="25"/>
      <c r="AD683" s="25"/>
      <c r="AE683" s="25"/>
      <c r="AF683" s="25"/>
      <c r="AG683" s="364"/>
      <c r="AH683" s="364"/>
      <c r="AI683" s="364"/>
      <c r="AJ683" s="364"/>
      <c r="AK683" s="364"/>
      <c r="AL683" s="364"/>
      <c r="AM683" s="356"/>
      <c r="AN683" s="759" t="str">
        <f>[2]Swap!F8</f>
        <v>n.a.</v>
      </c>
      <c r="AO683" s="759"/>
      <c r="AP683" s="759"/>
      <c r="AQ683" s="759"/>
      <c r="AR683" s="759"/>
      <c r="AS683" s="759"/>
      <c r="AT683" s="364"/>
      <c r="AU683" s="364"/>
      <c r="AV683" s="357"/>
      <c r="AW683" s="357"/>
      <c r="AX683" s="357"/>
      <c r="AY683" s="364"/>
      <c r="AZ683" s="364"/>
      <c r="BA683" s="364"/>
      <c r="BB683" s="364"/>
      <c r="BC683" s="364"/>
      <c r="BD683" s="364"/>
      <c r="BE683" s="357"/>
      <c r="BF683" s="357"/>
      <c r="BG683" s="334"/>
      <c r="BH683" s="334"/>
      <c r="BI683" s="81"/>
      <c r="BJ683" s="81"/>
      <c r="BK683" s="81"/>
      <c r="BR683" s="2"/>
      <c r="BS683" s="2"/>
      <c r="BT683" s="2"/>
      <c r="BU683" s="2"/>
      <c r="BV683" s="2"/>
      <c r="BW683" s="2"/>
      <c r="BX683" s="2"/>
      <c r="BY683" s="2"/>
      <c r="BZ683" s="2"/>
      <c r="CA683" s="2"/>
      <c r="CB683" s="2"/>
      <c r="CC683" s="2"/>
      <c r="CD683" s="2"/>
      <c r="CE683" s="2"/>
      <c r="CF683" s="2"/>
      <c r="CG683" s="2"/>
      <c r="CH683" s="2"/>
      <c r="CI683" s="2"/>
      <c r="CJ683" s="2"/>
      <c r="CK683" s="2"/>
      <c r="CL683" s="2"/>
      <c r="CM683" s="2"/>
      <c r="CN683" s="2"/>
      <c r="CO683" s="2"/>
      <c r="CP683" s="2"/>
      <c r="CQ683" s="2"/>
      <c r="CR683" s="2"/>
      <c r="CS683" s="2"/>
      <c r="CT683" s="2"/>
      <c r="CU683" s="2"/>
      <c r="CV683" s="2"/>
      <c r="CW683" s="2"/>
      <c r="CX683" s="2"/>
      <c r="CY683" s="2"/>
      <c r="CZ683" s="2"/>
      <c r="DA683" s="2"/>
      <c r="DB683" s="2"/>
      <c r="DC683" s="2"/>
      <c r="DD683" s="2"/>
      <c r="DE683" s="2"/>
      <c r="DF683" s="2"/>
      <c r="DG683" s="2"/>
      <c r="DH683" s="2"/>
      <c r="DI683" s="2"/>
      <c r="DJ683" s="2"/>
      <c r="DK683" s="2"/>
      <c r="DL683" s="2"/>
      <c r="DM683" s="2"/>
      <c r="DN683" s="2"/>
      <c r="DO683" s="2"/>
      <c r="DP683" s="2"/>
      <c r="DQ683" s="2"/>
      <c r="DR683" s="2"/>
      <c r="DS683" s="2"/>
      <c r="DT683" s="2"/>
      <c r="DU683" s="2"/>
      <c r="DV683" s="2"/>
      <c r="DW683" s="2"/>
      <c r="DX683" s="2"/>
      <c r="DY683" s="2"/>
      <c r="DZ683" s="2"/>
      <c r="EA683" s="2"/>
      <c r="EB683" s="2"/>
      <c r="EC683" s="2"/>
      <c r="ED683" s="2"/>
      <c r="EE683" s="2"/>
      <c r="EF683" s="2"/>
      <c r="EG683" s="2"/>
      <c r="EH683" s="2"/>
      <c r="EI683" s="2"/>
      <c r="EJ683" s="2"/>
      <c r="EK683" s="2"/>
      <c r="EL683" s="2"/>
      <c r="EM683" s="2"/>
      <c r="EN683" s="2"/>
      <c r="EO683" s="2"/>
      <c r="EP683" s="2"/>
      <c r="EQ683" s="2"/>
      <c r="ER683" s="2"/>
      <c r="ES683" s="2"/>
      <c r="ET683" s="2"/>
      <c r="EU683" s="2"/>
      <c r="EV683" s="2"/>
      <c r="EW683" s="2"/>
      <c r="EX683" s="2"/>
      <c r="EY683" s="2"/>
      <c r="EZ683" s="2"/>
      <c r="FA683" s="2"/>
      <c r="FB683" s="2"/>
      <c r="FC683" s="2"/>
      <c r="FD683" s="2"/>
      <c r="FE683" s="2"/>
      <c r="FF683" s="2"/>
      <c r="FG683" s="2"/>
      <c r="FH683" s="2"/>
      <c r="FI683" s="2"/>
      <c r="FJ683" s="2"/>
      <c r="FK683" s="2"/>
      <c r="FL683" s="2"/>
      <c r="FM683" s="2"/>
      <c r="FN683" s="2"/>
      <c r="FO683" s="2"/>
      <c r="FP683" s="2"/>
      <c r="FQ683" s="2"/>
      <c r="FR683" s="2"/>
      <c r="FS683" s="2"/>
      <c r="FT683" s="2"/>
      <c r="FU683" s="2"/>
      <c r="FV683" s="2"/>
      <c r="FW683" s="2"/>
      <c r="FX683" s="2"/>
      <c r="FY683" s="2"/>
      <c r="FZ683" s="2"/>
      <c r="GA683" s="2"/>
      <c r="GB683" s="2"/>
      <c r="GC683" s="2"/>
      <c r="GD683" s="2"/>
      <c r="GE683" s="2"/>
      <c r="GF683" s="2"/>
      <c r="GG683" s="2"/>
      <c r="GH683" s="2"/>
      <c r="GI683" s="2"/>
      <c r="GJ683" s="2"/>
      <c r="GK683" s="2"/>
      <c r="GL683" s="2"/>
      <c r="GM683" s="2"/>
      <c r="GN683" s="2"/>
      <c r="GO683" s="2"/>
      <c r="GP683" s="2"/>
    </row>
    <row r="684" spans="6:198" s="1" customFormat="1" ht="12.75" customHeight="1">
      <c r="F684" s="81"/>
      <c r="G684" s="81"/>
      <c r="H684" s="81"/>
      <c r="I684" s="81"/>
      <c r="J684" s="25"/>
      <c r="K684" s="84"/>
      <c r="L684" s="218"/>
      <c r="M684" s="218"/>
      <c r="N684" s="218"/>
      <c r="O684" s="218"/>
      <c r="P684" s="82" t="s">
        <v>323</v>
      </c>
      <c r="Q684" s="218"/>
      <c r="R684" s="218"/>
      <c r="S684" s="218"/>
      <c r="T684" s="365"/>
      <c r="U684" s="365"/>
      <c r="V684" s="365"/>
      <c r="W684" s="365"/>
      <c r="X684" s="365"/>
      <c r="Y684" s="365"/>
      <c r="Z684" s="365"/>
      <c r="AA684" s="365"/>
      <c r="AB684" s="365"/>
      <c r="AC684" s="365"/>
      <c r="AD684" s="25"/>
      <c r="AE684" s="25"/>
      <c r="AF684" s="25"/>
      <c r="AG684" s="364"/>
      <c r="AH684" s="364"/>
      <c r="AI684" s="364"/>
      <c r="AJ684" s="364"/>
      <c r="AK684" s="364"/>
      <c r="AL684" s="364"/>
      <c r="AM684" s="356"/>
      <c r="AN684" s="759" t="str">
        <f>[2]Swap!F9</f>
        <v>n.a.</v>
      </c>
      <c r="AO684" s="759"/>
      <c r="AP684" s="759"/>
      <c r="AQ684" s="759"/>
      <c r="AR684" s="759"/>
      <c r="AS684" s="759"/>
      <c r="AT684" s="366"/>
      <c r="AU684" s="364"/>
      <c r="AV684" s="357"/>
      <c r="AW684" s="357"/>
      <c r="AX684" s="357"/>
      <c r="AY684" s="364"/>
      <c r="AZ684" s="364"/>
      <c r="BA684" s="364"/>
      <c r="BB684" s="364"/>
      <c r="BC684" s="364"/>
      <c r="BD684" s="364"/>
      <c r="BE684" s="357"/>
      <c r="BF684" s="357"/>
      <c r="BG684" s="334"/>
      <c r="BH684" s="334"/>
      <c r="BI684" s="81"/>
      <c r="BJ684" s="81"/>
      <c r="BK684" s="81"/>
      <c r="BR684" s="2"/>
      <c r="BS684" s="2"/>
      <c r="BT684" s="2"/>
      <c r="BU684" s="2"/>
      <c r="BV684" s="2"/>
      <c r="BW684" s="2"/>
      <c r="BX684" s="2"/>
      <c r="BY684" s="2"/>
      <c r="BZ684" s="2"/>
      <c r="CA684" s="2"/>
      <c r="CB684" s="2"/>
      <c r="CC684" s="2"/>
      <c r="CD684" s="2"/>
      <c r="CE684" s="2"/>
      <c r="CF684" s="2"/>
      <c r="CG684" s="2"/>
      <c r="CH684" s="2"/>
      <c r="CI684" s="2"/>
      <c r="CJ684" s="2"/>
      <c r="CK684" s="2"/>
      <c r="CL684" s="2"/>
      <c r="CM684" s="2"/>
      <c r="CN684" s="2"/>
      <c r="CO684" s="2"/>
      <c r="CP684" s="2"/>
      <c r="CQ684" s="2"/>
      <c r="CR684" s="2"/>
      <c r="CS684" s="2"/>
      <c r="CT684" s="2"/>
      <c r="CU684" s="2"/>
      <c r="CV684" s="2"/>
      <c r="CW684" s="2"/>
      <c r="CX684" s="2"/>
      <c r="CY684" s="2"/>
      <c r="CZ684" s="2"/>
      <c r="DA684" s="2"/>
      <c r="DB684" s="2"/>
      <c r="DC684" s="2"/>
      <c r="DD684" s="2"/>
      <c r="DE684" s="2"/>
      <c r="DF684" s="2"/>
      <c r="DG684" s="2"/>
      <c r="DH684" s="2"/>
      <c r="DI684" s="2"/>
      <c r="DJ684" s="2"/>
      <c r="DK684" s="2"/>
      <c r="DL684" s="2"/>
      <c r="DM684" s="2"/>
      <c r="DN684" s="2"/>
      <c r="DO684" s="2"/>
      <c r="DP684" s="2"/>
      <c r="DQ684" s="2"/>
      <c r="DR684" s="2"/>
      <c r="DS684" s="2"/>
      <c r="DT684" s="2"/>
      <c r="DU684" s="2"/>
      <c r="DV684" s="2"/>
      <c r="DW684" s="2"/>
      <c r="DX684" s="2"/>
      <c r="DY684" s="2"/>
      <c r="DZ684" s="2"/>
      <c r="EA684" s="2"/>
      <c r="EB684" s="2"/>
      <c r="EC684" s="2"/>
      <c r="ED684" s="2"/>
      <c r="EE684" s="2"/>
      <c r="EF684" s="2"/>
      <c r="EG684" s="2"/>
      <c r="EH684" s="2"/>
      <c r="EI684" s="2"/>
      <c r="EJ684" s="2"/>
      <c r="EK684" s="2"/>
      <c r="EL684" s="2"/>
      <c r="EM684" s="2"/>
      <c r="EN684" s="2"/>
      <c r="EO684" s="2"/>
      <c r="EP684" s="2"/>
      <c r="EQ684" s="2"/>
      <c r="ER684" s="2"/>
      <c r="ES684" s="2"/>
      <c r="ET684" s="2"/>
      <c r="EU684" s="2"/>
      <c r="EV684" s="2"/>
      <c r="EW684" s="2"/>
      <c r="EX684" s="2"/>
      <c r="EY684" s="2"/>
      <c r="EZ684" s="2"/>
      <c r="FA684" s="2"/>
      <c r="FB684" s="2"/>
      <c r="FC684" s="2"/>
      <c r="FD684" s="2"/>
      <c r="FE684" s="2"/>
      <c r="FF684" s="2"/>
      <c r="FG684" s="2"/>
      <c r="FH684" s="2"/>
      <c r="FI684" s="2"/>
      <c r="FJ684" s="2"/>
      <c r="FK684" s="2"/>
      <c r="FL684" s="2"/>
      <c r="FM684" s="2"/>
      <c r="FN684" s="2"/>
      <c r="FO684" s="2"/>
      <c r="FP684" s="2"/>
      <c r="FQ684" s="2"/>
      <c r="FR684" s="2"/>
      <c r="FS684" s="2"/>
      <c r="FT684" s="2"/>
      <c r="FU684" s="2"/>
      <c r="FV684" s="2"/>
      <c r="FW684" s="2"/>
      <c r="FX684" s="2"/>
      <c r="FY684" s="2"/>
      <c r="FZ684" s="2"/>
      <c r="GA684" s="2"/>
      <c r="GB684" s="2"/>
      <c r="GC684" s="2"/>
      <c r="GD684" s="2"/>
      <c r="GE684" s="2"/>
      <c r="GF684" s="2"/>
      <c r="GG684" s="2"/>
      <c r="GH684" s="2"/>
      <c r="GI684" s="2"/>
      <c r="GJ684" s="2"/>
      <c r="GK684" s="2"/>
      <c r="GL684" s="2"/>
      <c r="GM684" s="2"/>
      <c r="GN684" s="2"/>
      <c r="GO684" s="2"/>
      <c r="GP684" s="2"/>
    </row>
    <row r="685" spans="6:198" s="1" customFormat="1" ht="12.75" customHeight="1">
      <c r="F685" s="81"/>
      <c r="G685" s="81"/>
      <c r="H685" s="81"/>
      <c r="I685" s="81"/>
      <c r="J685" s="25"/>
      <c r="K685" s="82"/>
      <c r="L685" s="218"/>
      <c r="M685" s="218"/>
      <c r="N685" s="218"/>
      <c r="O685" s="218"/>
      <c r="P685" s="82" t="s">
        <v>324</v>
      </c>
      <c r="Q685" s="218"/>
      <c r="R685" s="218"/>
      <c r="S685" s="218"/>
      <c r="T685" s="365"/>
      <c r="U685" s="365"/>
      <c r="V685" s="365"/>
      <c r="W685" s="365"/>
      <c r="X685" s="365"/>
      <c r="Y685" s="365"/>
      <c r="Z685" s="365"/>
      <c r="AA685" s="365"/>
      <c r="AB685" s="365"/>
      <c r="AC685" s="365"/>
      <c r="AD685" s="25"/>
      <c r="AE685" s="25"/>
      <c r="AF685" s="25"/>
      <c r="AG685" s="364"/>
      <c r="AH685" s="364"/>
      <c r="AI685" s="364"/>
      <c r="AJ685" s="364"/>
      <c r="AK685" s="364"/>
      <c r="AL685" s="364"/>
      <c r="AM685" s="360"/>
      <c r="AN685" s="760" t="str">
        <f>IF([1]Input!$C$123&lt;2,"n.a.",[2]Swap!G14/365)</f>
        <v>n.a.</v>
      </c>
      <c r="AO685" s="760"/>
      <c r="AP685" s="760"/>
      <c r="AQ685" s="760"/>
      <c r="AR685" s="760"/>
      <c r="AS685" s="760"/>
      <c r="AT685" s="366"/>
      <c r="AU685" s="364"/>
      <c r="AV685" s="357"/>
      <c r="AW685" s="357"/>
      <c r="AX685" s="357"/>
      <c r="AY685" s="364"/>
      <c r="AZ685" s="364"/>
      <c r="BA685" s="364"/>
      <c r="BB685" s="364"/>
      <c r="BC685" s="364"/>
      <c r="BD685" s="364"/>
      <c r="BE685" s="357"/>
      <c r="BF685" s="357"/>
      <c r="BG685" s="334"/>
      <c r="BH685" s="334"/>
      <c r="BI685" s="81"/>
      <c r="BJ685" s="81"/>
      <c r="BK685" s="81"/>
      <c r="BR685" s="2"/>
      <c r="BS685" s="2"/>
      <c r="BT685" s="2"/>
      <c r="BU685" s="2"/>
      <c r="BV685" s="2"/>
      <c r="BW685" s="2"/>
      <c r="BX685" s="2"/>
      <c r="BY685" s="2"/>
      <c r="BZ685" s="2"/>
      <c r="CA685" s="2"/>
      <c r="CB685" s="2"/>
      <c r="CC685" s="2"/>
      <c r="CD685" s="2"/>
      <c r="CE685" s="2"/>
      <c r="CF685" s="2"/>
      <c r="CG685" s="2"/>
      <c r="CH685" s="2"/>
      <c r="CI685" s="2"/>
      <c r="CJ685" s="2"/>
      <c r="CK685" s="2"/>
      <c r="CL685" s="2"/>
      <c r="CM685" s="2"/>
      <c r="CN685" s="2"/>
      <c r="CO685" s="2"/>
      <c r="CP685" s="2"/>
      <c r="CQ685" s="2"/>
      <c r="CR685" s="2"/>
      <c r="CS685" s="2"/>
      <c r="CT685" s="2"/>
      <c r="CU685" s="2"/>
      <c r="CV685" s="2"/>
      <c r="CW685" s="2"/>
      <c r="CX685" s="2"/>
      <c r="CY685" s="2"/>
      <c r="CZ685" s="2"/>
      <c r="DA685" s="2"/>
      <c r="DB685" s="2"/>
      <c r="DC685" s="2"/>
      <c r="DD685" s="2"/>
      <c r="DE685" s="2"/>
      <c r="DF685" s="2"/>
      <c r="DG685" s="2"/>
      <c r="DH685" s="2"/>
      <c r="DI685" s="2"/>
      <c r="DJ685" s="2"/>
      <c r="DK685" s="2"/>
      <c r="DL685" s="2"/>
      <c r="DM685" s="2"/>
      <c r="DN685" s="2"/>
      <c r="DO685" s="2"/>
      <c r="DP685" s="2"/>
      <c r="DQ685" s="2"/>
      <c r="DR685" s="2"/>
      <c r="DS685" s="2"/>
      <c r="DT685" s="2"/>
      <c r="DU685" s="2"/>
      <c r="DV685" s="2"/>
      <c r="DW685" s="2"/>
      <c r="DX685" s="2"/>
      <c r="DY685" s="2"/>
      <c r="DZ685" s="2"/>
      <c r="EA685" s="2"/>
      <c r="EB685" s="2"/>
      <c r="EC685" s="2"/>
      <c r="ED685" s="2"/>
      <c r="EE685" s="2"/>
      <c r="EF685" s="2"/>
      <c r="EG685" s="2"/>
      <c r="EH685" s="2"/>
      <c r="EI685" s="2"/>
      <c r="EJ685" s="2"/>
      <c r="EK685" s="2"/>
      <c r="EL685" s="2"/>
      <c r="EM685" s="2"/>
      <c r="EN685" s="2"/>
      <c r="EO685" s="2"/>
      <c r="EP685" s="2"/>
      <c r="EQ685" s="2"/>
      <c r="ER685" s="2"/>
      <c r="ES685" s="2"/>
      <c r="ET685" s="2"/>
      <c r="EU685" s="2"/>
      <c r="EV685" s="2"/>
      <c r="EW685" s="2"/>
      <c r="EX685" s="2"/>
      <c r="EY685" s="2"/>
      <c r="EZ685" s="2"/>
      <c r="FA685" s="2"/>
      <c r="FB685" s="2"/>
      <c r="FC685" s="2"/>
      <c r="FD685" s="2"/>
      <c r="FE685" s="2"/>
      <c r="FF685" s="2"/>
      <c r="FG685" s="2"/>
      <c r="FH685" s="2"/>
      <c r="FI685" s="2"/>
      <c r="FJ685" s="2"/>
      <c r="FK685" s="2"/>
      <c r="FL685" s="2"/>
      <c r="FM685" s="2"/>
      <c r="FN685" s="2"/>
      <c r="FO685" s="2"/>
      <c r="FP685" s="2"/>
      <c r="FQ685" s="2"/>
      <c r="FR685" s="2"/>
      <c r="FS685" s="2"/>
      <c r="FT685" s="2"/>
      <c r="FU685" s="2"/>
      <c r="FV685" s="2"/>
      <c r="FW685" s="2"/>
      <c r="FX685" s="2"/>
      <c r="FY685" s="2"/>
      <c r="FZ685" s="2"/>
      <c r="GA685" s="2"/>
      <c r="GB685" s="2"/>
      <c r="GC685" s="2"/>
      <c r="GD685" s="2"/>
      <c r="GE685" s="2"/>
      <c r="GF685" s="2"/>
      <c r="GG685" s="2"/>
      <c r="GH685" s="2"/>
      <c r="GI685" s="2"/>
      <c r="GJ685" s="2"/>
      <c r="GK685" s="2"/>
      <c r="GL685" s="2"/>
      <c r="GM685" s="2"/>
      <c r="GN685" s="2"/>
      <c r="GO685" s="2"/>
      <c r="GP685" s="2"/>
    </row>
    <row r="686" spans="6:198" s="1" customFormat="1" ht="12.75" customHeight="1">
      <c r="F686" s="81"/>
      <c r="G686" s="81"/>
      <c r="H686" s="81"/>
      <c r="I686" s="81"/>
      <c r="J686" s="25"/>
      <c r="K686" s="360"/>
      <c r="L686" s="360"/>
      <c r="M686" s="4"/>
      <c r="N686" s="25"/>
      <c r="O686" s="25"/>
      <c r="P686" s="82"/>
      <c r="Q686" s="25"/>
      <c r="R686" s="25"/>
      <c r="S686" s="25"/>
      <c r="T686" s="25"/>
      <c r="U686" s="25"/>
      <c r="V686" s="25"/>
      <c r="W686" s="25"/>
      <c r="X686" s="25"/>
      <c r="Y686" s="25"/>
      <c r="Z686" s="25"/>
      <c r="AA686" s="25"/>
      <c r="AB686" s="25"/>
      <c r="AC686" s="25"/>
      <c r="AD686" s="25"/>
      <c r="AE686" s="25"/>
      <c r="AF686" s="25"/>
      <c r="AG686" s="364"/>
      <c r="AH686" s="364"/>
      <c r="AI686" s="364"/>
      <c r="AJ686" s="364"/>
      <c r="AK686" s="364"/>
      <c r="AL686" s="364"/>
      <c r="AM686" s="360"/>
      <c r="AN686" s="762"/>
      <c r="AO686" s="762"/>
      <c r="AP686" s="762"/>
      <c r="AQ686" s="762"/>
      <c r="AR686" s="762"/>
      <c r="AS686" s="762"/>
      <c r="AT686" s="366"/>
      <c r="AU686" s="364"/>
      <c r="AV686" s="364"/>
      <c r="AW686" s="364"/>
      <c r="AX686" s="357"/>
      <c r="AY686" s="357"/>
      <c r="AZ686" s="357"/>
      <c r="BA686" s="364"/>
      <c r="BB686" s="364"/>
      <c r="BC686" s="364"/>
      <c r="BD686" s="364"/>
      <c r="BE686" s="364"/>
      <c r="BF686" s="364"/>
      <c r="BG686" s="334"/>
      <c r="BH686" s="334"/>
      <c r="BI686" s="81"/>
      <c r="BJ686" s="81"/>
      <c r="BK686" s="81"/>
      <c r="BR686" s="2"/>
      <c r="BS686" s="2"/>
      <c r="BT686" s="2"/>
      <c r="BU686" s="2"/>
      <c r="BV686" s="2"/>
      <c r="BW686" s="2"/>
      <c r="BX686" s="2"/>
      <c r="BY686" s="2"/>
      <c r="BZ686" s="2"/>
      <c r="CA686" s="2"/>
      <c r="CB686" s="2"/>
      <c r="CC686" s="2"/>
      <c r="CD686" s="2"/>
      <c r="CE686" s="2"/>
      <c r="CF686" s="2"/>
      <c r="CG686" s="2"/>
      <c r="CH686" s="2"/>
      <c r="CI686" s="2"/>
      <c r="CJ686" s="2"/>
      <c r="CK686" s="2"/>
      <c r="CL686" s="2"/>
      <c r="CM686" s="2"/>
      <c r="CN686" s="2"/>
      <c r="CO686" s="2"/>
      <c r="CP686" s="2"/>
      <c r="CQ686" s="2"/>
      <c r="CR686" s="2"/>
      <c r="CS686" s="2"/>
      <c r="CT686" s="2"/>
      <c r="CU686" s="2"/>
      <c r="CV686" s="2"/>
      <c r="CW686" s="2"/>
      <c r="CX686" s="2"/>
      <c r="CY686" s="2"/>
      <c r="CZ686" s="2"/>
      <c r="DA686" s="2"/>
      <c r="DB686" s="2"/>
      <c r="DC686" s="2"/>
      <c r="DD686" s="2"/>
      <c r="DE686" s="2"/>
      <c r="DF686" s="2"/>
      <c r="DG686" s="2"/>
      <c r="DH686" s="2"/>
      <c r="DI686" s="2"/>
      <c r="DJ686" s="2"/>
      <c r="DK686" s="2"/>
      <c r="DL686" s="2"/>
      <c r="DM686" s="2"/>
      <c r="DN686" s="2"/>
      <c r="DO686" s="2"/>
      <c r="DP686" s="2"/>
      <c r="DQ686" s="2"/>
      <c r="DR686" s="2"/>
      <c r="DS686" s="2"/>
      <c r="DT686" s="2"/>
      <c r="DU686" s="2"/>
      <c r="DV686" s="2"/>
      <c r="DW686" s="2"/>
      <c r="DX686" s="2"/>
      <c r="DY686" s="2"/>
      <c r="DZ686" s="2"/>
      <c r="EA686" s="2"/>
      <c r="EB686" s="2"/>
      <c r="EC686" s="2"/>
      <c r="ED686" s="2"/>
      <c r="EE686" s="2"/>
      <c r="EF686" s="2"/>
      <c r="EG686" s="2"/>
      <c r="EH686" s="2"/>
      <c r="EI686" s="2"/>
      <c r="EJ686" s="2"/>
      <c r="EK686" s="2"/>
      <c r="EL686" s="2"/>
      <c r="EM686" s="2"/>
      <c r="EN686" s="2"/>
      <c r="EO686" s="2"/>
      <c r="EP686" s="2"/>
      <c r="EQ686" s="2"/>
      <c r="ER686" s="2"/>
      <c r="ES686" s="2"/>
      <c r="ET686" s="2"/>
      <c r="EU686" s="2"/>
      <c r="EV686" s="2"/>
      <c r="EW686" s="2"/>
      <c r="EX686" s="2"/>
      <c r="EY686" s="2"/>
      <c r="EZ686" s="2"/>
      <c r="FA686" s="2"/>
      <c r="FB686" s="2"/>
      <c r="FC686" s="2"/>
      <c r="FD686" s="2"/>
      <c r="FE686" s="2"/>
      <c r="FF686" s="2"/>
      <c r="FG686" s="2"/>
      <c r="FH686" s="2"/>
      <c r="FI686" s="2"/>
      <c r="FJ686" s="2"/>
      <c r="FK686" s="2"/>
      <c r="FL686" s="2"/>
      <c r="FM686" s="2"/>
      <c r="FN686" s="2"/>
      <c r="FO686" s="2"/>
      <c r="FP686" s="2"/>
      <c r="FQ686" s="2"/>
      <c r="FR686" s="2"/>
      <c r="FS686" s="2"/>
      <c r="FT686" s="2"/>
      <c r="FU686" s="2"/>
      <c r="FV686" s="2"/>
      <c r="FW686" s="2"/>
      <c r="FX686" s="2"/>
      <c r="FY686" s="2"/>
      <c r="FZ686" s="2"/>
      <c r="GA686" s="2"/>
      <c r="GB686" s="2"/>
      <c r="GC686" s="2"/>
      <c r="GD686" s="2"/>
      <c r="GE686" s="2"/>
      <c r="GF686" s="2"/>
      <c r="GG686" s="2"/>
      <c r="GH686" s="2"/>
      <c r="GI686" s="2"/>
      <c r="GJ686" s="2"/>
      <c r="GK686" s="2"/>
      <c r="GL686" s="2"/>
      <c r="GM686" s="2"/>
      <c r="GN686" s="2"/>
      <c r="GO686" s="2"/>
      <c r="GP686" s="2"/>
    </row>
    <row r="687" spans="6:198" s="1" customFormat="1" ht="12.75" customHeight="1">
      <c r="F687" s="81"/>
      <c r="G687" s="81"/>
      <c r="H687" s="81"/>
      <c r="I687" s="81"/>
      <c r="J687" s="25"/>
      <c r="K687" s="360"/>
      <c r="L687" s="360"/>
      <c r="M687" s="4"/>
      <c r="N687" s="25"/>
      <c r="O687" s="25"/>
      <c r="P687" s="82" t="s">
        <v>325</v>
      </c>
      <c r="Q687" s="25"/>
      <c r="R687" s="25"/>
      <c r="S687" s="25"/>
      <c r="T687" s="25"/>
      <c r="U687" s="25"/>
      <c r="V687" s="25"/>
      <c r="W687" s="25"/>
      <c r="X687" s="25"/>
      <c r="Y687" s="25"/>
      <c r="Z687" s="25"/>
      <c r="AA687" s="25"/>
      <c r="AB687" s="25"/>
      <c r="AC687" s="25"/>
      <c r="AD687" s="25"/>
      <c r="AE687" s="25"/>
      <c r="AF687" s="25"/>
      <c r="AG687" s="364"/>
      <c r="AH687" s="364"/>
      <c r="AI687" s="364"/>
      <c r="AJ687" s="364"/>
      <c r="AK687" s="364"/>
      <c r="AL687" s="364"/>
      <c r="AM687" s="360"/>
      <c r="AN687" s="764" t="str">
        <f>IF([1]Input!$C$123&lt;2,"n.a.",[2]Swap!F18)</f>
        <v>n.a.</v>
      </c>
      <c r="AO687" s="764"/>
      <c r="AP687" s="764"/>
      <c r="AQ687" s="764"/>
      <c r="AR687" s="764"/>
      <c r="AS687" s="764"/>
      <c r="AT687" s="366"/>
      <c r="AU687" s="364"/>
      <c r="AV687" s="364"/>
      <c r="AW687" s="364"/>
      <c r="AX687" s="357"/>
      <c r="AY687" s="364"/>
      <c r="AZ687" s="364"/>
      <c r="BA687" s="364"/>
      <c r="BB687" s="364"/>
      <c r="BC687" s="364"/>
      <c r="BD687" s="364"/>
      <c r="BE687" s="364"/>
      <c r="BF687" s="364"/>
      <c r="BG687" s="334"/>
      <c r="BH687" s="334"/>
      <c r="BI687" s="81"/>
      <c r="BJ687" s="81"/>
      <c r="BK687" s="81"/>
      <c r="BR687" s="2"/>
      <c r="BS687" s="2"/>
      <c r="BT687" s="2"/>
      <c r="BU687" s="2"/>
      <c r="BV687" s="2"/>
      <c r="BW687" s="2"/>
      <c r="BX687" s="2"/>
      <c r="BY687" s="2"/>
      <c r="BZ687" s="2"/>
      <c r="CA687" s="2"/>
      <c r="CB687" s="2"/>
      <c r="CC687" s="2"/>
      <c r="CD687" s="2"/>
      <c r="CE687" s="2"/>
      <c r="CF687" s="2"/>
      <c r="CG687" s="2"/>
      <c r="CH687" s="2"/>
      <c r="CI687" s="2"/>
      <c r="CJ687" s="2"/>
      <c r="CK687" s="2"/>
      <c r="CL687" s="2"/>
      <c r="CM687" s="2"/>
      <c r="CN687" s="2"/>
      <c r="CO687" s="2"/>
      <c r="CP687" s="2"/>
      <c r="CQ687" s="2"/>
      <c r="CR687" s="2"/>
      <c r="CS687" s="2"/>
      <c r="CT687" s="2"/>
      <c r="CU687" s="2"/>
      <c r="CV687" s="2"/>
      <c r="CW687" s="2"/>
      <c r="CX687" s="2"/>
      <c r="CY687" s="2"/>
      <c r="CZ687" s="2"/>
      <c r="DA687" s="2"/>
      <c r="DB687" s="2"/>
      <c r="DC687" s="2"/>
      <c r="DD687" s="2"/>
      <c r="DE687" s="2"/>
      <c r="DF687" s="2"/>
      <c r="DG687" s="2"/>
      <c r="DH687" s="2"/>
      <c r="DI687" s="2"/>
      <c r="DJ687" s="2"/>
      <c r="DK687" s="2"/>
      <c r="DL687" s="2"/>
      <c r="DM687" s="2"/>
      <c r="DN687" s="2"/>
      <c r="DO687" s="2"/>
      <c r="DP687" s="2"/>
      <c r="DQ687" s="2"/>
      <c r="DR687" s="2"/>
      <c r="DS687" s="2"/>
      <c r="DT687" s="2"/>
      <c r="DU687" s="2"/>
      <c r="DV687" s="2"/>
      <c r="DW687" s="2"/>
      <c r="DX687" s="2"/>
      <c r="DY687" s="2"/>
      <c r="DZ687" s="2"/>
      <c r="EA687" s="2"/>
      <c r="EB687" s="2"/>
      <c r="EC687" s="2"/>
      <c r="ED687" s="2"/>
      <c r="EE687" s="2"/>
      <c r="EF687" s="2"/>
      <c r="EG687" s="2"/>
      <c r="EH687" s="2"/>
      <c r="EI687" s="2"/>
      <c r="EJ687" s="2"/>
      <c r="EK687" s="2"/>
      <c r="EL687" s="2"/>
      <c r="EM687" s="2"/>
      <c r="EN687" s="2"/>
      <c r="EO687" s="2"/>
      <c r="EP687" s="2"/>
      <c r="EQ687" s="2"/>
      <c r="ER687" s="2"/>
      <c r="ES687" s="2"/>
      <c r="ET687" s="2"/>
      <c r="EU687" s="2"/>
      <c r="EV687" s="2"/>
      <c r="EW687" s="2"/>
      <c r="EX687" s="2"/>
      <c r="EY687" s="2"/>
      <c r="EZ687" s="2"/>
      <c r="FA687" s="2"/>
      <c r="FB687" s="2"/>
      <c r="FC687" s="2"/>
      <c r="FD687" s="2"/>
      <c r="FE687" s="2"/>
      <c r="FF687" s="2"/>
      <c r="FG687" s="2"/>
      <c r="FH687" s="2"/>
      <c r="FI687" s="2"/>
      <c r="FJ687" s="2"/>
      <c r="FK687" s="2"/>
      <c r="FL687" s="2"/>
      <c r="FM687" s="2"/>
      <c r="FN687" s="2"/>
      <c r="FO687" s="2"/>
      <c r="FP687" s="2"/>
      <c r="FQ687" s="2"/>
      <c r="FR687" s="2"/>
      <c r="FS687" s="2"/>
      <c r="FT687" s="2"/>
      <c r="FU687" s="2"/>
      <c r="FV687" s="2"/>
      <c r="FW687" s="2"/>
      <c r="FX687" s="2"/>
      <c r="FY687" s="2"/>
      <c r="FZ687" s="2"/>
      <c r="GA687" s="2"/>
      <c r="GB687" s="2"/>
      <c r="GC687" s="2"/>
      <c r="GD687" s="2"/>
      <c r="GE687" s="2"/>
      <c r="GF687" s="2"/>
      <c r="GG687" s="2"/>
      <c r="GH687" s="2"/>
      <c r="GI687" s="2"/>
      <c r="GJ687" s="2"/>
      <c r="GK687" s="2"/>
      <c r="GL687" s="2"/>
      <c r="GM687" s="2"/>
      <c r="GN687" s="2"/>
      <c r="GO687" s="2"/>
      <c r="GP687" s="2"/>
    </row>
    <row r="688" spans="6:198" s="1" customFormat="1" ht="12.75" customHeight="1">
      <c r="F688" s="81"/>
      <c r="G688" s="81"/>
      <c r="H688" s="81"/>
      <c r="I688" s="81"/>
      <c r="J688" s="25"/>
      <c r="K688" s="360"/>
      <c r="L688" s="360"/>
      <c r="M688" s="4"/>
      <c r="N688" s="25"/>
      <c r="O688" s="25"/>
      <c r="P688" s="82"/>
      <c r="Q688" s="25"/>
      <c r="R688" s="25"/>
      <c r="S688" s="25"/>
      <c r="T688" s="25"/>
      <c r="U688" s="25"/>
      <c r="V688" s="25"/>
      <c r="W688" s="25"/>
      <c r="X688" s="25"/>
      <c r="Y688" s="25"/>
      <c r="Z688" s="25"/>
      <c r="AA688" s="25"/>
      <c r="AB688" s="25"/>
      <c r="AC688" s="25"/>
      <c r="AD688" s="25"/>
      <c r="AE688" s="25"/>
      <c r="AF688" s="25"/>
      <c r="AG688" s="25"/>
      <c r="AH688" s="25"/>
      <c r="AI688" s="364"/>
      <c r="AJ688" s="364"/>
      <c r="AK688" s="364"/>
      <c r="AL688" s="364"/>
      <c r="AM688" s="364"/>
      <c r="AN688" s="762"/>
      <c r="AO688" s="762"/>
      <c r="AP688" s="762"/>
      <c r="AQ688" s="762"/>
      <c r="AR688" s="762"/>
      <c r="AS688" s="762"/>
      <c r="AT688" s="366"/>
      <c r="AU688" s="364"/>
      <c r="AV688" s="364"/>
      <c r="AW688" s="364"/>
      <c r="AX688" s="357"/>
      <c r="AY688" s="357"/>
      <c r="AZ688" s="357"/>
      <c r="BA688" s="364"/>
      <c r="BB688" s="364"/>
      <c r="BC688" s="364"/>
      <c r="BD688" s="364"/>
      <c r="BE688" s="364"/>
      <c r="BF688" s="364"/>
      <c r="BG688" s="334"/>
      <c r="BH688" s="334"/>
      <c r="BI688" s="81"/>
      <c r="BJ688" s="81"/>
      <c r="BK688" s="81"/>
      <c r="BR688" s="2"/>
      <c r="BS688" s="2"/>
      <c r="BT688" s="2"/>
      <c r="BU688" s="2"/>
      <c r="BV688" s="2"/>
      <c r="BW688" s="2"/>
      <c r="BX688" s="2"/>
      <c r="BY688" s="2"/>
      <c r="BZ688" s="2"/>
      <c r="CA688" s="2"/>
      <c r="CB688" s="2"/>
      <c r="CC688" s="2"/>
      <c r="CD688" s="2"/>
      <c r="CE688" s="2"/>
      <c r="CF688" s="2"/>
      <c r="CG688" s="2"/>
      <c r="CH688" s="2"/>
      <c r="CI688" s="2"/>
      <c r="CJ688" s="2"/>
      <c r="CK688" s="2"/>
      <c r="CL688" s="2"/>
      <c r="CM688" s="2"/>
      <c r="CN688" s="2"/>
      <c r="CO688" s="2"/>
      <c r="CP688" s="2"/>
      <c r="CQ688" s="2"/>
      <c r="CR688" s="2"/>
      <c r="CS688" s="2"/>
      <c r="CT688" s="2"/>
      <c r="CU688" s="2"/>
      <c r="CV688" s="2"/>
      <c r="CW688" s="2"/>
      <c r="CX688" s="2"/>
      <c r="CY688" s="2"/>
      <c r="CZ688" s="2"/>
      <c r="DA688" s="2"/>
      <c r="DB688" s="2"/>
      <c r="DC688" s="2"/>
      <c r="DD688" s="2"/>
      <c r="DE688" s="2"/>
      <c r="DF688" s="2"/>
      <c r="DG688" s="2"/>
      <c r="DH688" s="2"/>
      <c r="DI688" s="2"/>
      <c r="DJ688" s="2"/>
      <c r="DK688" s="2"/>
      <c r="DL688" s="2"/>
      <c r="DM688" s="2"/>
      <c r="DN688" s="2"/>
      <c r="DO688" s="2"/>
      <c r="DP688" s="2"/>
      <c r="DQ688" s="2"/>
      <c r="DR688" s="2"/>
      <c r="DS688" s="2"/>
      <c r="DT688" s="2"/>
      <c r="DU688" s="2"/>
      <c r="DV688" s="2"/>
      <c r="DW688" s="2"/>
      <c r="DX688" s="2"/>
      <c r="DY688" s="2"/>
      <c r="DZ688" s="2"/>
      <c r="EA688" s="2"/>
      <c r="EB688" s="2"/>
      <c r="EC688" s="2"/>
      <c r="ED688" s="2"/>
      <c r="EE688" s="2"/>
      <c r="EF688" s="2"/>
      <c r="EG688" s="2"/>
      <c r="EH688" s="2"/>
      <c r="EI688" s="2"/>
      <c r="EJ688" s="2"/>
      <c r="EK688" s="2"/>
      <c r="EL688" s="2"/>
      <c r="EM688" s="2"/>
      <c r="EN688" s="2"/>
      <c r="EO688" s="2"/>
      <c r="EP688" s="2"/>
      <c r="EQ688" s="2"/>
      <c r="ER688" s="2"/>
      <c r="ES688" s="2"/>
      <c r="ET688" s="2"/>
      <c r="EU688" s="2"/>
      <c r="EV688" s="2"/>
      <c r="EW688" s="2"/>
      <c r="EX688" s="2"/>
      <c r="EY688" s="2"/>
      <c r="EZ688" s="2"/>
      <c r="FA688" s="2"/>
      <c r="FB688" s="2"/>
      <c r="FC688" s="2"/>
      <c r="FD688" s="2"/>
      <c r="FE688" s="2"/>
      <c r="FF688" s="2"/>
      <c r="FG688" s="2"/>
      <c r="FH688" s="2"/>
      <c r="FI688" s="2"/>
      <c r="FJ688" s="2"/>
      <c r="FK688" s="2"/>
      <c r="FL688" s="2"/>
      <c r="FM688" s="2"/>
      <c r="FN688" s="2"/>
      <c r="FO688" s="2"/>
      <c r="FP688" s="2"/>
      <c r="FQ688" s="2"/>
      <c r="FR688" s="2"/>
      <c r="FS688" s="2"/>
      <c r="FT688" s="2"/>
      <c r="FU688" s="2"/>
      <c r="FV688" s="2"/>
      <c r="FW688" s="2"/>
      <c r="FX688" s="2"/>
      <c r="FY688" s="2"/>
      <c r="FZ688" s="2"/>
      <c r="GA688" s="2"/>
      <c r="GB688" s="2"/>
      <c r="GC688" s="2"/>
      <c r="GD688" s="2"/>
      <c r="GE688" s="2"/>
      <c r="GF688" s="2"/>
      <c r="GG688" s="2"/>
      <c r="GH688" s="2"/>
      <c r="GI688" s="2"/>
      <c r="GJ688" s="2"/>
      <c r="GK688" s="2"/>
      <c r="GL688" s="2"/>
      <c r="GM688" s="2"/>
      <c r="GN688" s="2"/>
      <c r="GO688" s="2"/>
      <c r="GP688" s="2"/>
    </row>
    <row r="689" spans="6:198" s="1" customFormat="1" ht="12.75" customHeight="1">
      <c r="F689" s="81"/>
      <c r="G689" s="81"/>
      <c r="H689" s="81"/>
      <c r="I689" s="81"/>
      <c r="J689" s="25"/>
      <c r="K689" s="360"/>
      <c r="L689" s="360"/>
      <c r="M689" s="367"/>
      <c r="N689" s="367"/>
      <c r="O689" s="367"/>
      <c r="P689" s="82" t="s">
        <v>326</v>
      </c>
      <c r="Q689" s="367"/>
      <c r="R689" s="367"/>
      <c r="S689" s="367"/>
      <c r="T689" s="367"/>
      <c r="U689" s="367"/>
      <c r="V689" s="25"/>
      <c r="W689" s="25"/>
      <c r="X689" s="25"/>
      <c r="Y689" s="25"/>
      <c r="Z689" s="25"/>
      <c r="AA689" s="25"/>
      <c r="AB689" s="25"/>
      <c r="AC689" s="25"/>
      <c r="AD689" s="25"/>
      <c r="AE689" s="25"/>
      <c r="AF689" s="25"/>
      <c r="AG689" s="368"/>
      <c r="AH689" s="368"/>
      <c r="AI689" s="368"/>
      <c r="AJ689" s="368"/>
      <c r="AK689" s="368"/>
      <c r="AL689" s="368"/>
      <c r="AM689" s="368"/>
      <c r="AN689" s="726" t="str">
        <f>IF([1]Input!$C$123&lt;2,"n.a.",[2]Swap!B14)</f>
        <v>n.a.</v>
      </c>
      <c r="AO689" s="726"/>
      <c r="AP689" s="726"/>
      <c r="AQ689" s="726"/>
      <c r="AR689" s="726"/>
      <c r="AS689" s="726"/>
      <c r="AT689" s="366"/>
      <c r="AU689" s="364"/>
      <c r="AV689" s="364"/>
      <c r="AW689" s="364"/>
      <c r="AX689" s="357"/>
      <c r="AY689" s="357"/>
      <c r="AZ689" s="357"/>
      <c r="BA689" s="357"/>
      <c r="BB689" s="357"/>
      <c r="BC689" s="357"/>
      <c r="BD689" s="357"/>
      <c r="BE689" s="357"/>
      <c r="BF689" s="357"/>
      <c r="BG689" s="334"/>
      <c r="BH689" s="334"/>
      <c r="BI689" s="81"/>
      <c r="BJ689" s="81"/>
      <c r="BK689" s="81"/>
      <c r="BR689" s="2"/>
      <c r="BS689" s="2"/>
      <c r="BT689" s="2"/>
      <c r="BU689" s="2"/>
      <c r="BV689" s="2"/>
      <c r="BW689" s="2"/>
      <c r="BX689" s="2"/>
      <c r="BY689" s="2"/>
      <c r="BZ689" s="2"/>
      <c r="CA689" s="2"/>
      <c r="CB689" s="2"/>
      <c r="CC689" s="2"/>
      <c r="CD689" s="2"/>
      <c r="CE689" s="2"/>
      <c r="CF689" s="2"/>
      <c r="CG689" s="2"/>
      <c r="CH689" s="2"/>
      <c r="CI689" s="2"/>
      <c r="CJ689" s="2"/>
      <c r="CK689" s="2"/>
      <c r="CL689" s="2"/>
      <c r="CM689" s="2"/>
      <c r="CN689" s="2"/>
      <c r="CO689" s="2"/>
      <c r="CP689" s="2"/>
      <c r="CQ689" s="2"/>
      <c r="CR689" s="2"/>
      <c r="CS689" s="2"/>
      <c r="CT689" s="2"/>
      <c r="CU689" s="2"/>
      <c r="CV689" s="2"/>
      <c r="CW689" s="2"/>
      <c r="CX689" s="2"/>
      <c r="CY689" s="2"/>
      <c r="CZ689" s="2"/>
      <c r="DA689" s="2"/>
      <c r="DB689" s="2"/>
      <c r="DC689" s="2"/>
      <c r="DD689" s="2"/>
      <c r="DE689" s="2"/>
      <c r="DF689" s="2"/>
      <c r="DG689" s="2"/>
      <c r="DH689" s="2"/>
      <c r="DI689" s="2"/>
      <c r="DJ689" s="2"/>
      <c r="DK689" s="2"/>
      <c r="DL689" s="2"/>
      <c r="DM689" s="2"/>
      <c r="DN689" s="2"/>
      <c r="DO689" s="2"/>
      <c r="DP689" s="2"/>
      <c r="DQ689" s="2"/>
      <c r="DR689" s="2"/>
      <c r="DS689" s="2"/>
      <c r="DT689" s="2"/>
      <c r="DU689" s="2"/>
      <c r="DV689" s="2"/>
      <c r="DW689" s="2"/>
      <c r="DX689" s="2"/>
      <c r="DY689" s="2"/>
      <c r="DZ689" s="2"/>
      <c r="EA689" s="2"/>
      <c r="EB689" s="2"/>
      <c r="EC689" s="2"/>
      <c r="ED689" s="2"/>
      <c r="EE689" s="2"/>
      <c r="EF689" s="2"/>
      <c r="EG689" s="2"/>
      <c r="EH689" s="2"/>
      <c r="EI689" s="2"/>
      <c r="EJ689" s="2"/>
      <c r="EK689" s="2"/>
      <c r="EL689" s="2"/>
      <c r="EM689" s="2"/>
      <c r="EN689" s="2"/>
      <c r="EO689" s="2"/>
      <c r="EP689" s="2"/>
      <c r="EQ689" s="2"/>
      <c r="ER689" s="2"/>
      <c r="ES689" s="2"/>
      <c r="ET689" s="2"/>
      <c r="EU689" s="2"/>
      <c r="EV689" s="2"/>
      <c r="EW689" s="2"/>
      <c r="EX689" s="2"/>
      <c r="EY689" s="2"/>
      <c r="EZ689" s="2"/>
      <c r="FA689" s="2"/>
      <c r="FB689" s="2"/>
      <c r="FC689" s="2"/>
      <c r="FD689" s="2"/>
      <c r="FE689" s="2"/>
      <c r="FF689" s="2"/>
      <c r="FG689" s="2"/>
      <c r="FH689" s="2"/>
      <c r="FI689" s="2"/>
      <c r="FJ689" s="2"/>
      <c r="FK689" s="2"/>
      <c r="FL689" s="2"/>
      <c r="FM689" s="2"/>
      <c r="FN689" s="2"/>
      <c r="FO689" s="2"/>
      <c r="FP689" s="2"/>
      <c r="FQ689" s="2"/>
      <c r="FR689" s="2"/>
      <c r="FS689" s="2"/>
      <c r="FT689" s="2"/>
      <c r="FU689" s="2"/>
      <c r="FV689" s="2"/>
      <c r="FW689" s="2"/>
      <c r="FX689" s="2"/>
      <c r="FY689" s="2"/>
      <c r="FZ689" s="2"/>
      <c r="GA689" s="2"/>
      <c r="GB689" s="2"/>
      <c r="GC689" s="2"/>
      <c r="GD689" s="2"/>
      <c r="GE689" s="2"/>
      <c r="GF689" s="2"/>
      <c r="GG689" s="2"/>
      <c r="GH689" s="2"/>
      <c r="GI689" s="2"/>
      <c r="GJ689" s="2"/>
      <c r="GK689" s="2"/>
      <c r="GL689" s="2"/>
      <c r="GM689" s="2"/>
      <c r="GN689" s="2"/>
      <c r="GO689" s="2"/>
      <c r="GP689" s="2"/>
    </row>
    <row r="690" spans="6:198" s="1" customFormat="1" ht="12.75" customHeight="1">
      <c r="F690" s="81"/>
      <c r="G690" s="81"/>
      <c r="H690" s="81"/>
      <c r="I690" s="81"/>
      <c r="J690" s="25"/>
      <c r="K690" s="360"/>
      <c r="L690" s="360"/>
      <c r="M690" s="360"/>
      <c r="N690" s="360"/>
      <c r="O690" s="360"/>
      <c r="P690" s="367" t="s">
        <v>327</v>
      </c>
      <c r="Q690" s="360"/>
      <c r="R690" s="360"/>
      <c r="S690" s="360"/>
      <c r="T690" s="360"/>
      <c r="U690" s="360"/>
      <c r="V690" s="360"/>
      <c r="W690" s="360"/>
      <c r="X690" s="360"/>
      <c r="Y690" s="360"/>
      <c r="Z690" s="360"/>
      <c r="AA690" s="360"/>
      <c r="AB690" s="360"/>
      <c r="AC690" s="360"/>
      <c r="AD690" s="360"/>
      <c r="AE690" s="360"/>
      <c r="AF690" s="360"/>
      <c r="AG690" s="360"/>
      <c r="AH690" s="360"/>
      <c r="AI690" s="360"/>
      <c r="AJ690" s="360"/>
      <c r="AK690" s="360"/>
      <c r="AL690" s="360"/>
      <c r="AM690" s="360"/>
      <c r="AN690" s="726" t="str">
        <f>IF([1]Input!$C$123&lt;2,"n.a.",[2]Swap!H18)</f>
        <v>n.a.</v>
      </c>
      <c r="AO690" s="726"/>
      <c r="AP690" s="726"/>
      <c r="AQ690" s="726"/>
      <c r="AR690" s="726"/>
      <c r="AS690" s="726"/>
      <c r="AT690" s="366"/>
      <c r="AU690" s="360"/>
      <c r="AV690" s="360"/>
      <c r="AW690" s="360"/>
      <c r="AX690" s="360"/>
      <c r="AY690" s="360"/>
      <c r="AZ690" s="360"/>
      <c r="BA690" s="360"/>
      <c r="BB690" s="360"/>
      <c r="BC690" s="360"/>
      <c r="BD690" s="360"/>
      <c r="BE690" s="357"/>
      <c r="BF690" s="357"/>
      <c r="BG690" s="334"/>
      <c r="BH690" s="334"/>
      <c r="BI690" s="81"/>
      <c r="BJ690" s="81"/>
      <c r="BK690" s="81"/>
      <c r="BR690" s="2"/>
      <c r="BS690" s="2"/>
      <c r="BT690" s="2"/>
      <c r="BU690" s="2"/>
      <c r="BV690" s="2"/>
      <c r="BW690" s="2"/>
      <c r="BX690" s="2"/>
      <c r="BY690" s="2"/>
      <c r="BZ690" s="2"/>
      <c r="CA690" s="2"/>
      <c r="CB690" s="2"/>
      <c r="CC690" s="2"/>
      <c r="CD690" s="2"/>
      <c r="CE690" s="2"/>
      <c r="CF690" s="2"/>
      <c r="CG690" s="2"/>
      <c r="CH690" s="2"/>
      <c r="CI690" s="2"/>
      <c r="CJ690" s="2"/>
      <c r="CK690" s="2"/>
      <c r="CL690" s="2"/>
      <c r="CM690" s="2"/>
      <c r="CN690" s="2"/>
      <c r="CO690" s="2"/>
      <c r="CP690" s="2"/>
      <c r="CQ690" s="2"/>
      <c r="CR690" s="2"/>
      <c r="CS690" s="2"/>
      <c r="CT690" s="2"/>
      <c r="CU690" s="2"/>
      <c r="CV690" s="2"/>
      <c r="CW690" s="2"/>
      <c r="CX690" s="2"/>
      <c r="CY690" s="2"/>
      <c r="CZ690" s="2"/>
      <c r="DA690" s="2"/>
      <c r="DB690" s="2"/>
      <c r="DC690" s="2"/>
      <c r="DD690" s="2"/>
      <c r="DE690" s="2"/>
      <c r="DF690" s="2"/>
      <c r="DG690" s="2"/>
      <c r="DH690" s="2"/>
      <c r="DI690" s="2"/>
      <c r="DJ690" s="2"/>
      <c r="DK690" s="2"/>
      <c r="DL690" s="2"/>
      <c r="DM690" s="2"/>
      <c r="DN690" s="2"/>
      <c r="DO690" s="2"/>
      <c r="DP690" s="2"/>
      <c r="DQ690" s="2"/>
      <c r="DR690" s="2"/>
      <c r="DS690" s="2"/>
      <c r="DT690" s="2"/>
      <c r="DU690" s="2"/>
      <c r="DV690" s="2"/>
      <c r="DW690" s="2"/>
      <c r="DX690" s="2"/>
      <c r="DY690" s="2"/>
      <c r="DZ690" s="2"/>
      <c r="EA690" s="2"/>
      <c r="EB690" s="2"/>
      <c r="EC690" s="2"/>
      <c r="ED690" s="2"/>
      <c r="EE690" s="2"/>
      <c r="EF690" s="2"/>
      <c r="EG690" s="2"/>
      <c r="EH690" s="2"/>
      <c r="EI690" s="2"/>
      <c r="EJ690" s="2"/>
      <c r="EK690" s="2"/>
      <c r="EL690" s="2"/>
      <c r="EM690" s="2"/>
      <c r="EN690" s="2"/>
      <c r="EO690" s="2"/>
      <c r="EP690" s="2"/>
      <c r="EQ690" s="2"/>
      <c r="ER690" s="2"/>
      <c r="ES690" s="2"/>
      <c r="ET690" s="2"/>
      <c r="EU690" s="2"/>
      <c r="EV690" s="2"/>
      <c r="EW690" s="2"/>
      <c r="EX690" s="2"/>
      <c r="EY690" s="2"/>
      <c r="EZ690" s="2"/>
      <c r="FA690" s="2"/>
      <c r="FB690" s="2"/>
      <c r="FC690" s="2"/>
      <c r="FD690" s="2"/>
      <c r="FE690" s="2"/>
      <c r="FF690" s="2"/>
      <c r="FG690" s="2"/>
      <c r="FH690" s="2"/>
      <c r="FI690" s="2"/>
      <c r="FJ690" s="2"/>
      <c r="FK690" s="2"/>
      <c r="FL690" s="2"/>
      <c r="FM690" s="2"/>
      <c r="FN690" s="2"/>
      <c r="FO690" s="2"/>
      <c r="FP690" s="2"/>
      <c r="FQ690" s="2"/>
      <c r="FR690" s="2"/>
      <c r="FS690" s="2"/>
      <c r="FT690" s="2"/>
      <c r="FU690" s="2"/>
      <c r="FV690" s="2"/>
      <c r="FW690" s="2"/>
      <c r="FX690" s="2"/>
      <c r="FY690" s="2"/>
      <c r="FZ690" s="2"/>
      <c r="GA690" s="2"/>
      <c r="GB690" s="2"/>
      <c r="GC690" s="2"/>
      <c r="GD690" s="2"/>
      <c r="GE690" s="2"/>
      <c r="GF690" s="2"/>
      <c r="GG690" s="2"/>
      <c r="GH690" s="2"/>
      <c r="GI690" s="2"/>
      <c r="GJ690" s="2"/>
      <c r="GK690" s="2"/>
      <c r="GL690" s="2"/>
      <c r="GM690" s="2"/>
      <c r="GN690" s="2"/>
      <c r="GO690" s="2"/>
      <c r="GP690" s="2"/>
    </row>
    <row r="691" spans="6:198" s="1" customFormat="1" ht="12.75" customHeight="1">
      <c r="F691" s="81"/>
      <c r="G691" s="81"/>
      <c r="H691" s="81"/>
      <c r="I691" s="81"/>
      <c r="J691" s="25"/>
      <c r="K691" s="360"/>
      <c r="L691" s="360"/>
      <c r="M691" s="360"/>
      <c r="N691" s="360"/>
      <c r="O691" s="360"/>
      <c r="P691" s="82"/>
      <c r="Q691" s="360"/>
      <c r="R691" s="360"/>
      <c r="S691" s="360"/>
      <c r="T691" s="360"/>
      <c r="U691" s="360"/>
      <c r="V691" s="360"/>
      <c r="W691" s="360"/>
      <c r="X691" s="360"/>
      <c r="Y691" s="360"/>
      <c r="Z691" s="360"/>
      <c r="AA691" s="360"/>
      <c r="AB691" s="360"/>
      <c r="AC691" s="360"/>
      <c r="AD691" s="360"/>
      <c r="AE691" s="360"/>
      <c r="AF691" s="360"/>
      <c r="AG691" s="360"/>
      <c r="AH691" s="360"/>
      <c r="AI691" s="360"/>
      <c r="AJ691" s="360"/>
      <c r="AK691" s="360"/>
      <c r="AL691" s="360"/>
      <c r="AM691" s="360"/>
      <c r="AN691" s="762"/>
      <c r="AO691" s="762"/>
      <c r="AP691" s="762"/>
      <c r="AQ691" s="762"/>
      <c r="AR691" s="762"/>
      <c r="AS691" s="762"/>
      <c r="AT691" s="366"/>
      <c r="AU691" s="360"/>
      <c r="AV691" s="360"/>
      <c r="AW691" s="360"/>
      <c r="AX691" s="360"/>
      <c r="AY691" s="360"/>
      <c r="AZ691" s="360"/>
      <c r="BA691" s="360"/>
      <c r="BB691" s="360"/>
      <c r="BC691" s="360"/>
      <c r="BD691" s="360"/>
      <c r="BE691" s="357"/>
      <c r="BF691" s="357"/>
      <c r="BG691" s="357"/>
      <c r="BH691" s="357"/>
      <c r="BI691" s="81"/>
      <c r="BJ691" s="81"/>
      <c r="BK691" s="81"/>
      <c r="BR691" s="2"/>
      <c r="BS691" s="2"/>
      <c r="BT691" s="2"/>
      <c r="BU691" s="2"/>
      <c r="BV691" s="2"/>
      <c r="BW691" s="2"/>
      <c r="BX691" s="2"/>
      <c r="BY691" s="2"/>
      <c r="BZ691" s="2"/>
      <c r="CA691" s="2"/>
      <c r="CB691" s="2"/>
      <c r="CC691" s="2"/>
      <c r="CD691" s="2"/>
      <c r="CE691" s="2"/>
      <c r="CF691" s="2"/>
      <c r="CG691" s="2"/>
      <c r="CH691" s="2"/>
      <c r="CI691" s="2"/>
      <c r="CJ691" s="2"/>
      <c r="CK691" s="2"/>
      <c r="CL691" s="2"/>
      <c r="CM691" s="2"/>
      <c r="CN691" s="2"/>
      <c r="CO691" s="2"/>
      <c r="CP691" s="2"/>
      <c r="CQ691" s="2"/>
      <c r="CR691" s="2"/>
      <c r="CS691" s="2"/>
      <c r="CT691" s="2"/>
      <c r="CU691" s="2"/>
      <c r="CV691" s="2"/>
      <c r="CW691" s="2"/>
      <c r="CX691" s="2"/>
      <c r="CY691" s="2"/>
      <c r="CZ691" s="2"/>
      <c r="DA691" s="2"/>
      <c r="DB691" s="2"/>
      <c r="DC691" s="2"/>
      <c r="DD691" s="2"/>
      <c r="DE691" s="2"/>
      <c r="DF691" s="2"/>
      <c r="DG691" s="2"/>
      <c r="DH691" s="2"/>
      <c r="DI691" s="2"/>
      <c r="DJ691" s="2"/>
      <c r="DK691" s="2"/>
      <c r="DL691" s="2"/>
      <c r="DM691" s="2"/>
      <c r="DN691" s="2"/>
      <c r="DO691" s="2"/>
      <c r="DP691" s="2"/>
      <c r="DQ691" s="2"/>
      <c r="DR691" s="2"/>
      <c r="DS691" s="2"/>
      <c r="DT691" s="2"/>
      <c r="DU691" s="2"/>
      <c r="DV691" s="2"/>
      <c r="DW691" s="2"/>
      <c r="DX691" s="2"/>
      <c r="DY691" s="2"/>
      <c r="DZ691" s="2"/>
      <c r="EA691" s="2"/>
      <c r="EB691" s="2"/>
      <c r="EC691" s="2"/>
      <c r="ED691" s="2"/>
      <c r="EE691" s="2"/>
      <c r="EF691" s="2"/>
      <c r="EG691" s="2"/>
      <c r="EH691" s="2"/>
      <c r="EI691" s="2"/>
      <c r="EJ691" s="2"/>
      <c r="EK691" s="2"/>
      <c r="EL691" s="2"/>
      <c r="EM691" s="2"/>
      <c r="EN691" s="2"/>
      <c r="EO691" s="2"/>
      <c r="EP691" s="2"/>
      <c r="EQ691" s="2"/>
      <c r="ER691" s="2"/>
      <c r="ES691" s="2"/>
      <c r="ET691" s="2"/>
      <c r="EU691" s="2"/>
      <c r="EV691" s="2"/>
      <c r="EW691" s="2"/>
      <c r="EX691" s="2"/>
      <c r="EY691" s="2"/>
      <c r="EZ691" s="2"/>
      <c r="FA691" s="2"/>
      <c r="FB691" s="2"/>
      <c r="FC691" s="2"/>
      <c r="FD691" s="2"/>
      <c r="FE691" s="2"/>
      <c r="FF691" s="2"/>
      <c r="FG691" s="2"/>
      <c r="FH691" s="2"/>
      <c r="FI691" s="2"/>
      <c r="FJ691" s="2"/>
      <c r="FK691" s="2"/>
      <c r="FL691" s="2"/>
      <c r="FM691" s="2"/>
      <c r="FN691" s="2"/>
      <c r="FO691" s="2"/>
      <c r="FP691" s="2"/>
      <c r="FQ691" s="2"/>
      <c r="FR691" s="2"/>
      <c r="FS691" s="2"/>
      <c r="FT691" s="2"/>
      <c r="FU691" s="2"/>
      <c r="FV691" s="2"/>
      <c r="FW691" s="2"/>
      <c r="FX691" s="2"/>
      <c r="FY691" s="2"/>
      <c r="FZ691" s="2"/>
      <c r="GA691" s="2"/>
      <c r="GB691" s="2"/>
      <c r="GC691" s="2"/>
      <c r="GD691" s="2"/>
      <c r="GE691" s="2"/>
      <c r="GF691" s="2"/>
      <c r="GG691" s="2"/>
      <c r="GH691" s="2"/>
      <c r="GI691" s="2"/>
      <c r="GJ691" s="2"/>
      <c r="GK691" s="2"/>
      <c r="GL691" s="2"/>
      <c r="GM691" s="2"/>
      <c r="GN691" s="2"/>
      <c r="GO691" s="2"/>
      <c r="GP691" s="2"/>
    </row>
    <row r="692" spans="6:198" s="1" customFormat="1" ht="12.75" customHeight="1">
      <c r="F692" s="81"/>
      <c r="G692" s="81"/>
      <c r="H692" s="81"/>
      <c r="I692" s="81"/>
      <c r="J692" s="25"/>
      <c r="K692" s="363"/>
      <c r="L692" s="25"/>
      <c r="M692" s="25"/>
      <c r="N692" s="25"/>
      <c r="O692" s="25"/>
      <c r="P692" s="82"/>
      <c r="Q692" s="25"/>
      <c r="R692" s="25"/>
      <c r="S692" s="25"/>
      <c r="T692" s="25"/>
      <c r="U692" s="25"/>
      <c r="V692" s="25"/>
      <c r="W692" s="25"/>
      <c r="X692" s="25"/>
      <c r="Y692" s="25"/>
      <c r="Z692" s="25"/>
      <c r="AA692" s="25"/>
      <c r="AB692" s="25"/>
      <c r="AC692" s="25"/>
      <c r="AD692" s="25"/>
      <c r="AE692" s="25"/>
      <c r="AF692" s="25"/>
      <c r="AG692" s="364"/>
      <c r="AH692" s="364"/>
      <c r="AI692" s="364"/>
      <c r="AJ692" s="364"/>
      <c r="AK692" s="364"/>
      <c r="AL692" s="364"/>
      <c r="AM692" s="356"/>
      <c r="AN692" s="762"/>
      <c r="AO692" s="762"/>
      <c r="AP692" s="762"/>
      <c r="AQ692" s="762"/>
      <c r="AR692" s="762"/>
      <c r="AS692" s="762"/>
      <c r="AT692" s="366"/>
      <c r="AU692" s="364"/>
      <c r="AV692" s="357"/>
      <c r="AW692" s="357"/>
      <c r="AX692" s="357"/>
      <c r="AY692" s="364"/>
      <c r="AZ692" s="364"/>
      <c r="BA692" s="364"/>
      <c r="BB692" s="364"/>
      <c r="BC692" s="364"/>
      <c r="BD692" s="364"/>
      <c r="BE692" s="357"/>
      <c r="BF692" s="357"/>
      <c r="BG692" s="357"/>
      <c r="BH692" s="357"/>
      <c r="BI692" s="81"/>
      <c r="BJ692" s="81"/>
      <c r="BK692" s="81"/>
      <c r="BR692" s="2"/>
      <c r="BS692" s="2"/>
      <c r="BT692" s="2"/>
      <c r="BU692" s="2"/>
      <c r="BV692" s="2"/>
      <c r="BW692" s="2"/>
      <c r="BX692" s="2"/>
      <c r="BY692" s="2"/>
      <c r="BZ692" s="2"/>
      <c r="CA692" s="2"/>
      <c r="CB692" s="2"/>
      <c r="CC692" s="2"/>
      <c r="CD692" s="2"/>
      <c r="CE692" s="2"/>
      <c r="CF692" s="2"/>
      <c r="CG692" s="2"/>
      <c r="CH692" s="2"/>
      <c r="CI692" s="2"/>
      <c r="CJ692" s="2"/>
      <c r="CK692" s="2"/>
      <c r="CL692" s="2"/>
      <c r="CM692" s="2"/>
      <c r="CN692" s="2"/>
      <c r="CO692" s="2"/>
      <c r="CP692" s="2"/>
      <c r="CQ692" s="2"/>
      <c r="CR692" s="2"/>
      <c r="CS692" s="2"/>
      <c r="CT692" s="2"/>
      <c r="CU692" s="2"/>
      <c r="CV692" s="2"/>
      <c r="CW692" s="2"/>
      <c r="CX692" s="2"/>
      <c r="CY692" s="2"/>
      <c r="CZ692" s="2"/>
      <c r="DA692" s="2"/>
      <c r="DB692" s="2"/>
      <c r="DC692" s="2"/>
      <c r="DD692" s="2"/>
      <c r="DE692" s="2"/>
      <c r="DF692" s="2"/>
      <c r="DG692" s="2"/>
      <c r="DH692" s="2"/>
      <c r="DI692" s="2"/>
      <c r="DJ692" s="2"/>
      <c r="DK692" s="2"/>
      <c r="DL692" s="2"/>
      <c r="DM692" s="2"/>
      <c r="DN692" s="2"/>
      <c r="DO692" s="2"/>
      <c r="DP692" s="2"/>
      <c r="DQ692" s="2"/>
      <c r="DR692" s="2"/>
      <c r="DS692" s="2"/>
      <c r="DT692" s="2"/>
      <c r="DU692" s="2"/>
      <c r="DV692" s="2"/>
      <c r="DW692" s="2"/>
      <c r="DX692" s="2"/>
      <c r="DY692" s="2"/>
      <c r="DZ692" s="2"/>
      <c r="EA692" s="2"/>
      <c r="EB692" s="2"/>
      <c r="EC692" s="2"/>
      <c r="ED692" s="2"/>
      <c r="EE692" s="2"/>
      <c r="EF692" s="2"/>
      <c r="EG692" s="2"/>
      <c r="EH692" s="2"/>
      <c r="EI692" s="2"/>
      <c r="EJ692" s="2"/>
      <c r="EK692" s="2"/>
      <c r="EL692" s="2"/>
      <c r="EM692" s="2"/>
      <c r="EN692" s="2"/>
      <c r="EO692" s="2"/>
      <c r="EP692" s="2"/>
      <c r="EQ692" s="2"/>
      <c r="ER692" s="2"/>
      <c r="ES692" s="2"/>
      <c r="ET692" s="2"/>
      <c r="EU692" s="2"/>
      <c r="EV692" s="2"/>
      <c r="EW692" s="2"/>
      <c r="EX692" s="2"/>
      <c r="EY692" s="2"/>
      <c r="EZ692" s="2"/>
      <c r="FA692" s="2"/>
      <c r="FB692" s="2"/>
      <c r="FC692" s="2"/>
      <c r="FD692" s="2"/>
      <c r="FE692" s="2"/>
      <c r="FF692" s="2"/>
      <c r="FG692" s="2"/>
      <c r="FH692" s="2"/>
      <c r="FI692" s="2"/>
      <c r="FJ692" s="2"/>
      <c r="FK692" s="2"/>
      <c r="FL692" s="2"/>
      <c r="FM692" s="2"/>
      <c r="FN692" s="2"/>
      <c r="FO692" s="2"/>
      <c r="FP692" s="2"/>
      <c r="FQ692" s="2"/>
      <c r="FR692" s="2"/>
      <c r="FS692" s="2"/>
      <c r="FT692" s="2"/>
      <c r="FU692" s="2"/>
      <c r="FV692" s="2"/>
      <c r="FW692" s="2"/>
      <c r="FX692" s="2"/>
      <c r="FY692" s="2"/>
      <c r="FZ692" s="2"/>
      <c r="GA692" s="2"/>
      <c r="GB692" s="2"/>
      <c r="GC692" s="2"/>
      <c r="GD692" s="2"/>
      <c r="GE692" s="2"/>
      <c r="GF692" s="2"/>
      <c r="GG692" s="2"/>
      <c r="GH692" s="2"/>
      <c r="GI692" s="2"/>
      <c r="GJ692" s="2"/>
      <c r="GK692" s="2"/>
      <c r="GL692" s="2"/>
      <c r="GM692" s="2"/>
      <c r="GN692" s="2"/>
      <c r="GO692" s="2"/>
      <c r="GP692" s="2"/>
    </row>
    <row r="693" spans="6:198" s="1" customFormat="1" ht="12.75" customHeight="1">
      <c r="F693" s="81"/>
      <c r="G693" s="81"/>
      <c r="H693" s="81"/>
      <c r="I693" s="81"/>
      <c r="J693" s="25"/>
      <c r="K693" s="82"/>
      <c r="L693" s="82"/>
      <c r="M693" s="82"/>
      <c r="N693" s="82"/>
      <c r="O693" s="82"/>
      <c r="P693" s="82"/>
      <c r="Q693" s="82"/>
      <c r="R693" s="82"/>
      <c r="S693" s="82"/>
      <c r="T693" s="82"/>
      <c r="U693" s="25"/>
      <c r="V693" s="25"/>
      <c r="W693" s="25"/>
      <c r="X693" s="25"/>
      <c r="Y693" s="25"/>
      <c r="Z693" s="25"/>
      <c r="AA693" s="25"/>
      <c r="AB693" s="25"/>
      <c r="AC693" s="25"/>
      <c r="AD693" s="25"/>
      <c r="AE693" s="25"/>
      <c r="AF693" s="25"/>
      <c r="AG693" s="364"/>
      <c r="AH693" s="364"/>
      <c r="AI693" s="364"/>
      <c r="AJ693" s="364"/>
      <c r="AK693" s="364"/>
      <c r="AL693" s="364"/>
      <c r="AM693" s="356"/>
      <c r="AN693" s="762"/>
      <c r="AO693" s="762"/>
      <c r="AP693" s="762"/>
      <c r="AQ693" s="762"/>
      <c r="AR693" s="762"/>
      <c r="AS693" s="762"/>
      <c r="AT693" s="366"/>
      <c r="AU693" s="364"/>
      <c r="AV693" s="357"/>
      <c r="AW693" s="357"/>
      <c r="AX693" s="357"/>
      <c r="AY693" s="364"/>
      <c r="AZ693" s="364"/>
      <c r="BA693" s="364"/>
      <c r="BB693" s="364"/>
      <c r="BC693" s="364"/>
      <c r="BD693" s="364"/>
      <c r="BE693" s="357"/>
      <c r="BF693" s="357"/>
      <c r="BG693" s="357"/>
      <c r="BH693" s="357"/>
      <c r="BI693" s="81"/>
      <c r="BJ693" s="81"/>
      <c r="BK693" s="81"/>
      <c r="BR693" s="2"/>
      <c r="BS693" s="2"/>
      <c r="BT693" s="2"/>
      <c r="BU693" s="2"/>
      <c r="BV693" s="2"/>
      <c r="BW693" s="2"/>
      <c r="BX693" s="2"/>
      <c r="BY693" s="2"/>
      <c r="BZ693" s="2"/>
      <c r="CA693" s="2"/>
      <c r="CB693" s="2"/>
      <c r="CC693" s="2"/>
      <c r="CD693" s="2"/>
      <c r="CE693" s="2"/>
      <c r="CF693" s="2"/>
      <c r="CG693" s="2"/>
      <c r="CH693" s="2"/>
      <c r="CI693" s="2"/>
      <c r="CJ693" s="2"/>
      <c r="CK693" s="2"/>
      <c r="CL693" s="2"/>
      <c r="CM693" s="2"/>
      <c r="CN693" s="2"/>
      <c r="CO693" s="2"/>
      <c r="CP693" s="2"/>
      <c r="CQ693" s="2"/>
      <c r="CR693" s="2"/>
      <c r="CS693" s="2"/>
      <c r="CT693" s="2"/>
      <c r="CU693" s="2"/>
      <c r="CV693" s="2"/>
      <c r="CW693" s="2"/>
      <c r="CX693" s="2"/>
      <c r="CY693" s="2"/>
      <c r="CZ693" s="2"/>
      <c r="DA693" s="2"/>
      <c r="DB693" s="2"/>
      <c r="DC693" s="2"/>
      <c r="DD693" s="2"/>
      <c r="DE693" s="2"/>
      <c r="DF693" s="2"/>
      <c r="DG693" s="2"/>
      <c r="DH693" s="2"/>
      <c r="DI693" s="2"/>
      <c r="DJ693" s="2"/>
      <c r="DK693" s="2"/>
      <c r="DL693" s="2"/>
      <c r="DM693" s="2"/>
      <c r="DN693" s="2"/>
      <c r="DO693" s="2"/>
      <c r="DP693" s="2"/>
      <c r="DQ693" s="2"/>
      <c r="DR693" s="2"/>
      <c r="DS693" s="2"/>
      <c r="DT693" s="2"/>
      <c r="DU693" s="2"/>
      <c r="DV693" s="2"/>
      <c r="DW693" s="2"/>
      <c r="DX693" s="2"/>
      <c r="DY693" s="2"/>
      <c r="DZ693" s="2"/>
      <c r="EA693" s="2"/>
      <c r="EB693" s="2"/>
      <c r="EC693" s="2"/>
      <c r="ED693" s="2"/>
      <c r="EE693" s="2"/>
      <c r="EF693" s="2"/>
      <c r="EG693" s="2"/>
      <c r="EH693" s="2"/>
      <c r="EI693" s="2"/>
      <c r="EJ693" s="2"/>
      <c r="EK693" s="2"/>
      <c r="EL693" s="2"/>
      <c r="EM693" s="2"/>
      <c r="EN693" s="2"/>
      <c r="EO693" s="2"/>
      <c r="EP693" s="2"/>
      <c r="EQ693" s="2"/>
      <c r="ER693" s="2"/>
      <c r="ES693" s="2"/>
      <c r="ET693" s="2"/>
      <c r="EU693" s="2"/>
      <c r="EV693" s="2"/>
      <c r="EW693" s="2"/>
      <c r="EX693" s="2"/>
      <c r="EY693" s="2"/>
      <c r="EZ693" s="2"/>
      <c r="FA693" s="2"/>
      <c r="FB693" s="2"/>
      <c r="FC693" s="2"/>
      <c r="FD693" s="2"/>
      <c r="FE693" s="2"/>
      <c r="FF693" s="2"/>
      <c r="FG693" s="2"/>
      <c r="FH693" s="2"/>
      <c r="FI693" s="2"/>
      <c r="FJ693" s="2"/>
      <c r="FK693" s="2"/>
      <c r="FL693" s="2"/>
      <c r="FM693" s="2"/>
      <c r="FN693" s="2"/>
      <c r="FO693" s="2"/>
      <c r="FP693" s="2"/>
      <c r="FQ693" s="2"/>
      <c r="FR693" s="2"/>
      <c r="FS693" s="2"/>
      <c r="FT693" s="2"/>
      <c r="FU693" s="2"/>
      <c r="FV693" s="2"/>
      <c r="FW693" s="2"/>
      <c r="FX693" s="2"/>
      <c r="FY693" s="2"/>
      <c r="FZ693" s="2"/>
      <c r="GA693" s="2"/>
      <c r="GB693" s="2"/>
      <c r="GC693" s="2"/>
      <c r="GD693" s="2"/>
      <c r="GE693" s="2"/>
      <c r="GF693" s="2"/>
      <c r="GG693" s="2"/>
      <c r="GH693" s="2"/>
      <c r="GI693" s="2"/>
      <c r="GJ693" s="2"/>
      <c r="GK693" s="2"/>
      <c r="GL693" s="2"/>
      <c r="GM693" s="2"/>
      <c r="GN693" s="2"/>
      <c r="GO693" s="2"/>
      <c r="GP693" s="2"/>
    </row>
    <row r="694" spans="6:198" s="1" customFormat="1" ht="12.75" customHeight="1">
      <c r="F694" s="81"/>
      <c r="G694" s="81"/>
      <c r="H694" s="81"/>
      <c r="I694" s="81"/>
      <c r="J694" s="25"/>
      <c r="K694" s="84"/>
      <c r="L694" s="218"/>
      <c r="M694" s="218"/>
      <c r="N694" s="218"/>
      <c r="O694" s="218"/>
      <c r="P694" s="367" t="s">
        <v>328</v>
      </c>
      <c r="Q694" s="218"/>
      <c r="R694" s="218"/>
      <c r="S694" s="218"/>
      <c r="T694" s="365"/>
      <c r="U694" s="365"/>
      <c r="V694" s="365"/>
      <c r="W694" s="365"/>
      <c r="X694" s="365"/>
      <c r="Y694" s="365"/>
      <c r="Z694" s="365"/>
      <c r="AA694" s="365"/>
      <c r="AB694" s="365"/>
      <c r="AC694" s="365"/>
      <c r="AD694" s="25"/>
      <c r="AE694" s="25"/>
      <c r="AF694" s="25"/>
      <c r="AG694" s="364"/>
      <c r="AH694" s="364"/>
      <c r="AI694" s="364"/>
      <c r="AJ694" s="364"/>
      <c r="AK694" s="364"/>
      <c r="AL694" s="364"/>
      <c r="AM694" s="356"/>
      <c r="AN694" s="762"/>
      <c r="AO694" s="762"/>
      <c r="AP694" s="762"/>
      <c r="AQ694" s="762"/>
      <c r="AR694" s="762"/>
      <c r="AS694" s="762"/>
      <c r="AT694" s="366"/>
      <c r="AU694" s="364"/>
      <c r="AV694" s="357"/>
      <c r="AW694" s="357"/>
      <c r="AX694" s="357"/>
      <c r="AY694" s="364"/>
      <c r="AZ694" s="364"/>
      <c r="BA694" s="364"/>
      <c r="BB694" s="364"/>
      <c r="BC694" s="364"/>
      <c r="BD694" s="364"/>
      <c r="BE694" s="357"/>
      <c r="BF694" s="357"/>
      <c r="BG694" s="357"/>
      <c r="BH694" s="357"/>
      <c r="BI694" s="81"/>
      <c r="BJ694" s="81"/>
      <c r="BK694" s="81"/>
      <c r="BR694" s="2"/>
      <c r="BS694" s="2"/>
      <c r="BT694" s="2"/>
      <c r="BU694" s="2"/>
      <c r="BV694" s="2"/>
      <c r="BW694" s="2"/>
      <c r="BX694" s="2"/>
      <c r="BY694" s="2"/>
      <c r="BZ694" s="2"/>
      <c r="CA694" s="2"/>
      <c r="CB694" s="2"/>
      <c r="CC694" s="2"/>
      <c r="CD694" s="2"/>
      <c r="CE694" s="2"/>
      <c r="CF694" s="2"/>
      <c r="CG694" s="2"/>
      <c r="CH694" s="2"/>
      <c r="CI694" s="2"/>
      <c r="CJ694" s="2"/>
      <c r="CK694" s="2"/>
      <c r="CL694" s="2"/>
      <c r="CM694" s="2"/>
      <c r="CN694" s="2"/>
      <c r="CO694" s="2"/>
      <c r="CP694" s="2"/>
      <c r="CQ694" s="2"/>
      <c r="CR694" s="2"/>
      <c r="CS694" s="2"/>
      <c r="CT694" s="2"/>
      <c r="CU694" s="2"/>
      <c r="CV694" s="2"/>
      <c r="CW694" s="2"/>
      <c r="CX694" s="2"/>
      <c r="CY694" s="2"/>
      <c r="CZ694" s="2"/>
      <c r="DA694" s="2"/>
      <c r="DB694" s="2"/>
      <c r="DC694" s="2"/>
      <c r="DD694" s="2"/>
      <c r="DE694" s="2"/>
      <c r="DF694" s="2"/>
      <c r="DG694" s="2"/>
      <c r="DH694" s="2"/>
      <c r="DI694" s="2"/>
      <c r="DJ694" s="2"/>
      <c r="DK694" s="2"/>
      <c r="DL694" s="2"/>
      <c r="DM694" s="2"/>
      <c r="DN694" s="2"/>
      <c r="DO694" s="2"/>
      <c r="DP694" s="2"/>
      <c r="DQ694" s="2"/>
      <c r="DR694" s="2"/>
      <c r="DS694" s="2"/>
      <c r="DT694" s="2"/>
      <c r="DU694" s="2"/>
      <c r="DV694" s="2"/>
      <c r="DW694" s="2"/>
      <c r="DX694" s="2"/>
      <c r="DY694" s="2"/>
      <c r="DZ694" s="2"/>
      <c r="EA694" s="2"/>
      <c r="EB694" s="2"/>
      <c r="EC694" s="2"/>
      <c r="ED694" s="2"/>
      <c r="EE694" s="2"/>
      <c r="EF694" s="2"/>
      <c r="EG694" s="2"/>
      <c r="EH694" s="2"/>
      <c r="EI694" s="2"/>
      <c r="EJ694" s="2"/>
      <c r="EK694" s="2"/>
      <c r="EL694" s="2"/>
      <c r="EM694" s="2"/>
      <c r="EN694" s="2"/>
      <c r="EO694" s="2"/>
      <c r="EP694" s="2"/>
      <c r="EQ694" s="2"/>
      <c r="ER694" s="2"/>
      <c r="ES694" s="2"/>
      <c r="ET694" s="2"/>
      <c r="EU694" s="2"/>
      <c r="EV694" s="2"/>
      <c r="EW694" s="2"/>
      <c r="EX694" s="2"/>
      <c r="EY694" s="2"/>
      <c r="EZ694" s="2"/>
      <c r="FA694" s="2"/>
      <c r="FB694" s="2"/>
      <c r="FC694" s="2"/>
      <c r="FD694" s="2"/>
      <c r="FE694" s="2"/>
      <c r="FF694" s="2"/>
      <c r="FG694" s="2"/>
      <c r="FH694" s="2"/>
      <c r="FI694" s="2"/>
      <c r="FJ694" s="2"/>
      <c r="FK694" s="2"/>
      <c r="FL694" s="2"/>
      <c r="FM694" s="2"/>
      <c r="FN694" s="2"/>
      <c r="FO694" s="2"/>
      <c r="FP694" s="2"/>
      <c r="FQ694" s="2"/>
      <c r="FR694" s="2"/>
      <c r="FS694" s="2"/>
      <c r="FT694" s="2"/>
      <c r="FU694" s="2"/>
      <c r="FV694" s="2"/>
      <c r="FW694" s="2"/>
      <c r="FX694" s="2"/>
      <c r="FY694" s="2"/>
      <c r="FZ694" s="2"/>
      <c r="GA694" s="2"/>
      <c r="GB694" s="2"/>
      <c r="GC694" s="2"/>
      <c r="GD694" s="2"/>
      <c r="GE694" s="2"/>
      <c r="GF694" s="2"/>
      <c r="GG694" s="2"/>
      <c r="GH694" s="2"/>
      <c r="GI694" s="2"/>
      <c r="GJ694" s="2"/>
      <c r="GK694" s="2"/>
      <c r="GL694" s="2"/>
      <c r="GM694" s="2"/>
      <c r="GN694" s="2"/>
      <c r="GO694" s="2"/>
      <c r="GP694" s="2"/>
    </row>
    <row r="695" spans="6:198" s="1" customFormat="1" ht="12.75" customHeight="1">
      <c r="F695" s="81"/>
      <c r="G695" s="81"/>
      <c r="H695" s="81"/>
      <c r="I695" s="81"/>
      <c r="J695" s="25"/>
      <c r="K695" s="82"/>
      <c r="L695" s="218"/>
      <c r="M695" s="218"/>
      <c r="N695" s="218"/>
      <c r="O695" s="218"/>
      <c r="P695" s="82" t="s">
        <v>322</v>
      </c>
      <c r="Q695" s="218"/>
      <c r="R695" s="218"/>
      <c r="S695" s="218"/>
      <c r="T695" s="365"/>
      <c r="U695" s="365"/>
      <c r="V695" s="365"/>
      <c r="W695" s="365"/>
      <c r="X695" s="365"/>
      <c r="Y695" s="365"/>
      <c r="Z695" s="365"/>
      <c r="AA695" s="365"/>
      <c r="AB695" s="365"/>
      <c r="AC695" s="365"/>
      <c r="AD695" s="25"/>
      <c r="AE695" s="25"/>
      <c r="AF695" s="25"/>
      <c r="AG695" s="364"/>
      <c r="AH695" s="364"/>
      <c r="AI695" s="364"/>
      <c r="AJ695" s="364"/>
      <c r="AK695" s="364"/>
      <c r="AL695" s="364"/>
      <c r="AM695" s="356"/>
      <c r="AN695" s="759" t="str">
        <f>AN683</f>
        <v>n.a.</v>
      </c>
      <c r="AO695" s="759"/>
      <c r="AP695" s="759"/>
      <c r="AQ695" s="759"/>
      <c r="AR695" s="759"/>
      <c r="AS695" s="759"/>
      <c r="AT695" s="366"/>
      <c r="AU695" s="364"/>
      <c r="AV695" s="357"/>
      <c r="AW695" s="357"/>
      <c r="AX695" s="357"/>
      <c r="AY695" s="357"/>
      <c r="AZ695" s="357"/>
      <c r="BA695" s="357"/>
      <c r="BB695" s="357"/>
      <c r="BC695" s="357"/>
      <c r="BD695" s="357"/>
      <c r="BE695" s="357"/>
      <c r="BF695" s="357"/>
      <c r="BG695" s="357"/>
      <c r="BH695" s="357"/>
      <c r="BI695" s="81"/>
      <c r="BJ695" s="81"/>
      <c r="BK695" s="81"/>
      <c r="BR695" s="2"/>
      <c r="BS695" s="2"/>
      <c r="BT695" s="2"/>
      <c r="BU695" s="2"/>
      <c r="BV695" s="2"/>
      <c r="BW695" s="2"/>
      <c r="BX695" s="2"/>
      <c r="BY695" s="2"/>
      <c r="BZ695" s="2"/>
      <c r="CA695" s="2"/>
      <c r="CB695" s="2"/>
      <c r="CC695" s="2"/>
      <c r="CD695" s="2"/>
      <c r="CE695" s="2"/>
      <c r="CF695" s="2"/>
      <c r="CG695" s="2"/>
      <c r="CH695" s="2"/>
      <c r="CI695" s="2"/>
      <c r="CJ695" s="2"/>
      <c r="CK695" s="2"/>
      <c r="CL695" s="2"/>
      <c r="CM695" s="2"/>
      <c r="CN695" s="2"/>
      <c r="CO695" s="2"/>
      <c r="CP695" s="2"/>
      <c r="CQ695" s="2"/>
      <c r="CR695" s="2"/>
      <c r="CS695" s="2"/>
      <c r="CT695" s="2"/>
      <c r="CU695" s="2"/>
      <c r="CV695" s="2"/>
      <c r="CW695" s="2"/>
      <c r="CX695" s="2"/>
      <c r="CY695" s="2"/>
      <c r="CZ695" s="2"/>
      <c r="DA695" s="2"/>
      <c r="DB695" s="2"/>
      <c r="DC695" s="2"/>
      <c r="DD695" s="2"/>
      <c r="DE695" s="2"/>
      <c r="DF695" s="2"/>
      <c r="DG695" s="2"/>
      <c r="DH695" s="2"/>
      <c r="DI695" s="2"/>
      <c r="DJ695" s="2"/>
      <c r="DK695" s="2"/>
      <c r="DL695" s="2"/>
      <c r="DM695" s="2"/>
      <c r="DN695" s="2"/>
      <c r="DO695" s="2"/>
      <c r="DP695" s="2"/>
      <c r="DQ695" s="2"/>
      <c r="DR695" s="2"/>
      <c r="DS695" s="2"/>
      <c r="DT695" s="2"/>
      <c r="DU695" s="2"/>
      <c r="DV695" s="2"/>
      <c r="DW695" s="2"/>
      <c r="DX695" s="2"/>
      <c r="DY695" s="2"/>
      <c r="DZ695" s="2"/>
      <c r="EA695" s="2"/>
      <c r="EB695" s="2"/>
      <c r="EC695" s="2"/>
      <c r="ED695" s="2"/>
      <c r="EE695" s="2"/>
      <c r="EF695" s="2"/>
      <c r="EG695" s="2"/>
      <c r="EH695" s="2"/>
      <c r="EI695" s="2"/>
      <c r="EJ695" s="2"/>
      <c r="EK695" s="2"/>
      <c r="EL695" s="2"/>
      <c r="EM695" s="2"/>
      <c r="EN695" s="2"/>
      <c r="EO695" s="2"/>
      <c r="EP695" s="2"/>
      <c r="EQ695" s="2"/>
      <c r="ER695" s="2"/>
      <c r="ES695" s="2"/>
      <c r="ET695" s="2"/>
      <c r="EU695" s="2"/>
      <c r="EV695" s="2"/>
      <c r="EW695" s="2"/>
      <c r="EX695" s="2"/>
      <c r="EY695" s="2"/>
      <c r="EZ695" s="2"/>
      <c r="FA695" s="2"/>
      <c r="FB695" s="2"/>
      <c r="FC695" s="2"/>
      <c r="FD695" s="2"/>
      <c r="FE695" s="2"/>
      <c r="FF695" s="2"/>
      <c r="FG695" s="2"/>
      <c r="FH695" s="2"/>
      <c r="FI695" s="2"/>
      <c r="FJ695" s="2"/>
      <c r="FK695" s="2"/>
      <c r="FL695" s="2"/>
      <c r="FM695" s="2"/>
      <c r="FN695" s="2"/>
      <c r="FO695" s="2"/>
      <c r="FP695" s="2"/>
      <c r="FQ695" s="2"/>
      <c r="FR695" s="2"/>
      <c r="FS695" s="2"/>
      <c r="FT695" s="2"/>
      <c r="FU695" s="2"/>
      <c r="FV695" s="2"/>
      <c r="FW695" s="2"/>
      <c r="FX695" s="2"/>
      <c r="FY695" s="2"/>
      <c r="FZ695" s="2"/>
      <c r="GA695" s="2"/>
      <c r="GB695" s="2"/>
      <c r="GC695" s="2"/>
      <c r="GD695" s="2"/>
      <c r="GE695" s="2"/>
      <c r="GF695" s="2"/>
      <c r="GG695" s="2"/>
      <c r="GH695" s="2"/>
      <c r="GI695" s="2"/>
      <c r="GJ695" s="2"/>
      <c r="GK695" s="2"/>
      <c r="GL695" s="2"/>
      <c r="GM695" s="2"/>
      <c r="GN695" s="2"/>
      <c r="GO695" s="2"/>
      <c r="GP695" s="2"/>
    </row>
    <row r="696" spans="6:198" s="1" customFormat="1" ht="12.75" customHeight="1">
      <c r="F696" s="81"/>
      <c r="G696" s="81"/>
      <c r="H696" s="81"/>
      <c r="I696" s="81"/>
      <c r="J696" s="25"/>
      <c r="K696" s="360"/>
      <c r="L696" s="360"/>
      <c r="M696" s="4"/>
      <c r="N696" s="25"/>
      <c r="O696" s="25"/>
      <c r="P696" s="82" t="s">
        <v>323</v>
      </c>
      <c r="Q696" s="25"/>
      <c r="R696" s="25"/>
      <c r="S696" s="25"/>
      <c r="T696" s="25"/>
      <c r="U696" s="25"/>
      <c r="V696" s="25"/>
      <c r="W696" s="25"/>
      <c r="X696" s="25"/>
      <c r="Y696" s="25"/>
      <c r="Z696" s="25"/>
      <c r="AA696" s="25"/>
      <c r="AB696" s="25"/>
      <c r="AC696" s="25"/>
      <c r="AD696" s="25"/>
      <c r="AE696" s="25"/>
      <c r="AF696" s="25"/>
      <c r="AG696" s="364"/>
      <c r="AH696" s="364"/>
      <c r="AI696" s="364"/>
      <c r="AJ696" s="364"/>
      <c r="AK696" s="364"/>
      <c r="AL696" s="364"/>
      <c r="AM696" s="356"/>
      <c r="AN696" s="759" t="str">
        <f>AN684</f>
        <v>n.a.</v>
      </c>
      <c r="AO696" s="759"/>
      <c r="AP696" s="759"/>
      <c r="AQ696" s="759"/>
      <c r="AR696" s="759"/>
      <c r="AS696" s="759"/>
      <c r="AT696" s="366"/>
      <c r="AU696" s="364"/>
      <c r="AV696" s="364"/>
      <c r="AW696" s="364"/>
      <c r="AX696" s="357"/>
      <c r="AY696" s="357"/>
      <c r="AZ696" s="357"/>
      <c r="BA696" s="364"/>
      <c r="BB696" s="364"/>
      <c r="BC696" s="364"/>
      <c r="BD696" s="364"/>
      <c r="BE696" s="364"/>
      <c r="BF696" s="364"/>
      <c r="BG696" s="357"/>
      <c r="BH696" s="357"/>
      <c r="BI696" s="81"/>
      <c r="BJ696" s="81"/>
      <c r="BK696" s="81"/>
      <c r="BR696" s="2"/>
      <c r="BS696" s="2"/>
      <c r="BT696" s="2"/>
      <c r="BU696" s="2"/>
      <c r="BV696" s="2"/>
      <c r="BW696" s="2"/>
      <c r="BX696" s="2"/>
      <c r="BY696" s="2"/>
      <c r="BZ696" s="2"/>
      <c r="CA696" s="2"/>
      <c r="CB696" s="2"/>
      <c r="CC696" s="2"/>
      <c r="CD696" s="2"/>
      <c r="CE696" s="2"/>
      <c r="CF696" s="2"/>
      <c r="CG696" s="2"/>
      <c r="CH696" s="2"/>
      <c r="CI696" s="2"/>
      <c r="CJ696" s="2"/>
      <c r="CK696" s="2"/>
      <c r="CL696" s="2"/>
      <c r="CM696" s="2"/>
      <c r="CN696" s="2"/>
      <c r="CO696" s="2"/>
      <c r="CP696" s="2"/>
      <c r="CQ696" s="2"/>
      <c r="CR696" s="2"/>
      <c r="CS696" s="2"/>
      <c r="CT696" s="2"/>
      <c r="CU696" s="2"/>
      <c r="CV696" s="2"/>
      <c r="CW696" s="2"/>
      <c r="CX696" s="2"/>
      <c r="CY696" s="2"/>
      <c r="CZ696" s="2"/>
      <c r="DA696" s="2"/>
      <c r="DB696" s="2"/>
      <c r="DC696" s="2"/>
      <c r="DD696" s="2"/>
      <c r="DE696" s="2"/>
      <c r="DF696" s="2"/>
      <c r="DG696" s="2"/>
      <c r="DH696" s="2"/>
      <c r="DI696" s="2"/>
      <c r="DJ696" s="2"/>
      <c r="DK696" s="2"/>
      <c r="DL696" s="2"/>
      <c r="DM696" s="2"/>
      <c r="DN696" s="2"/>
      <c r="DO696" s="2"/>
      <c r="DP696" s="2"/>
      <c r="DQ696" s="2"/>
      <c r="DR696" s="2"/>
      <c r="DS696" s="2"/>
      <c r="DT696" s="2"/>
      <c r="DU696" s="2"/>
      <c r="DV696" s="2"/>
      <c r="DW696" s="2"/>
      <c r="DX696" s="2"/>
      <c r="DY696" s="2"/>
      <c r="DZ696" s="2"/>
      <c r="EA696" s="2"/>
      <c r="EB696" s="2"/>
      <c r="EC696" s="2"/>
      <c r="ED696" s="2"/>
      <c r="EE696" s="2"/>
      <c r="EF696" s="2"/>
      <c r="EG696" s="2"/>
      <c r="EH696" s="2"/>
      <c r="EI696" s="2"/>
      <c r="EJ696" s="2"/>
      <c r="EK696" s="2"/>
      <c r="EL696" s="2"/>
      <c r="EM696" s="2"/>
      <c r="EN696" s="2"/>
      <c r="EO696" s="2"/>
      <c r="EP696" s="2"/>
      <c r="EQ696" s="2"/>
      <c r="ER696" s="2"/>
      <c r="ES696" s="2"/>
      <c r="ET696" s="2"/>
      <c r="EU696" s="2"/>
      <c r="EV696" s="2"/>
      <c r="EW696" s="2"/>
      <c r="EX696" s="2"/>
      <c r="EY696" s="2"/>
      <c r="EZ696" s="2"/>
      <c r="FA696" s="2"/>
      <c r="FB696" s="2"/>
      <c r="FC696" s="2"/>
      <c r="FD696" s="2"/>
      <c r="FE696" s="2"/>
      <c r="FF696" s="2"/>
      <c r="FG696" s="2"/>
      <c r="FH696" s="2"/>
      <c r="FI696" s="2"/>
      <c r="FJ696" s="2"/>
      <c r="FK696" s="2"/>
      <c r="FL696" s="2"/>
      <c r="FM696" s="2"/>
      <c r="FN696" s="2"/>
      <c r="FO696" s="2"/>
      <c r="FP696" s="2"/>
      <c r="FQ696" s="2"/>
      <c r="FR696" s="2"/>
      <c r="FS696" s="2"/>
      <c r="FT696" s="2"/>
      <c r="FU696" s="2"/>
      <c r="FV696" s="2"/>
      <c r="FW696" s="2"/>
      <c r="FX696" s="2"/>
      <c r="FY696" s="2"/>
      <c r="FZ696" s="2"/>
      <c r="GA696" s="2"/>
      <c r="GB696" s="2"/>
      <c r="GC696" s="2"/>
      <c r="GD696" s="2"/>
      <c r="GE696" s="2"/>
      <c r="GF696" s="2"/>
      <c r="GG696" s="2"/>
      <c r="GH696" s="2"/>
      <c r="GI696" s="2"/>
      <c r="GJ696" s="2"/>
      <c r="GK696" s="2"/>
      <c r="GL696" s="2"/>
      <c r="GM696" s="2"/>
      <c r="GN696" s="2"/>
      <c r="GO696" s="2"/>
      <c r="GP696" s="2"/>
    </row>
    <row r="697" spans="6:198" s="1" customFormat="1" ht="12.75" customHeight="1">
      <c r="F697" s="81"/>
      <c r="G697" s="12"/>
      <c r="H697" s="12"/>
      <c r="I697" s="12"/>
      <c r="J697" s="4"/>
      <c r="K697" s="360"/>
      <c r="L697" s="360"/>
      <c r="M697" s="4"/>
      <c r="N697" s="25"/>
      <c r="O697" s="25"/>
      <c r="P697" s="82" t="s">
        <v>324</v>
      </c>
      <c r="Q697" s="25"/>
      <c r="R697" s="25"/>
      <c r="S697" s="25"/>
      <c r="T697" s="25"/>
      <c r="U697" s="25"/>
      <c r="V697" s="25"/>
      <c r="W697" s="25"/>
      <c r="X697" s="25"/>
      <c r="Y697" s="25"/>
      <c r="Z697" s="25"/>
      <c r="AA697" s="25"/>
      <c r="AB697" s="25"/>
      <c r="AC697" s="25"/>
      <c r="AD697" s="25"/>
      <c r="AE697" s="25"/>
      <c r="AF697" s="25"/>
      <c r="AG697" s="364"/>
      <c r="AH697" s="364"/>
      <c r="AI697" s="364"/>
      <c r="AJ697" s="364"/>
      <c r="AK697" s="364"/>
      <c r="AL697" s="364"/>
      <c r="AM697" s="359"/>
      <c r="AN697" s="760" t="str">
        <f>AN685</f>
        <v>n.a.</v>
      </c>
      <c r="AO697" s="760"/>
      <c r="AP697" s="760"/>
      <c r="AQ697" s="760"/>
      <c r="AR697" s="760"/>
      <c r="AS697" s="760"/>
      <c r="AT697" s="366"/>
      <c r="AU697" s="364"/>
      <c r="AV697" s="364"/>
      <c r="AW697" s="364"/>
      <c r="AX697" s="357"/>
      <c r="AY697" s="364"/>
      <c r="AZ697" s="364"/>
      <c r="BA697" s="364"/>
      <c r="BB697" s="364"/>
      <c r="BC697" s="364"/>
      <c r="BD697" s="364"/>
      <c r="BE697" s="364"/>
      <c r="BF697" s="364"/>
      <c r="BG697" s="357"/>
      <c r="BH697" s="357"/>
      <c r="BI697" s="81"/>
      <c r="BJ697" s="81"/>
      <c r="BK697" s="81"/>
      <c r="BR697" s="2"/>
      <c r="BS697" s="2"/>
      <c r="BT697" s="2"/>
      <c r="BU697" s="2"/>
      <c r="BV697" s="2"/>
      <c r="BW697" s="2"/>
      <c r="BX697" s="2"/>
      <c r="BY697" s="2"/>
      <c r="BZ697" s="2"/>
      <c r="CA697" s="2"/>
      <c r="CB697" s="2"/>
      <c r="CC697" s="2"/>
      <c r="CD697" s="2"/>
      <c r="CE697" s="2"/>
      <c r="CF697" s="2"/>
      <c r="CG697" s="2"/>
      <c r="CH697" s="2"/>
      <c r="CI697" s="2"/>
      <c r="CJ697" s="2"/>
      <c r="CK697" s="2"/>
      <c r="CL697" s="2"/>
      <c r="CM697" s="2"/>
      <c r="CN697" s="2"/>
      <c r="CO697" s="2"/>
      <c r="CP697" s="2"/>
      <c r="CQ697" s="2"/>
      <c r="CR697" s="2"/>
      <c r="CS697" s="2"/>
      <c r="CT697" s="2"/>
      <c r="CU697" s="2"/>
      <c r="CV697" s="2"/>
      <c r="CW697" s="2"/>
      <c r="CX697" s="2"/>
      <c r="CY697" s="2"/>
      <c r="CZ697" s="2"/>
      <c r="DA697" s="2"/>
      <c r="DB697" s="2"/>
      <c r="DC697" s="2"/>
      <c r="DD697" s="2"/>
      <c r="DE697" s="2"/>
      <c r="DF697" s="2"/>
      <c r="DG697" s="2"/>
      <c r="DH697" s="2"/>
      <c r="DI697" s="2"/>
      <c r="DJ697" s="2"/>
      <c r="DK697" s="2"/>
      <c r="DL697" s="2"/>
      <c r="DM697" s="2"/>
      <c r="DN697" s="2"/>
      <c r="DO697" s="2"/>
      <c r="DP697" s="2"/>
      <c r="DQ697" s="2"/>
      <c r="DR697" s="2"/>
      <c r="DS697" s="2"/>
      <c r="DT697" s="2"/>
      <c r="DU697" s="2"/>
      <c r="DV697" s="2"/>
      <c r="DW697" s="2"/>
      <c r="DX697" s="2"/>
      <c r="DY697" s="2"/>
      <c r="DZ697" s="2"/>
      <c r="EA697" s="2"/>
      <c r="EB697" s="2"/>
      <c r="EC697" s="2"/>
      <c r="ED697" s="2"/>
      <c r="EE697" s="2"/>
      <c r="EF697" s="2"/>
      <c r="EG697" s="2"/>
      <c r="EH697" s="2"/>
      <c r="EI697" s="2"/>
      <c r="EJ697" s="2"/>
      <c r="EK697" s="2"/>
      <c r="EL697" s="2"/>
      <c r="EM697" s="2"/>
      <c r="EN697" s="2"/>
      <c r="EO697" s="2"/>
      <c r="EP697" s="2"/>
      <c r="EQ697" s="2"/>
      <c r="ER697" s="2"/>
      <c r="ES697" s="2"/>
      <c r="ET697" s="2"/>
      <c r="EU697" s="2"/>
      <c r="EV697" s="2"/>
      <c r="EW697" s="2"/>
      <c r="EX697" s="2"/>
      <c r="EY697" s="2"/>
      <c r="EZ697" s="2"/>
      <c r="FA697" s="2"/>
      <c r="FB697" s="2"/>
      <c r="FC697" s="2"/>
      <c r="FD697" s="2"/>
      <c r="FE697" s="2"/>
      <c r="FF697" s="2"/>
      <c r="FG697" s="2"/>
      <c r="FH697" s="2"/>
      <c r="FI697" s="2"/>
      <c r="FJ697" s="2"/>
      <c r="FK697" s="2"/>
      <c r="FL697" s="2"/>
      <c r="FM697" s="2"/>
      <c r="FN697" s="2"/>
      <c r="FO697" s="2"/>
      <c r="FP697" s="2"/>
      <c r="FQ697" s="2"/>
      <c r="FR697" s="2"/>
      <c r="FS697" s="2"/>
      <c r="FT697" s="2"/>
      <c r="FU697" s="2"/>
      <c r="FV697" s="2"/>
      <c r="FW697" s="2"/>
      <c r="FX697" s="2"/>
      <c r="FY697" s="2"/>
      <c r="FZ697" s="2"/>
      <c r="GA697" s="2"/>
      <c r="GB697" s="2"/>
      <c r="GC697" s="2"/>
      <c r="GD697" s="2"/>
      <c r="GE697" s="2"/>
      <c r="GF697" s="2"/>
      <c r="GG697" s="2"/>
      <c r="GH697" s="2"/>
      <c r="GI697" s="2"/>
      <c r="GJ697" s="2"/>
      <c r="GK697" s="2"/>
      <c r="GL697" s="2"/>
      <c r="GM697" s="2"/>
      <c r="GN697" s="2"/>
      <c r="GO697" s="2"/>
      <c r="GP697" s="2"/>
    </row>
    <row r="698" spans="6:198" s="1" customFormat="1" ht="12.75" customHeight="1">
      <c r="F698" s="81"/>
      <c r="G698" s="12"/>
      <c r="H698" s="12"/>
      <c r="I698" s="12"/>
      <c r="J698" s="4"/>
      <c r="K698" s="360"/>
      <c r="L698" s="360"/>
      <c r="M698" s="4"/>
      <c r="N698" s="25"/>
      <c r="O698" s="25"/>
      <c r="P698" s="82"/>
      <c r="Q698" s="25"/>
      <c r="R698" s="25"/>
      <c r="S698" s="25"/>
      <c r="T698" s="25"/>
      <c r="U698" s="25"/>
      <c r="V698" s="25"/>
      <c r="W698" s="25"/>
      <c r="X698" s="25"/>
      <c r="Y698" s="25"/>
      <c r="Z698" s="25"/>
      <c r="AA698" s="25"/>
      <c r="AB698" s="25"/>
      <c r="AC698" s="25"/>
      <c r="AD698" s="25"/>
      <c r="AE698" s="25"/>
      <c r="AF698" s="25"/>
      <c r="AG698" s="25"/>
      <c r="AH698" s="25"/>
      <c r="AI698" s="364"/>
      <c r="AJ698" s="364"/>
      <c r="AK698" s="364"/>
      <c r="AL698" s="364"/>
      <c r="AM698" s="359"/>
      <c r="AN698" s="762"/>
      <c r="AO698" s="762"/>
      <c r="AP698" s="762"/>
      <c r="AQ698" s="762"/>
      <c r="AR698" s="762"/>
      <c r="AS698" s="762"/>
      <c r="AT698" s="366"/>
      <c r="AU698" s="364"/>
      <c r="AV698" s="364"/>
      <c r="AW698" s="364"/>
      <c r="AX698" s="357"/>
      <c r="AY698" s="357"/>
      <c r="AZ698" s="357"/>
      <c r="BA698" s="364"/>
      <c r="BB698" s="364"/>
      <c r="BC698" s="364"/>
      <c r="BD698" s="364"/>
      <c r="BE698" s="364"/>
      <c r="BF698" s="364"/>
      <c r="BG698" s="357"/>
      <c r="BH698" s="357"/>
      <c r="BI698" s="81"/>
      <c r="BJ698" s="81"/>
      <c r="BK698" s="81"/>
      <c r="BR698" s="2"/>
      <c r="BS698" s="2"/>
      <c r="BT698" s="2"/>
      <c r="BU698" s="2"/>
      <c r="BV698" s="2"/>
      <c r="BW698" s="2"/>
      <c r="BX698" s="2"/>
      <c r="BY698" s="2"/>
      <c r="BZ698" s="2"/>
      <c r="CA698" s="2"/>
      <c r="CB698" s="2"/>
      <c r="CC698" s="2"/>
      <c r="CD698" s="2"/>
      <c r="CE698" s="2"/>
      <c r="CF698" s="2"/>
      <c r="CG698" s="2"/>
      <c r="CH698" s="2"/>
      <c r="CI698" s="2"/>
      <c r="CJ698" s="2"/>
      <c r="CK698" s="2"/>
      <c r="CL698" s="2"/>
      <c r="CM698" s="2"/>
      <c r="CN698" s="2"/>
      <c r="CO698" s="2"/>
      <c r="CP698" s="2"/>
      <c r="CQ698" s="2"/>
      <c r="CR698" s="2"/>
      <c r="CS698" s="2"/>
      <c r="CT698" s="2"/>
      <c r="CU698" s="2"/>
      <c r="CV698" s="2"/>
      <c r="CW698" s="2"/>
      <c r="CX698" s="2"/>
      <c r="CY698" s="2"/>
      <c r="CZ698" s="2"/>
      <c r="DA698" s="2"/>
      <c r="DB698" s="2"/>
      <c r="DC698" s="2"/>
      <c r="DD698" s="2"/>
      <c r="DE698" s="2"/>
      <c r="DF698" s="2"/>
      <c r="DG698" s="2"/>
      <c r="DH698" s="2"/>
      <c r="DI698" s="2"/>
      <c r="DJ698" s="2"/>
      <c r="DK698" s="2"/>
      <c r="DL698" s="2"/>
      <c r="DM698" s="2"/>
      <c r="DN698" s="2"/>
      <c r="DO698" s="2"/>
      <c r="DP698" s="2"/>
      <c r="DQ698" s="2"/>
      <c r="DR698" s="2"/>
      <c r="DS698" s="2"/>
      <c r="DT698" s="2"/>
      <c r="DU698" s="2"/>
      <c r="DV698" s="2"/>
      <c r="DW698" s="2"/>
      <c r="DX698" s="2"/>
      <c r="DY698" s="2"/>
      <c r="DZ698" s="2"/>
      <c r="EA698" s="2"/>
      <c r="EB698" s="2"/>
      <c r="EC698" s="2"/>
      <c r="ED698" s="2"/>
      <c r="EE698" s="2"/>
      <c r="EF698" s="2"/>
      <c r="EG698" s="2"/>
      <c r="EH698" s="2"/>
      <c r="EI698" s="2"/>
      <c r="EJ698" s="2"/>
      <c r="EK698" s="2"/>
      <c r="EL698" s="2"/>
      <c r="EM698" s="2"/>
      <c r="EN698" s="2"/>
      <c r="EO698" s="2"/>
      <c r="EP698" s="2"/>
      <c r="EQ698" s="2"/>
      <c r="ER698" s="2"/>
      <c r="ES698" s="2"/>
      <c r="ET698" s="2"/>
      <c r="EU698" s="2"/>
      <c r="EV698" s="2"/>
      <c r="EW698" s="2"/>
      <c r="EX698" s="2"/>
      <c r="EY698" s="2"/>
      <c r="EZ698" s="2"/>
      <c r="FA698" s="2"/>
      <c r="FB698" s="2"/>
      <c r="FC698" s="2"/>
      <c r="FD698" s="2"/>
      <c r="FE698" s="2"/>
      <c r="FF698" s="2"/>
      <c r="FG698" s="2"/>
      <c r="FH698" s="2"/>
      <c r="FI698" s="2"/>
      <c r="FJ698" s="2"/>
      <c r="FK698" s="2"/>
      <c r="FL698" s="2"/>
      <c r="FM698" s="2"/>
      <c r="FN698" s="2"/>
      <c r="FO698" s="2"/>
      <c r="FP698" s="2"/>
      <c r="FQ698" s="2"/>
      <c r="FR698" s="2"/>
      <c r="FS698" s="2"/>
      <c r="FT698" s="2"/>
      <c r="FU698" s="2"/>
      <c r="FV698" s="2"/>
      <c r="FW698" s="2"/>
      <c r="FX698" s="2"/>
      <c r="FY698" s="2"/>
      <c r="FZ698" s="2"/>
      <c r="GA698" s="2"/>
      <c r="GB698" s="2"/>
      <c r="GC698" s="2"/>
      <c r="GD698" s="2"/>
      <c r="GE698" s="2"/>
      <c r="GF698" s="2"/>
      <c r="GG698" s="2"/>
      <c r="GH698" s="2"/>
      <c r="GI698" s="2"/>
      <c r="GJ698" s="2"/>
      <c r="GK698" s="2"/>
      <c r="GL698" s="2"/>
      <c r="GM698" s="2"/>
      <c r="GN698" s="2"/>
      <c r="GO698" s="2"/>
      <c r="GP698" s="2"/>
    </row>
    <row r="699" spans="6:198" s="1" customFormat="1" ht="12.75" customHeight="1">
      <c r="F699" s="81"/>
      <c r="G699" s="12"/>
      <c r="H699" s="12"/>
      <c r="I699" s="12"/>
      <c r="J699" s="4"/>
      <c r="K699" s="360"/>
      <c r="L699" s="360"/>
      <c r="M699" s="367"/>
      <c r="N699" s="367"/>
      <c r="O699" s="367"/>
      <c r="P699" s="82" t="s">
        <v>329</v>
      </c>
      <c r="Q699" s="367"/>
      <c r="R699" s="367"/>
      <c r="S699" s="367"/>
      <c r="T699" s="367"/>
      <c r="U699" s="367"/>
      <c r="V699" s="25"/>
      <c r="W699" s="25"/>
      <c r="X699" s="25"/>
      <c r="Y699" s="25"/>
      <c r="Z699" s="25"/>
      <c r="AA699" s="25"/>
      <c r="AB699" s="25"/>
      <c r="AC699" s="25"/>
      <c r="AD699" s="25"/>
      <c r="AE699" s="25"/>
      <c r="AF699" s="25"/>
      <c r="AG699" s="368"/>
      <c r="AH699" s="368"/>
      <c r="AI699" s="368"/>
      <c r="AJ699" s="368"/>
      <c r="AK699" s="368"/>
      <c r="AL699" s="368"/>
      <c r="AM699" s="362"/>
      <c r="AN699" s="763" t="str">
        <f>IF([1]Input!$C$123&lt;2,"n.a.",[2]Swap!F14)</f>
        <v>n.a.</v>
      </c>
      <c r="AO699" s="763"/>
      <c r="AP699" s="763"/>
      <c r="AQ699" s="763"/>
      <c r="AR699" s="763"/>
      <c r="AS699" s="763"/>
      <c r="AT699" s="366"/>
      <c r="AU699" s="362"/>
      <c r="AV699" s="362"/>
      <c r="AW699" s="362"/>
      <c r="AX699" s="369"/>
      <c r="AY699" s="369"/>
      <c r="AZ699" s="369"/>
      <c r="BA699" s="369"/>
      <c r="BB699" s="369"/>
      <c r="BC699" s="369"/>
      <c r="BD699" s="369"/>
      <c r="BE699" s="357"/>
      <c r="BF699" s="357"/>
      <c r="BG699" s="357"/>
      <c r="BH699" s="357"/>
      <c r="BI699" s="81"/>
      <c r="BJ699" s="81"/>
      <c r="BK699" s="81"/>
      <c r="BR699" s="2"/>
      <c r="BS699" s="2"/>
      <c r="BT699" s="2"/>
      <c r="BU699" s="2"/>
      <c r="BV699" s="2"/>
      <c r="BW699" s="2"/>
      <c r="BX699" s="2"/>
      <c r="BY699" s="2"/>
      <c r="BZ699" s="2"/>
      <c r="CA699" s="2"/>
      <c r="CB699" s="2"/>
      <c r="CC699" s="2"/>
      <c r="CD699" s="2"/>
      <c r="CE699" s="2"/>
      <c r="CF699" s="2"/>
      <c r="CG699" s="2"/>
      <c r="CH699" s="2"/>
      <c r="CI699" s="2"/>
      <c r="CJ699" s="2"/>
      <c r="CK699" s="2"/>
      <c r="CL699" s="2"/>
      <c r="CM699" s="2"/>
      <c r="CN699" s="2"/>
      <c r="CO699" s="2"/>
      <c r="CP699" s="2"/>
      <c r="CQ699" s="2"/>
      <c r="CR699" s="2"/>
      <c r="CS699" s="2"/>
      <c r="CT699" s="2"/>
      <c r="CU699" s="2"/>
      <c r="CV699" s="2"/>
      <c r="CW699" s="2"/>
      <c r="CX699" s="2"/>
      <c r="CY699" s="2"/>
      <c r="CZ699" s="2"/>
      <c r="DA699" s="2"/>
      <c r="DB699" s="2"/>
      <c r="DC699" s="2"/>
      <c r="DD699" s="2"/>
      <c r="DE699" s="2"/>
      <c r="DF699" s="2"/>
      <c r="DG699" s="2"/>
      <c r="DH699" s="2"/>
      <c r="DI699" s="2"/>
      <c r="DJ699" s="2"/>
      <c r="DK699" s="2"/>
      <c r="DL699" s="2"/>
      <c r="DM699" s="2"/>
      <c r="DN699" s="2"/>
      <c r="DO699" s="2"/>
      <c r="DP699" s="2"/>
      <c r="DQ699" s="2"/>
      <c r="DR699" s="2"/>
      <c r="DS699" s="2"/>
      <c r="DT699" s="2"/>
      <c r="DU699" s="2"/>
      <c r="DV699" s="2"/>
      <c r="DW699" s="2"/>
      <c r="DX699" s="2"/>
      <c r="DY699" s="2"/>
      <c r="DZ699" s="2"/>
      <c r="EA699" s="2"/>
      <c r="EB699" s="2"/>
      <c r="EC699" s="2"/>
      <c r="ED699" s="2"/>
      <c r="EE699" s="2"/>
      <c r="EF699" s="2"/>
      <c r="EG699" s="2"/>
      <c r="EH699" s="2"/>
      <c r="EI699" s="2"/>
      <c r="EJ699" s="2"/>
      <c r="EK699" s="2"/>
      <c r="EL699" s="2"/>
      <c r="EM699" s="2"/>
      <c r="EN699" s="2"/>
      <c r="EO699" s="2"/>
      <c r="EP699" s="2"/>
      <c r="EQ699" s="2"/>
      <c r="ER699" s="2"/>
      <c r="ES699" s="2"/>
      <c r="ET699" s="2"/>
      <c r="EU699" s="2"/>
      <c r="EV699" s="2"/>
      <c r="EW699" s="2"/>
      <c r="EX699" s="2"/>
      <c r="EY699" s="2"/>
      <c r="EZ699" s="2"/>
      <c r="FA699" s="2"/>
      <c r="FB699" s="2"/>
      <c r="FC699" s="2"/>
      <c r="FD699" s="2"/>
      <c r="FE699" s="2"/>
      <c r="FF699" s="2"/>
      <c r="FG699" s="2"/>
      <c r="FH699" s="2"/>
      <c r="FI699" s="2"/>
      <c r="FJ699" s="2"/>
      <c r="FK699" s="2"/>
      <c r="FL699" s="2"/>
      <c r="FM699" s="2"/>
      <c r="FN699" s="2"/>
      <c r="FO699" s="2"/>
      <c r="FP699" s="2"/>
      <c r="FQ699" s="2"/>
      <c r="FR699" s="2"/>
      <c r="FS699" s="2"/>
      <c r="FT699" s="2"/>
      <c r="FU699" s="2"/>
      <c r="FV699" s="2"/>
      <c r="FW699" s="2"/>
      <c r="FX699" s="2"/>
      <c r="FY699" s="2"/>
      <c r="FZ699" s="2"/>
      <c r="GA699" s="2"/>
      <c r="GB699" s="2"/>
      <c r="GC699" s="2"/>
      <c r="GD699" s="2"/>
      <c r="GE699" s="2"/>
      <c r="GF699" s="2"/>
      <c r="GG699" s="2"/>
      <c r="GH699" s="2"/>
      <c r="GI699" s="2"/>
      <c r="GJ699" s="2"/>
      <c r="GK699" s="2"/>
      <c r="GL699" s="2"/>
      <c r="GM699" s="2"/>
      <c r="GN699" s="2"/>
      <c r="GO699" s="2"/>
      <c r="GP699" s="2"/>
    </row>
    <row r="700" spans="6:198" s="1" customFormat="1" ht="12.75" customHeight="1">
      <c r="F700" s="81"/>
      <c r="G700" s="12"/>
      <c r="H700" s="12"/>
      <c r="I700" s="12"/>
      <c r="J700" s="4"/>
      <c r="K700" s="360"/>
      <c r="L700" s="361"/>
      <c r="M700" s="60"/>
      <c r="N700" s="87"/>
      <c r="O700" s="87"/>
      <c r="P700" s="82"/>
      <c r="Q700" s="87"/>
      <c r="R700" s="87"/>
      <c r="S700" s="87"/>
      <c r="T700" s="87"/>
      <c r="U700" s="87"/>
      <c r="V700" s="87"/>
      <c r="W700" s="87"/>
      <c r="X700" s="87"/>
      <c r="Y700" s="87"/>
      <c r="Z700" s="87"/>
      <c r="AA700" s="87"/>
      <c r="AB700" s="87"/>
      <c r="AC700" s="87"/>
      <c r="AD700" s="87"/>
      <c r="AE700" s="87"/>
      <c r="AF700" s="87"/>
      <c r="AG700" s="368"/>
      <c r="AH700" s="368"/>
      <c r="AI700" s="368"/>
      <c r="AJ700" s="368"/>
      <c r="AK700" s="368"/>
      <c r="AL700" s="368"/>
      <c r="AM700" s="7"/>
      <c r="AN700" s="762"/>
      <c r="AO700" s="762"/>
      <c r="AP700" s="762"/>
      <c r="AQ700" s="762"/>
      <c r="AR700" s="762"/>
      <c r="AS700" s="762"/>
      <c r="AT700" s="366"/>
      <c r="AU700" s="362"/>
      <c r="AV700" s="362"/>
      <c r="AW700" s="362"/>
      <c r="AX700" s="369"/>
      <c r="AY700" s="369"/>
      <c r="AZ700" s="369"/>
      <c r="BA700" s="369"/>
      <c r="BB700" s="369"/>
      <c r="BC700" s="364"/>
      <c r="BD700" s="364"/>
      <c r="BE700" s="364"/>
      <c r="BF700" s="364"/>
      <c r="BG700" s="364"/>
      <c r="BH700" s="364"/>
      <c r="BI700" s="81"/>
      <c r="BJ700" s="81"/>
      <c r="BK700" s="81"/>
      <c r="BR700" s="2"/>
      <c r="BS700" s="2"/>
      <c r="BT700" s="2"/>
      <c r="BU700" s="2"/>
      <c r="BV700" s="2"/>
      <c r="BW700" s="2"/>
      <c r="BX700" s="2"/>
      <c r="BY700" s="2"/>
      <c r="BZ700" s="2"/>
      <c r="CA700" s="2"/>
      <c r="CB700" s="2"/>
      <c r="CC700" s="2"/>
      <c r="CD700" s="2"/>
      <c r="CE700" s="2"/>
      <c r="CF700" s="2"/>
      <c r="CG700" s="2"/>
      <c r="CH700" s="2"/>
      <c r="CI700" s="2"/>
      <c r="CJ700" s="2"/>
      <c r="CK700" s="2"/>
      <c r="CL700" s="2"/>
      <c r="CM700" s="2"/>
      <c r="CN700" s="2"/>
      <c r="CO700" s="2"/>
      <c r="CP700" s="2"/>
      <c r="CQ700" s="2"/>
      <c r="CR700" s="2"/>
      <c r="CS700" s="2"/>
      <c r="CT700" s="2"/>
      <c r="CU700" s="2"/>
      <c r="CV700" s="2"/>
      <c r="CW700" s="2"/>
      <c r="CX700" s="2"/>
      <c r="CY700" s="2"/>
      <c r="CZ700" s="2"/>
      <c r="DA700" s="2"/>
      <c r="DB700" s="2"/>
      <c r="DC700" s="2"/>
      <c r="DD700" s="2"/>
      <c r="DE700" s="2"/>
      <c r="DF700" s="2"/>
      <c r="DG700" s="2"/>
      <c r="DH700" s="2"/>
      <c r="DI700" s="2"/>
      <c r="DJ700" s="2"/>
      <c r="DK700" s="2"/>
      <c r="DL700" s="2"/>
      <c r="DM700" s="2"/>
      <c r="DN700" s="2"/>
      <c r="DO700" s="2"/>
      <c r="DP700" s="2"/>
      <c r="DQ700" s="2"/>
      <c r="DR700" s="2"/>
      <c r="DS700" s="2"/>
      <c r="DT700" s="2"/>
      <c r="DU700" s="2"/>
      <c r="DV700" s="2"/>
      <c r="DW700" s="2"/>
      <c r="DX700" s="2"/>
      <c r="DY700" s="2"/>
      <c r="DZ700" s="2"/>
      <c r="EA700" s="2"/>
      <c r="EB700" s="2"/>
      <c r="EC700" s="2"/>
      <c r="ED700" s="2"/>
      <c r="EE700" s="2"/>
      <c r="EF700" s="2"/>
      <c r="EG700" s="2"/>
      <c r="EH700" s="2"/>
      <c r="EI700" s="2"/>
      <c r="EJ700" s="2"/>
      <c r="EK700" s="2"/>
      <c r="EL700" s="2"/>
      <c r="EM700" s="2"/>
      <c r="EN700" s="2"/>
      <c r="EO700" s="2"/>
      <c r="EP700" s="2"/>
      <c r="EQ700" s="2"/>
      <c r="ER700" s="2"/>
      <c r="ES700" s="2"/>
      <c r="ET700" s="2"/>
      <c r="EU700" s="2"/>
      <c r="EV700" s="2"/>
      <c r="EW700" s="2"/>
      <c r="EX700" s="2"/>
      <c r="EY700" s="2"/>
      <c r="EZ700" s="2"/>
      <c r="FA700" s="2"/>
      <c r="FB700" s="2"/>
      <c r="FC700" s="2"/>
      <c r="FD700" s="2"/>
      <c r="FE700" s="2"/>
      <c r="FF700" s="2"/>
      <c r="FG700" s="2"/>
      <c r="FH700" s="2"/>
      <c r="FI700" s="2"/>
      <c r="FJ700" s="2"/>
      <c r="FK700" s="2"/>
      <c r="FL700" s="2"/>
      <c r="FM700" s="2"/>
      <c r="FN700" s="2"/>
      <c r="FO700" s="2"/>
      <c r="FP700" s="2"/>
      <c r="FQ700" s="2"/>
      <c r="FR700" s="2"/>
      <c r="FS700" s="2"/>
      <c r="FT700" s="2"/>
      <c r="FU700" s="2"/>
      <c r="FV700" s="2"/>
      <c r="FW700" s="2"/>
      <c r="FX700" s="2"/>
      <c r="FY700" s="2"/>
      <c r="FZ700" s="2"/>
      <c r="GA700" s="2"/>
      <c r="GB700" s="2"/>
      <c r="GC700" s="2"/>
      <c r="GD700" s="2"/>
      <c r="GE700" s="2"/>
      <c r="GF700" s="2"/>
      <c r="GG700" s="2"/>
      <c r="GH700" s="2"/>
      <c r="GI700" s="2"/>
      <c r="GJ700" s="2"/>
      <c r="GK700" s="2"/>
      <c r="GL700" s="2"/>
      <c r="GM700" s="2"/>
      <c r="GN700" s="2"/>
      <c r="GO700" s="2"/>
      <c r="GP700" s="2"/>
    </row>
    <row r="701" spans="6:198" s="1" customFormat="1" ht="12.75" customHeight="1">
      <c r="F701" s="81"/>
      <c r="G701" s="12"/>
      <c r="H701" s="12"/>
      <c r="I701" s="12"/>
      <c r="J701" s="4"/>
      <c r="K701" s="4"/>
      <c r="L701" s="7"/>
      <c r="M701" s="60"/>
      <c r="N701" s="370"/>
      <c r="O701" s="370"/>
      <c r="P701" s="82" t="s">
        <v>326</v>
      </c>
      <c r="Q701" s="370"/>
      <c r="R701" s="370"/>
      <c r="S701" s="370"/>
      <c r="T701" s="370"/>
      <c r="U701" s="370"/>
      <c r="V701" s="87"/>
      <c r="W701" s="87"/>
      <c r="X701" s="87"/>
      <c r="Y701" s="87"/>
      <c r="Z701" s="87"/>
      <c r="AA701" s="87"/>
      <c r="AB701" s="87"/>
      <c r="AC701" s="87"/>
      <c r="AD701" s="87"/>
      <c r="AE701" s="87"/>
      <c r="AF701" s="87"/>
      <c r="AG701" s="371"/>
      <c r="AH701" s="371"/>
      <c r="AI701" s="371"/>
      <c r="AJ701" s="371"/>
      <c r="AK701" s="371"/>
      <c r="AL701" s="371"/>
      <c r="AM701" s="7"/>
      <c r="AN701" s="726" t="str">
        <f>AN689</f>
        <v>n.a.</v>
      </c>
      <c r="AO701" s="726"/>
      <c r="AP701" s="726"/>
      <c r="AQ701" s="726"/>
      <c r="AR701" s="726"/>
      <c r="AS701" s="726"/>
      <c r="AT701" s="366"/>
      <c r="AU701" s="362"/>
      <c r="AV701" s="362"/>
      <c r="AW701" s="362"/>
      <c r="AX701" s="369"/>
      <c r="AY701" s="372"/>
      <c r="AZ701" s="372"/>
      <c r="BA701" s="372"/>
      <c r="BB701" s="372"/>
      <c r="BC701" s="372"/>
      <c r="BD701" s="372"/>
      <c r="BE701" s="357"/>
      <c r="BF701" s="357"/>
      <c r="BG701" s="357"/>
      <c r="BH701" s="357"/>
      <c r="BI701" s="81"/>
      <c r="BJ701" s="81"/>
      <c r="BK701" s="81"/>
      <c r="BR701" s="2"/>
      <c r="BS701" s="2"/>
      <c r="BT701" s="2"/>
      <c r="BU701" s="2"/>
      <c r="BV701" s="2"/>
      <c r="BW701" s="2"/>
      <c r="BX701" s="2"/>
      <c r="BY701" s="2"/>
      <c r="BZ701" s="2"/>
      <c r="CA701" s="2"/>
      <c r="CB701" s="2"/>
      <c r="CC701" s="2"/>
      <c r="CD701" s="2"/>
      <c r="CE701" s="2"/>
      <c r="CF701" s="2"/>
      <c r="CG701" s="2"/>
      <c r="CH701" s="2"/>
      <c r="CI701" s="2"/>
      <c r="CJ701" s="2"/>
      <c r="CK701" s="2"/>
      <c r="CL701" s="2"/>
      <c r="CM701" s="2"/>
      <c r="CN701" s="2"/>
      <c r="CO701" s="2"/>
      <c r="CP701" s="2"/>
      <c r="CQ701" s="2"/>
      <c r="CR701" s="2"/>
      <c r="CS701" s="2"/>
      <c r="CT701" s="2"/>
      <c r="CU701" s="2"/>
      <c r="CV701" s="2"/>
      <c r="CW701" s="2"/>
      <c r="CX701" s="2"/>
      <c r="CY701" s="2"/>
      <c r="CZ701" s="2"/>
      <c r="DA701" s="2"/>
      <c r="DB701" s="2"/>
      <c r="DC701" s="2"/>
      <c r="DD701" s="2"/>
      <c r="DE701" s="2"/>
      <c r="DF701" s="2"/>
      <c r="DG701" s="2"/>
      <c r="DH701" s="2"/>
      <c r="DI701" s="2"/>
      <c r="DJ701" s="2"/>
      <c r="DK701" s="2"/>
      <c r="DL701" s="2"/>
      <c r="DM701" s="2"/>
      <c r="DN701" s="2"/>
      <c r="DO701" s="2"/>
      <c r="DP701" s="2"/>
      <c r="DQ701" s="2"/>
      <c r="DR701" s="2"/>
      <c r="DS701" s="2"/>
      <c r="DT701" s="2"/>
      <c r="DU701" s="2"/>
      <c r="DV701" s="2"/>
      <c r="DW701" s="2"/>
      <c r="DX701" s="2"/>
      <c r="DY701" s="2"/>
      <c r="DZ701" s="2"/>
      <c r="EA701" s="2"/>
      <c r="EB701" s="2"/>
      <c r="EC701" s="2"/>
      <c r="ED701" s="2"/>
      <c r="EE701" s="2"/>
      <c r="EF701" s="2"/>
      <c r="EG701" s="2"/>
      <c r="EH701" s="2"/>
      <c r="EI701" s="2"/>
      <c r="EJ701" s="2"/>
      <c r="EK701" s="2"/>
      <c r="EL701" s="2"/>
      <c r="EM701" s="2"/>
      <c r="EN701" s="2"/>
      <c r="EO701" s="2"/>
      <c r="EP701" s="2"/>
      <c r="EQ701" s="2"/>
      <c r="ER701" s="2"/>
      <c r="ES701" s="2"/>
      <c r="ET701" s="2"/>
      <c r="EU701" s="2"/>
      <c r="EV701" s="2"/>
      <c r="EW701" s="2"/>
      <c r="EX701" s="2"/>
      <c r="EY701" s="2"/>
      <c r="EZ701" s="2"/>
      <c r="FA701" s="2"/>
      <c r="FB701" s="2"/>
      <c r="FC701" s="2"/>
      <c r="FD701" s="2"/>
      <c r="FE701" s="2"/>
      <c r="FF701" s="2"/>
      <c r="FG701" s="2"/>
      <c r="FH701" s="2"/>
      <c r="FI701" s="2"/>
      <c r="FJ701" s="2"/>
      <c r="FK701" s="2"/>
      <c r="FL701" s="2"/>
      <c r="FM701" s="2"/>
      <c r="FN701" s="2"/>
      <c r="FO701" s="2"/>
      <c r="FP701" s="2"/>
      <c r="FQ701" s="2"/>
      <c r="FR701" s="2"/>
      <c r="FS701" s="2"/>
      <c r="FT701" s="2"/>
      <c r="FU701" s="2"/>
      <c r="FV701" s="2"/>
      <c r="FW701" s="2"/>
      <c r="FX701" s="2"/>
      <c r="FY701" s="2"/>
      <c r="FZ701" s="2"/>
      <c r="GA701" s="2"/>
      <c r="GB701" s="2"/>
      <c r="GC701" s="2"/>
      <c r="GD701" s="2"/>
      <c r="GE701" s="2"/>
      <c r="GF701" s="2"/>
      <c r="GG701" s="2"/>
      <c r="GH701" s="2"/>
      <c r="GI701" s="2"/>
      <c r="GJ701" s="2"/>
      <c r="GK701" s="2"/>
      <c r="GL701" s="2"/>
      <c r="GM701" s="2"/>
      <c r="GN701" s="2"/>
      <c r="GO701" s="2"/>
      <c r="GP701" s="2"/>
    </row>
    <row r="702" spans="6:198" s="1" customFormat="1" ht="12.75" customHeight="1">
      <c r="F702" s="81"/>
      <c r="G702" s="12"/>
      <c r="H702" s="12"/>
      <c r="I702" s="12"/>
      <c r="J702" s="4"/>
      <c r="K702" s="367"/>
      <c r="L702" s="373"/>
      <c r="M702" s="373"/>
      <c r="N702" s="373"/>
      <c r="O702" s="373"/>
      <c r="P702" s="367" t="s">
        <v>330</v>
      </c>
      <c r="Q702" s="373"/>
      <c r="R702" s="373"/>
      <c r="S702" s="373"/>
      <c r="T702" s="4"/>
      <c r="U702" s="4"/>
      <c r="V702" s="4"/>
      <c r="W702" s="4"/>
      <c r="X702" s="4"/>
      <c r="Y702" s="4"/>
      <c r="Z702" s="4"/>
      <c r="AA702" s="4"/>
      <c r="AB702" s="4"/>
      <c r="AC702" s="4"/>
      <c r="AD702" s="4"/>
      <c r="AE702" s="4"/>
      <c r="AF702" s="4"/>
      <c r="AG702" s="368"/>
      <c r="AH702" s="368"/>
      <c r="AI702" s="368"/>
      <c r="AJ702" s="368"/>
      <c r="AK702" s="368"/>
      <c r="AL702" s="374"/>
      <c r="AM702" s="4"/>
      <c r="AN702" s="726" t="str">
        <f>IF([1]Input!$C$123&lt;2,"n.a.",[2]Swap!H14)</f>
        <v>n.a.</v>
      </c>
      <c r="AO702" s="726"/>
      <c r="AP702" s="726"/>
      <c r="AQ702" s="726"/>
      <c r="AR702" s="726"/>
      <c r="AS702" s="726"/>
      <c r="AT702" s="366"/>
      <c r="AU702" s="369"/>
      <c r="AV702" s="369"/>
      <c r="AW702" s="369"/>
      <c r="AX702" s="369"/>
      <c r="AY702" s="369"/>
      <c r="AZ702" s="369"/>
      <c r="BA702" s="369"/>
      <c r="BB702" s="369"/>
      <c r="BC702" s="369"/>
      <c r="BD702" s="369"/>
      <c r="BE702" s="357"/>
      <c r="BF702" s="357"/>
      <c r="BG702" s="357"/>
      <c r="BH702" s="357"/>
      <c r="BI702" s="81"/>
      <c r="BJ702" s="81"/>
      <c r="BK702" s="81"/>
      <c r="BR702" s="2"/>
      <c r="BS702" s="2"/>
      <c r="BT702" s="2"/>
      <c r="BU702" s="2"/>
      <c r="BV702" s="2"/>
      <c r="BW702" s="2"/>
      <c r="BX702" s="2"/>
      <c r="BY702" s="2"/>
      <c r="BZ702" s="2"/>
      <c r="CA702" s="2"/>
      <c r="CB702" s="2"/>
      <c r="CC702" s="2"/>
      <c r="CD702" s="2"/>
      <c r="CE702" s="2"/>
      <c r="CF702" s="2"/>
      <c r="CG702" s="2"/>
      <c r="CH702" s="2"/>
      <c r="CI702" s="2"/>
      <c r="CJ702" s="2"/>
      <c r="CK702" s="2"/>
      <c r="CL702" s="2"/>
      <c r="CM702" s="2"/>
      <c r="CN702" s="2"/>
      <c r="CO702" s="2"/>
      <c r="CP702" s="2"/>
      <c r="CQ702" s="2"/>
      <c r="CR702" s="2"/>
      <c r="CS702" s="2"/>
      <c r="CT702" s="2"/>
      <c r="CU702" s="2"/>
      <c r="CV702" s="2"/>
      <c r="CW702" s="2"/>
      <c r="CX702" s="2"/>
      <c r="CY702" s="2"/>
      <c r="CZ702" s="2"/>
      <c r="DA702" s="2"/>
      <c r="DB702" s="2"/>
      <c r="DC702" s="2"/>
      <c r="DD702" s="2"/>
      <c r="DE702" s="2"/>
      <c r="DF702" s="2"/>
      <c r="DG702" s="2"/>
      <c r="DH702" s="2"/>
      <c r="DI702" s="2"/>
      <c r="DJ702" s="2"/>
      <c r="DK702" s="2"/>
      <c r="DL702" s="2"/>
      <c r="DM702" s="2"/>
      <c r="DN702" s="2"/>
      <c r="DO702" s="2"/>
      <c r="DP702" s="2"/>
      <c r="DQ702" s="2"/>
      <c r="DR702" s="2"/>
      <c r="DS702" s="2"/>
      <c r="DT702" s="2"/>
      <c r="DU702" s="2"/>
      <c r="DV702" s="2"/>
      <c r="DW702" s="2"/>
      <c r="DX702" s="2"/>
      <c r="DY702" s="2"/>
      <c r="DZ702" s="2"/>
      <c r="EA702" s="2"/>
      <c r="EB702" s="2"/>
      <c r="EC702" s="2"/>
      <c r="ED702" s="2"/>
      <c r="EE702" s="2"/>
      <c r="EF702" s="2"/>
      <c r="EG702" s="2"/>
      <c r="EH702" s="2"/>
      <c r="EI702" s="2"/>
      <c r="EJ702" s="2"/>
      <c r="EK702" s="2"/>
      <c r="EL702" s="2"/>
      <c r="EM702" s="2"/>
      <c r="EN702" s="2"/>
      <c r="EO702" s="2"/>
      <c r="EP702" s="2"/>
      <c r="EQ702" s="2"/>
      <c r="ER702" s="2"/>
      <c r="ES702" s="2"/>
      <c r="ET702" s="2"/>
      <c r="EU702" s="2"/>
      <c r="EV702" s="2"/>
      <c r="EW702" s="2"/>
      <c r="EX702" s="2"/>
      <c r="EY702" s="2"/>
      <c r="EZ702" s="2"/>
      <c r="FA702" s="2"/>
      <c r="FB702" s="2"/>
      <c r="FC702" s="2"/>
      <c r="FD702" s="2"/>
      <c r="FE702" s="2"/>
      <c r="FF702" s="2"/>
      <c r="FG702" s="2"/>
      <c r="FH702" s="2"/>
      <c r="FI702" s="2"/>
      <c r="FJ702" s="2"/>
      <c r="FK702" s="2"/>
      <c r="FL702" s="2"/>
      <c r="FM702" s="2"/>
      <c r="FN702" s="2"/>
      <c r="FO702" s="2"/>
      <c r="FP702" s="2"/>
      <c r="FQ702" s="2"/>
      <c r="FR702" s="2"/>
      <c r="FS702" s="2"/>
      <c r="FT702" s="2"/>
      <c r="FU702" s="2"/>
      <c r="FV702" s="2"/>
      <c r="FW702" s="2"/>
      <c r="FX702" s="2"/>
      <c r="FY702" s="2"/>
      <c r="FZ702" s="2"/>
      <c r="GA702" s="2"/>
      <c r="GB702" s="2"/>
      <c r="GC702" s="2"/>
      <c r="GD702" s="2"/>
      <c r="GE702" s="2"/>
      <c r="GF702" s="2"/>
      <c r="GG702" s="2"/>
      <c r="GH702" s="2"/>
      <c r="GI702" s="2"/>
      <c r="GJ702" s="2"/>
      <c r="GK702" s="2"/>
      <c r="GL702" s="2"/>
      <c r="GM702" s="2"/>
      <c r="GN702" s="2"/>
      <c r="GO702" s="2"/>
      <c r="GP702" s="2"/>
    </row>
    <row r="703" spans="6:198" s="1" customFormat="1" ht="12.75" customHeight="1">
      <c r="F703" s="81"/>
      <c r="G703" s="12"/>
      <c r="H703" s="12"/>
      <c r="I703" s="12"/>
      <c r="J703" s="12"/>
      <c r="K703" s="363"/>
      <c r="L703" s="25"/>
      <c r="M703" s="25"/>
      <c r="N703" s="25"/>
      <c r="O703" s="25"/>
      <c r="P703" s="82"/>
      <c r="Q703" s="25"/>
      <c r="R703" s="25"/>
      <c r="S703" s="25"/>
      <c r="T703" s="25"/>
      <c r="U703" s="25"/>
      <c r="V703" s="25"/>
      <c r="W703" s="25"/>
      <c r="X703" s="25"/>
      <c r="Y703" s="25"/>
      <c r="Z703" s="25"/>
      <c r="AA703" s="25"/>
      <c r="AB703" s="25"/>
      <c r="AC703" s="25"/>
      <c r="AD703" s="25"/>
      <c r="AE703" s="25"/>
      <c r="AF703" s="25"/>
      <c r="AG703" s="364"/>
      <c r="AH703" s="364"/>
      <c r="AI703" s="364"/>
      <c r="AJ703" s="364"/>
      <c r="AK703" s="364"/>
      <c r="AL703" s="364"/>
      <c r="AM703" s="4"/>
      <c r="AN703" s="762"/>
      <c r="AO703" s="762"/>
      <c r="AP703" s="762"/>
      <c r="AQ703" s="762"/>
      <c r="AR703" s="762"/>
      <c r="AS703" s="762"/>
      <c r="AT703" s="366"/>
      <c r="AU703" s="4"/>
      <c r="AV703" s="4"/>
      <c r="AW703" s="4"/>
      <c r="AX703" s="4"/>
      <c r="AY703" s="4"/>
      <c r="AZ703" s="4"/>
      <c r="BA703" s="4"/>
      <c r="BB703" s="4"/>
      <c r="BC703" s="4"/>
      <c r="BD703" s="4"/>
      <c r="BE703" s="25"/>
      <c r="BF703" s="25"/>
      <c r="BG703" s="25"/>
      <c r="BH703" s="25"/>
      <c r="BI703" s="81"/>
      <c r="BJ703" s="81"/>
      <c r="BK703" s="81"/>
      <c r="BR703" s="2"/>
      <c r="BS703" s="2"/>
      <c r="BT703" s="2"/>
      <c r="BU703" s="2"/>
      <c r="BV703" s="2"/>
      <c r="BW703" s="2"/>
      <c r="BX703" s="2"/>
      <c r="BY703" s="2"/>
      <c r="BZ703" s="2"/>
      <c r="CA703" s="2"/>
      <c r="CB703" s="2"/>
      <c r="CC703" s="2"/>
      <c r="CD703" s="2"/>
      <c r="CE703" s="2"/>
      <c r="CF703" s="2"/>
      <c r="CG703" s="2"/>
      <c r="CH703" s="2"/>
      <c r="CI703" s="2"/>
      <c r="CJ703" s="2"/>
      <c r="CK703" s="2"/>
      <c r="CL703" s="2"/>
      <c r="CM703" s="2"/>
      <c r="CN703" s="2"/>
      <c r="CO703" s="2"/>
      <c r="CP703" s="2"/>
      <c r="CQ703" s="2"/>
      <c r="CR703" s="2"/>
      <c r="CS703" s="2"/>
      <c r="CT703" s="2"/>
      <c r="CU703" s="2"/>
      <c r="CV703" s="2"/>
      <c r="CW703" s="2"/>
      <c r="CX703" s="2"/>
      <c r="CY703" s="2"/>
      <c r="CZ703" s="2"/>
      <c r="DA703" s="2"/>
      <c r="DB703" s="2"/>
      <c r="DC703" s="2"/>
      <c r="DD703" s="2"/>
      <c r="DE703" s="2"/>
      <c r="DF703" s="2"/>
      <c r="DG703" s="2"/>
      <c r="DH703" s="2"/>
      <c r="DI703" s="2"/>
      <c r="DJ703" s="2"/>
      <c r="DK703" s="2"/>
      <c r="DL703" s="2"/>
      <c r="DM703" s="2"/>
      <c r="DN703" s="2"/>
      <c r="DO703" s="2"/>
      <c r="DP703" s="2"/>
      <c r="DQ703" s="2"/>
      <c r="DR703" s="2"/>
      <c r="DS703" s="2"/>
      <c r="DT703" s="2"/>
      <c r="DU703" s="2"/>
      <c r="DV703" s="2"/>
      <c r="DW703" s="2"/>
      <c r="DX703" s="2"/>
      <c r="DY703" s="2"/>
      <c r="DZ703" s="2"/>
      <c r="EA703" s="2"/>
      <c r="EB703" s="2"/>
      <c r="EC703" s="2"/>
      <c r="ED703" s="2"/>
      <c r="EE703" s="2"/>
      <c r="EF703" s="2"/>
      <c r="EG703" s="2"/>
      <c r="EH703" s="2"/>
      <c r="EI703" s="2"/>
      <c r="EJ703" s="2"/>
      <c r="EK703" s="2"/>
      <c r="EL703" s="2"/>
      <c r="EM703" s="2"/>
      <c r="EN703" s="2"/>
      <c r="EO703" s="2"/>
      <c r="EP703" s="2"/>
      <c r="EQ703" s="2"/>
      <c r="ER703" s="2"/>
      <c r="ES703" s="2"/>
      <c r="ET703" s="2"/>
      <c r="EU703" s="2"/>
      <c r="EV703" s="2"/>
      <c r="EW703" s="2"/>
      <c r="EX703" s="2"/>
      <c r="EY703" s="2"/>
      <c r="EZ703" s="2"/>
      <c r="FA703" s="2"/>
      <c r="FB703" s="2"/>
      <c r="FC703" s="2"/>
      <c r="FD703" s="2"/>
      <c r="FE703" s="2"/>
      <c r="FF703" s="2"/>
      <c r="FG703" s="2"/>
      <c r="FH703" s="2"/>
      <c r="FI703" s="2"/>
      <c r="FJ703" s="2"/>
      <c r="FK703" s="2"/>
      <c r="FL703" s="2"/>
      <c r="FM703" s="2"/>
      <c r="FN703" s="2"/>
      <c r="FO703" s="2"/>
      <c r="FP703" s="2"/>
      <c r="FQ703" s="2"/>
      <c r="FR703" s="2"/>
      <c r="FS703" s="2"/>
      <c r="FT703" s="2"/>
      <c r="FU703" s="2"/>
      <c r="FV703" s="2"/>
      <c r="FW703" s="2"/>
      <c r="FX703" s="2"/>
      <c r="FY703" s="2"/>
      <c r="FZ703" s="2"/>
      <c r="GA703" s="2"/>
      <c r="GB703" s="2"/>
      <c r="GC703" s="2"/>
      <c r="GD703" s="2"/>
      <c r="GE703" s="2"/>
      <c r="GF703" s="2"/>
      <c r="GG703" s="2"/>
      <c r="GH703" s="2"/>
      <c r="GI703" s="2"/>
      <c r="GJ703" s="2"/>
      <c r="GK703" s="2"/>
      <c r="GL703" s="2"/>
      <c r="GM703" s="2"/>
      <c r="GN703" s="2"/>
      <c r="GO703" s="2"/>
      <c r="GP703" s="2"/>
    </row>
    <row r="704" spans="6:198" s="1" customFormat="1" ht="12.75" customHeight="1">
      <c r="F704" s="81"/>
      <c r="G704" s="12"/>
      <c r="H704" s="12"/>
      <c r="I704" s="12"/>
      <c r="J704" s="12"/>
      <c r="K704" s="82"/>
      <c r="L704" s="82"/>
      <c r="M704" s="82"/>
      <c r="N704" s="82"/>
      <c r="O704" s="82"/>
      <c r="P704" s="82"/>
      <c r="Q704" s="82"/>
      <c r="R704" s="82"/>
      <c r="S704" s="82"/>
      <c r="T704" s="82"/>
      <c r="U704" s="25"/>
      <c r="V704" s="25"/>
      <c r="W704" s="25"/>
      <c r="X704" s="25"/>
      <c r="Y704" s="25"/>
      <c r="Z704" s="25"/>
      <c r="AA704" s="25"/>
      <c r="AB704" s="25"/>
      <c r="AC704" s="25"/>
      <c r="AD704" s="25"/>
      <c r="AE704" s="25"/>
      <c r="AF704" s="25"/>
      <c r="AG704" s="364"/>
      <c r="AH704" s="364"/>
      <c r="AI704" s="364"/>
      <c r="AJ704" s="364"/>
      <c r="AK704" s="364"/>
      <c r="AL704" s="364"/>
      <c r="AM704" s="4"/>
      <c r="AN704" s="762"/>
      <c r="AO704" s="762"/>
      <c r="AP704" s="762"/>
      <c r="AQ704" s="762"/>
      <c r="AR704" s="762"/>
      <c r="AS704" s="762"/>
      <c r="AT704" s="366"/>
      <c r="AU704" s="4"/>
      <c r="AV704" s="4"/>
      <c r="AW704" s="4"/>
      <c r="AX704" s="4"/>
      <c r="AY704" s="4"/>
      <c r="AZ704" s="4"/>
      <c r="BA704" s="4"/>
      <c r="BB704" s="4"/>
      <c r="BC704" s="4"/>
      <c r="BD704" s="4"/>
      <c r="BE704" s="25"/>
      <c r="BF704" s="25"/>
      <c r="BG704" s="25"/>
      <c r="BH704" s="25"/>
      <c r="BI704" s="81"/>
      <c r="BJ704" s="81"/>
      <c r="BK704" s="81"/>
      <c r="BR704" s="2"/>
      <c r="BS704" s="2"/>
      <c r="BT704" s="2"/>
      <c r="BU704" s="2"/>
      <c r="BV704" s="2"/>
      <c r="BW704" s="2"/>
      <c r="BX704" s="2"/>
      <c r="BY704" s="2"/>
      <c r="BZ704" s="2"/>
      <c r="CA704" s="2"/>
      <c r="CB704" s="2"/>
      <c r="CC704" s="2"/>
      <c r="CD704" s="2"/>
      <c r="CE704" s="2"/>
      <c r="CF704" s="2"/>
      <c r="CG704" s="2"/>
      <c r="CH704" s="2"/>
      <c r="CI704" s="2"/>
      <c r="CJ704" s="2"/>
      <c r="CK704" s="2"/>
      <c r="CL704" s="2"/>
      <c r="CM704" s="2"/>
      <c r="CN704" s="2"/>
      <c r="CO704" s="2"/>
      <c r="CP704" s="2"/>
      <c r="CQ704" s="2"/>
      <c r="CR704" s="2"/>
      <c r="CS704" s="2"/>
      <c r="CT704" s="2"/>
      <c r="CU704" s="2"/>
      <c r="CV704" s="2"/>
      <c r="CW704" s="2"/>
      <c r="CX704" s="2"/>
      <c r="CY704" s="2"/>
      <c r="CZ704" s="2"/>
      <c r="DA704" s="2"/>
      <c r="DB704" s="2"/>
      <c r="DC704" s="2"/>
      <c r="DD704" s="2"/>
      <c r="DE704" s="2"/>
      <c r="DF704" s="2"/>
      <c r="DG704" s="2"/>
      <c r="DH704" s="2"/>
      <c r="DI704" s="2"/>
      <c r="DJ704" s="2"/>
      <c r="DK704" s="2"/>
      <c r="DL704" s="2"/>
      <c r="DM704" s="2"/>
      <c r="DN704" s="2"/>
      <c r="DO704" s="2"/>
      <c r="DP704" s="2"/>
      <c r="DQ704" s="2"/>
      <c r="DR704" s="2"/>
      <c r="DS704" s="2"/>
      <c r="DT704" s="2"/>
      <c r="DU704" s="2"/>
      <c r="DV704" s="2"/>
      <c r="DW704" s="2"/>
      <c r="DX704" s="2"/>
      <c r="DY704" s="2"/>
      <c r="DZ704" s="2"/>
      <c r="EA704" s="2"/>
      <c r="EB704" s="2"/>
      <c r="EC704" s="2"/>
      <c r="ED704" s="2"/>
      <c r="EE704" s="2"/>
      <c r="EF704" s="2"/>
      <c r="EG704" s="2"/>
      <c r="EH704" s="2"/>
      <c r="EI704" s="2"/>
      <c r="EJ704" s="2"/>
      <c r="EK704" s="2"/>
      <c r="EL704" s="2"/>
      <c r="EM704" s="2"/>
      <c r="EN704" s="2"/>
      <c r="EO704" s="2"/>
      <c r="EP704" s="2"/>
      <c r="EQ704" s="2"/>
      <c r="ER704" s="2"/>
      <c r="ES704" s="2"/>
      <c r="ET704" s="2"/>
      <c r="EU704" s="2"/>
      <c r="EV704" s="2"/>
      <c r="EW704" s="2"/>
      <c r="EX704" s="2"/>
      <c r="EY704" s="2"/>
      <c r="EZ704" s="2"/>
      <c r="FA704" s="2"/>
      <c r="FB704" s="2"/>
      <c r="FC704" s="2"/>
      <c r="FD704" s="2"/>
      <c r="FE704" s="2"/>
      <c r="FF704" s="2"/>
      <c r="FG704" s="2"/>
      <c r="FH704" s="2"/>
      <c r="FI704" s="2"/>
      <c r="FJ704" s="2"/>
      <c r="FK704" s="2"/>
      <c r="FL704" s="2"/>
      <c r="FM704" s="2"/>
      <c r="FN704" s="2"/>
      <c r="FO704" s="2"/>
      <c r="FP704" s="2"/>
      <c r="FQ704" s="2"/>
      <c r="FR704" s="2"/>
      <c r="FS704" s="2"/>
      <c r="FT704" s="2"/>
      <c r="FU704" s="2"/>
      <c r="FV704" s="2"/>
      <c r="FW704" s="2"/>
      <c r="FX704" s="2"/>
      <c r="FY704" s="2"/>
      <c r="FZ704" s="2"/>
      <c r="GA704" s="2"/>
      <c r="GB704" s="2"/>
      <c r="GC704" s="2"/>
      <c r="GD704" s="2"/>
      <c r="GE704" s="2"/>
      <c r="GF704" s="2"/>
      <c r="GG704" s="2"/>
      <c r="GH704" s="2"/>
      <c r="GI704" s="2"/>
      <c r="GJ704" s="2"/>
      <c r="GK704" s="2"/>
      <c r="GL704" s="2"/>
      <c r="GM704" s="2"/>
      <c r="GN704" s="2"/>
      <c r="GO704" s="2"/>
      <c r="GP704" s="2"/>
    </row>
    <row r="705" spans="6:198" s="1" customFormat="1" ht="12.75" customHeight="1">
      <c r="F705" s="81"/>
      <c r="G705" s="12"/>
      <c r="H705" s="12"/>
      <c r="I705" s="12"/>
      <c r="J705" s="12"/>
      <c r="K705" s="84"/>
      <c r="L705" s="218"/>
      <c r="M705" s="218"/>
      <c r="N705" s="218"/>
      <c r="O705" s="218"/>
      <c r="P705" s="367" t="s">
        <v>331</v>
      </c>
      <c r="Q705" s="218"/>
      <c r="R705" s="218"/>
      <c r="S705" s="218"/>
      <c r="T705" s="365"/>
      <c r="U705" s="365"/>
      <c r="V705" s="365"/>
      <c r="W705" s="365"/>
      <c r="X705" s="365"/>
      <c r="Y705" s="365"/>
      <c r="Z705" s="365"/>
      <c r="AA705" s="365"/>
      <c r="AB705" s="365"/>
      <c r="AC705" s="365"/>
      <c r="AD705" s="25"/>
      <c r="AE705" s="25"/>
      <c r="AF705" s="25"/>
      <c r="AG705" s="364"/>
      <c r="AH705" s="364"/>
      <c r="AI705" s="364"/>
      <c r="AJ705" s="364"/>
      <c r="AK705" s="364"/>
      <c r="AL705" s="364"/>
      <c r="AM705" s="4"/>
      <c r="AN705" s="726" t="str">
        <f>IF([1]Input!$C$123&lt;2,"n.a.",[2]Swap!H20)</f>
        <v>n.a.</v>
      </c>
      <c r="AO705" s="726"/>
      <c r="AP705" s="726"/>
      <c r="AQ705" s="726"/>
      <c r="AR705" s="726"/>
      <c r="AS705" s="726"/>
      <c r="AT705" s="366"/>
      <c r="AU705" s="4"/>
      <c r="AV705" s="4"/>
      <c r="AW705" s="4"/>
      <c r="AX705" s="4"/>
      <c r="AY705" s="4"/>
      <c r="AZ705" s="4"/>
      <c r="BA705" s="4"/>
      <c r="BB705" s="4"/>
      <c r="BC705" s="4"/>
      <c r="BD705" s="4"/>
      <c r="BE705" s="25"/>
      <c r="BF705" s="25"/>
      <c r="BG705" s="25"/>
      <c r="BH705" s="25"/>
      <c r="BI705" s="81"/>
      <c r="BJ705" s="81"/>
      <c r="BK705" s="81"/>
      <c r="BR705" s="2"/>
      <c r="BS705" s="2"/>
      <c r="BT705" s="2"/>
      <c r="BU705" s="2"/>
      <c r="BV705" s="2"/>
      <c r="BW705" s="2"/>
      <c r="BX705" s="2"/>
      <c r="BY705" s="2"/>
      <c r="BZ705" s="2"/>
      <c r="CA705" s="2"/>
      <c r="CB705" s="2"/>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c r="DG705" s="2"/>
      <c r="DH705" s="2"/>
      <c r="DI705" s="2"/>
      <c r="DJ705" s="2"/>
      <c r="DK705" s="2"/>
      <c r="DL705" s="2"/>
      <c r="DM705" s="2"/>
      <c r="DN705" s="2"/>
      <c r="DO705" s="2"/>
      <c r="DP705" s="2"/>
      <c r="DQ705" s="2"/>
      <c r="DR705" s="2"/>
      <c r="DS705" s="2"/>
      <c r="DT705" s="2"/>
      <c r="DU705" s="2"/>
      <c r="DV705" s="2"/>
      <c r="DW705" s="2"/>
      <c r="DX705" s="2"/>
      <c r="DY705" s="2"/>
      <c r="DZ705" s="2"/>
      <c r="EA705" s="2"/>
      <c r="EB705" s="2"/>
      <c r="EC705" s="2"/>
      <c r="ED705" s="2"/>
      <c r="EE705" s="2"/>
      <c r="EF705" s="2"/>
      <c r="EG705" s="2"/>
      <c r="EH705" s="2"/>
      <c r="EI705" s="2"/>
      <c r="EJ705" s="2"/>
      <c r="EK705" s="2"/>
      <c r="EL705" s="2"/>
      <c r="EM705" s="2"/>
      <c r="EN705" s="2"/>
      <c r="EO705" s="2"/>
      <c r="EP705" s="2"/>
      <c r="EQ705" s="2"/>
      <c r="ER705" s="2"/>
      <c r="ES705" s="2"/>
      <c r="ET705" s="2"/>
      <c r="EU705" s="2"/>
      <c r="EV705" s="2"/>
      <c r="EW705" s="2"/>
      <c r="EX705" s="2"/>
      <c r="EY705" s="2"/>
      <c r="EZ705" s="2"/>
      <c r="FA705" s="2"/>
      <c r="FB705" s="2"/>
      <c r="FC705" s="2"/>
      <c r="FD705" s="2"/>
      <c r="FE705" s="2"/>
      <c r="FF705" s="2"/>
      <c r="FG705" s="2"/>
      <c r="FH705" s="2"/>
      <c r="FI705" s="2"/>
      <c r="FJ705" s="2"/>
      <c r="FK705" s="2"/>
      <c r="FL705" s="2"/>
      <c r="FM705" s="2"/>
      <c r="FN705" s="2"/>
      <c r="FO705" s="2"/>
      <c r="FP705" s="2"/>
      <c r="FQ705" s="2"/>
      <c r="FR705" s="2"/>
      <c r="FS705" s="2"/>
      <c r="FT705" s="2"/>
      <c r="FU705" s="2"/>
      <c r="FV705" s="2"/>
      <c r="FW705" s="2"/>
      <c r="FX705" s="2"/>
      <c r="FY705" s="2"/>
      <c r="FZ705" s="2"/>
      <c r="GA705" s="2"/>
      <c r="GB705" s="2"/>
      <c r="GC705" s="2"/>
      <c r="GD705" s="2"/>
      <c r="GE705" s="2"/>
      <c r="GF705" s="2"/>
      <c r="GG705" s="2"/>
      <c r="GH705" s="2"/>
      <c r="GI705" s="2"/>
      <c r="GJ705" s="2"/>
      <c r="GK705" s="2"/>
      <c r="GL705" s="2"/>
      <c r="GM705" s="2"/>
      <c r="GN705" s="2"/>
      <c r="GO705" s="2"/>
      <c r="GP705" s="2"/>
    </row>
    <row r="706" spans="6:198" s="1" customFormat="1" ht="12.75" customHeight="1">
      <c r="F706" s="81"/>
      <c r="G706" s="12"/>
      <c r="H706" s="12"/>
      <c r="I706" s="12"/>
      <c r="J706" s="12"/>
      <c r="K706" s="82"/>
      <c r="L706" s="218"/>
      <c r="M706" s="218"/>
      <c r="N706" s="218"/>
      <c r="O706" s="218"/>
      <c r="P706" s="82"/>
      <c r="Q706" s="218"/>
      <c r="R706" s="218"/>
      <c r="S706" s="218"/>
      <c r="T706" s="365"/>
      <c r="U706" s="365"/>
      <c r="V706" s="365"/>
      <c r="W706" s="365"/>
      <c r="X706" s="365"/>
      <c r="Y706" s="365"/>
      <c r="Z706" s="365"/>
      <c r="AA706" s="365"/>
      <c r="AB706" s="365"/>
      <c r="AC706" s="365"/>
      <c r="AD706" s="25"/>
      <c r="AE706" s="25"/>
      <c r="AF706" s="25"/>
      <c r="AG706" s="360"/>
      <c r="AH706" s="360"/>
      <c r="AI706" s="360"/>
      <c r="AJ706" s="360"/>
      <c r="AK706" s="360"/>
      <c r="AL706" s="360"/>
      <c r="AM706" s="4"/>
      <c r="AN706" s="4"/>
      <c r="AO706" s="4"/>
      <c r="AP706" s="4"/>
      <c r="AQ706" s="4"/>
      <c r="AR706" s="4"/>
      <c r="AS706" s="4"/>
      <c r="AT706" s="4"/>
      <c r="AU706" s="4"/>
      <c r="AV706" s="4"/>
      <c r="AW706" s="4"/>
      <c r="AX706" s="4"/>
      <c r="AY706" s="4"/>
      <c r="AZ706" s="4"/>
      <c r="BA706" s="4"/>
      <c r="BB706" s="4"/>
      <c r="BC706" s="4"/>
      <c r="BD706" s="4"/>
      <c r="BE706" s="25"/>
      <c r="BF706" s="25"/>
      <c r="BG706" s="25"/>
      <c r="BH706" s="25"/>
      <c r="BI706" s="81"/>
      <c r="BJ706" s="81"/>
      <c r="BK706" s="81"/>
      <c r="BR706" s="2"/>
      <c r="BS706" s="2"/>
      <c r="BT706" s="2"/>
      <c r="BU706" s="2"/>
      <c r="BV706" s="2"/>
      <c r="BW706" s="2"/>
      <c r="BX706" s="2"/>
      <c r="BY706" s="2"/>
      <c r="BZ706" s="2"/>
      <c r="CA706" s="2"/>
      <c r="CB706" s="2"/>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c r="DG706" s="2"/>
      <c r="DH706" s="2"/>
      <c r="DI706" s="2"/>
      <c r="DJ706" s="2"/>
      <c r="DK706" s="2"/>
      <c r="DL706" s="2"/>
      <c r="DM706" s="2"/>
      <c r="DN706" s="2"/>
      <c r="DO706" s="2"/>
      <c r="DP706" s="2"/>
      <c r="DQ706" s="2"/>
      <c r="DR706" s="2"/>
      <c r="DS706" s="2"/>
      <c r="DT706" s="2"/>
      <c r="DU706" s="2"/>
      <c r="DV706" s="2"/>
      <c r="DW706" s="2"/>
      <c r="DX706" s="2"/>
      <c r="DY706" s="2"/>
      <c r="DZ706" s="2"/>
      <c r="EA706" s="2"/>
      <c r="EB706" s="2"/>
      <c r="EC706" s="2"/>
      <c r="ED706" s="2"/>
      <c r="EE706" s="2"/>
      <c r="EF706" s="2"/>
      <c r="EG706" s="2"/>
      <c r="EH706" s="2"/>
      <c r="EI706" s="2"/>
      <c r="EJ706" s="2"/>
      <c r="EK706" s="2"/>
      <c r="EL706" s="2"/>
      <c r="EM706" s="2"/>
      <c r="EN706" s="2"/>
      <c r="EO706" s="2"/>
      <c r="EP706" s="2"/>
      <c r="EQ706" s="2"/>
      <c r="ER706" s="2"/>
      <c r="ES706" s="2"/>
      <c r="ET706" s="2"/>
      <c r="EU706" s="2"/>
      <c r="EV706" s="2"/>
      <c r="EW706" s="2"/>
      <c r="EX706" s="2"/>
      <c r="EY706" s="2"/>
      <c r="EZ706" s="2"/>
      <c r="FA706" s="2"/>
      <c r="FB706" s="2"/>
      <c r="FC706" s="2"/>
      <c r="FD706" s="2"/>
      <c r="FE706" s="2"/>
      <c r="FF706" s="2"/>
      <c r="FG706" s="2"/>
      <c r="FH706" s="2"/>
      <c r="FI706" s="2"/>
      <c r="FJ706" s="2"/>
      <c r="FK706" s="2"/>
      <c r="FL706" s="2"/>
      <c r="FM706" s="2"/>
      <c r="FN706" s="2"/>
      <c r="FO706" s="2"/>
      <c r="FP706" s="2"/>
      <c r="FQ706" s="2"/>
      <c r="FR706" s="2"/>
      <c r="FS706" s="2"/>
      <c r="FT706" s="2"/>
      <c r="FU706" s="2"/>
      <c r="FV706" s="2"/>
      <c r="FW706" s="2"/>
      <c r="FX706" s="2"/>
      <c r="FY706" s="2"/>
      <c r="FZ706" s="2"/>
      <c r="GA706" s="2"/>
      <c r="GB706" s="2"/>
      <c r="GC706" s="2"/>
      <c r="GD706" s="2"/>
      <c r="GE706" s="2"/>
      <c r="GF706" s="2"/>
      <c r="GG706" s="2"/>
      <c r="GH706" s="2"/>
      <c r="GI706" s="2"/>
      <c r="GJ706" s="2"/>
      <c r="GK706" s="2"/>
      <c r="GL706" s="2"/>
      <c r="GM706" s="2"/>
      <c r="GN706" s="2"/>
      <c r="GO706" s="2"/>
      <c r="GP706" s="2"/>
    </row>
    <row r="707" spans="6:198" s="1" customFormat="1" ht="12.75" customHeight="1">
      <c r="F707" s="81"/>
      <c r="G707" s="12"/>
      <c r="H707" s="12"/>
      <c r="I707" s="12"/>
      <c r="J707" s="12"/>
      <c r="K707" s="360"/>
      <c r="L707" s="360"/>
      <c r="M707" s="4"/>
      <c r="N707" s="25"/>
      <c r="O707" s="25"/>
      <c r="P707" s="82"/>
      <c r="Q707" s="25"/>
      <c r="R707" s="25"/>
      <c r="S707" s="25"/>
      <c r="T707" s="25"/>
      <c r="U707" s="25"/>
      <c r="V707" s="25"/>
      <c r="W707" s="25"/>
      <c r="X707" s="25"/>
      <c r="Y707" s="25"/>
      <c r="Z707" s="25"/>
      <c r="AA707" s="25"/>
      <c r="AB707" s="25"/>
      <c r="AC707" s="25"/>
      <c r="AD707" s="25"/>
      <c r="AE707" s="25"/>
      <c r="AF707" s="25"/>
      <c r="AG707" s="364"/>
      <c r="AH707" s="364"/>
      <c r="AI707" s="364"/>
      <c r="AJ707" s="364"/>
      <c r="AK707" s="364"/>
      <c r="AL707" s="364"/>
      <c r="AM707" s="4"/>
      <c r="AN707" s="4"/>
      <c r="AO707" s="4"/>
      <c r="AP707" s="4"/>
      <c r="AQ707" s="4"/>
      <c r="AR707" s="4"/>
      <c r="AS707" s="4"/>
      <c r="AT707" s="4"/>
      <c r="AU707" s="4"/>
      <c r="AV707" s="4"/>
      <c r="AW707" s="4"/>
      <c r="AX707" s="4"/>
      <c r="AY707" s="4"/>
      <c r="AZ707" s="4"/>
      <c r="BA707" s="4"/>
      <c r="BB707" s="4"/>
      <c r="BC707" s="4"/>
      <c r="BD707" s="4"/>
      <c r="BE707" s="25"/>
      <c r="BF707" s="25"/>
      <c r="BG707" s="25"/>
      <c r="BH707" s="25"/>
      <c r="BI707" s="81"/>
      <c r="BJ707" s="81"/>
      <c r="BK707" s="81"/>
      <c r="BR707" s="2"/>
      <c r="BS707" s="2"/>
      <c r="BT707" s="2"/>
      <c r="BU707" s="2"/>
      <c r="BV707" s="2"/>
      <c r="BW707" s="2"/>
      <c r="BX707" s="2"/>
      <c r="BY707" s="2"/>
      <c r="BZ707" s="2"/>
      <c r="CA707" s="2"/>
      <c r="CB707" s="2"/>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c r="DG707" s="2"/>
      <c r="DH707" s="2"/>
      <c r="DI707" s="2"/>
      <c r="DJ707" s="2"/>
      <c r="DK707" s="2"/>
      <c r="DL707" s="2"/>
      <c r="DM707" s="2"/>
      <c r="DN707" s="2"/>
      <c r="DO707" s="2"/>
      <c r="DP707" s="2"/>
      <c r="DQ707" s="2"/>
      <c r="DR707" s="2"/>
      <c r="DS707" s="2"/>
      <c r="DT707" s="2"/>
      <c r="DU707" s="2"/>
      <c r="DV707" s="2"/>
      <c r="DW707" s="2"/>
      <c r="DX707" s="2"/>
      <c r="DY707" s="2"/>
      <c r="DZ707" s="2"/>
      <c r="EA707" s="2"/>
      <c r="EB707" s="2"/>
      <c r="EC707" s="2"/>
      <c r="ED707" s="2"/>
      <c r="EE707" s="2"/>
      <c r="EF707" s="2"/>
      <c r="EG707" s="2"/>
      <c r="EH707" s="2"/>
      <c r="EI707" s="2"/>
      <c r="EJ707" s="2"/>
      <c r="EK707" s="2"/>
      <c r="EL707" s="2"/>
      <c r="EM707" s="2"/>
      <c r="EN707" s="2"/>
      <c r="EO707" s="2"/>
      <c r="EP707" s="2"/>
      <c r="EQ707" s="2"/>
      <c r="ER707" s="2"/>
      <c r="ES707" s="2"/>
      <c r="ET707" s="2"/>
      <c r="EU707" s="2"/>
      <c r="EV707" s="2"/>
      <c r="EW707" s="2"/>
      <c r="EX707" s="2"/>
      <c r="EY707" s="2"/>
      <c r="EZ707" s="2"/>
      <c r="FA707" s="2"/>
      <c r="FB707" s="2"/>
      <c r="FC707" s="2"/>
      <c r="FD707" s="2"/>
      <c r="FE707" s="2"/>
      <c r="FF707" s="2"/>
      <c r="FG707" s="2"/>
      <c r="FH707" s="2"/>
      <c r="FI707" s="2"/>
      <c r="FJ707" s="2"/>
      <c r="FK707" s="2"/>
      <c r="FL707" s="2"/>
      <c r="FM707" s="2"/>
      <c r="FN707" s="2"/>
      <c r="FO707" s="2"/>
      <c r="FP707" s="2"/>
      <c r="FQ707" s="2"/>
      <c r="FR707" s="2"/>
      <c r="FS707" s="2"/>
      <c r="FT707" s="2"/>
      <c r="FU707" s="2"/>
      <c r="FV707" s="2"/>
      <c r="FW707" s="2"/>
      <c r="FX707" s="2"/>
      <c r="FY707" s="2"/>
      <c r="FZ707" s="2"/>
      <c r="GA707" s="2"/>
      <c r="GB707" s="2"/>
      <c r="GC707" s="2"/>
      <c r="GD707" s="2"/>
      <c r="GE707" s="2"/>
      <c r="GF707" s="2"/>
      <c r="GG707" s="2"/>
      <c r="GH707" s="2"/>
      <c r="GI707" s="2"/>
      <c r="GJ707" s="2"/>
      <c r="GK707" s="2"/>
      <c r="GL707" s="2"/>
      <c r="GM707" s="2"/>
      <c r="GN707" s="2"/>
      <c r="GO707" s="2"/>
      <c r="GP707" s="2"/>
    </row>
    <row r="708" spans="6:198" s="1" customFormat="1" ht="12.75" customHeight="1">
      <c r="F708" s="81"/>
      <c r="G708" s="12"/>
      <c r="H708" s="12"/>
      <c r="I708" s="12"/>
      <c r="J708" s="12"/>
      <c r="K708" s="360"/>
      <c r="L708" s="360"/>
      <c r="M708" s="4"/>
      <c r="N708" s="25"/>
      <c r="O708" s="25"/>
      <c r="P708" s="82"/>
      <c r="Q708" s="25"/>
      <c r="R708" s="25"/>
      <c r="S708" s="25"/>
      <c r="T708" s="25"/>
      <c r="U708" s="25"/>
      <c r="V708" s="25"/>
      <c r="W708" s="25"/>
      <c r="X708" s="25"/>
      <c r="Y708" s="25"/>
      <c r="Z708" s="25"/>
      <c r="AA708" s="25"/>
      <c r="AB708" s="25"/>
      <c r="AC708" s="25"/>
      <c r="AD708" s="25"/>
      <c r="AE708" s="25"/>
      <c r="AF708" s="25"/>
      <c r="AG708" s="364"/>
      <c r="AH708" s="364"/>
      <c r="AI708" s="364"/>
      <c r="AJ708" s="364"/>
      <c r="AK708" s="364"/>
      <c r="AL708" s="364"/>
      <c r="AM708" s="4"/>
      <c r="AN708" s="4"/>
      <c r="AO708" s="4"/>
      <c r="AP708" s="4"/>
      <c r="AQ708" s="4"/>
      <c r="AR708" s="4"/>
      <c r="AS708" s="4"/>
      <c r="AT708" s="4"/>
      <c r="AU708" s="4"/>
      <c r="AV708" s="4"/>
      <c r="AW708" s="4"/>
      <c r="AX708" s="4"/>
      <c r="AY708" s="4"/>
      <c r="AZ708" s="4"/>
      <c r="BA708" s="4"/>
      <c r="BB708" s="4"/>
      <c r="BC708" s="4"/>
      <c r="BD708" s="4"/>
      <c r="BE708" s="25"/>
      <c r="BF708" s="25"/>
      <c r="BG708" s="25"/>
      <c r="BH708" s="25"/>
      <c r="BI708" s="81"/>
      <c r="BJ708" s="81"/>
      <c r="BK708" s="81"/>
      <c r="BR708" s="2"/>
      <c r="BS708" s="2"/>
      <c r="BT708" s="2"/>
      <c r="BU708" s="2"/>
      <c r="BV708" s="2"/>
      <c r="BW708" s="2"/>
      <c r="BX708" s="2"/>
      <c r="BY708" s="2"/>
      <c r="BZ708" s="2"/>
      <c r="CA708" s="2"/>
      <c r="CB708" s="2"/>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c r="DG708" s="2"/>
      <c r="DH708" s="2"/>
      <c r="DI708" s="2"/>
      <c r="DJ708" s="2"/>
      <c r="DK708" s="2"/>
      <c r="DL708" s="2"/>
      <c r="DM708" s="2"/>
      <c r="DN708" s="2"/>
      <c r="DO708" s="2"/>
      <c r="DP708" s="2"/>
      <c r="DQ708" s="2"/>
      <c r="DR708" s="2"/>
      <c r="DS708" s="2"/>
      <c r="DT708" s="2"/>
      <c r="DU708" s="2"/>
      <c r="DV708" s="2"/>
      <c r="DW708" s="2"/>
      <c r="DX708" s="2"/>
      <c r="DY708" s="2"/>
      <c r="DZ708" s="2"/>
      <c r="EA708" s="2"/>
      <c r="EB708" s="2"/>
      <c r="EC708" s="2"/>
      <c r="ED708" s="2"/>
      <c r="EE708" s="2"/>
      <c r="EF708" s="2"/>
      <c r="EG708" s="2"/>
      <c r="EH708" s="2"/>
      <c r="EI708" s="2"/>
      <c r="EJ708" s="2"/>
      <c r="EK708" s="2"/>
      <c r="EL708" s="2"/>
      <c r="EM708" s="2"/>
      <c r="EN708" s="2"/>
      <c r="EO708" s="2"/>
      <c r="EP708" s="2"/>
      <c r="EQ708" s="2"/>
      <c r="ER708" s="2"/>
      <c r="ES708" s="2"/>
      <c r="ET708" s="2"/>
      <c r="EU708" s="2"/>
      <c r="EV708" s="2"/>
      <c r="EW708" s="2"/>
      <c r="EX708" s="2"/>
      <c r="EY708" s="2"/>
      <c r="EZ708" s="2"/>
      <c r="FA708" s="2"/>
      <c r="FB708" s="2"/>
      <c r="FC708" s="2"/>
      <c r="FD708" s="2"/>
      <c r="FE708" s="2"/>
      <c r="FF708" s="2"/>
      <c r="FG708" s="2"/>
      <c r="FH708" s="2"/>
      <c r="FI708" s="2"/>
      <c r="FJ708" s="2"/>
      <c r="FK708" s="2"/>
      <c r="FL708" s="2"/>
      <c r="FM708" s="2"/>
      <c r="FN708" s="2"/>
      <c r="FO708" s="2"/>
      <c r="FP708" s="2"/>
      <c r="FQ708" s="2"/>
      <c r="FR708" s="2"/>
      <c r="FS708" s="2"/>
      <c r="FT708" s="2"/>
      <c r="FU708" s="2"/>
      <c r="FV708" s="2"/>
      <c r="FW708" s="2"/>
      <c r="FX708" s="2"/>
      <c r="FY708" s="2"/>
      <c r="FZ708" s="2"/>
      <c r="GA708" s="2"/>
      <c r="GB708" s="2"/>
      <c r="GC708" s="2"/>
      <c r="GD708" s="2"/>
      <c r="GE708" s="2"/>
      <c r="GF708" s="2"/>
      <c r="GG708" s="2"/>
      <c r="GH708" s="2"/>
      <c r="GI708" s="2"/>
      <c r="GJ708" s="2"/>
      <c r="GK708" s="2"/>
      <c r="GL708" s="2"/>
      <c r="GM708" s="2"/>
      <c r="GN708" s="2"/>
      <c r="GO708" s="2"/>
      <c r="GP708" s="2"/>
    </row>
    <row r="709" spans="6:198" s="1" customFormat="1" ht="12.75" customHeight="1">
      <c r="F709" s="81"/>
      <c r="G709" s="12"/>
      <c r="H709" s="12"/>
      <c r="I709" s="12"/>
      <c r="J709" s="12"/>
      <c r="K709" s="375"/>
      <c r="L709" s="360"/>
      <c r="M709" s="4"/>
      <c r="N709" s="25"/>
      <c r="O709" s="25"/>
      <c r="P709" s="82"/>
      <c r="Q709" s="25"/>
      <c r="R709" s="25"/>
      <c r="S709" s="25"/>
      <c r="T709" s="25"/>
      <c r="U709" s="25"/>
      <c r="V709" s="25"/>
      <c r="W709" s="25"/>
      <c r="X709" s="25"/>
      <c r="Y709" s="25"/>
      <c r="Z709" s="25"/>
      <c r="AA709" s="25"/>
      <c r="AB709" s="25"/>
      <c r="AC709" s="25"/>
      <c r="AD709" s="25"/>
      <c r="AE709" s="25"/>
      <c r="AF709" s="25"/>
      <c r="AG709" s="25"/>
      <c r="AH709" s="25"/>
      <c r="AI709" s="364"/>
      <c r="AJ709" s="364"/>
      <c r="AK709" s="364"/>
      <c r="AL709" s="364"/>
      <c r="AM709" s="4"/>
      <c r="AN709" s="4"/>
      <c r="AO709" s="4"/>
      <c r="AP709" s="4"/>
      <c r="AQ709" s="4"/>
      <c r="AR709" s="4"/>
      <c r="AS709" s="4"/>
      <c r="AT709" s="4"/>
      <c r="AU709" s="4"/>
      <c r="AV709" s="4"/>
      <c r="AW709" s="4"/>
      <c r="AX709" s="4"/>
      <c r="AY709" s="4"/>
      <c r="AZ709" s="4"/>
      <c r="BA709" s="4"/>
      <c r="BB709" s="4"/>
      <c r="BC709" s="4"/>
      <c r="BD709" s="4"/>
      <c r="BE709" s="25"/>
      <c r="BF709" s="25"/>
      <c r="BG709" s="25"/>
      <c r="BH709" s="25"/>
      <c r="BI709" s="81"/>
      <c r="BJ709" s="81"/>
      <c r="BK709" s="81"/>
      <c r="BR709" s="2"/>
      <c r="BS709" s="2"/>
      <c r="BT709" s="2"/>
      <c r="BU709" s="2"/>
      <c r="BV709" s="2"/>
      <c r="BW709" s="2"/>
      <c r="BX709" s="2"/>
      <c r="BY709" s="2"/>
      <c r="BZ709" s="2"/>
      <c r="CA709" s="2"/>
      <c r="CB709" s="2"/>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c r="DG709" s="2"/>
      <c r="DH709" s="2"/>
      <c r="DI709" s="2"/>
      <c r="DJ709" s="2"/>
      <c r="DK709" s="2"/>
      <c r="DL709" s="2"/>
      <c r="DM709" s="2"/>
      <c r="DN709" s="2"/>
      <c r="DO709" s="2"/>
      <c r="DP709" s="2"/>
      <c r="DQ709" s="2"/>
      <c r="DR709" s="2"/>
      <c r="DS709" s="2"/>
      <c r="DT709" s="2"/>
      <c r="DU709" s="2"/>
      <c r="DV709" s="2"/>
      <c r="DW709" s="2"/>
      <c r="DX709" s="2"/>
      <c r="DY709" s="2"/>
      <c r="DZ709" s="2"/>
      <c r="EA709" s="2"/>
      <c r="EB709" s="2"/>
      <c r="EC709" s="2"/>
      <c r="ED709" s="2"/>
      <c r="EE709" s="2"/>
      <c r="EF709" s="2"/>
      <c r="EG709" s="2"/>
      <c r="EH709" s="2"/>
      <c r="EI709" s="2"/>
      <c r="EJ709" s="2"/>
      <c r="EK709" s="2"/>
      <c r="EL709" s="2"/>
      <c r="EM709" s="2"/>
      <c r="EN709" s="2"/>
      <c r="EO709" s="2"/>
      <c r="EP709" s="2"/>
      <c r="EQ709" s="2"/>
      <c r="ER709" s="2"/>
      <c r="ES709" s="2"/>
      <c r="ET709" s="2"/>
      <c r="EU709" s="2"/>
      <c r="EV709" s="2"/>
      <c r="EW709" s="2"/>
      <c r="EX709" s="2"/>
      <c r="EY709" s="2"/>
      <c r="EZ709" s="2"/>
      <c r="FA709" s="2"/>
      <c r="FB709" s="2"/>
      <c r="FC709" s="2"/>
      <c r="FD709" s="2"/>
      <c r="FE709" s="2"/>
      <c r="FF709" s="2"/>
      <c r="FG709" s="2"/>
      <c r="FH709" s="2"/>
      <c r="FI709" s="2"/>
      <c r="FJ709" s="2"/>
      <c r="FK709" s="2"/>
      <c r="FL709" s="2"/>
      <c r="FM709" s="2"/>
      <c r="FN709" s="2"/>
      <c r="FO709" s="2"/>
      <c r="FP709" s="2"/>
      <c r="FQ709" s="2"/>
      <c r="FR709" s="2"/>
      <c r="FS709" s="2"/>
      <c r="FT709" s="2"/>
      <c r="FU709" s="2"/>
      <c r="FV709" s="2"/>
      <c r="FW709" s="2"/>
      <c r="FX709" s="2"/>
      <c r="FY709" s="2"/>
      <c r="FZ709" s="2"/>
      <c r="GA709" s="2"/>
      <c r="GB709" s="2"/>
      <c r="GC709" s="2"/>
      <c r="GD709" s="2"/>
      <c r="GE709" s="2"/>
      <c r="GF709" s="2"/>
      <c r="GG709" s="2"/>
      <c r="GH709" s="2"/>
      <c r="GI709" s="2"/>
      <c r="GJ709" s="2"/>
      <c r="GK709" s="2"/>
      <c r="GL709" s="2"/>
      <c r="GM709" s="2"/>
      <c r="GN709" s="2"/>
      <c r="GO709" s="2"/>
      <c r="GP709" s="2"/>
    </row>
    <row r="710" spans="6:198" s="1" customFormat="1" ht="12.75" customHeight="1">
      <c r="F710" s="81"/>
      <c r="G710" s="12"/>
      <c r="H710" s="12"/>
      <c r="I710" s="12"/>
      <c r="J710" s="12"/>
      <c r="K710" s="360"/>
      <c r="L710" s="360"/>
      <c r="M710" s="367"/>
      <c r="N710" s="367"/>
      <c r="O710" s="367"/>
      <c r="P710" s="82"/>
      <c r="Q710" s="367"/>
      <c r="R710" s="367"/>
      <c r="S710" s="367"/>
      <c r="T710" s="367"/>
      <c r="U710" s="367"/>
      <c r="V710" s="25"/>
      <c r="W710" s="25"/>
      <c r="X710" s="25"/>
      <c r="Y710" s="25"/>
      <c r="Z710" s="25"/>
      <c r="AA710" s="25"/>
      <c r="AB710" s="25"/>
      <c r="AC710" s="25"/>
      <c r="AD710" s="25"/>
      <c r="AE710" s="25"/>
      <c r="AF710" s="25"/>
      <c r="AG710" s="368"/>
      <c r="AH710" s="368"/>
      <c r="AI710" s="368"/>
      <c r="AJ710" s="368"/>
      <c r="AK710" s="368"/>
      <c r="AL710" s="368"/>
      <c r="AM710" s="4"/>
      <c r="AN710" s="4"/>
      <c r="AO710" s="4"/>
      <c r="AP710" s="4"/>
      <c r="AQ710" s="4"/>
      <c r="AR710" s="4"/>
      <c r="AS710" s="4"/>
      <c r="AT710" s="4"/>
      <c r="AU710" s="4"/>
      <c r="AV710" s="4"/>
      <c r="AW710" s="4"/>
      <c r="AX710" s="4"/>
      <c r="AY710" s="4"/>
      <c r="AZ710" s="4"/>
      <c r="BA710" s="4"/>
      <c r="BB710" s="4"/>
      <c r="BC710" s="4"/>
      <c r="BD710" s="4"/>
      <c r="BE710" s="25"/>
      <c r="BF710" s="25"/>
      <c r="BG710" s="25"/>
      <c r="BH710" s="25"/>
      <c r="BI710" s="81"/>
      <c r="BJ710" s="81"/>
      <c r="BK710" s="81"/>
      <c r="BR710" s="2"/>
      <c r="BS710" s="2"/>
      <c r="BT710" s="2"/>
      <c r="BU710" s="2"/>
      <c r="BV710" s="2"/>
      <c r="BW710" s="2"/>
      <c r="BX710" s="2"/>
      <c r="BY710" s="2"/>
      <c r="BZ710" s="2"/>
      <c r="CA710" s="2"/>
      <c r="CB710" s="2"/>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c r="DC710" s="2"/>
      <c r="DD710" s="2"/>
      <c r="DE710" s="2"/>
      <c r="DF710" s="2"/>
      <c r="DG710" s="2"/>
      <c r="DH710" s="2"/>
      <c r="DI710" s="2"/>
      <c r="DJ710" s="2"/>
      <c r="DK710" s="2"/>
      <c r="DL710" s="2"/>
      <c r="DM710" s="2"/>
      <c r="DN710" s="2"/>
      <c r="DO710" s="2"/>
      <c r="DP710" s="2"/>
      <c r="DQ710" s="2"/>
      <c r="DR710" s="2"/>
      <c r="DS710" s="2"/>
      <c r="DT710" s="2"/>
      <c r="DU710" s="2"/>
      <c r="DV710" s="2"/>
      <c r="DW710" s="2"/>
      <c r="DX710" s="2"/>
      <c r="DY710" s="2"/>
      <c r="DZ710" s="2"/>
      <c r="EA710" s="2"/>
      <c r="EB710" s="2"/>
      <c r="EC710" s="2"/>
      <c r="ED710" s="2"/>
      <c r="EE710" s="2"/>
      <c r="EF710" s="2"/>
      <c r="EG710" s="2"/>
      <c r="EH710" s="2"/>
      <c r="EI710" s="2"/>
      <c r="EJ710" s="2"/>
      <c r="EK710" s="2"/>
      <c r="EL710" s="2"/>
      <c r="EM710" s="2"/>
      <c r="EN710" s="2"/>
      <c r="EO710" s="2"/>
      <c r="EP710" s="2"/>
      <c r="EQ710" s="2"/>
      <c r="ER710" s="2"/>
      <c r="ES710" s="2"/>
      <c r="ET710" s="2"/>
      <c r="EU710" s="2"/>
      <c r="EV710" s="2"/>
      <c r="EW710" s="2"/>
      <c r="EX710" s="2"/>
      <c r="EY710" s="2"/>
      <c r="EZ710" s="2"/>
      <c r="FA710" s="2"/>
      <c r="FB710" s="2"/>
      <c r="FC710" s="2"/>
      <c r="FD710" s="2"/>
      <c r="FE710" s="2"/>
      <c r="FF710" s="2"/>
      <c r="FG710" s="2"/>
      <c r="FH710" s="2"/>
      <c r="FI710" s="2"/>
      <c r="FJ710" s="2"/>
      <c r="FK710" s="2"/>
      <c r="FL710" s="2"/>
      <c r="FM710" s="2"/>
      <c r="FN710" s="2"/>
      <c r="FO710" s="2"/>
      <c r="FP710" s="2"/>
      <c r="FQ710" s="2"/>
      <c r="FR710" s="2"/>
      <c r="FS710" s="2"/>
      <c r="FT710" s="2"/>
      <c r="FU710" s="2"/>
      <c r="FV710" s="2"/>
      <c r="FW710" s="2"/>
      <c r="FX710" s="2"/>
      <c r="FY710" s="2"/>
      <c r="FZ710" s="2"/>
      <c r="GA710" s="2"/>
      <c r="GB710" s="2"/>
      <c r="GC710" s="2"/>
      <c r="GD710" s="2"/>
      <c r="GE710" s="2"/>
      <c r="GF710" s="2"/>
      <c r="GG710" s="2"/>
      <c r="GH710" s="2"/>
      <c r="GI710" s="2"/>
      <c r="GJ710" s="2"/>
      <c r="GK710" s="2"/>
      <c r="GL710" s="2"/>
      <c r="GM710" s="2"/>
      <c r="GN710" s="2"/>
      <c r="GO710" s="2"/>
      <c r="GP710" s="2"/>
    </row>
    <row r="711" spans="6:198" s="1" customFormat="1" ht="12.75" customHeight="1">
      <c r="F711" s="81"/>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711" s="12"/>
      <c r="AN711" s="12"/>
      <c r="AO711" s="12"/>
      <c r="AP711" s="12"/>
      <c r="AQ711" s="12"/>
      <c r="AR711" s="12"/>
      <c r="AS711" s="12"/>
      <c r="AT711" s="12"/>
      <c r="AU711" s="12"/>
      <c r="AV711" s="12"/>
      <c r="AW711" s="12"/>
      <c r="AX711" s="12"/>
      <c r="AY711" s="12"/>
      <c r="AZ711" s="12"/>
      <c r="BA711" s="12"/>
      <c r="BB711" s="12"/>
      <c r="BC711" s="12"/>
      <c r="BD711" s="12"/>
      <c r="BE711" s="81"/>
      <c r="BF711" s="81"/>
      <c r="BG711" s="81"/>
      <c r="BH711" s="81"/>
      <c r="BI711" s="81"/>
      <c r="BJ711" s="81"/>
      <c r="BK711" s="81"/>
      <c r="BR711" s="2"/>
      <c r="BS711" s="2"/>
      <c r="BT711" s="2"/>
      <c r="BU711" s="2"/>
      <c r="BV711" s="2"/>
      <c r="BW711" s="2"/>
      <c r="BX711" s="2"/>
      <c r="BY711" s="2"/>
      <c r="BZ711" s="2"/>
      <c r="CA711" s="2"/>
      <c r="CB711" s="2"/>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c r="DG711" s="2"/>
      <c r="DH711" s="2"/>
      <c r="DI711" s="2"/>
      <c r="DJ711" s="2"/>
      <c r="DK711" s="2"/>
      <c r="DL711" s="2"/>
      <c r="DM711" s="2"/>
      <c r="DN711" s="2"/>
      <c r="DO711" s="2"/>
      <c r="DP711" s="2"/>
      <c r="DQ711" s="2"/>
      <c r="DR711" s="2"/>
      <c r="DS711" s="2"/>
      <c r="DT711" s="2"/>
      <c r="DU711" s="2"/>
      <c r="DV711" s="2"/>
      <c r="DW711" s="2"/>
      <c r="DX711" s="2"/>
      <c r="DY711" s="2"/>
      <c r="DZ711" s="2"/>
      <c r="EA711" s="2"/>
      <c r="EB711" s="2"/>
      <c r="EC711" s="2"/>
      <c r="ED711" s="2"/>
      <c r="EE711" s="2"/>
      <c r="EF711" s="2"/>
      <c r="EG711" s="2"/>
      <c r="EH711" s="2"/>
      <c r="EI711" s="2"/>
      <c r="EJ711" s="2"/>
      <c r="EK711" s="2"/>
      <c r="EL711" s="2"/>
      <c r="EM711" s="2"/>
      <c r="EN711" s="2"/>
      <c r="EO711" s="2"/>
      <c r="EP711" s="2"/>
      <c r="EQ711" s="2"/>
      <c r="ER711" s="2"/>
      <c r="ES711" s="2"/>
      <c r="ET711" s="2"/>
      <c r="EU711" s="2"/>
      <c r="EV711" s="2"/>
      <c r="EW711" s="2"/>
      <c r="EX711" s="2"/>
      <c r="EY711" s="2"/>
      <c r="EZ711" s="2"/>
      <c r="FA711" s="2"/>
      <c r="FB711" s="2"/>
      <c r="FC711" s="2"/>
      <c r="FD711" s="2"/>
      <c r="FE711" s="2"/>
      <c r="FF711" s="2"/>
      <c r="FG711" s="2"/>
      <c r="FH711" s="2"/>
      <c r="FI711" s="2"/>
      <c r="FJ711" s="2"/>
      <c r="FK711" s="2"/>
      <c r="FL711" s="2"/>
      <c r="FM711" s="2"/>
      <c r="FN711" s="2"/>
      <c r="FO711" s="2"/>
      <c r="FP711" s="2"/>
      <c r="FQ711" s="2"/>
      <c r="FR711" s="2"/>
      <c r="FS711" s="2"/>
      <c r="FT711" s="2"/>
      <c r="FU711" s="2"/>
      <c r="FV711" s="2"/>
      <c r="FW711" s="2"/>
      <c r="FX711" s="2"/>
      <c r="FY711" s="2"/>
      <c r="FZ711" s="2"/>
      <c r="GA711" s="2"/>
      <c r="GB711" s="2"/>
      <c r="GC711" s="2"/>
      <c r="GD711" s="2"/>
      <c r="GE711" s="2"/>
      <c r="GF711" s="2"/>
      <c r="GG711" s="2"/>
      <c r="GH711" s="2"/>
      <c r="GI711" s="2"/>
      <c r="GJ711" s="2"/>
      <c r="GK711" s="2"/>
      <c r="GL711" s="2"/>
      <c r="GM711" s="2"/>
      <c r="GN711" s="2"/>
      <c r="GO711" s="2"/>
      <c r="GP711" s="2"/>
    </row>
    <row r="712" spans="6:198" s="1" customFormat="1" ht="12.75" customHeight="1">
      <c r="F712" s="81"/>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712" s="12"/>
      <c r="AN712" s="12"/>
      <c r="AO712" s="12"/>
      <c r="AP712" s="12"/>
      <c r="AQ712" s="12"/>
      <c r="AR712" s="12"/>
      <c r="AS712" s="12"/>
      <c r="AT712" s="12"/>
      <c r="AU712" s="12"/>
      <c r="AV712" s="12"/>
      <c r="AW712" s="12"/>
      <c r="AX712" s="12"/>
      <c r="AY712" s="12"/>
      <c r="AZ712" s="12"/>
      <c r="BA712" s="12"/>
      <c r="BB712" s="12"/>
      <c r="BC712" s="12"/>
      <c r="BD712" s="12"/>
      <c r="BE712" s="81"/>
      <c r="BF712" s="81"/>
      <c r="BG712" s="81"/>
      <c r="BH712" s="81"/>
      <c r="BI712" s="81"/>
      <c r="BJ712" s="81"/>
      <c r="BK712" s="81"/>
      <c r="BR712" s="2"/>
      <c r="BS712" s="2"/>
      <c r="BT712" s="2"/>
      <c r="BU712" s="2"/>
      <c r="BV712" s="2"/>
      <c r="BW712" s="2"/>
      <c r="BX712" s="2"/>
      <c r="BY712" s="2"/>
      <c r="BZ712" s="2"/>
      <c r="CA712" s="2"/>
      <c r="CB712" s="2"/>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c r="DF712" s="2"/>
      <c r="DG712" s="2"/>
      <c r="DH712" s="2"/>
      <c r="DI712" s="2"/>
      <c r="DJ712" s="2"/>
      <c r="DK712" s="2"/>
      <c r="DL712" s="2"/>
      <c r="DM712" s="2"/>
      <c r="DN712" s="2"/>
      <c r="DO712" s="2"/>
      <c r="DP712" s="2"/>
      <c r="DQ712" s="2"/>
      <c r="DR712" s="2"/>
      <c r="DS712" s="2"/>
      <c r="DT712" s="2"/>
      <c r="DU712" s="2"/>
      <c r="DV712" s="2"/>
      <c r="DW712" s="2"/>
      <c r="DX712" s="2"/>
      <c r="DY712" s="2"/>
      <c r="DZ712" s="2"/>
      <c r="EA712" s="2"/>
      <c r="EB712" s="2"/>
      <c r="EC712" s="2"/>
      <c r="ED712" s="2"/>
      <c r="EE712" s="2"/>
      <c r="EF712" s="2"/>
      <c r="EG712" s="2"/>
      <c r="EH712" s="2"/>
      <c r="EI712" s="2"/>
      <c r="EJ712" s="2"/>
      <c r="EK712" s="2"/>
      <c r="EL712" s="2"/>
      <c r="EM712" s="2"/>
      <c r="EN712" s="2"/>
      <c r="EO712" s="2"/>
      <c r="EP712" s="2"/>
      <c r="EQ712" s="2"/>
      <c r="ER712" s="2"/>
      <c r="ES712" s="2"/>
      <c r="ET712" s="2"/>
      <c r="EU712" s="2"/>
      <c r="EV712" s="2"/>
      <c r="EW712" s="2"/>
      <c r="EX712" s="2"/>
      <c r="EY712" s="2"/>
      <c r="EZ712" s="2"/>
      <c r="FA712" s="2"/>
      <c r="FB712" s="2"/>
      <c r="FC712" s="2"/>
      <c r="FD712" s="2"/>
      <c r="FE712" s="2"/>
      <c r="FF712" s="2"/>
      <c r="FG712" s="2"/>
      <c r="FH712" s="2"/>
      <c r="FI712" s="2"/>
      <c r="FJ712" s="2"/>
      <c r="FK712" s="2"/>
      <c r="FL712" s="2"/>
      <c r="FM712" s="2"/>
      <c r="FN712" s="2"/>
      <c r="FO712" s="2"/>
      <c r="FP712" s="2"/>
      <c r="FQ712" s="2"/>
      <c r="FR712" s="2"/>
      <c r="FS712" s="2"/>
      <c r="FT712" s="2"/>
      <c r="FU712" s="2"/>
      <c r="FV712" s="2"/>
      <c r="FW712" s="2"/>
      <c r="FX712" s="2"/>
      <c r="FY712" s="2"/>
      <c r="FZ712" s="2"/>
      <c r="GA712" s="2"/>
      <c r="GB712" s="2"/>
      <c r="GC712" s="2"/>
      <c r="GD712" s="2"/>
      <c r="GE712" s="2"/>
      <c r="GF712" s="2"/>
      <c r="GG712" s="2"/>
      <c r="GH712" s="2"/>
      <c r="GI712" s="2"/>
      <c r="GJ712" s="2"/>
      <c r="GK712" s="2"/>
      <c r="GL712" s="2"/>
      <c r="GM712" s="2"/>
      <c r="GN712" s="2"/>
      <c r="GO712" s="2"/>
      <c r="GP712" s="2"/>
    </row>
    <row r="713" spans="6:198" s="1" customFormat="1" ht="13.5" customHeight="1" thickBot="1">
      <c r="F713" s="192"/>
      <c r="G713" s="193"/>
      <c r="H713" s="193"/>
      <c r="I713" s="193"/>
      <c r="J713" s="193"/>
      <c r="K713" s="193"/>
      <c r="L713" s="193"/>
      <c r="M713" s="193"/>
      <c r="N713" s="193"/>
      <c r="O713" s="193"/>
      <c r="P713" s="193"/>
      <c r="Q713" s="193"/>
      <c r="R713" s="193"/>
      <c r="S713" s="193"/>
      <c r="T713" s="193"/>
      <c r="U713" s="193"/>
      <c r="V713" s="193"/>
      <c r="W713" s="193"/>
      <c r="X713" s="193"/>
      <c r="Y713" s="193"/>
      <c r="Z713" s="193"/>
      <c r="AA713" s="193"/>
      <c r="AB713" s="193"/>
      <c r="AC713" s="193"/>
      <c r="AD713" s="193"/>
      <c r="AE713" s="193"/>
      <c r="AF713" s="193"/>
      <c r="AG713" s="193"/>
      <c r="AH713" s="193"/>
      <c r="AI713" s="193"/>
      <c r="AJ713" s="193"/>
      <c r="AK713" s="193"/>
      <c r="AL713" s="193"/>
      <c r="AM713" s="193"/>
      <c r="AN713" s="193"/>
      <c r="AO713" s="193"/>
      <c r="AP713" s="193"/>
      <c r="AQ713" s="193"/>
      <c r="AR713" s="193"/>
      <c r="AS713" s="193"/>
      <c r="AT713" s="193"/>
      <c r="AU713" s="193"/>
      <c r="AV713" s="193"/>
      <c r="AW713" s="193"/>
      <c r="AX713" s="193"/>
      <c r="AY713" s="193"/>
      <c r="AZ713" s="193"/>
      <c r="BA713" s="193"/>
      <c r="BB713" s="193"/>
      <c r="BC713" s="193"/>
      <c r="BD713" s="193"/>
      <c r="BE713" s="193"/>
      <c r="BF713" s="193"/>
      <c r="BG713" s="193"/>
      <c r="BH713" s="193"/>
      <c r="BI713" s="193"/>
      <c r="BJ713" s="193"/>
      <c r="BK713" s="192"/>
      <c r="BR713" s="2"/>
      <c r="BS713" s="2"/>
      <c r="BT713" s="2"/>
      <c r="BU713" s="2"/>
      <c r="BV713" s="2"/>
      <c r="BW713" s="2"/>
      <c r="BX713" s="2"/>
      <c r="BY713" s="2"/>
      <c r="BZ713" s="2"/>
      <c r="CA713" s="2"/>
      <c r="CB713" s="2"/>
      <c r="CC713" s="2"/>
      <c r="CD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c r="DG713" s="2"/>
      <c r="DH713" s="2"/>
      <c r="DI713" s="2"/>
      <c r="DJ713" s="2"/>
      <c r="DK713" s="2"/>
      <c r="DL713" s="2"/>
      <c r="DM713" s="2"/>
      <c r="DN713" s="2"/>
      <c r="DO713" s="2"/>
      <c r="DP713" s="2"/>
      <c r="DQ713" s="2"/>
      <c r="DR713" s="2"/>
      <c r="DS713" s="2"/>
      <c r="DT713" s="2"/>
      <c r="DU713" s="2"/>
      <c r="DV713" s="2"/>
      <c r="DW713" s="2"/>
      <c r="DX713" s="2"/>
      <c r="DY713" s="2"/>
      <c r="DZ713" s="2"/>
      <c r="EA713" s="2"/>
      <c r="EB713" s="2"/>
      <c r="EC713" s="2"/>
      <c r="ED713" s="2"/>
      <c r="EE713" s="2"/>
      <c r="EF713" s="2"/>
      <c r="EG713" s="2"/>
      <c r="EH713" s="2"/>
      <c r="EI713" s="2"/>
      <c r="EJ713" s="2"/>
      <c r="EK713" s="2"/>
      <c r="EL713" s="2"/>
      <c r="EM713" s="2"/>
      <c r="EN713" s="2"/>
      <c r="EO713" s="2"/>
      <c r="EP713" s="2"/>
      <c r="EQ713" s="2"/>
      <c r="ER713" s="2"/>
      <c r="ES713" s="2"/>
      <c r="ET713" s="2"/>
      <c r="EU713" s="2"/>
      <c r="EV713" s="2"/>
      <c r="EW713" s="2"/>
      <c r="EX713" s="2"/>
      <c r="EY713" s="2"/>
      <c r="EZ713" s="2"/>
      <c r="FA713" s="2"/>
      <c r="FB713" s="2"/>
      <c r="FC713" s="2"/>
      <c r="FD713" s="2"/>
      <c r="FE713" s="2"/>
      <c r="FF713" s="2"/>
      <c r="FG713" s="2"/>
      <c r="FH713" s="2"/>
      <c r="FI713" s="2"/>
      <c r="FJ713" s="2"/>
      <c r="FK713" s="2"/>
      <c r="FL713" s="2"/>
      <c r="FM713" s="2"/>
      <c r="FN713" s="2"/>
      <c r="FO713" s="2"/>
      <c r="FP713" s="2"/>
      <c r="FQ713" s="2"/>
      <c r="FR713" s="2"/>
      <c r="FS713" s="2"/>
      <c r="FT713" s="2"/>
      <c r="FU713" s="2"/>
      <c r="FV713" s="2"/>
      <c r="FW713" s="2"/>
      <c r="FX713" s="2"/>
      <c r="FY713" s="2"/>
      <c r="FZ713" s="2"/>
      <c r="GA713" s="2"/>
      <c r="GB713" s="2"/>
      <c r="GC713" s="2"/>
      <c r="GD713" s="2"/>
      <c r="GE713" s="2"/>
      <c r="GF713" s="2"/>
      <c r="GG713" s="2"/>
      <c r="GH713" s="2"/>
      <c r="GI713" s="2"/>
      <c r="GJ713" s="2"/>
      <c r="GK713" s="2"/>
      <c r="GL713" s="2"/>
      <c r="GM713" s="2"/>
      <c r="GN713" s="2"/>
      <c r="GO713" s="2"/>
      <c r="GP713" s="2"/>
    </row>
    <row r="714" spans="6:198" s="1" customFormat="1" ht="18" customHeight="1">
      <c r="F714" s="550" t="str">
        <f>[2]Setup!$B$5</f>
        <v>Precise Mortgage Funding 2018-2B plc</v>
      </c>
      <c r="G714" s="550"/>
      <c r="H714" s="550"/>
      <c r="I714" s="550"/>
      <c r="J714" s="550"/>
      <c r="K714" s="550"/>
      <c r="L714" s="550"/>
      <c r="M714" s="550"/>
      <c r="N714" s="550"/>
      <c r="O714" s="550"/>
      <c r="P714" s="550"/>
      <c r="Q714" s="550"/>
      <c r="R714" s="550"/>
      <c r="S714" s="550"/>
      <c r="T714" s="550"/>
      <c r="U714" s="550"/>
      <c r="V714" s="550"/>
      <c r="W714" s="550"/>
      <c r="X714" s="550"/>
      <c r="Y714" s="550"/>
      <c r="Z714" s="550"/>
      <c r="AA714" s="550"/>
      <c r="AB714" s="550"/>
      <c r="AC714" s="550"/>
      <c r="AD714" s="550"/>
      <c r="AE714" s="550"/>
      <c r="AF714" s="550"/>
      <c r="AG714" s="550"/>
      <c r="AH714" s="550"/>
      <c r="AI714" s="550"/>
      <c r="AJ714" s="550"/>
      <c r="AK714" s="550"/>
      <c r="AL714" s="550"/>
      <c r="AM714" s="550"/>
      <c r="AN714" s="550"/>
      <c r="AO714" s="550"/>
      <c r="AP714" s="550"/>
      <c r="AQ714" s="550"/>
      <c r="AR714" s="550"/>
      <c r="AS714" s="550"/>
      <c r="AT714" s="550"/>
      <c r="AU714" s="550"/>
      <c r="AV714" s="550"/>
      <c r="AW714" s="550"/>
      <c r="AX714" s="550"/>
      <c r="AY714" s="550"/>
      <c r="AZ714" s="550"/>
      <c r="BA714" s="550"/>
      <c r="BB714" s="550"/>
      <c r="BC714" s="550"/>
      <c r="BD714" s="550"/>
      <c r="BE714" s="550"/>
      <c r="BF714" s="550"/>
      <c r="BG714" s="550"/>
      <c r="BH714" s="550"/>
      <c r="BI714" s="550"/>
      <c r="BJ714" s="550"/>
      <c r="BK714" s="550"/>
      <c r="BR714" s="2"/>
      <c r="BS714" s="2"/>
      <c r="BT714" s="2"/>
      <c r="BU714" s="2"/>
      <c r="BV714" s="2"/>
      <c r="BW714" s="2"/>
      <c r="BX714" s="2"/>
      <c r="BY714" s="2"/>
      <c r="BZ714" s="2"/>
      <c r="CA714" s="2"/>
      <c r="CB714" s="2"/>
      <c r="CC714" s="2"/>
      <c r="CD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c r="DG714" s="2"/>
      <c r="DH714" s="2"/>
      <c r="DI714" s="2"/>
      <c r="DJ714" s="2"/>
      <c r="DK714" s="2"/>
      <c r="DL714" s="2"/>
      <c r="DM714" s="2"/>
      <c r="DN714" s="2"/>
      <c r="DO714" s="2"/>
      <c r="DP714" s="2"/>
      <c r="DQ714" s="2"/>
      <c r="DR714" s="2"/>
      <c r="DS714" s="2"/>
      <c r="DT714" s="2"/>
      <c r="DU714" s="2"/>
      <c r="DV714" s="2"/>
      <c r="DW714" s="2"/>
      <c r="DX714" s="2"/>
      <c r="DY714" s="2"/>
      <c r="DZ714" s="2"/>
      <c r="EA714" s="2"/>
      <c r="EB714" s="2"/>
      <c r="EC714" s="2"/>
      <c r="ED714" s="2"/>
      <c r="EE714" s="2"/>
      <c r="EF714" s="2"/>
      <c r="EG714" s="2"/>
      <c r="EH714" s="2"/>
      <c r="EI714" s="2"/>
      <c r="EJ714" s="2"/>
      <c r="EK714" s="2"/>
      <c r="EL714" s="2"/>
      <c r="EM714" s="2"/>
      <c r="EN714" s="2"/>
      <c r="EO714" s="2"/>
      <c r="EP714" s="2"/>
      <c r="EQ714" s="2"/>
      <c r="ER714" s="2"/>
      <c r="ES714" s="2"/>
      <c r="ET714" s="2"/>
      <c r="EU714" s="2"/>
      <c r="EV714" s="2"/>
      <c r="EW714" s="2"/>
      <c r="EX714" s="2"/>
      <c r="EY714" s="2"/>
      <c r="EZ714" s="2"/>
      <c r="FA714" s="2"/>
      <c r="FB714" s="2"/>
      <c r="FC714" s="2"/>
      <c r="FD714" s="2"/>
      <c r="FE714" s="2"/>
      <c r="FF714" s="2"/>
      <c r="FG714" s="2"/>
      <c r="FH714" s="2"/>
      <c r="FI714" s="2"/>
      <c r="FJ714" s="2"/>
      <c r="FK714" s="2"/>
      <c r="FL714" s="2"/>
      <c r="FM714" s="2"/>
      <c r="FN714" s="2"/>
      <c r="FO714" s="2"/>
      <c r="FP714" s="2"/>
      <c r="FQ714" s="2"/>
      <c r="FR714" s="2"/>
      <c r="FS714" s="2"/>
      <c r="FT714" s="2"/>
      <c r="FU714" s="2"/>
      <c r="FV714" s="2"/>
      <c r="FW714" s="2"/>
      <c r="FX714" s="2"/>
      <c r="FY714" s="2"/>
      <c r="FZ714" s="2"/>
      <c r="GA714" s="2"/>
      <c r="GB714" s="2"/>
      <c r="GC714" s="2"/>
      <c r="GD714" s="2"/>
      <c r="GE714" s="2"/>
      <c r="GF714" s="2"/>
      <c r="GG714" s="2"/>
      <c r="GH714" s="2"/>
      <c r="GI714" s="2"/>
      <c r="GJ714" s="2"/>
      <c r="GK714" s="2"/>
      <c r="GL714" s="2"/>
      <c r="GM714" s="2"/>
      <c r="GN714" s="2"/>
      <c r="GO714" s="2"/>
      <c r="GP714" s="2"/>
    </row>
    <row r="715" spans="6:198" s="1" customFormat="1" ht="15" customHeight="1">
      <c r="F715" s="551" t="s">
        <v>1</v>
      </c>
      <c r="G715" s="551"/>
      <c r="H715" s="551"/>
      <c r="I715" s="551"/>
      <c r="J715" s="551"/>
      <c r="K715" s="551"/>
      <c r="L715" s="551"/>
      <c r="M715" s="551"/>
      <c r="N715" s="551"/>
      <c r="O715" s="551"/>
      <c r="P715" s="551"/>
      <c r="Q715" s="551"/>
      <c r="R715" s="551"/>
      <c r="S715" s="551"/>
      <c r="T715" s="551"/>
      <c r="U715" s="551"/>
      <c r="V715" s="551"/>
      <c r="W715" s="551"/>
      <c r="X715" s="551"/>
      <c r="Y715" s="551"/>
      <c r="Z715" s="551"/>
      <c r="AA715" s="551"/>
      <c r="AB715" s="551"/>
      <c r="AC715" s="551"/>
      <c r="AD715" s="551"/>
      <c r="AE715" s="551"/>
      <c r="AF715" s="551"/>
      <c r="AG715" s="551"/>
      <c r="AH715" s="551"/>
      <c r="AI715" s="551"/>
      <c r="AJ715" s="551"/>
      <c r="AK715" s="551"/>
      <c r="AL715" s="551"/>
      <c r="AM715" s="551"/>
      <c r="AN715" s="551"/>
      <c r="AO715" s="551"/>
      <c r="AP715" s="551"/>
      <c r="AQ715" s="551"/>
      <c r="AR715" s="551"/>
      <c r="AS715" s="551"/>
      <c r="AT715" s="551"/>
      <c r="AU715" s="551"/>
      <c r="AV715" s="551"/>
      <c r="AW715" s="551"/>
      <c r="AX715" s="551"/>
      <c r="AY715" s="551"/>
      <c r="AZ715" s="551"/>
      <c r="BA715" s="551"/>
      <c r="BB715" s="551"/>
      <c r="BC715" s="551"/>
      <c r="BD715" s="551"/>
      <c r="BE715" s="551"/>
      <c r="BF715" s="551"/>
      <c r="BG715" s="551"/>
      <c r="BH715" s="551"/>
      <c r="BI715" s="551"/>
      <c r="BJ715" s="551"/>
      <c r="BK715" s="551"/>
      <c r="BR715" s="2"/>
      <c r="BS715" s="2"/>
      <c r="BT715" s="2"/>
      <c r="BU715" s="2"/>
      <c r="BV715" s="2"/>
      <c r="BW715" s="2"/>
      <c r="BX715" s="2"/>
      <c r="BY715" s="2"/>
      <c r="BZ715" s="2"/>
      <c r="CA715" s="2"/>
      <c r="CB715" s="2"/>
      <c r="CC715" s="2"/>
      <c r="CD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c r="DG715" s="2"/>
      <c r="DH715" s="2"/>
      <c r="DI715" s="2"/>
      <c r="DJ715" s="2"/>
      <c r="DK715" s="2"/>
      <c r="DL715" s="2"/>
      <c r="DM715" s="2"/>
      <c r="DN715" s="2"/>
      <c r="DO715" s="2"/>
      <c r="DP715" s="2"/>
      <c r="DQ715" s="2"/>
      <c r="DR715" s="2"/>
      <c r="DS715" s="2"/>
      <c r="DT715" s="2"/>
      <c r="DU715" s="2"/>
      <c r="DV715" s="2"/>
      <c r="DW715" s="2"/>
      <c r="DX715" s="2"/>
      <c r="DY715" s="2"/>
      <c r="DZ715" s="2"/>
      <c r="EA715" s="2"/>
      <c r="EB715" s="2"/>
      <c r="EC715" s="2"/>
      <c r="ED715" s="2"/>
      <c r="EE715" s="2"/>
      <c r="EF715" s="2"/>
      <c r="EG715" s="2"/>
      <c r="EH715" s="2"/>
      <c r="EI715" s="2"/>
      <c r="EJ715" s="2"/>
      <c r="EK715" s="2"/>
      <c r="EL715" s="2"/>
      <c r="EM715" s="2"/>
      <c r="EN715" s="2"/>
      <c r="EO715" s="2"/>
      <c r="EP715" s="2"/>
      <c r="EQ715" s="2"/>
      <c r="ER715" s="2"/>
      <c r="ES715" s="2"/>
      <c r="ET715" s="2"/>
      <c r="EU715" s="2"/>
      <c r="EV715" s="2"/>
      <c r="EW715" s="2"/>
      <c r="EX715" s="2"/>
      <c r="EY715" s="2"/>
      <c r="EZ715" s="2"/>
      <c r="FA715" s="2"/>
      <c r="FB715" s="2"/>
      <c r="FC715" s="2"/>
      <c r="FD715" s="2"/>
      <c r="FE715" s="2"/>
      <c r="FF715" s="2"/>
      <c r="FG715" s="2"/>
      <c r="FH715" s="2"/>
      <c r="FI715" s="2"/>
      <c r="FJ715" s="2"/>
      <c r="FK715" s="2"/>
      <c r="FL715" s="2"/>
      <c r="FM715" s="2"/>
      <c r="FN715" s="2"/>
      <c r="FO715" s="2"/>
      <c r="FP715" s="2"/>
      <c r="FQ715" s="2"/>
      <c r="FR715" s="2"/>
      <c r="FS715" s="2"/>
      <c r="FT715" s="2"/>
      <c r="FU715" s="2"/>
      <c r="FV715" s="2"/>
      <c r="FW715" s="2"/>
      <c r="FX715" s="2"/>
      <c r="FY715" s="2"/>
      <c r="FZ715" s="2"/>
      <c r="GA715" s="2"/>
      <c r="GB715" s="2"/>
      <c r="GC715" s="2"/>
      <c r="GD715" s="2"/>
      <c r="GE715" s="2"/>
      <c r="GF715" s="2"/>
      <c r="GG715" s="2"/>
      <c r="GH715" s="2"/>
      <c r="GI715" s="2"/>
      <c r="GJ715" s="2"/>
      <c r="GK715" s="2"/>
      <c r="GL715" s="2"/>
      <c r="GM715" s="2"/>
      <c r="GN715" s="2"/>
      <c r="GO715" s="2"/>
      <c r="GP715" s="2"/>
    </row>
    <row r="716" spans="6:198" s="1" customFormat="1" ht="15" customHeight="1">
      <c r="F716" s="551" t="s">
        <v>2</v>
      </c>
      <c r="G716" s="551"/>
      <c r="H716" s="551"/>
      <c r="I716" s="551"/>
      <c r="J716" s="551"/>
      <c r="K716" s="551"/>
      <c r="L716" s="551"/>
      <c r="M716" s="551"/>
      <c r="N716" s="551"/>
      <c r="O716" s="551"/>
      <c r="P716" s="551"/>
      <c r="Q716" s="551"/>
      <c r="R716" s="551"/>
      <c r="S716" s="551"/>
      <c r="T716" s="551"/>
      <c r="U716" s="551"/>
      <c r="V716" s="551"/>
      <c r="W716" s="551"/>
      <c r="X716" s="551"/>
      <c r="Y716" s="551"/>
      <c r="Z716" s="551"/>
      <c r="AA716" s="551"/>
      <c r="AB716" s="551"/>
      <c r="AC716" s="551"/>
      <c r="AD716" s="551"/>
      <c r="AE716" s="551"/>
      <c r="AF716" s="551"/>
      <c r="AG716" s="551"/>
      <c r="AH716" s="551"/>
      <c r="AI716" s="551"/>
      <c r="AJ716" s="551"/>
      <c r="AK716" s="551"/>
      <c r="AL716" s="551"/>
      <c r="AM716" s="551"/>
      <c r="AN716" s="551"/>
      <c r="AO716" s="551"/>
      <c r="AP716" s="551"/>
      <c r="AQ716" s="551"/>
      <c r="AR716" s="551"/>
      <c r="AS716" s="551"/>
      <c r="AT716" s="551"/>
      <c r="AU716" s="551"/>
      <c r="AV716" s="551"/>
      <c r="AW716" s="551"/>
      <c r="AX716" s="551"/>
      <c r="AY716" s="551"/>
      <c r="AZ716" s="551"/>
      <c r="BA716" s="551"/>
      <c r="BB716" s="551"/>
      <c r="BC716" s="551"/>
      <c r="BD716" s="551"/>
      <c r="BE716" s="551"/>
      <c r="BF716" s="551"/>
      <c r="BG716" s="551"/>
      <c r="BH716" s="551"/>
      <c r="BI716" s="551"/>
      <c r="BJ716" s="551"/>
      <c r="BK716" s="551"/>
      <c r="BR716" s="2"/>
      <c r="BS716" s="2"/>
      <c r="BT716" s="2"/>
      <c r="BU716" s="2"/>
      <c r="BV716" s="2"/>
      <c r="BW716" s="2"/>
      <c r="BX716" s="2"/>
      <c r="BY716" s="2"/>
      <c r="BZ716" s="2"/>
      <c r="CA716" s="2"/>
      <c r="CB716" s="2"/>
      <c r="CC716" s="2"/>
      <c r="CD716" s="2"/>
      <c r="CE716" s="2"/>
      <c r="CF716" s="2"/>
      <c r="CG716" s="2"/>
      <c r="CH716" s="2"/>
      <c r="CI716" s="2"/>
      <c r="CJ716" s="2"/>
      <c r="CK716" s="2"/>
      <c r="CL716" s="2"/>
      <c r="CM716" s="2"/>
      <c r="CN716" s="2"/>
      <c r="CO716" s="2"/>
      <c r="CP716" s="2"/>
      <c r="CQ716" s="2"/>
      <c r="CR716" s="2"/>
      <c r="CS716" s="2"/>
      <c r="CT716" s="2"/>
      <c r="CU716" s="2"/>
      <c r="CV716" s="2"/>
      <c r="CW716" s="2"/>
      <c r="CX716" s="2"/>
      <c r="CY716" s="2"/>
      <c r="CZ716" s="2"/>
      <c r="DA716" s="2"/>
      <c r="DB716" s="2"/>
      <c r="DC716" s="2"/>
      <c r="DD716" s="2"/>
      <c r="DE716" s="2"/>
      <c r="DF716" s="2"/>
      <c r="DG716" s="2"/>
      <c r="DH716" s="2"/>
      <c r="DI716" s="2"/>
      <c r="DJ716" s="2"/>
      <c r="DK716" s="2"/>
      <c r="DL716" s="2"/>
      <c r="DM716" s="2"/>
      <c r="DN716" s="2"/>
      <c r="DO716" s="2"/>
      <c r="DP716" s="2"/>
      <c r="DQ716" s="2"/>
      <c r="DR716" s="2"/>
      <c r="DS716" s="2"/>
      <c r="DT716" s="2"/>
      <c r="DU716" s="2"/>
      <c r="DV716" s="2"/>
      <c r="DW716" s="2"/>
      <c r="DX716" s="2"/>
      <c r="DY716" s="2"/>
      <c r="DZ716" s="2"/>
      <c r="EA716" s="2"/>
      <c r="EB716" s="2"/>
      <c r="EC716" s="2"/>
      <c r="ED716" s="2"/>
      <c r="EE716" s="2"/>
      <c r="EF716" s="2"/>
      <c r="EG716" s="2"/>
      <c r="EH716" s="2"/>
      <c r="EI716" s="2"/>
      <c r="EJ716" s="2"/>
      <c r="EK716" s="2"/>
      <c r="EL716" s="2"/>
      <c r="EM716" s="2"/>
      <c r="EN716" s="2"/>
      <c r="EO716" s="2"/>
      <c r="EP716" s="2"/>
      <c r="EQ716" s="2"/>
      <c r="ER716" s="2"/>
      <c r="ES716" s="2"/>
      <c r="ET716" s="2"/>
      <c r="EU716" s="2"/>
      <c r="EV716" s="2"/>
      <c r="EW716" s="2"/>
      <c r="EX716" s="2"/>
      <c r="EY716" s="2"/>
      <c r="EZ716" s="2"/>
      <c r="FA716" s="2"/>
      <c r="FB716" s="2"/>
      <c r="FC716" s="2"/>
      <c r="FD716" s="2"/>
      <c r="FE716" s="2"/>
      <c r="FF716" s="2"/>
      <c r="FG716" s="2"/>
      <c r="FH716" s="2"/>
      <c r="FI716" s="2"/>
      <c r="FJ716" s="2"/>
      <c r="FK716" s="2"/>
      <c r="FL716" s="2"/>
      <c r="FM716" s="2"/>
      <c r="FN716" s="2"/>
      <c r="FO716" s="2"/>
      <c r="FP716" s="2"/>
      <c r="FQ716" s="2"/>
      <c r="FR716" s="2"/>
      <c r="FS716" s="2"/>
      <c r="FT716" s="2"/>
      <c r="FU716" s="2"/>
      <c r="FV716" s="2"/>
      <c r="FW716" s="2"/>
      <c r="FX716" s="2"/>
      <c r="FY716" s="2"/>
      <c r="FZ716" s="2"/>
      <c r="GA716" s="2"/>
      <c r="GB716" s="2"/>
      <c r="GC716" s="2"/>
      <c r="GD716" s="2"/>
      <c r="GE716" s="2"/>
      <c r="GF716" s="2"/>
      <c r="GG716" s="2"/>
      <c r="GH716" s="2"/>
      <c r="GI716" s="2"/>
      <c r="GJ716" s="2"/>
      <c r="GK716" s="2"/>
      <c r="GL716" s="2"/>
      <c r="GM716" s="2"/>
      <c r="GN716" s="2"/>
      <c r="GO716" s="2"/>
      <c r="GP716" s="2"/>
    </row>
    <row r="717" spans="6:198" s="1" customFormat="1" ht="13.5" customHeight="1" thickBot="1">
      <c r="F717" s="552">
        <f>[1]Input!$C$112</f>
        <v>43211</v>
      </c>
      <c r="G717" s="552"/>
      <c r="H717" s="552"/>
      <c r="I717" s="552"/>
      <c r="J717" s="552"/>
      <c r="K717" s="552"/>
      <c r="L717" s="552"/>
      <c r="M717" s="552"/>
      <c r="N717" s="552"/>
      <c r="O717" s="552"/>
      <c r="P717" s="552"/>
      <c r="Q717" s="552"/>
      <c r="R717" s="552"/>
      <c r="S717" s="552"/>
      <c r="T717" s="552"/>
      <c r="U717" s="552"/>
      <c r="V717" s="552"/>
      <c r="W717" s="552"/>
      <c r="X717" s="552"/>
      <c r="Y717" s="552"/>
      <c r="Z717" s="552"/>
      <c r="AA717" s="552"/>
      <c r="AB717" s="552"/>
      <c r="AC717" s="552"/>
      <c r="AD717" s="552"/>
      <c r="AE717" s="552"/>
      <c r="AF717" s="552"/>
      <c r="AG717" s="552"/>
      <c r="AH717" s="552"/>
      <c r="AI717" s="552"/>
      <c r="AJ717" s="552"/>
      <c r="AK717" s="552"/>
      <c r="AL717" s="552"/>
      <c r="AM717" s="552"/>
      <c r="AN717" s="552"/>
      <c r="AO717" s="552"/>
      <c r="AP717" s="552"/>
      <c r="AQ717" s="552"/>
      <c r="AR717" s="552"/>
      <c r="AS717" s="552"/>
      <c r="AT717" s="552"/>
      <c r="AU717" s="552"/>
      <c r="AV717" s="552"/>
      <c r="AW717" s="552"/>
      <c r="AX717" s="552"/>
      <c r="AY717" s="552"/>
      <c r="AZ717" s="552"/>
      <c r="BA717" s="552"/>
      <c r="BB717" s="552"/>
      <c r="BC717" s="552"/>
      <c r="BD717" s="552"/>
      <c r="BE717" s="552"/>
      <c r="BF717" s="552"/>
      <c r="BG717" s="552"/>
      <c r="BH717" s="552"/>
      <c r="BI717" s="552"/>
      <c r="BJ717" s="552"/>
      <c r="BK717" s="552"/>
      <c r="BR717" s="2"/>
      <c r="BS717" s="2"/>
      <c r="BT717" s="2"/>
      <c r="BU717" s="2"/>
      <c r="BV717" s="2"/>
      <c r="BW717" s="2"/>
      <c r="BX717" s="2"/>
      <c r="BY717" s="2"/>
      <c r="BZ717" s="2"/>
      <c r="CA717" s="2"/>
      <c r="CB717" s="2"/>
      <c r="CC717" s="2"/>
      <c r="CD717" s="2"/>
      <c r="CE717" s="2"/>
      <c r="CF717" s="2"/>
      <c r="CG717" s="2"/>
      <c r="CH717" s="2"/>
      <c r="CI717" s="2"/>
      <c r="CJ717" s="2"/>
      <c r="CK717" s="2"/>
      <c r="CL717" s="2"/>
      <c r="CM717" s="2"/>
      <c r="CN717" s="2"/>
      <c r="CO717" s="2"/>
      <c r="CP717" s="2"/>
      <c r="CQ717" s="2"/>
      <c r="CR717" s="2"/>
      <c r="CS717" s="2"/>
      <c r="CT717" s="2"/>
      <c r="CU717" s="2"/>
      <c r="CV717" s="2"/>
      <c r="CW717" s="2"/>
      <c r="CX717" s="2"/>
      <c r="CY717" s="2"/>
      <c r="CZ717" s="2"/>
      <c r="DA717" s="2"/>
      <c r="DB717" s="2"/>
      <c r="DC717" s="2"/>
      <c r="DD717" s="2"/>
      <c r="DE717" s="2"/>
      <c r="DF717" s="2"/>
      <c r="DG717" s="2"/>
      <c r="DH717" s="2"/>
      <c r="DI717" s="2"/>
      <c r="DJ717" s="2"/>
      <c r="DK717" s="2"/>
      <c r="DL717" s="2"/>
      <c r="DM717" s="2"/>
      <c r="DN717" s="2"/>
      <c r="DO717" s="2"/>
      <c r="DP717" s="2"/>
      <c r="DQ717" s="2"/>
      <c r="DR717" s="2"/>
      <c r="DS717" s="2"/>
      <c r="DT717" s="2"/>
      <c r="DU717" s="2"/>
      <c r="DV717" s="2"/>
      <c r="DW717" s="2"/>
      <c r="DX717" s="2"/>
      <c r="DY717" s="2"/>
      <c r="DZ717" s="2"/>
      <c r="EA717" s="2"/>
      <c r="EB717" s="2"/>
      <c r="EC717" s="2"/>
      <c r="ED717" s="2"/>
      <c r="EE717" s="2"/>
      <c r="EF717" s="2"/>
      <c r="EG717" s="2"/>
      <c r="EH717" s="2"/>
      <c r="EI717" s="2"/>
      <c r="EJ717" s="2"/>
      <c r="EK717" s="2"/>
      <c r="EL717" s="2"/>
      <c r="EM717" s="2"/>
      <c r="EN717" s="2"/>
      <c r="EO717" s="2"/>
      <c r="EP717" s="2"/>
      <c r="EQ717" s="2"/>
      <c r="ER717" s="2"/>
      <c r="ES717" s="2"/>
      <c r="ET717" s="2"/>
      <c r="EU717" s="2"/>
      <c r="EV717" s="2"/>
      <c r="EW717" s="2"/>
      <c r="EX717" s="2"/>
      <c r="EY717" s="2"/>
      <c r="EZ717" s="2"/>
      <c r="FA717" s="2"/>
      <c r="FB717" s="2"/>
      <c r="FC717" s="2"/>
      <c r="FD717" s="2"/>
      <c r="FE717" s="2"/>
      <c r="FF717" s="2"/>
      <c r="FG717" s="2"/>
      <c r="FH717" s="2"/>
      <c r="FI717" s="2"/>
      <c r="FJ717" s="2"/>
      <c r="FK717" s="2"/>
      <c r="FL717" s="2"/>
      <c r="FM717" s="2"/>
      <c r="FN717" s="2"/>
      <c r="FO717" s="2"/>
      <c r="FP717" s="2"/>
      <c r="FQ717" s="2"/>
      <c r="FR717" s="2"/>
      <c r="FS717" s="2"/>
      <c r="FT717" s="2"/>
      <c r="FU717" s="2"/>
      <c r="FV717" s="2"/>
      <c r="FW717" s="2"/>
      <c r="FX717" s="2"/>
      <c r="FY717" s="2"/>
      <c r="FZ717" s="2"/>
      <c r="GA717" s="2"/>
      <c r="GB717" s="2"/>
      <c r="GC717" s="2"/>
      <c r="GD717" s="2"/>
      <c r="GE717" s="2"/>
      <c r="GF717" s="2"/>
      <c r="GG717" s="2"/>
      <c r="GH717" s="2"/>
      <c r="GI717" s="2"/>
      <c r="GJ717" s="2"/>
      <c r="GK717" s="2"/>
      <c r="GL717" s="2"/>
      <c r="GM717" s="2"/>
      <c r="GN717" s="2"/>
      <c r="GO717" s="2"/>
      <c r="GP717" s="2"/>
    </row>
    <row r="718" spans="6:198" s="1" customFormat="1" ht="12.75" customHeight="1">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c r="AG718" s="4"/>
      <c r="AH718" s="4"/>
      <c r="AI718" s="4"/>
      <c r="AJ718" s="4"/>
      <c r="AK718" s="4"/>
      <c r="AL718" s="4"/>
      <c r="AM718" s="4"/>
      <c r="AN718" s="4"/>
      <c r="AO718" s="4"/>
      <c r="AP718" s="4"/>
      <c r="AQ718" s="4"/>
      <c r="AR718" s="4"/>
      <c r="AS718" s="4"/>
      <c r="AT718" s="4"/>
      <c r="AU718" s="4"/>
      <c r="AV718" s="4"/>
      <c r="AW718" s="4"/>
      <c r="AX718" s="4"/>
      <c r="AY718" s="4"/>
      <c r="AZ718" s="4"/>
      <c r="BA718" s="4"/>
      <c r="BB718" s="4"/>
      <c r="BC718" s="4"/>
      <c r="BD718" s="4"/>
      <c r="BE718" s="4"/>
      <c r="BF718" s="4"/>
      <c r="BG718" s="4"/>
      <c r="BH718" s="4"/>
      <c r="BI718" s="4"/>
      <c r="BJ718" s="4"/>
      <c r="BK718" s="4"/>
      <c r="BR718" s="2"/>
      <c r="BS718" s="2"/>
      <c r="BT718" s="2"/>
      <c r="BU718" s="2"/>
      <c r="BV718" s="2"/>
      <c r="BW718" s="2"/>
      <c r="BX718" s="2"/>
      <c r="BY718" s="2"/>
      <c r="BZ718" s="2"/>
      <c r="CA718" s="2"/>
      <c r="CB718" s="2"/>
      <c r="CC718" s="2"/>
      <c r="CD718" s="2"/>
      <c r="CE718" s="2"/>
      <c r="CF718" s="2"/>
      <c r="CG718" s="2"/>
      <c r="CH718" s="2"/>
      <c r="CI718" s="2"/>
      <c r="CJ718" s="2"/>
      <c r="CK718" s="2"/>
      <c r="CL718" s="2"/>
      <c r="CM718" s="2"/>
      <c r="CN718" s="2"/>
      <c r="CO718" s="2"/>
      <c r="CP718" s="2"/>
      <c r="CQ718" s="2"/>
      <c r="CR718" s="2"/>
      <c r="CS718" s="2"/>
      <c r="CT718" s="2"/>
      <c r="CU718" s="2"/>
      <c r="CV718" s="2"/>
      <c r="CW718" s="2"/>
      <c r="CX718" s="2"/>
      <c r="CY718" s="2"/>
      <c r="CZ718" s="2"/>
      <c r="DA718" s="2"/>
      <c r="DB718" s="2"/>
      <c r="DC718" s="2"/>
      <c r="DD718" s="2"/>
      <c r="DE718" s="2"/>
      <c r="DF718" s="2"/>
      <c r="DG718" s="2"/>
      <c r="DH718" s="2"/>
      <c r="DI718" s="2"/>
      <c r="DJ718" s="2"/>
      <c r="DK718" s="2"/>
      <c r="DL718" s="2"/>
      <c r="DM718" s="2"/>
      <c r="DN718" s="2"/>
      <c r="DO718" s="2"/>
      <c r="DP718" s="2"/>
      <c r="DQ718" s="2"/>
      <c r="DR718" s="2"/>
      <c r="DS718" s="2"/>
      <c r="DT718" s="2"/>
      <c r="DU718" s="2"/>
      <c r="DV718" s="2"/>
      <c r="DW718" s="2"/>
      <c r="DX718" s="2"/>
      <c r="DY718" s="2"/>
      <c r="DZ718" s="2"/>
      <c r="EA718" s="2"/>
      <c r="EB718" s="2"/>
      <c r="EC718" s="2"/>
      <c r="ED718" s="2"/>
      <c r="EE718" s="2"/>
      <c r="EF718" s="2"/>
      <c r="EG718" s="2"/>
      <c r="EH718" s="2"/>
      <c r="EI718" s="2"/>
      <c r="EJ718" s="2"/>
      <c r="EK718" s="2"/>
      <c r="EL718" s="2"/>
      <c r="EM718" s="2"/>
      <c r="EN718" s="2"/>
      <c r="EO718" s="2"/>
      <c r="EP718" s="2"/>
      <c r="EQ718" s="2"/>
      <c r="ER718" s="2"/>
      <c r="ES718" s="2"/>
      <c r="ET718" s="2"/>
      <c r="EU718" s="2"/>
      <c r="EV718" s="2"/>
      <c r="EW718" s="2"/>
      <c r="EX718" s="2"/>
      <c r="EY718" s="2"/>
      <c r="EZ718" s="2"/>
      <c r="FA718" s="2"/>
      <c r="FB718" s="2"/>
      <c r="FC718" s="2"/>
      <c r="FD718" s="2"/>
      <c r="FE718" s="2"/>
      <c r="FF718" s="2"/>
      <c r="FG718" s="2"/>
      <c r="FH718" s="2"/>
      <c r="FI718" s="2"/>
      <c r="FJ718" s="2"/>
      <c r="FK718" s="2"/>
      <c r="FL718" s="2"/>
      <c r="FM718" s="2"/>
      <c r="FN718" s="2"/>
      <c r="FO718" s="2"/>
      <c r="FP718" s="2"/>
      <c r="FQ718" s="2"/>
      <c r="FR718" s="2"/>
      <c r="FS718" s="2"/>
      <c r="FT718" s="2"/>
      <c r="FU718" s="2"/>
      <c r="FV718" s="2"/>
      <c r="FW718" s="2"/>
      <c r="FX718" s="2"/>
      <c r="FY718" s="2"/>
      <c r="FZ718" s="2"/>
      <c r="GA718" s="2"/>
      <c r="GB718" s="2"/>
      <c r="GC718" s="2"/>
      <c r="GD718" s="2"/>
      <c r="GE718" s="2"/>
      <c r="GF718" s="2"/>
      <c r="GG718" s="2"/>
      <c r="GH718" s="2"/>
      <c r="GI718" s="2"/>
      <c r="GJ718" s="2"/>
      <c r="GK718" s="2"/>
      <c r="GL718" s="2"/>
      <c r="GM718" s="2"/>
      <c r="GN718" s="2"/>
      <c r="GO718" s="2"/>
      <c r="GP718" s="2"/>
    </row>
    <row r="719" spans="6:198" s="1" customFormat="1" ht="12.75" customHeight="1">
      <c r="F719" s="579" t="s">
        <v>39</v>
      </c>
      <c r="G719" s="579"/>
      <c r="H719" s="579"/>
      <c r="I719" s="579"/>
      <c r="J719" s="579"/>
      <c r="K719" s="579"/>
      <c r="L719" s="579"/>
      <c r="M719" s="579"/>
      <c r="N719" s="579"/>
      <c r="O719" s="579"/>
      <c r="P719" s="579"/>
      <c r="Q719" s="579"/>
      <c r="R719" s="579"/>
      <c r="S719" s="579"/>
      <c r="T719" s="579"/>
      <c r="U719" s="579"/>
      <c r="V719" s="579"/>
      <c r="W719" s="579"/>
      <c r="X719" s="579"/>
      <c r="Y719" s="579"/>
      <c r="Z719" s="579"/>
      <c r="AA719" s="579"/>
      <c r="AB719" s="579"/>
      <c r="AC719" s="579"/>
      <c r="AD719" s="579"/>
      <c r="AE719" s="579"/>
      <c r="AF719" s="579"/>
      <c r="AG719" s="579"/>
      <c r="AH719" s="579"/>
      <c r="AI719" s="579"/>
      <c r="AJ719" s="579"/>
      <c r="AK719" s="579"/>
      <c r="AL719" s="579"/>
      <c r="AM719" s="579"/>
      <c r="AN719" s="579"/>
      <c r="AO719" s="579"/>
      <c r="AP719" s="579"/>
      <c r="AQ719" s="579"/>
      <c r="AR719" s="579"/>
      <c r="AS719" s="579"/>
      <c r="AT719" s="579"/>
      <c r="AU719" s="579"/>
      <c r="AV719" s="579"/>
      <c r="AW719" s="579"/>
      <c r="AX719" s="579"/>
      <c r="AY719" s="579"/>
      <c r="AZ719" s="579"/>
      <c r="BA719" s="579"/>
      <c r="BB719" s="579"/>
      <c r="BC719" s="579"/>
      <c r="BD719" s="579"/>
      <c r="BE719" s="579"/>
      <c r="BF719" s="579"/>
      <c r="BG719" s="579"/>
      <c r="BH719" s="579"/>
      <c r="BI719" s="579"/>
      <c r="BJ719" s="579"/>
      <c r="BK719" s="579"/>
      <c r="BR719" s="2"/>
      <c r="BS719" s="2"/>
      <c r="BT719" s="2"/>
      <c r="BU719" s="2"/>
      <c r="BV719" s="2"/>
      <c r="BW719" s="2"/>
      <c r="BX719" s="2"/>
      <c r="BY719" s="2"/>
      <c r="BZ719" s="2"/>
      <c r="CA719" s="2"/>
      <c r="CB719" s="2"/>
      <c r="CC719" s="2"/>
      <c r="CD719" s="2"/>
      <c r="CE719" s="2"/>
      <c r="CF719" s="2"/>
      <c r="CG719" s="2"/>
      <c r="CH719" s="2"/>
      <c r="CI719" s="2"/>
      <c r="CJ719" s="2"/>
      <c r="CK719" s="2"/>
      <c r="CL719" s="2"/>
      <c r="CM719" s="2"/>
      <c r="CN719" s="2"/>
      <c r="CO719" s="2"/>
      <c r="CP719" s="2"/>
      <c r="CQ719" s="2"/>
      <c r="CR719" s="2"/>
      <c r="CS719" s="2"/>
      <c r="CT719" s="2"/>
      <c r="CU719" s="2"/>
      <c r="CV719" s="2"/>
      <c r="CW719" s="2"/>
      <c r="CX719" s="2"/>
      <c r="CY719" s="2"/>
      <c r="CZ719" s="2"/>
      <c r="DA719" s="2"/>
      <c r="DB719" s="2"/>
      <c r="DC719" s="2"/>
      <c r="DD719" s="2"/>
      <c r="DE719" s="2"/>
      <c r="DF719" s="2"/>
      <c r="DG719" s="2"/>
      <c r="DH719" s="2"/>
      <c r="DI719" s="2"/>
      <c r="DJ719" s="2"/>
      <c r="DK719" s="2"/>
      <c r="DL719" s="2"/>
      <c r="DM719" s="2"/>
      <c r="DN719" s="2"/>
      <c r="DO719" s="2"/>
      <c r="DP719" s="2"/>
      <c r="DQ719" s="2"/>
      <c r="DR719" s="2"/>
      <c r="DS719" s="2"/>
      <c r="DT719" s="2"/>
      <c r="DU719" s="2"/>
      <c r="DV719" s="2"/>
      <c r="DW719" s="2"/>
      <c r="DX719" s="2"/>
      <c r="DY719" s="2"/>
      <c r="DZ719" s="2"/>
      <c r="EA719" s="2"/>
      <c r="EB719" s="2"/>
      <c r="EC719" s="2"/>
      <c r="ED719" s="2"/>
      <c r="EE719" s="2"/>
      <c r="EF719" s="2"/>
      <c r="EG719" s="2"/>
      <c r="EH719" s="2"/>
      <c r="EI719" s="2"/>
      <c r="EJ719" s="2"/>
      <c r="EK719" s="2"/>
      <c r="EL719" s="2"/>
      <c r="EM719" s="2"/>
      <c r="EN719" s="2"/>
      <c r="EO719" s="2"/>
      <c r="EP719" s="2"/>
      <c r="EQ719" s="2"/>
      <c r="ER719" s="2"/>
      <c r="ES719" s="2"/>
      <c r="ET719" s="2"/>
      <c r="EU719" s="2"/>
      <c r="EV719" s="2"/>
      <c r="EW719" s="2"/>
      <c r="EX719" s="2"/>
      <c r="EY719" s="2"/>
      <c r="EZ719" s="2"/>
      <c r="FA719" s="2"/>
      <c r="FB719" s="2"/>
      <c r="FC719" s="2"/>
      <c r="FD719" s="2"/>
      <c r="FE719" s="2"/>
      <c r="FF719" s="2"/>
      <c r="FG719" s="2"/>
      <c r="FH719" s="2"/>
      <c r="FI719" s="2"/>
      <c r="FJ719" s="2"/>
      <c r="FK719" s="2"/>
      <c r="FL719" s="2"/>
      <c r="FM719" s="2"/>
      <c r="FN719" s="2"/>
      <c r="FO719" s="2"/>
      <c r="FP719" s="2"/>
      <c r="FQ719" s="2"/>
      <c r="FR719" s="2"/>
      <c r="FS719" s="2"/>
      <c r="FT719" s="2"/>
      <c r="FU719" s="2"/>
      <c r="FV719" s="2"/>
      <c r="FW719" s="2"/>
      <c r="FX719" s="2"/>
      <c r="FY719" s="2"/>
      <c r="FZ719" s="2"/>
      <c r="GA719" s="2"/>
      <c r="GB719" s="2"/>
      <c r="GC719" s="2"/>
      <c r="GD719" s="2"/>
      <c r="GE719" s="2"/>
      <c r="GF719" s="2"/>
      <c r="GG719" s="2"/>
      <c r="GH719" s="2"/>
      <c r="GI719" s="2"/>
      <c r="GJ719" s="2"/>
      <c r="GK719" s="2"/>
      <c r="GL719" s="2"/>
      <c r="GM719" s="2"/>
      <c r="GN719" s="2"/>
      <c r="GO719" s="2"/>
      <c r="GP719" s="2"/>
    </row>
    <row r="720" spans="6:198" s="1" customFormat="1" ht="12.75" customHeight="1">
      <c r="F720" s="97"/>
      <c r="G720" s="376"/>
      <c r="H720" s="97"/>
      <c r="I720" s="97"/>
      <c r="J720" s="97"/>
      <c r="K720" s="97"/>
      <c r="L720" s="97"/>
      <c r="M720" s="97"/>
      <c r="N720" s="97"/>
      <c r="O720" s="97"/>
      <c r="P720" s="97"/>
      <c r="Q720" s="97"/>
      <c r="R720" s="97"/>
      <c r="S720" s="97"/>
      <c r="T720" s="97"/>
      <c r="U720" s="97"/>
      <c r="V720" s="97"/>
      <c r="W720" s="97"/>
      <c r="X720" s="97"/>
      <c r="Y720" s="97"/>
      <c r="Z720" s="97"/>
      <c r="AA720" s="97"/>
      <c r="AB720" s="97"/>
      <c r="AC720" s="97"/>
      <c r="AD720" s="97"/>
      <c r="AE720" s="97"/>
      <c r="AF720" s="97"/>
      <c r="AG720" s="97"/>
      <c r="AH720" s="97"/>
      <c r="AI720" s="97"/>
      <c r="AJ720" s="97"/>
      <c r="AK720" s="97"/>
      <c r="AL720" s="97"/>
      <c r="AM720" s="97"/>
      <c r="AN720" s="97"/>
      <c r="AO720" s="97"/>
      <c r="AP720" s="97"/>
      <c r="AQ720" s="97"/>
      <c r="AR720" s="97"/>
      <c r="AS720" s="97"/>
      <c r="AT720" s="768"/>
      <c r="AU720" s="768"/>
      <c r="AV720" s="768"/>
      <c r="AW720" s="768"/>
      <c r="AX720" s="768"/>
      <c r="AY720" s="768"/>
      <c r="AZ720" s="768"/>
      <c r="BA720" s="768"/>
      <c r="BB720" s="768"/>
      <c r="BC720" s="768"/>
      <c r="BD720" s="377"/>
      <c r="BE720" s="768"/>
      <c r="BF720" s="768"/>
      <c r="BG720" s="768"/>
      <c r="BH720" s="768"/>
      <c r="BI720" s="768"/>
      <c r="BJ720" s="768"/>
      <c r="BK720" s="97"/>
      <c r="BR720" s="2"/>
      <c r="BS720" s="2"/>
      <c r="BT720" s="2"/>
      <c r="BU720" s="2"/>
      <c r="BV720" s="2"/>
      <c r="BW720" s="2"/>
      <c r="BX720" s="2"/>
      <c r="BY720" s="2"/>
      <c r="BZ720" s="2"/>
      <c r="CA720" s="2"/>
      <c r="CB720" s="2"/>
      <c r="CC720" s="2"/>
      <c r="CD720" s="2"/>
      <c r="CE720" s="2"/>
      <c r="CF720" s="2"/>
      <c r="CG720" s="2"/>
      <c r="CH720" s="2"/>
      <c r="CI720" s="2"/>
      <c r="CJ720" s="2"/>
      <c r="CK720" s="2"/>
      <c r="CL720" s="2"/>
      <c r="CM720" s="2"/>
      <c r="CN720" s="2"/>
      <c r="CO720" s="2"/>
      <c r="CP720" s="2"/>
      <c r="CQ720" s="2"/>
      <c r="CR720" s="2"/>
      <c r="CS720" s="2"/>
      <c r="CT720" s="2"/>
      <c r="CU720" s="2"/>
      <c r="CV720" s="2"/>
      <c r="CW720" s="2"/>
      <c r="CX720" s="2"/>
      <c r="CY720" s="2"/>
      <c r="CZ720" s="2"/>
      <c r="DA720" s="2"/>
      <c r="DB720" s="2"/>
      <c r="DC720" s="2"/>
      <c r="DD720" s="2"/>
      <c r="DE720" s="2"/>
      <c r="DF720" s="2"/>
      <c r="DG720" s="2"/>
      <c r="DH720" s="2"/>
      <c r="DI720" s="2"/>
      <c r="DJ720" s="2"/>
      <c r="DK720" s="2"/>
      <c r="DL720" s="2"/>
      <c r="DM720" s="2"/>
      <c r="DN720" s="2"/>
      <c r="DO720" s="2"/>
      <c r="DP720" s="2"/>
      <c r="DQ720" s="2"/>
      <c r="DR720" s="2"/>
      <c r="DS720" s="2"/>
      <c r="DT720" s="2"/>
      <c r="DU720" s="2"/>
      <c r="DV720" s="2"/>
      <c r="DW720" s="2"/>
      <c r="DX720" s="2"/>
      <c r="DY720" s="2"/>
      <c r="DZ720" s="2"/>
      <c r="EA720" s="2"/>
      <c r="EB720" s="2"/>
      <c r="EC720" s="2"/>
      <c r="ED720" s="2"/>
      <c r="EE720" s="2"/>
      <c r="EF720" s="2"/>
      <c r="EG720" s="2"/>
      <c r="EH720" s="2"/>
      <c r="EI720" s="2"/>
      <c r="EJ720" s="2"/>
      <c r="EK720" s="2"/>
      <c r="EL720" s="2"/>
      <c r="EM720" s="2"/>
      <c r="EN720" s="2"/>
      <c r="EO720" s="2"/>
      <c r="EP720" s="2"/>
      <c r="EQ720" s="2"/>
      <c r="ER720" s="2"/>
      <c r="ES720" s="2"/>
      <c r="ET720" s="2"/>
      <c r="EU720" s="2"/>
      <c r="EV720" s="2"/>
      <c r="EW720" s="2"/>
      <c r="EX720" s="2"/>
      <c r="EY720" s="2"/>
      <c r="EZ720" s="2"/>
      <c r="FA720" s="2"/>
      <c r="FB720" s="2"/>
      <c r="FC720" s="2"/>
      <c r="FD720" s="2"/>
      <c r="FE720" s="2"/>
      <c r="FF720" s="2"/>
      <c r="FG720" s="2"/>
      <c r="FH720" s="2"/>
      <c r="FI720" s="2"/>
      <c r="FJ720" s="2"/>
      <c r="FK720" s="2"/>
      <c r="FL720" s="2"/>
      <c r="FM720" s="2"/>
      <c r="FN720" s="2"/>
      <c r="FO720" s="2"/>
      <c r="FP720" s="2"/>
      <c r="FQ720" s="2"/>
      <c r="FR720" s="2"/>
      <c r="FS720" s="2"/>
      <c r="FT720" s="2"/>
      <c r="FU720" s="2"/>
      <c r="FV720" s="2"/>
      <c r="FW720" s="2"/>
      <c r="FX720" s="2"/>
      <c r="FY720" s="2"/>
      <c r="FZ720" s="2"/>
      <c r="GA720" s="2"/>
      <c r="GB720" s="2"/>
      <c r="GC720" s="2"/>
      <c r="GD720" s="2"/>
      <c r="GE720" s="2"/>
      <c r="GF720" s="2"/>
      <c r="GG720" s="2"/>
      <c r="GH720" s="2"/>
      <c r="GI720" s="2"/>
      <c r="GJ720" s="2"/>
      <c r="GK720" s="2"/>
      <c r="GL720" s="2"/>
      <c r="GM720" s="2"/>
      <c r="GN720" s="2"/>
      <c r="GO720" s="2"/>
      <c r="GP720" s="2"/>
    </row>
    <row r="721" spans="6:198" s="1" customFormat="1" ht="12.75" customHeight="1">
      <c r="F721" s="81"/>
      <c r="G721" s="376" t="s">
        <v>332</v>
      </c>
      <c r="H721" s="81"/>
      <c r="I721" s="81"/>
      <c r="J721" s="81"/>
      <c r="K721" s="332"/>
      <c r="L721" s="81"/>
      <c r="M721" s="81"/>
      <c r="N721" s="81"/>
      <c r="O721" s="81"/>
      <c r="P721" s="81"/>
      <c r="Q721" s="81"/>
      <c r="R721" s="81"/>
      <c r="S721" s="81"/>
      <c r="T721" s="81"/>
      <c r="U721" s="81"/>
      <c r="V721" s="81"/>
      <c r="W721" s="81"/>
      <c r="X721" s="81"/>
      <c r="Y721" s="81"/>
      <c r="Z721" s="81"/>
      <c r="AA721" s="81"/>
      <c r="AB721" s="81"/>
      <c r="AC721" s="25"/>
      <c r="AD721" s="25"/>
      <c r="AE721" s="25"/>
      <c r="AF721" s="25"/>
      <c r="AG721" s="25"/>
      <c r="AH721" s="25"/>
      <c r="AI721" s="25"/>
      <c r="AJ721" s="25"/>
      <c r="AK721" s="25"/>
      <c r="AL721" s="25"/>
      <c r="AM721" s="25"/>
      <c r="AN721" s="25"/>
      <c r="AO721" s="25"/>
      <c r="AP721" s="82"/>
      <c r="AQ721" s="82"/>
      <c r="AR721" s="82"/>
      <c r="AS721" s="82"/>
      <c r="AT721" s="82"/>
      <c r="AU721" s="769"/>
      <c r="AV721" s="594"/>
      <c r="AW721" s="594"/>
      <c r="AX721" s="25"/>
      <c r="AY721" s="378"/>
      <c r="AZ721" s="770" t="str">
        <f>[2]Triggers!F17</f>
        <v>No</v>
      </c>
      <c r="BA721" s="770"/>
      <c r="BB721" s="770"/>
      <c r="BC721" s="378"/>
      <c r="BD721" s="82"/>
      <c r="BE721" s="25"/>
      <c r="BF721" s="594"/>
      <c r="BG721" s="594"/>
      <c r="BH721" s="594"/>
      <c r="BI721" s="81"/>
      <c r="BJ721" s="81"/>
      <c r="BK721" s="81"/>
      <c r="BR721" s="2"/>
      <c r="BS721" s="2"/>
      <c r="BT721" s="2"/>
      <c r="BU721" s="2"/>
      <c r="BV721" s="2"/>
      <c r="BW721" s="2"/>
      <c r="BX721" s="2"/>
      <c r="BY721" s="2"/>
      <c r="BZ721" s="2"/>
      <c r="CA721" s="2"/>
      <c r="CB721" s="2"/>
      <c r="CC721" s="2"/>
      <c r="CD721" s="2"/>
      <c r="CE721" s="2"/>
      <c r="CF721" s="2"/>
      <c r="CG721" s="2"/>
      <c r="CH721" s="2"/>
      <c r="CI721" s="2"/>
      <c r="CJ721" s="2"/>
      <c r="CK721" s="2"/>
      <c r="CL721" s="2"/>
      <c r="CM721" s="2"/>
      <c r="CN721" s="2"/>
      <c r="CO721" s="2"/>
      <c r="CP721" s="2"/>
      <c r="CQ721" s="2"/>
      <c r="CR721" s="2"/>
      <c r="CS721" s="2"/>
      <c r="CT721" s="2"/>
      <c r="CU721" s="2"/>
      <c r="CV721" s="2"/>
      <c r="CW721" s="2"/>
      <c r="CX721" s="2"/>
      <c r="CY721" s="2"/>
      <c r="CZ721" s="2"/>
      <c r="DA721" s="2"/>
      <c r="DB721" s="2"/>
      <c r="DC721" s="2"/>
      <c r="DD721" s="2"/>
      <c r="DE721" s="2"/>
      <c r="DF721" s="2"/>
      <c r="DG721" s="2"/>
      <c r="DH721" s="2"/>
      <c r="DI721" s="2"/>
      <c r="DJ721" s="2"/>
      <c r="DK721" s="2"/>
      <c r="DL721" s="2"/>
      <c r="DM721" s="2"/>
      <c r="DN721" s="2"/>
      <c r="DO721" s="2"/>
      <c r="DP721" s="2"/>
      <c r="DQ721" s="2"/>
      <c r="DR721" s="2"/>
      <c r="DS721" s="2"/>
      <c r="DT721" s="2"/>
      <c r="DU721" s="2"/>
      <c r="DV721" s="2"/>
      <c r="DW721" s="2"/>
      <c r="DX721" s="2"/>
      <c r="DY721" s="2"/>
      <c r="DZ721" s="2"/>
      <c r="EA721" s="2"/>
      <c r="EB721" s="2"/>
      <c r="EC721" s="2"/>
      <c r="ED721" s="2"/>
      <c r="EE721" s="2"/>
      <c r="EF721" s="2"/>
      <c r="EG721" s="2"/>
      <c r="EH721" s="2"/>
      <c r="EI721" s="2"/>
      <c r="EJ721" s="2"/>
      <c r="EK721" s="2"/>
      <c r="EL721" s="2"/>
      <c r="EM721" s="2"/>
      <c r="EN721" s="2"/>
      <c r="EO721" s="2"/>
      <c r="EP721" s="2"/>
      <c r="EQ721" s="2"/>
      <c r="ER721" s="2"/>
      <c r="ES721" s="2"/>
      <c r="ET721" s="2"/>
      <c r="EU721" s="2"/>
      <c r="EV721" s="2"/>
      <c r="EW721" s="2"/>
      <c r="EX721" s="2"/>
      <c r="EY721" s="2"/>
      <c r="EZ721" s="2"/>
      <c r="FA721" s="2"/>
      <c r="FB721" s="2"/>
      <c r="FC721" s="2"/>
      <c r="FD721" s="2"/>
      <c r="FE721" s="2"/>
      <c r="FF721" s="2"/>
      <c r="FG721" s="2"/>
      <c r="FH721" s="2"/>
      <c r="FI721" s="2"/>
      <c r="FJ721" s="2"/>
      <c r="FK721" s="2"/>
      <c r="FL721" s="2"/>
      <c r="FM721" s="2"/>
      <c r="FN721" s="2"/>
      <c r="FO721" s="2"/>
      <c r="FP721" s="2"/>
      <c r="FQ721" s="2"/>
      <c r="FR721" s="2"/>
      <c r="FS721" s="2"/>
      <c r="FT721" s="2"/>
      <c r="FU721" s="2"/>
      <c r="FV721" s="2"/>
      <c r="FW721" s="2"/>
      <c r="FX721" s="2"/>
      <c r="FY721" s="2"/>
      <c r="FZ721" s="2"/>
      <c r="GA721" s="2"/>
      <c r="GB721" s="2"/>
      <c r="GC721" s="2"/>
      <c r="GD721" s="2"/>
      <c r="GE721" s="2"/>
      <c r="GF721" s="2"/>
      <c r="GG721" s="2"/>
      <c r="GH721" s="2"/>
      <c r="GI721" s="2"/>
      <c r="GJ721" s="2"/>
      <c r="GK721" s="2"/>
      <c r="GL721" s="2"/>
      <c r="GM721" s="2"/>
      <c r="GN721" s="2"/>
      <c r="GO721" s="2"/>
      <c r="GP721" s="2"/>
    </row>
    <row r="722" spans="6:198" s="1" customFormat="1" ht="12.75" customHeight="1">
      <c r="F722" s="81"/>
      <c r="G722" s="81"/>
      <c r="H722" s="81"/>
      <c r="I722" s="81"/>
      <c r="J722" s="81"/>
      <c r="K722" s="81"/>
      <c r="L722" s="81"/>
      <c r="M722" s="81"/>
      <c r="N722" s="81"/>
      <c r="O722" s="81"/>
      <c r="P722" s="81"/>
      <c r="Q722" s="81"/>
      <c r="R722" s="81"/>
      <c r="S722" s="81"/>
      <c r="T722" s="81"/>
      <c r="U722" s="81"/>
      <c r="V722" s="81"/>
      <c r="W722" s="81"/>
      <c r="X722" s="81"/>
      <c r="Y722" s="81"/>
      <c r="Z722" s="81"/>
      <c r="AA722" s="81"/>
      <c r="AB722" s="81"/>
      <c r="AC722" s="25"/>
      <c r="AD722" s="25"/>
      <c r="AE722" s="25"/>
      <c r="AF722" s="25"/>
      <c r="AG722" s="189"/>
      <c r="AH722" s="189"/>
      <c r="AI722" s="189"/>
      <c r="AJ722" s="189"/>
      <c r="AK722" s="189"/>
      <c r="AL722" s="189"/>
      <c r="AM722" s="356"/>
      <c r="AN722" s="356"/>
      <c r="AO722" s="356"/>
      <c r="AP722" s="356"/>
      <c r="AQ722" s="356"/>
      <c r="AR722" s="356"/>
      <c r="AS722" s="356"/>
      <c r="AT722" s="356"/>
      <c r="AU722" s="379"/>
      <c r="AV722" s="379"/>
      <c r="AW722" s="379"/>
      <c r="AX722" s="287"/>
      <c r="AY722" s="765"/>
      <c r="AZ722" s="765"/>
      <c r="BA722" s="765"/>
      <c r="BB722" s="765"/>
      <c r="BC722" s="765"/>
      <c r="BD722" s="356"/>
      <c r="BE722" s="357"/>
      <c r="BF722" s="594"/>
      <c r="BG722" s="594"/>
      <c r="BH722" s="594"/>
      <c r="BI722" s="81"/>
      <c r="BJ722" s="81"/>
      <c r="BK722" s="81"/>
      <c r="BR722" s="2"/>
      <c r="BS722" s="2"/>
      <c r="BT722" s="2"/>
      <c r="BU722" s="2"/>
      <c r="BV722" s="2"/>
      <c r="BW722" s="2"/>
      <c r="BX722" s="2"/>
      <c r="BY722" s="2"/>
      <c r="BZ722" s="2"/>
      <c r="CA722" s="2"/>
      <c r="CB722" s="2"/>
      <c r="CC722" s="2"/>
      <c r="CD722" s="2"/>
      <c r="CE722" s="2"/>
      <c r="CF722" s="2"/>
      <c r="CG722" s="2"/>
      <c r="CH722" s="2"/>
      <c r="CI722" s="2"/>
      <c r="CJ722" s="2"/>
      <c r="CK722" s="2"/>
      <c r="CL722" s="2"/>
      <c r="CM722" s="2"/>
      <c r="CN722" s="2"/>
      <c r="CO722" s="2"/>
      <c r="CP722" s="2"/>
      <c r="CQ722" s="2"/>
      <c r="CR722" s="2"/>
      <c r="CS722" s="2"/>
      <c r="CT722" s="2"/>
      <c r="CU722" s="2"/>
      <c r="CV722" s="2"/>
      <c r="CW722" s="2"/>
      <c r="CX722" s="2"/>
      <c r="CY722" s="2"/>
      <c r="CZ722" s="2"/>
      <c r="DA722" s="2"/>
      <c r="DB722" s="2"/>
      <c r="DC722" s="2"/>
      <c r="DD722" s="2"/>
      <c r="DE722" s="2"/>
      <c r="DF722" s="2"/>
      <c r="DG722" s="2"/>
      <c r="DH722" s="2"/>
      <c r="DI722" s="2"/>
      <c r="DJ722" s="2"/>
      <c r="DK722" s="2"/>
      <c r="DL722" s="2"/>
      <c r="DM722" s="2"/>
      <c r="DN722" s="2"/>
      <c r="DO722" s="2"/>
      <c r="DP722" s="2"/>
      <c r="DQ722" s="2"/>
      <c r="DR722" s="2"/>
      <c r="DS722" s="2"/>
      <c r="DT722" s="2"/>
      <c r="DU722" s="2"/>
      <c r="DV722" s="2"/>
      <c r="DW722" s="2"/>
      <c r="DX722" s="2"/>
      <c r="DY722" s="2"/>
      <c r="DZ722" s="2"/>
      <c r="EA722" s="2"/>
      <c r="EB722" s="2"/>
      <c r="EC722" s="2"/>
      <c r="ED722" s="2"/>
      <c r="EE722" s="2"/>
      <c r="EF722" s="2"/>
      <c r="EG722" s="2"/>
      <c r="EH722" s="2"/>
      <c r="EI722" s="2"/>
      <c r="EJ722" s="2"/>
      <c r="EK722" s="2"/>
      <c r="EL722" s="2"/>
      <c r="EM722" s="2"/>
      <c r="EN722" s="2"/>
      <c r="EO722" s="2"/>
      <c r="EP722" s="2"/>
      <c r="EQ722" s="2"/>
      <c r="ER722" s="2"/>
      <c r="ES722" s="2"/>
      <c r="ET722" s="2"/>
      <c r="EU722" s="2"/>
      <c r="EV722" s="2"/>
      <c r="EW722" s="2"/>
      <c r="EX722" s="2"/>
      <c r="EY722" s="2"/>
      <c r="EZ722" s="2"/>
      <c r="FA722" s="2"/>
      <c r="FB722" s="2"/>
      <c r="FC722" s="2"/>
      <c r="FD722" s="2"/>
      <c r="FE722" s="2"/>
      <c r="FF722" s="2"/>
      <c r="FG722" s="2"/>
      <c r="FH722" s="2"/>
      <c r="FI722" s="2"/>
      <c r="FJ722" s="2"/>
      <c r="FK722" s="2"/>
      <c r="FL722" s="2"/>
      <c r="FM722" s="2"/>
      <c r="FN722" s="2"/>
      <c r="FO722" s="2"/>
      <c r="FP722" s="2"/>
      <c r="FQ722" s="2"/>
      <c r="FR722" s="2"/>
      <c r="FS722" s="2"/>
      <c r="FT722" s="2"/>
      <c r="FU722" s="2"/>
      <c r="FV722" s="2"/>
      <c r="FW722" s="2"/>
      <c r="FX722" s="2"/>
      <c r="FY722" s="2"/>
      <c r="FZ722" s="2"/>
      <c r="GA722" s="2"/>
      <c r="GB722" s="2"/>
      <c r="GC722" s="2"/>
      <c r="GD722" s="2"/>
      <c r="GE722" s="2"/>
      <c r="GF722" s="2"/>
      <c r="GG722" s="2"/>
      <c r="GH722" s="2"/>
      <c r="GI722" s="2"/>
      <c r="GJ722" s="2"/>
      <c r="GK722" s="2"/>
      <c r="GL722" s="2"/>
      <c r="GM722" s="2"/>
      <c r="GN722" s="2"/>
      <c r="GO722" s="2"/>
      <c r="GP722" s="2"/>
    </row>
    <row r="723" spans="6:198" s="1" customFormat="1" ht="12.75" customHeight="1">
      <c r="F723" s="81"/>
      <c r="G723" s="81"/>
      <c r="H723" s="380" t="s">
        <v>333</v>
      </c>
      <c r="I723" s="766" t="s">
        <v>334</v>
      </c>
      <c r="J723" s="766"/>
      <c r="K723" s="766"/>
      <c r="L723" s="766"/>
      <c r="M723" s="766"/>
      <c r="N723" s="766"/>
      <c r="O723" s="766"/>
      <c r="P723" s="766"/>
      <c r="Q723" s="766"/>
      <c r="R723" s="766"/>
      <c r="S723" s="766"/>
      <c r="T723" s="766"/>
      <c r="U723" s="766"/>
      <c r="V723" s="766"/>
      <c r="W723" s="766"/>
      <c r="X723" s="766"/>
      <c r="Y723" s="766"/>
      <c r="Z723" s="766"/>
      <c r="AA723" s="766"/>
      <c r="AB723" s="766"/>
      <c r="AC723" s="766"/>
      <c r="AD723" s="766"/>
      <c r="AE723" s="766"/>
      <c r="AF723" s="766"/>
      <c r="AG723" s="766"/>
      <c r="AH723" s="766"/>
      <c r="AI723" s="766"/>
      <c r="AJ723" s="766"/>
      <c r="AK723" s="766"/>
      <c r="AL723" s="766"/>
      <c r="AM723" s="766"/>
      <c r="AN723" s="766"/>
      <c r="AO723" s="766"/>
      <c r="AP723" s="766"/>
      <c r="AQ723" s="766"/>
      <c r="AR723" s="766"/>
      <c r="AS723" s="766"/>
      <c r="AT723" s="766"/>
      <c r="AU723" s="766"/>
      <c r="AV723" s="766"/>
      <c r="AW723" s="766"/>
      <c r="AX723" s="766"/>
      <c r="AY723" s="767" t="str">
        <f>[2]Triggers!F9</f>
        <v>No</v>
      </c>
      <c r="AZ723" s="767"/>
      <c r="BA723" s="767"/>
      <c r="BB723" s="767"/>
      <c r="BC723" s="767"/>
      <c r="BD723" s="268"/>
      <c r="BE723" s="357"/>
      <c r="BF723" s="594"/>
      <c r="BG723" s="594"/>
      <c r="BH723" s="594"/>
      <c r="BI723" s="81"/>
      <c r="BJ723" s="81"/>
      <c r="BK723" s="81"/>
      <c r="BR723" s="2"/>
      <c r="BS723" s="2"/>
      <c r="BT723" s="2"/>
      <c r="BU723" s="2"/>
      <c r="BV723" s="2"/>
      <c r="BW723" s="2"/>
      <c r="BX723" s="2"/>
      <c r="BY723" s="2"/>
      <c r="BZ723" s="2"/>
      <c r="CA723" s="2"/>
      <c r="CB723" s="2"/>
      <c r="CC723" s="2"/>
      <c r="CD723" s="2"/>
      <c r="CE723" s="2"/>
      <c r="CF723" s="2"/>
      <c r="CG723" s="2"/>
      <c r="CH723" s="2"/>
      <c r="CI723" s="2"/>
      <c r="CJ723" s="2"/>
      <c r="CK723" s="2"/>
      <c r="CL723" s="2"/>
      <c r="CM723" s="2"/>
      <c r="CN723" s="2"/>
      <c r="CO723" s="2"/>
      <c r="CP723" s="2"/>
      <c r="CQ723" s="2"/>
      <c r="CR723" s="2"/>
      <c r="CS723" s="2"/>
      <c r="CT723" s="2"/>
      <c r="CU723" s="2"/>
      <c r="CV723" s="2"/>
      <c r="CW723" s="2"/>
      <c r="CX723" s="2"/>
      <c r="CY723" s="2"/>
      <c r="CZ723" s="2"/>
      <c r="DA723" s="2"/>
      <c r="DB723" s="2"/>
      <c r="DC723" s="2"/>
      <c r="DD723" s="2"/>
      <c r="DE723" s="2"/>
      <c r="DF723" s="2"/>
      <c r="DG723" s="2"/>
      <c r="DH723" s="2"/>
      <c r="DI723" s="2"/>
      <c r="DJ723" s="2"/>
      <c r="DK723" s="2"/>
      <c r="DL723" s="2"/>
      <c r="DM723" s="2"/>
      <c r="DN723" s="2"/>
      <c r="DO723" s="2"/>
      <c r="DP723" s="2"/>
      <c r="DQ723" s="2"/>
      <c r="DR723" s="2"/>
      <c r="DS723" s="2"/>
      <c r="DT723" s="2"/>
      <c r="DU723" s="2"/>
      <c r="DV723" s="2"/>
      <c r="DW723" s="2"/>
      <c r="DX723" s="2"/>
      <c r="DY723" s="2"/>
      <c r="DZ723" s="2"/>
      <c r="EA723" s="2"/>
      <c r="EB723" s="2"/>
      <c r="EC723" s="2"/>
      <c r="ED723" s="2"/>
      <c r="EE723" s="2"/>
      <c r="EF723" s="2"/>
      <c r="EG723" s="2"/>
      <c r="EH723" s="2"/>
      <c r="EI723" s="2"/>
      <c r="EJ723" s="2"/>
      <c r="EK723" s="2"/>
      <c r="EL723" s="2"/>
      <c r="EM723" s="2"/>
      <c r="EN723" s="2"/>
      <c r="EO723" s="2"/>
      <c r="EP723" s="2"/>
      <c r="EQ723" s="2"/>
      <c r="ER723" s="2"/>
      <c r="ES723" s="2"/>
      <c r="ET723" s="2"/>
      <c r="EU723" s="2"/>
      <c r="EV723" s="2"/>
      <c r="EW723" s="2"/>
      <c r="EX723" s="2"/>
      <c r="EY723" s="2"/>
      <c r="EZ723" s="2"/>
      <c r="FA723" s="2"/>
      <c r="FB723" s="2"/>
      <c r="FC723" s="2"/>
      <c r="FD723" s="2"/>
      <c r="FE723" s="2"/>
      <c r="FF723" s="2"/>
      <c r="FG723" s="2"/>
      <c r="FH723" s="2"/>
      <c r="FI723" s="2"/>
      <c r="FJ723" s="2"/>
      <c r="FK723" s="2"/>
      <c r="FL723" s="2"/>
      <c r="FM723" s="2"/>
      <c r="FN723" s="2"/>
      <c r="FO723" s="2"/>
      <c r="FP723" s="2"/>
      <c r="FQ723" s="2"/>
      <c r="FR723" s="2"/>
      <c r="FS723" s="2"/>
      <c r="FT723" s="2"/>
      <c r="FU723" s="2"/>
      <c r="FV723" s="2"/>
      <c r="FW723" s="2"/>
      <c r="FX723" s="2"/>
      <c r="FY723" s="2"/>
      <c r="FZ723" s="2"/>
      <c r="GA723" s="2"/>
      <c r="GB723" s="2"/>
      <c r="GC723" s="2"/>
      <c r="GD723" s="2"/>
      <c r="GE723" s="2"/>
      <c r="GF723" s="2"/>
      <c r="GG723" s="2"/>
      <c r="GH723" s="2"/>
      <c r="GI723" s="2"/>
      <c r="GJ723" s="2"/>
      <c r="GK723" s="2"/>
      <c r="GL723" s="2"/>
      <c r="GM723" s="2"/>
      <c r="GN723" s="2"/>
      <c r="GO723" s="2"/>
      <c r="GP723" s="2"/>
    </row>
    <row r="724" spans="6:198" s="1" customFormat="1" ht="12.75" customHeight="1">
      <c r="F724" s="81"/>
      <c r="G724" s="81"/>
      <c r="H724" s="381"/>
      <c r="I724" s="766"/>
      <c r="J724" s="766"/>
      <c r="K724" s="766"/>
      <c r="L724" s="766"/>
      <c r="M724" s="766"/>
      <c r="N724" s="766"/>
      <c r="O724" s="766"/>
      <c r="P724" s="766"/>
      <c r="Q724" s="766"/>
      <c r="R724" s="766"/>
      <c r="S724" s="766"/>
      <c r="T724" s="766"/>
      <c r="U724" s="766"/>
      <c r="V724" s="766"/>
      <c r="W724" s="766"/>
      <c r="X724" s="766"/>
      <c r="Y724" s="766"/>
      <c r="Z724" s="766"/>
      <c r="AA724" s="766"/>
      <c r="AB724" s="766"/>
      <c r="AC724" s="766"/>
      <c r="AD724" s="766"/>
      <c r="AE724" s="766"/>
      <c r="AF724" s="766"/>
      <c r="AG724" s="766"/>
      <c r="AH724" s="766"/>
      <c r="AI724" s="766"/>
      <c r="AJ724" s="766"/>
      <c r="AK724" s="766"/>
      <c r="AL724" s="766"/>
      <c r="AM724" s="766"/>
      <c r="AN724" s="766"/>
      <c r="AO724" s="766"/>
      <c r="AP724" s="766"/>
      <c r="AQ724" s="766"/>
      <c r="AR724" s="766"/>
      <c r="AS724" s="766"/>
      <c r="AT724" s="766"/>
      <c r="AU724" s="766"/>
      <c r="AV724" s="766"/>
      <c r="AW724" s="766"/>
      <c r="AX724" s="766"/>
      <c r="AY724" s="767"/>
      <c r="AZ724" s="767"/>
      <c r="BA724" s="767"/>
      <c r="BB724" s="767"/>
      <c r="BC724" s="767"/>
      <c r="BD724" s="268"/>
      <c r="BE724" s="357"/>
      <c r="BF724" s="594"/>
      <c r="BG724" s="594"/>
      <c r="BH724" s="594"/>
      <c r="BI724" s="81"/>
      <c r="BJ724" s="81"/>
      <c r="BK724" s="81"/>
      <c r="BR724" s="2"/>
      <c r="BS724" s="2"/>
      <c r="BT724" s="2"/>
      <c r="BU724" s="2"/>
      <c r="BV724" s="2"/>
      <c r="BW724" s="2"/>
      <c r="BX724" s="2"/>
      <c r="BY724" s="2"/>
      <c r="BZ724" s="2"/>
      <c r="CA724" s="2"/>
      <c r="CB724" s="2"/>
      <c r="CC724" s="2"/>
      <c r="CD724" s="2"/>
      <c r="CE724" s="2"/>
      <c r="CF724" s="2"/>
      <c r="CG724" s="2"/>
      <c r="CH724" s="2"/>
      <c r="CI724" s="2"/>
      <c r="CJ724" s="2"/>
      <c r="CK724" s="2"/>
      <c r="CL724" s="2"/>
      <c r="CM724" s="2"/>
      <c r="CN724" s="2"/>
      <c r="CO724" s="2"/>
      <c r="CP724" s="2"/>
      <c r="CQ724" s="2"/>
      <c r="CR724" s="2"/>
      <c r="CS724" s="2"/>
      <c r="CT724" s="2"/>
      <c r="CU724" s="2"/>
      <c r="CV724" s="2"/>
      <c r="CW724" s="2"/>
      <c r="CX724" s="2"/>
      <c r="CY724" s="2"/>
      <c r="CZ724" s="2"/>
      <c r="DA724" s="2"/>
      <c r="DB724" s="2"/>
      <c r="DC724" s="2"/>
      <c r="DD724" s="2"/>
      <c r="DE724" s="2"/>
      <c r="DF724" s="2"/>
      <c r="DG724" s="2"/>
      <c r="DH724" s="2"/>
      <c r="DI724" s="2"/>
      <c r="DJ724" s="2"/>
      <c r="DK724" s="2"/>
      <c r="DL724" s="2"/>
      <c r="DM724" s="2"/>
      <c r="DN724" s="2"/>
      <c r="DO724" s="2"/>
      <c r="DP724" s="2"/>
      <c r="DQ724" s="2"/>
      <c r="DR724" s="2"/>
      <c r="DS724" s="2"/>
      <c r="DT724" s="2"/>
      <c r="DU724" s="2"/>
      <c r="DV724" s="2"/>
      <c r="DW724" s="2"/>
      <c r="DX724" s="2"/>
      <c r="DY724" s="2"/>
      <c r="DZ724" s="2"/>
      <c r="EA724" s="2"/>
      <c r="EB724" s="2"/>
      <c r="EC724" s="2"/>
      <c r="ED724" s="2"/>
      <c r="EE724" s="2"/>
      <c r="EF724" s="2"/>
      <c r="EG724" s="2"/>
      <c r="EH724" s="2"/>
      <c r="EI724" s="2"/>
      <c r="EJ724" s="2"/>
      <c r="EK724" s="2"/>
      <c r="EL724" s="2"/>
      <c r="EM724" s="2"/>
      <c r="EN724" s="2"/>
      <c r="EO724" s="2"/>
      <c r="EP724" s="2"/>
      <c r="EQ724" s="2"/>
      <c r="ER724" s="2"/>
      <c r="ES724" s="2"/>
      <c r="ET724" s="2"/>
      <c r="EU724" s="2"/>
      <c r="EV724" s="2"/>
      <c r="EW724" s="2"/>
      <c r="EX724" s="2"/>
      <c r="EY724" s="2"/>
      <c r="EZ724" s="2"/>
      <c r="FA724" s="2"/>
      <c r="FB724" s="2"/>
      <c r="FC724" s="2"/>
      <c r="FD724" s="2"/>
      <c r="FE724" s="2"/>
      <c r="FF724" s="2"/>
      <c r="FG724" s="2"/>
      <c r="FH724" s="2"/>
      <c r="FI724" s="2"/>
      <c r="FJ724" s="2"/>
      <c r="FK724" s="2"/>
      <c r="FL724" s="2"/>
      <c r="FM724" s="2"/>
      <c r="FN724" s="2"/>
      <c r="FO724" s="2"/>
      <c r="FP724" s="2"/>
      <c r="FQ724" s="2"/>
      <c r="FR724" s="2"/>
      <c r="FS724" s="2"/>
      <c r="FT724" s="2"/>
      <c r="FU724" s="2"/>
      <c r="FV724" s="2"/>
      <c r="FW724" s="2"/>
      <c r="FX724" s="2"/>
      <c r="FY724" s="2"/>
      <c r="FZ724" s="2"/>
      <c r="GA724" s="2"/>
      <c r="GB724" s="2"/>
      <c r="GC724" s="2"/>
      <c r="GD724" s="2"/>
      <c r="GE724" s="2"/>
      <c r="GF724" s="2"/>
      <c r="GG724" s="2"/>
      <c r="GH724" s="2"/>
      <c r="GI724" s="2"/>
      <c r="GJ724" s="2"/>
      <c r="GK724" s="2"/>
      <c r="GL724" s="2"/>
      <c r="GM724" s="2"/>
      <c r="GN724" s="2"/>
      <c r="GO724" s="2"/>
      <c r="GP724" s="2"/>
    </row>
    <row r="725" spans="6:198" s="1" customFormat="1" ht="12.75" customHeight="1">
      <c r="F725" s="81"/>
      <c r="G725" s="81"/>
      <c r="H725" s="380" t="s">
        <v>335</v>
      </c>
      <c r="I725" s="766" t="s">
        <v>336</v>
      </c>
      <c r="J725" s="766"/>
      <c r="K725" s="766"/>
      <c r="L725" s="766"/>
      <c r="M725" s="766"/>
      <c r="N725" s="766"/>
      <c r="O725" s="766"/>
      <c r="P725" s="766"/>
      <c r="Q725" s="766"/>
      <c r="R725" s="766"/>
      <c r="S725" s="766"/>
      <c r="T725" s="766"/>
      <c r="U725" s="766"/>
      <c r="V725" s="766"/>
      <c r="W725" s="766"/>
      <c r="X725" s="766"/>
      <c r="Y725" s="766"/>
      <c r="Z725" s="766"/>
      <c r="AA725" s="766"/>
      <c r="AB725" s="766"/>
      <c r="AC725" s="766"/>
      <c r="AD725" s="766"/>
      <c r="AE725" s="766"/>
      <c r="AF725" s="766"/>
      <c r="AG725" s="766"/>
      <c r="AH725" s="766"/>
      <c r="AI725" s="766"/>
      <c r="AJ725" s="766"/>
      <c r="AK725" s="766"/>
      <c r="AL725" s="766"/>
      <c r="AM725" s="766"/>
      <c r="AN725" s="766"/>
      <c r="AO725" s="766"/>
      <c r="AP725" s="766"/>
      <c r="AQ725" s="766"/>
      <c r="AR725" s="766"/>
      <c r="AS725" s="766"/>
      <c r="AT725" s="766"/>
      <c r="AU725" s="766"/>
      <c r="AV725" s="766"/>
      <c r="AW725" s="766"/>
      <c r="AX725" s="766"/>
      <c r="AY725" s="767" t="str">
        <f>[2]Triggers!F10</f>
        <v>No</v>
      </c>
      <c r="AZ725" s="767"/>
      <c r="BA725" s="767"/>
      <c r="BB725" s="767"/>
      <c r="BC725" s="767"/>
      <c r="BD725" s="268"/>
      <c r="BE725" s="357"/>
      <c r="BF725" s="594"/>
      <c r="BG725" s="594"/>
      <c r="BH725" s="594"/>
      <c r="BI725" s="81"/>
      <c r="BJ725" s="81"/>
      <c r="BK725" s="81"/>
      <c r="BR725" s="2"/>
      <c r="BS725" s="2"/>
      <c r="BT725" s="2"/>
      <c r="BU725" s="2"/>
      <c r="BV725" s="2"/>
      <c r="BW725" s="2"/>
      <c r="BX725" s="2"/>
      <c r="BY725" s="2"/>
      <c r="BZ725" s="2"/>
      <c r="CA725" s="2"/>
      <c r="CB725" s="2"/>
      <c r="CC725" s="2"/>
      <c r="CD725" s="2"/>
      <c r="CE725" s="2"/>
      <c r="CF725" s="2"/>
      <c r="CG725" s="2"/>
      <c r="CH725" s="2"/>
      <c r="CI725" s="2"/>
      <c r="CJ725" s="2"/>
      <c r="CK725" s="2"/>
      <c r="CL725" s="2"/>
      <c r="CM725" s="2"/>
      <c r="CN725" s="2"/>
      <c r="CO725" s="2"/>
      <c r="CP725" s="2"/>
      <c r="CQ725" s="2"/>
      <c r="CR725" s="2"/>
      <c r="CS725" s="2"/>
      <c r="CT725" s="2"/>
      <c r="CU725" s="2"/>
      <c r="CV725" s="2"/>
      <c r="CW725" s="2"/>
      <c r="CX725" s="2"/>
      <c r="CY725" s="2"/>
      <c r="CZ725" s="2"/>
      <c r="DA725" s="2"/>
      <c r="DB725" s="2"/>
      <c r="DC725" s="2"/>
      <c r="DD725" s="2"/>
      <c r="DE725" s="2"/>
      <c r="DF725" s="2"/>
      <c r="DG725" s="2"/>
      <c r="DH725" s="2"/>
      <c r="DI725" s="2"/>
      <c r="DJ725" s="2"/>
      <c r="DK725" s="2"/>
      <c r="DL725" s="2"/>
      <c r="DM725" s="2"/>
      <c r="DN725" s="2"/>
      <c r="DO725" s="2"/>
      <c r="DP725" s="2"/>
      <c r="DQ725" s="2"/>
      <c r="DR725" s="2"/>
      <c r="DS725" s="2"/>
      <c r="DT725" s="2"/>
      <c r="DU725" s="2"/>
      <c r="DV725" s="2"/>
      <c r="DW725" s="2"/>
      <c r="DX725" s="2"/>
      <c r="DY725" s="2"/>
      <c r="DZ725" s="2"/>
      <c r="EA725" s="2"/>
      <c r="EB725" s="2"/>
      <c r="EC725" s="2"/>
      <c r="ED725" s="2"/>
      <c r="EE725" s="2"/>
      <c r="EF725" s="2"/>
      <c r="EG725" s="2"/>
      <c r="EH725" s="2"/>
      <c r="EI725" s="2"/>
      <c r="EJ725" s="2"/>
      <c r="EK725" s="2"/>
      <c r="EL725" s="2"/>
      <c r="EM725" s="2"/>
      <c r="EN725" s="2"/>
      <c r="EO725" s="2"/>
      <c r="EP725" s="2"/>
      <c r="EQ725" s="2"/>
      <c r="ER725" s="2"/>
      <c r="ES725" s="2"/>
      <c r="ET725" s="2"/>
      <c r="EU725" s="2"/>
      <c r="EV725" s="2"/>
      <c r="EW725" s="2"/>
      <c r="EX725" s="2"/>
      <c r="EY725" s="2"/>
      <c r="EZ725" s="2"/>
      <c r="FA725" s="2"/>
      <c r="FB725" s="2"/>
      <c r="FC725" s="2"/>
      <c r="FD725" s="2"/>
      <c r="FE725" s="2"/>
      <c r="FF725" s="2"/>
      <c r="FG725" s="2"/>
      <c r="FH725" s="2"/>
      <c r="FI725" s="2"/>
      <c r="FJ725" s="2"/>
      <c r="FK725" s="2"/>
      <c r="FL725" s="2"/>
      <c r="FM725" s="2"/>
      <c r="FN725" s="2"/>
      <c r="FO725" s="2"/>
      <c r="FP725" s="2"/>
      <c r="FQ725" s="2"/>
      <c r="FR725" s="2"/>
      <c r="FS725" s="2"/>
      <c r="FT725" s="2"/>
      <c r="FU725" s="2"/>
      <c r="FV725" s="2"/>
      <c r="FW725" s="2"/>
      <c r="FX725" s="2"/>
      <c r="FY725" s="2"/>
      <c r="FZ725" s="2"/>
      <c r="GA725" s="2"/>
      <c r="GB725" s="2"/>
      <c r="GC725" s="2"/>
      <c r="GD725" s="2"/>
      <c r="GE725" s="2"/>
      <c r="GF725" s="2"/>
      <c r="GG725" s="2"/>
      <c r="GH725" s="2"/>
      <c r="GI725" s="2"/>
      <c r="GJ725" s="2"/>
      <c r="GK725" s="2"/>
      <c r="GL725" s="2"/>
      <c r="GM725" s="2"/>
      <c r="GN725" s="2"/>
      <c r="GO725" s="2"/>
      <c r="GP725" s="2"/>
    </row>
    <row r="726" spans="6:198" s="1" customFormat="1" ht="12.75" customHeight="1">
      <c r="F726" s="81"/>
      <c r="G726" s="81"/>
      <c r="H726" s="380"/>
      <c r="I726" s="766"/>
      <c r="J726" s="766"/>
      <c r="K726" s="766"/>
      <c r="L726" s="766"/>
      <c r="M726" s="766"/>
      <c r="N726" s="766"/>
      <c r="O726" s="766"/>
      <c r="P726" s="766"/>
      <c r="Q726" s="766"/>
      <c r="R726" s="766"/>
      <c r="S726" s="766"/>
      <c r="T726" s="766"/>
      <c r="U726" s="766"/>
      <c r="V726" s="766"/>
      <c r="W726" s="766"/>
      <c r="X726" s="766"/>
      <c r="Y726" s="766"/>
      <c r="Z726" s="766"/>
      <c r="AA726" s="766"/>
      <c r="AB726" s="766"/>
      <c r="AC726" s="766"/>
      <c r="AD726" s="766"/>
      <c r="AE726" s="766"/>
      <c r="AF726" s="766"/>
      <c r="AG726" s="766"/>
      <c r="AH726" s="766"/>
      <c r="AI726" s="766"/>
      <c r="AJ726" s="766"/>
      <c r="AK726" s="766"/>
      <c r="AL726" s="766"/>
      <c r="AM726" s="766"/>
      <c r="AN726" s="766"/>
      <c r="AO726" s="766"/>
      <c r="AP726" s="766"/>
      <c r="AQ726" s="766"/>
      <c r="AR726" s="766"/>
      <c r="AS726" s="766"/>
      <c r="AT726" s="766"/>
      <c r="AU726" s="766"/>
      <c r="AV726" s="766"/>
      <c r="AW726" s="766"/>
      <c r="AX726" s="766"/>
      <c r="AY726" s="767"/>
      <c r="AZ726" s="767"/>
      <c r="BA726" s="767"/>
      <c r="BB726" s="767"/>
      <c r="BC726" s="767"/>
      <c r="BD726" s="268"/>
      <c r="BE726" s="357"/>
      <c r="BF726" s="594"/>
      <c r="BG726" s="594"/>
      <c r="BH726" s="594"/>
      <c r="BI726" s="81"/>
      <c r="BJ726" s="81"/>
      <c r="BK726" s="81"/>
      <c r="BR726" s="2"/>
      <c r="BS726" s="2"/>
      <c r="BT726" s="2"/>
      <c r="BU726" s="2"/>
      <c r="BV726" s="2"/>
      <c r="BW726" s="2"/>
      <c r="BX726" s="2"/>
      <c r="BY726" s="2"/>
      <c r="BZ726" s="2"/>
      <c r="CA726" s="2"/>
      <c r="CB726" s="2"/>
      <c r="CC726" s="2"/>
      <c r="CD726" s="2"/>
      <c r="CE726" s="2"/>
      <c r="CF726" s="2"/>
      <c r="CG726" s="2"/>
      <c r="CH726" s="2"/>
      <c r="CI726" s="2"/>
      <c r="CJ726" s="2"/>
      <c r="CK726" s="2"/>
      <c r="CL726" s="2"/>
      <c r="CM726" s="2"/>
      <c r="CN726" s="2"/>
      <c r="CO726" s="2"/>
      <c r="CP726" s="2"/>
      <c r="CQ726" s="2"/>
      <c r="CR726" s="2"/>
      <c r="CS726" s="2"/>
      <c r="CT726" s="2"/>
      <c r="CU726" s="2"/>
      <c r="CV726" s="2"/>
      <c r="CW726" s="2"/>
      <c r="CX726" s="2"/>
      <c r="CY726" s="2"/>
      <c r="CZ726" s="2"/>
      <c r="DA726" s="2"/>
      <c r="DB726" s="2"/>
      <c r="DC726" s="2"/>
      <c r="DD726" s="2"/>
      <c r="DE726" s="2"/>
      <c r="DF726" s="2"/>
      <c r="DG726" s="2"/>
      <c r="DH726" s="2"/>
      <c r="DI726" s="2"/>
      <c r="DJ726" s="2"/>
      <c r="DK726" s="2"/>
      <c r="DL726" s="2"/>
      <c r="DM726" s="2"/>
      <c r="DN726" s="2"/>
      <c r="DO726" s="2"/>
      <c r="DP726" s="2"/>
      <c r="DQ726" s="2"/>
      <c r="DR726" s="2"/>
      <c r="DS726" s="2"/>
      <c r="DT726" s="2"/>
      <c r="DU726" s="2"/>
      <c r="DV726" s="2"/>
      <c r="DW726" s="2"/>
      <c r="DX726" s="2"/>
      <c r="DY726" s="2"/>
      <c r="DZ726" s="2"/>
      <c r="EA726" s="2"/>
      <c r="EB726" s="2"/>
      <c r="EC726" s="2"/>
      <c r="ED726" s="2"/>
      <c r="EE726" s="2"/>
      <c r="EF726" s="2"/>
      <c r="EG726" s="2"/>
      <c r="EH726" s="2"/>
      <c r="EI726" s="2"/>
      <c r="EJ726" s="2"/>
      <c r="EK726" s="2"/>
      <c r="EL726" s="2"/>
      <c r="EM726" s="2"/>
      <c r="EN726" s="2"/>
      <c r="EO726" s="2"/>
      <c r="EP726" s="2"/>
      <c r="EQ726" s="2"/>
      <c r="ER726" s="2"/>
      <c r="ES726" s="2"/>
      <c r="ET726" s="2"/>
      <c r="EU726" s="2"/>
      <c r="EV726" s="2"/>
      <c r="EW726" s="2"/>
      <c r="EX726" s="2"/>
      <c r="EY726" s="2"/>
      <c r="EZ726" s="2"/>
      <c r="FA726" s="2"/>
      <c r="FB726" s="2"/>
      <c r="FC726" s="2"/>
      <c r="FD726" s="2"/>
      <c r="FE726" s="2"/>
      <c r="FF726" s="2"/>
      <c r="FG726" s="2"/>
      <c r="FH726" s="2"/>
      <c r="FI726" s="2"/>
      <c r="FJ726" s="2"/>
      <c r="FK726" s="2"/>
      <c r="FL726" s="2"/>
      <c r="FM726" s="2"/>
      <c r="FN726" s="2"/>
      <c r="FO726" s="2"/>
      <c r="FP726" s="2"/>
      <c r="FQ726" s="2"/>
      <c r="FR726" s="2"/>
      <c r="FS726" s="2"/>
      <c r="FT726" s="2"/>
      <c r="FU726" s="2"/>
      <c r="FV726" s="2"/>
      <c r="FW726" s="2"/>
      <c r="FX726" s="2"/>
      <c r="FY726" s="2"/>
      <c r="FZ726" s="2"/>
      <c r="GA726" s="2"/>
      <c r="GB726" s="2"/>
      <c r="GC726" s="2"/>
      <c r="GD726" s="2"/>
      <c r="GE726" s="2"/>
      <c r="GF726" s="2"/>
      <c r="GG726" s="2"/>
      <c r="GH726" s="2"/>
      <c r="GI726" s="2"/>
      <c r="GJ726" s="2"/>
      <c r="GK726" s="2"/>
      <c r="GL726" s="2"/>
      <c r="GM726" s="2"/>
      <c r="GN726" s="2"/>
      <c r="GO726" s="2"/>
      <c r="GP726" s="2"/>
    </row>
    <row r="727" spans="6:198" s="1" customFormat="1" ht="12.75" customHeight="1">
      <c r="F727" s="81"/>
      <c r="G727" s="81"/>
      <c r="H727" s="380"/>
      <c r="I727" s="766"/>
      <c r="J727" s="766"/>
      <c r="K727" s="766"/>
      <c r="L727" s="766"/>
      <c r="M727" s="766"/>
      <c r="N727" s="766"/>
      <c r="O727" s="766"/>
      <c r="P727" s="766"/>
      <c r="Q727" s="766"/>
      <c r="R727" s="766"/>
      <c r="S727" s="766"/>
      <c r="T727" s="766"/>
      <c r="U727" s="766"/>
      <c r="V727" s="766"/>
      <c r="W727" s="766"/>
      <c r="X727" s="766"/>
      <c r="Y727" s="766"/>
      <c r="Z727" s="766"/>
      <c r="AA727" s="766"/>
      <c r="AB727" s="766"/>
      <c r="AC727" s="766"/>
      <c r="AD727" s="766"/>
      <c r="AE727" s="766"/>
      <c r="AF727" s="766"/>
      <c r="AG727" s="766"/>
      <c r="AH727" s="766"/>
      <c r="AI727" s="766"/>
      <c r="AJ727" s="766"/>
      <c r="AK727" s="766"/>
      <c r="AL727" s="766"/>
      <c r="AM727" s="766"/>
      <c r="AN727" s="766"/>
      <c r="AO727" s="766"/>
      <c r="AP727" s="766"/>
      <c r="AQ727" s="766"/>
      <c r="AR727" s="766"/>
      <c r="AS727" s="766"/>
      <c r="AT727" s="766"/>
      <c r="AU727" s="766"/>
      <c r="AV727" s="766"/>
      <c r="AW727" s="766"/>
      <c r="AX727" s="766"/>
      <c r="AY727" s="767"/>
      <c r="AZ727" s="767"/>
      <c r="BA727" s="767"/>
      <c r="BB727" s="767"/>
      <c r="BC727" s="767"/>
      <c r="BD727" s="268"/>
      <c r="BE727" s="357"/>
      <c r="BF727" s="594"/>
      <c r="BG727" s="594"/>
      <c r="BH727" s="594"/>
      <c r="BI727" s="81"/>
      <c r="BJ727" s="81"/>
      <c r="BK727" s="81"/>
      <c r="BR727" s="2"/>
      <c r="BS727" s="2"/>
      <c r="BT727" s="2"/>
      <c r="BU727" s="2"/>
      <c r="BV727" s="2"/>
      <c r="BW727" s="2"/>
      <c r="BX727" s="2"/>
      <c r="BY727" s="2"/>
      <c r="BZ727" s="2"/>
      <c r="CA727" s="2"/>
      <c r="CB727" s="2"/>
      <c r="CC727" s="2"/>
      <c r="CD727" s="2"/>
      <c r="CE727" s="2"/>
      <c r="CF727" s="2"/>
      <c r="CG727" s="2"/>
      <c r="CH727" s="2"/>
      <c r="CI727" s="2"/>
      <c r="CJ727" s="2"/>
      <c r="CK727" s="2"/>
      <c r="CL727" s="2"/>
      <c r="CM727" s="2"/>
      <c r="CN727" s="2"/>
      <c r="CO727" s="2"/>
      <c r="CP727" s="2"/>
      <c r="CQ727" s="2"/>
      <c r="CR727" s="2"/>
      <c r="CS727" s="2"/>
      <c r="CT727" s="2"/>
      <c r="CU727" s="2"/>
      <c r="CV727" s="2"/>
      <c r="CW727" s="2"/>
      <c r="CX727" s="2"/>
      <c r="CY727" s="2"/>
      <c r="CZ727" s="2"/>
      <c r="DA727" s="2"/>
      <c r="DB727" s="2"/>
      <c r="DC727" s="2"/>
      <c r="DD727" s="2"/>
      <c r="DE727" s="2"/>
      <c r="DF727" s="2"/>
      <c r="DG727" s="2"/>
      <c r="DH727" s="2"/>
      <c r="DI727" s="2"/>
      <c r="DJ727" s="2"/>
      <c r="DK727" s="2"/>
      <c r="DL727" s="2"/>
      <c r="DM727" s="2"/>
      <c r="DN727" s="2"/>
      <c r="DO727" s="2"/>
      <c r="DP727" s="2"/>
      <c r="DQ727" s="2"/>
      <c r="DR727" s="2"/>
      <c r="DS727" s="2"/>
      <c r="DT727" s="2"/>
      <c r="DU727" s="2"/>
      <c r="DV727" s="2"/>
      <c r="DW727" s="2"/>
      <c r="DX727" s="2"/>
      <c r="DY727" s="2"/>
      <c r="DZ727" s="2"/>
      <c r="EA727" s="2"/>
      <c r="EB727" s="2"/>
      <c r="EC727" s="2"/>
      <c r="ED727" s="2"/>
      <c r="EE727" s="2"/>
      <c r="EF727" s="2"/>
      <c r="EG727" s="2"/>
      <c r="EH727" s="2"/>
      <c r="EI727" s="2"/>
      <c r="EJ727" s="2"/>
      <c r="EK727" s="2"/>
      <c r="EL727" s="2"/>
      <c r="EM727" s="2"/>
      <c r="EN727" s="2"/>
      <c r="EO727" s="2"/>
      <c r="EP727" s="2"/>
      <c r="EQ727" s="2"/>
      <c r="ER727" s="2"/>
      <c r="ES727" s="2"/>
      <c r="ET727" s="2"/>
      <c r="EU727" s="2"/>
      <c r="EV727" s="2"/>
      <c r="EW727" s="2"/>
      <c r="EX727" s="2"/>
      <c r="EY727" s="2"/>
      <c r="EZ727" s="2"/>
      <c r="FA727" s="2"/>
      <c r="FB727" s="2"/>
      <c r="FC727" s="2"/>
      <c r="FD727" s="2"/>
      <c r="FE727" s="2"/>
      <c r="FF727" s="2"/>
      <c r="FG727" s="2"/>
      <c r="FH727" s="2"/>
      <c r="FI727" s="2"/>
      <c r="FJ727" s="2"/>
      <c r="FK727" s="2"/>
      <c r="FL727" s="2"/>
      <c r="FM727" s="2"/>
      <c r="FN727" s="2"/>
      <c r="FO727" s="2"/>
      <c r="FP727" s="2"/>
      <c r="FQ727" s="2"/>
      <c r="FR727" s="2"/>
      <c r="FS727" s="2"/>
      <c r="FT727" s="2"/>
      <c r="FU727" s="2"/>
      <c r="FV727" s="2"/>
      <c r="FW727" s="2"/>
      <c r="FX727" s="2"/>
      <c r="FY727" s="2"/>
      <c r="FZ727" s="2"/>
      <c r="GA727" s="2"/>
      <c r="GB727" s="2"/>
      <c r="GC727" s="2"/>
      <c r="GD727" s="2"/>
      <c r="GE727" s="2"/>
      <c r="GF727" s="2"/>
      <c r="GG727" s="2"/>
      <c r="GH727" s="2"/>
      <c r="GI727" s="2"/>
      <c r="GJ727" s="2"/>
      <c r="GK727" s="2"/>
      <c r="GL727" s="2"/>
      <c r="GM727" s="2"/>
      <c r="GN727" s="2"/>
      <c r="GO727" s="2"/>
      <c r="GP727" s="2"/>
    </row>
    <row r="728" spans="6:198" s="1" customFormat="1" ht="12.75" customHeight="1">
      <c r="F728" s="81"/>
      <c r="G728" s="81"/>
      <c r="H728" s="380"/>
      <c r="I728" s="766"/>
      <c r="J728" s="766"/>
      <c r="K728" s="766"/>
      <c r="L728" s="766"/>
      <c r="M728" s="766"/>
      <c r="N728" s="766"/>
      <c r="O728" s="766"/>
      <c r="P728" s="766"/>
      <c r="Q728" s="766"/>
      <c r="R728" s="766"/>
      <c r="S728" s="766"/>
      <c r="T728" s="766"/>
      <c r="U728" s="766"/>
      <c r="V728" s="766"/>
      <c r="W728" s="766"/>
      <c r="X728" s="766"/>
      <c r="Y728" s="766"/>
      <c r="Z728" s="766"/>
      <c r="AA728" s="766"/>
      <c r="AB728" s="766"/>
      <c r="AC728" s="766"/>
      <c r="AD728" s="766"/>
      <c r="AE728" s="766"/>
      <c r="AF728" s="766"/>
      <c r="AG728" s="766"/>
      <c r="AH728" s="766"/>
      <c r="AI728" s="766"/>
      <c r="AJ728" s="766"/>
      <c r="AK728" s="766"/>
      <c r="AL728" s="766"/>
      <c r="AM728" s="766"/>
      <c r="AN728" s="766"/>
      <c r="AO728" s="766"/>
      <c r="AP728" s="766"/>
      <c r="AQ728" s="766"/>
      <c r="AR728" s="766"/>
      <c r="AS728" s="766"/>
      <c r="AT728" s="766"/>
      <c r="AU728" s="766"/>
      <c r="AV728" s="766"/>
      <c r="AW728" s="766"/>
      <c r="AX728" s="766"/>
      <c r="AY728" s="767"/>
      <c r="AZ728" s="767"/>
      <c r="BA728" s="767"/>
      <c r="BB728" s="767"/>
      <c r="BC728" s="767"/>
      <c r="BD728" s="268"/>
      <c r="BE728" s="357"/>
      <c r="BF728" s="593"/>
      <c r="BG728" s="593"/>
      <c r="BH728" s="593"/>
      <c r="BI728" s="81"/>
      <c r="BJ728" s="81"/>
      <c r="BK728" s="81"/>
      <c r="BR728" s="2"/>
      <c r="BS728" s="2"/>
      <c r="BT728" s="2"/>
      <c r="BU728" s="2"/>
      <c r="BV728" s="2"/>
      <c r="BW728" s="2"/>
      <c r="BX728" s="2"/>
      <c r="BY728" s="2"/>
      <c r="BZ728" s="2"/>
      <c r="CA728" s="2"/>
      <c r="CB728" s="2"/>
      <c r="CC728" s="2"/>
      <c r="CD728" s="2"/>
      <c r="CE728" s="2"/>
      <c r="CF728" s="2"/>
      <c r="CG728" s="2"/>
      <c r="CH728" s="2"/>
      <c r="CI728" s="2"/>
      <c r="CJ728" s="2"/>
      <c r="CK728" s="2"/>
      <c r="CL728" s="2"/>
      <c r="CM728" s="2"/>
      <c r="CN728" s="2"/>
      <c r="CO728" s="2"/>
      <c r="CP728" s="2"/>
      <c r="CQ728" s="2"/>
      <c r="CR728" s="2"/>
      <c r="CS728" s="2"/>
      <c r="CT728" s="2"/>
      <c r="CU728" s="2"/>
      <c r="CV728" s="2"/>
      <c r="CW728" s="2"/>
      <c r="CX728" s="2"/>
      <c r="CY728" s="2"/>
      <c r="CZ728" s="2"/>
      <c r="DA728" s="2"/>
      <c r="DB728" s="2"/>
      <c r="DC728" s="2"/>
      <c r="DD728" s="2"/>
      <c r="DE728" s="2"/>
      <c r="DF728" s="2"/>
      <c r="DG728" s="2"/>
      <c r="DH728" s="2"/>
      <c r="DI728" s="2"/>
      <c r="DJ728" s="2"/>
      <c r="DK728" s="2"/>
      <c r="DL728" s="2"/>
      <c r="DM728" s="2"/>
      <c r="DN728" s="2"/>
      <c r="DO728" s="2"/>
      <c r="DP728" s="2"/>
      <c r="DQ728" s="2"/>
      <c r="DR728" s="2"/>
      <c r="DS728" s="2"/>
      <c r="DT728" s="2"/>
      <c r="DU728" s="2"/>
      <c r="DV728" s="2"/>
      <c r="DW728" s="2"/>
      <c r="DX728" s="2"/>
      <c r="DY728" s="2"/>
      <c r="DZ728" s="2"/>
      <c r="EA728" s="2"/>
      <c r="EB728" s="2"/>
      <c r="EC728" s="2"/>
      <c r="ED728" s="2"/>
      <c r="EE728" s="2"/>
      <c r="EF728" s="2"/>
      <c r="EG728" s="2"/>
      <c r="EH728" s="2"/>
      <c r="EI728" s="2"/>
      <c r="EJ728" s="2"/>
      <c r="EK728" s="2"/>
      <c r="EL728" s="2"/>
      <c r="EM728" s="2"/>
      <c r="EN728" s="2"/>
      <c r="EO728" s="2"/>
      <c r="EP728" s="2"/>
      <c r="EQ728" s="2"/>
      <c r="ER728" s="2"/>
      <c r="ES728" s="2"/>
      <c r="ET728" s="2"/>
      <c r="EU728" s="2"/>
      <c r="EV728" s="2"/>
      <c r="EW728" s="2"/>
      <c r="EX728" s="2"/>
      <c r="EY728" s="2"/>
      <c r="EZ728" s="2"/>
      <c r="FA728" s="2"/>
      <c r="FB728" s="2"/>
      <c r="FC728" s="2"/>
      <c r="FD728" s="2"/>
      <c r="FE728" s="2"/>
      <c r="FF728" s="2"/>
      <c r="FG728" s="2"/>
      <c r="FH728" s="2"/>
      <c r="FI728" s="2"/>
      <c r="FJ728" s="2"/>
      <c r="FK728" s="2"/>
      <c r="FL728" s="2"/>
      <c r="FM728" s="2"/>
      <c r="FN728" s="2"/>
      <c r="FO728" s="2"/>
      <c r="FP728" s="2"/>
      <c r="FQ728" s="2"/>
      <c r="FR728" s="2"/>
      <c r="FS728" s="2"/>
      <c r="FT728" s="2"/>
      <c r="FU728" s="2"/>
      <c r="FV728" s="2"/>
      <c r="FW728" s="2"/>
      <c r="FX728" s="2"/>
      <c r="FY728" s="2"/>
      <c r="FZ728" s="2"/>
      <c r="GA728" s="2"/>
      <c r="GB728" s="2"/>
      <c r="GC728" s="2"/>
      <c r="GD728" s="2"/>
      <c r="GE728" s="2"/>
      <c r="GF728" s="2"/>
      <c r="GG728" s="2"/>
      <c r="GH728" s="2"/>
      <c r="GI728" s="2"/>
      <c r="GJ728" s="2"/>
      <c r="GK728" s="2"/>
      <c r="GL728" s="2"/>
      <c r="GM728" s="2"/>
      <c r="GN728" s="2"/>
      <c r="GO728" s="2"/>
      <c r="GP728" s="2"/>
    </row>
    <row r="729" spans="6:198" s="1" customFormat="1" ht="12.75" customHeight="1">
      <c r="F729" s="81"/>
      <c r="G729" s="376"/>
      <c r="H729" s="380" t="s">
        <v>337</v>
      </c>
      <c r="I729" s="766" t="s">
        <v>338</v>
      </c>
      <c r="J729" s="766"/>
      <c r="K729" s="766"/>
      <c r="L729" s="766"/>
      <c r="M729" s="766"/>
      <c r="N729" s="766"/>
      <c r="O729" s="766"/>
      <c r="P729" s="766"/>
      <c r="Q729" s="766"/>
      <c r="R729" s="766"/>
      <c r="S729" s="766"/>
      <c r="T729" s="766"/>
      <c r="U729" s="766"/>
      <c r="V729" s="766"/>
      <c r="W729" s="766"/>
      <c r="X729" s="766"/>
      <c r="Y729" s="766"/>
      <c r="Z729" s="766"/>
      <c r="AA729" s="766"/>
      <c r="AB729" s="766"/>
      <c r="AC729" s="766"/>
      <c r="AD729" s="766"/>
      <c r="AE729" s="766"/>
      <c r="AF729" s="766"/>
      <c r="AG729" s="766"/>
      <c r="AH729" s="766"/>
      <c r="AI729" s="766"/>
      <c r="AJ729" s="766"/>
      <c r="AK729" s="766"/>
      <c r="AL729" s="766"/>
      <c r="AM729" s="766"/>
      <c r="AN729" s="766"/>
      <c r="AO729" s="766"/>
      <c r="AP729" s="766"/>
      <c r="AQ729" s="766"/>
      <c r="AR729" s="766"/>
      <c r="AS729" s="766"/>
      <c r="AT729" s="766"/>
      <c r="AU729" s="766"/>
      <c r="AV729" s="766"/>
      <c r="AW729" s="766"/>
      <c r="AX729" s="766"/>
      <c r="AY729" s="767" t="str">
        <f>[2]Triggers!F11</f>
        <v>No</v>
      </c>
      <c r="AZ729" s="767"/>
      <c r="BA729" s="767"/>
      <c r="BB729" s="767"/>
      <c r="BC729" s="767"/>
      <c r="BD729" s="268"/>
      <c r="BE729" s="357"/>
      <c r="BF729" s="594"/>
      <c r="BG729" s="594"/>
      <c r="BH729" s="594"/>
      <c r="BI729" s="81"/>
      <c r="BJ729" s="81"/>
      <c r="BK729" s="81"/>
      <c r="BR729" s="2"/>
      <c r="BS729" s="2"/>
      <c r="BT729" s="2"/>
      <c r="BU729" s="2"/>
      <c r="BV729" s="2"/>
      <c r="BW729" s="2"/>
      <c r="BX729" s="2"/>
      <c r="BY729" s="2"/>
      <c r="BZ729" s="2"/>
      <c r="CA729" s="2"/>
      <c r="CB729" s="2"/>
      <c r="CC729" s="2"/>
      <c r="CD729" s="2"/>
      <c r="CE729" s="2"/>
      <c r="CF729" s="2"/>
      <c r="CG729" s="2"/>
      <c r="CH729" s="2"/>
      <c r="CI729" s="2"/>
      <c r="CJ729" s="2"/>
      <c r="CK729" s="2"/>
      <c r="CL729" s="2"/>
      <c r="CM729" s="2"/>
      <c r="CN729" s="2"/>
      <c r="CO729" s="2"/>
      <c r="CP729" s="2"/>
      <c r="CQ729" s="2"/>
      <c r="CR729" s="2"/>
      <c r="CS729" s="2"/>
      <c r="CT729" s="2"/>
      <c r="CU729" s="2"/>
      <c r="CV729" s="2"/>
      <c r="CW729" s="2"/>
      <c r="CX729" s="2"/>
      <c r="CY729" s="2"/>
      <c r="CZ729" s="2"/>
      <c r="DA729" s="2"/>
      <c r="DB729" s="2"/>
      <c r="DC729" s="2"/>
      <c r="DD729" s="2"/>
      <c r="DE729" s="2"/>
      <c r="DF729" s="2"/>
      <c r="DG729" s="2"/>
      <c r="DH729" s="2"/>
      <c r="DI729" s="2"/>
      <c r="DJ729" s="2"/>
      <c r="DK729" s="2"/>
      <c r="DL729" s="2"/>
      <c r="DM729" s="2"/>
      <c r="DN729" s="2"/>
      <c r="DO729" s="2"/>
      <c r="DP729" s="2"/>
      <c r="DQ729" s="2"/>
      <c r="DR729" s="2"/>
      <c r="DS729" s="2"/>
      <c r="DT729" s="2"/>
      <c r="DU729" s="2"/>
      <c r="DV729" s="2"/>
      <c r="DW729" s="2"/>
      <c r="DX729" s="2"/>
      <c r="DY729" s="2"/>
      <c r="DZ729" s="2"/>
      <c r="EA729" s="2"/>
      <c r="EB729" s="2"/>
      <c r="EC729" s="2"/>
      <c r="ED729" s="2"/>
      <c r="EE729" s="2"/>
      <c r="EF729" s="2"/>
      <c r="EG729" s="2"/>
      <c r="EH729" s="2"/>
      <c r="EI729" s="2"/>
      <c r="EJ729" s="2"/>
      <c r="EK729" s="2"/>
      <c r="EL729" s="2"/>
      <c r="EM729" s="2"/>
      <c r="EN729" s="2"/>
      <c r="EO729" s="2"/>
      <c r="EP729" s="2"/>
      <c r="EQ729" s="2"/>
      <c r="ER729" s="2"/>
      <c r="ES729" s="2"/>
      <c r="ET729" s="2"/>
      <c r="EU729" s="2"/>
      <c r="EV729" s="2"/>
      <c r="EW729" s="2"/>
      <c r="EX729" s="2"/>
      <c r="EY729" s="2"/>
      <c r="EZ729" s="2"/>
      <c r="FA729" s="2"/>
      <c r="FB729" s="2"/>
      <c r="FC729" s="2"/>
      <c r="FD729" s="2"/>
      <c r="FE729" s="2"/>
      <c r="FF729" s="2"/>
      <c r="FG729" s="2"/>
      <c r="FH729" s="2"/>
      <c r="FI729" s="2"/>
      <c r="FJ729" s="2"/>
      <c r="FK729" s="2"/>
      <c r="FL729" s="2"/>
      <c r="FM729" s="2"/>
      <c r="FN729" s="2"/>
      <c r="FO729" s="2"/>
      <c r="FP729" s="2"/>
      <c r="FQ729" s="2"/>
      <c r="FR729" s="2"/>
      <c r="FS729" s="2"/>
      <c r="FT729" s="2"/>
      <c r="FU729" s="2"/>
      <c r="FV729" s="2"/>
      <c r="FW729" s="2"/>
      <c r="FX729" s="2"/>
      <c r="FY729" s="2"/>
      <c r="FZ729" s="2"/>
      <c r="GA729" s="2"/>
      <c r="GB729" s="2"/>
      <c r="GC729" s="2"/>
      <c r="GD729" s="2"/>
      <c r="GE729" s="2"/>
      <c r="GF729" s="2"/>
      <c r="GG729" s="2"/>
      <c r="GH729" s="2"/>
      <c r="GI729" s="2"/>
      <c r="GJ729" s="2"/>
      <c r="GK729" s="2"/>
      <c r="GL729" s="2"/>
      <c r="GM729" s="2"/>
      <c r="GN729" s="2"/>
      <c r="GO729" s="2"/>
      <c r="GP729" s="2"/>
    </row>
    <row r="730" spans="6:198" s="1" customFormat="1" ht="38.25" customHeight="1">
      <c r="F730" s="81"/>
      <c r="G730" s="81"/>
      <c r="H730" s="380"/>
      <c r="I730" s="766"/>
      <c r="J730" s="766"/>
      <c r="K730" s="766"/>
      <c r="L730" s="766"/>
      <c r="M730" s="766"/>
      <c r="N730" s="766"/>
      <c r="O730" s="766"/>
      <c r="P730" s="766"/>
      <c r="Q730" s="766"/>
      <c r="R730" s="766"/>
      <c r="S730" s="766"/>
      <c r="T730" s="766"/>
      <c r="U730" s="766"/>
      <c r="V730" s="766"/>
      <c r="W730" s="766"/>
      <c r="X730" s="766"/>
      <c r="Y730" s="766"/>
      <c r="Z730" s="766"/>
      <c r="AA730" s="766"/>
      <c r="AB730" s="766"/>
      <c r="AC730" s="766"/>
      <c r="AD730" s="766"/>
      <c r="AE730" s="766"/>
      <c r="AF730" s="766"/>
      <c r="AG730" s="766"/>
      <c r="AH730" s="766"/>
      <c r="AI730" s="766"/>
      <c r="AJ730" s="766"/>
      <c r="AK730" s="766"/>
      <c r="AL730" s="766"/>
      <c r="AM730" s="766"/>
      <c r="AN730" s="766"/>
      <c r="AO730" s="766"/>
      <c r="AP730" s="766"/>
      <c r="AQ730" s="766"/>
      <c r="AR730" s="766"/>
      <c r="AS730" s="766"/>
      <c r="AT730" s="766"/>
      <c r="AU730" s="766"/>
      <c r="AV730" s="766"/>
      <c r="AW730" s="766"/>
      <c r="AX730" s="766"/>
      <c r="AY730" s="767"/>
      <c r="AZ730" s="767"/>
      <c r="BA730" s="767"/>
      <c r="BB730" s="767"/>
      <c r="BC730" s="767"/>
      <c r="BD730" s="268"/>
      <c r="BE730" s="357"/>
      <c r="BF730" s="594"/>
      <c r="BG730" s="594"/>
      <c r="BH730" s="594"/>
      <c r="BI730" s="81"/>
      <c r="BJ730" s="81"/>
      <c r="BK730" s="81"/>
      <c r="BR730" s="2"/>
      <c r="BS730" s="2"/>
      <c r="BT730" s="2"/>
      <c r="BU730" s="2"/>
      <c r="BV730" s="2"/>
      <c r="BW730" s="2"/>
      <c r="BX730" s="2"/>
      <c r="BY730" s="2"/>
      <c r="BZ730" s="2"/>
      <c r="CA730" s="2"/>
      <c r="CB730" s="2"/>
      <c r="CC730" s="2"/>
      <c r="CD730" s="2"/>
      <c r="CE730" s="2"/>
      <c r="CF730" s="2"/>
      <c r="CG730" s="2"/>
      <c r="CH730" s="2"/>
      <c r="CI730" s="2"/>
      <c r="CJ730" s="2"/>
      <c r="CK730" s="2"/>
      <c r="CL730" s="2"/>
      <c r="CM730" s="2"/>
      <c r="CN730" s="2"/>
      <c r="CO730" s="2"/>
      <c r="CP730" s="2"/>
      <c r="CQ730" s="2"/>
      <c r="CR730" s="2"/>
      <c r="CS730" s="2"/>
      <c r="CT730" s="2"/>
      <c r="CU730" s="2"/>
      <c r="CV730" s="2"/>
      <c r="CW730" s="2"/>
      <c r="CX730" s="2"/>
      <c r="CY730" s="2"/>
      <c r="CZ730" s="2"/>
      <c r="DA730" s="2"/>
      <c r="DB730" s="2"/>
      <c r="DC730" s="2"/>
      <c r="DD730" s="2"/>
      <c r="DE730" s="2"/>
      <c r="DF730" s="2"/>
      <c r="DG730" s="2"/>
      <c r="DH730" s="2"/>
      <c r="DI730" s="2"/>
      <c r="DJ730" s="2"/>
      <c r="DK730" s="2"/>
      <c r="DL730" s="2"/>
      <c r="DM730" s="2"/>
      <c r="DN730" s="2"/>
      <c r="DO730" s="2"/>
      <c r="DP730" s="2"/>
      <c r="DQ730" s="2"/>
      <c r="DR730" s="2"/>
      <c r="DS730" s="2"/>
      <c r="DT730" s="2"/>
      <c r="DU730" s="2"/>
      <c r="DV730" s="2"/>
      <c r="DW730" s="2"/>
      <c r="DX730" s="2"/>
      <c r="DY730" s="2"/>
      <c r="DZ730" s="2"/>
      <c r="EA730" s="2"/>
      <c r="EB730" s="2"/>
      <c r="EC730" s="2"/>
      <c r="ED730" s="2"/>
      <c r="EE730" s="2"/>
      <c r="EF730" s="2"/>
      <c r="EG730" s="2"/>
      <c r="EH730" s="2"/>
      <c r="EI730" s="2"/>
      <c r="EJ730" s="2"/>
      <c r="EK730" s="2"/>
      <c r="EL730" s="2"/>
      <c r="EM730" s="2"/>
      <c r="EN730" s="2"/>
      <c r="EO730" s="2"/>
      <c r="EP730" s="2"/>
      <c r="EQ730" s="2"/>
      <c r="ER730" s="2"/>
      <c r="ES730" s="2"/>
      <c r="ET730" s="2"/>
      <c r="EU730" s="2"/>
      <c r="EV730" s="2"/>
      <c r="EW730" s="2"/>
      <c r="EX730" s="2"/>
      <c r="EY730" s="2"/>
      <c r="EZ730" s="2"/>
      <c r="FA730" s="2"/>
      <c r="FB730" s="2"/>
      <c r="FC730" s="2"/>
      <c r="FD730" s="2"/>
      <c r="FE730" s="2"/>
      <c r="FF730" s="2"/>
      <c r="FG730" s="2"/>
      <c r="FH730" s="2"/>
      <c r="FI730" s="2"/>
      <c r="FJ730" s="2"/>
      <c r="FK730" s="2"/>
      <c r="FL730" s="2"/>
      <c r="FM730" s="2"/>
      <c r="FN730" s="2"/>
      <c r="FO730" s="2"/>
      <c r="FP730" s="2"/>
      <c r="FQ730" s="2"/>
      <c r="FR730" s="2"/>
      <c r="FS730" s="2"/>
      <c r="FT730" s="2"/>
      <c r="FU730" s="2"/>
      <c r="FV730" s="2"/>
      <c r="FW730" s="2"/>
      <c r="FX730" s="2"/>
      <c r="FY730" s="2"/>
      <c r="FZ730" s="2"/>
      <c r="GA730" s="2"/>
      <c r="GB730" s="2"/>
      <c r="GC730" s="2"/>
      <c r="GD730" s="2"/>
      <c r="GE730" s="2"/>
      <c r="GF730" s="2"/>
      <c r="GG730" s="2"/>
      <c r="GH730" s="2"/>
      <c r="GI730" s="2"/>
      <c r="GJ730" s="2"/>
      <c r="GK730" s="2"/>
      <c r="GL730" s="2"/>
      <c r="GM730" s="2"/>
      <c r="GN730" s="2"/>
      <c r="GO730" s="2"/>
      <c r="GP730" s="2"/>
    </row>
    <row r="731" spans="6:198" s="1" customFormat="1" ht="12.75" customHeight="1">
      <c r="F731" s="81"/>
      <c r="G731" s="81"/>
      <c r="H731" s="380" t="s">
        <v>339</v>
      </c>
      <c r="I731" s="771" t="s">
        <v>340</v>
      </c>
      <c r="J731" s="771"/>
      <c r="K731" s="771"/>
      <c r="L731" s="771"/>
      <c r="M731" s="771"/>
      <c r="N731" s="771"/>
      <c r="O731" s="771"/>
      <c r="P731" s="771"/>
      <c r="Q731" s="771"/>
      <c r="R731" s="771"/>
      <c r="S731" s="771"/>
      <c r="T731" s="771"/>
      <c r="U731" s="771"/>
      <c r="V731" s="771"/>
      <c r="W731" s="771"/>
      <c r="X731" s="771"/>
      <c r="Y731" s="771"/>
      <c r="Z731" s="771"/>
      <c r="AA731" s="771"/>
      <c r="AB731" s="771"/>
      <c r="AC731" s="771"/>
      <c r="AD731" s="771"/>
      <c r="AE731" s="771"/>
      <c r="AF731" s="771"/>
      <c r="AG731" s="771"/>
      <c r="AH731" s="771"/>
      <c r="AI731" s="771"/>
      <c r="AJ731" s="771"/>
      <c r="AK731" s="771"/>
      <c r="AL731" s="771"/>
      <c r="AM731" s="771"/>
      <c r="AN731" s="771"/>
      <c r="AO731" s="771"/>
      <c r="AP731" s="771"/>
      <c r="AQ731" s="771"/>
      <c r="AR731" s="771"/>
      <c r="AS731" s="771"/>
      <c r="AT731" s="771"/>
      <c r="AU731" s="771"/>
      <c r="AV731" s="771"/>
      <c r="AW731" s="771"/>
      <c r="AX731" s="771"/>
      <c r="AY731" s="767" t="str">
        <f>[2]Triggers!F12</f>
        <v>No</v>
      </c>
      <c r="AZ731" s="767"/>
      <c r="BA731" s="767"/>
      <c r="BB731" s="767"/>
      <c r="BC731" s="767"/>
      <c r="BD731" s="268"/>
      <c r="BE731" s="357"/>
      <c r="BF731" s="594"/>
      <c r="BG731" s="594"/>
      <c r="BH731" s="594"/>
      <c r="BI731" s="81"/>
      <c r="BJ731" s="81"/>
      <c r="BK731" s="81"/>
      <c r="BR731" s="2"/>
      <c r="BS731" s="2"/>
      <c r="BT731" s="2"/>
      <c r="BU731" s="2"/>
      <c r="BV731" s="2"/>
      <c r="BW731" s="2"/>
      <c r="BX731" s="2"/>
      <c r="BY731" s="2"/>
      <c r="BZ731" s="2"/>
      <c r="CA731" s="2"/>
      <c r="CB731" s="2"/>
      <c r="CC731" s="2"/>
      <c r="CD731" s="2"/>
      <c r="CE731" s="2"/>
      <c r="CF731" s="2"/>
      <c r="CG731" s="2"/>
      <c r="CH731" s="2"/>
      <c r="CI731" s="2"/>
      <c r="CJ731" s="2"/>
      <c r="CK731" s="2"/>
      <c r="CL731" s="2"/>
      <c r="CM731" s="2"/>
      <c r="CN731" s="2"/>
      <c r="CO731" s="2"/>
      <c r="CP731" s="2"/>
      <c r="CQ731" s="2"/>
      <c r="CR731" s="2"/>
      <c r="CS731" s="2"/>
      <c r="CT731" s="2"/>
      <c r="CU731" s="2"/>
      <c r="CV731" s="2"/>
      <c r="CW731" s="2"/>
      <c r="CX731" s="2"/>
      <c r="CY731" s="2"/>
      <c r="CZ731" s="2"/>
      <c r="DA731" s="2"/>
      <c r="DB731" s="2"/>
      <c r="DC731" s="2"/>
      <c r="DD731" s="2"/>
      <c r="DE731" s="2"/>
      <c r="DF731" s="2"/>
      <c r="DG731" s="2"/>
      <c r="DH731" s="2"/>
      <c r="DI731" s="2"/>
      <c r="DJ731" s="2"/>
      <c r="DK731" s="2"/>
      <c r="DL731" s="2"/>
      <c r="DM731" s="2"/>
      <c r="DN731" s="2"/>
      <c r="DO731" s="2"/>
      <c r="DP731" s="2"/>
      <c r="DQ731" s="2"/>
      <c r="DR731" s="2"/>
      <c r="DS731" s="2"/>
      <c r="DT731" s="2"/>
      <c r="DU731" s="2"/>
      <c r="DV731" s="2"/>
      <c r="DW731" s="2"/>
      <c r="DX731" s="2"/>
      <c r="DY731" s="2"/>
      <c r="DZ731" s="2"/>
      <c r="EA731" s="2"/>
      <c r="EB731" s="2"/>
      <c r="EC731" s="2"/>
      <c r="ED731" s="2"/>
      <c r="EE731" s="2"/>
      <c r="EF731" s="2"/>
      <c r="EG731" s="2"/>
      <c r="EH731" s="2"/>
      <c r="EI731" s="2"/>
      <c r="EJ731" s="2"/>
      <c r="EK731" s="2"/>
      <c r="EL731" s="2"/>
      <c r="EM731" s="2"/>
      <c r="EN731" s="2"/>
      <c r="EO731" s="2"/>
      <c r="EP731" s="2"/>
      <c r="EQ731" s="2"/>
      <c r="ER731" s="2"/>
      <c r="ES731" s="2"/>
      <c r="ET731" s="2"/>
      <c r="EU731" s="2"/>
      <c r="EV731" s="2"/>
      <c r="EW731" s="2"/>
      <c r="EX731" s="2"/>
      <c r="EY731" s="2"/>
      <c r="EZ731" s="2"/>
      <c r="FA731" s="2"/>
      <c r="FB731" s="2"/>
      <c r="FC731" s="2"/>
      <c r="FD731" s="2"/>
      <c r="FE731" s="2"/>
      <c r="FF731" s="2"/>
      <c r="FG731" s="2"/>
      <c r="FH731" s="2"/>
      <c r="FI731" s="2"/>
      <c r="FJ731" s="2"/>
      <c r="FK731" s="2"/>
      <c r="FL731" s="2"/>
      <c r="FM731" s="2"/>
      <c r="FN731" s="2"/>
      <c r="FO731" s="2"/>
      <c r="FP731" s="2"/>
      <c r="FQ731" s="2"/>
      <c r="FR731" s="2"/>
      <c r="FS731" s="2"/>
      <c r="FT731" s="2"/>
      <c r="FU731" s="2"/>
      <c r="FV731" s="2"/>
      <c r="FW731" s="2"/>
      <c r="FX731" s="2"/>
      <c r="FY731" s="2"/>
      <c r="FZ731" s="2"/>
      <c r="GA731" s="2"/>
      <c r="GB731" s="2"/>
      <c r="GC731" s="2"/>
      <c r="GD731" s="2"/>
      <c r="GE731" s="2"/>
      <c r="GF731" s="2"/>
      <c r="GG731" s="2"/>
      <c r="GH731" s="2"/>
      <c r="GI731" s="2"/>
      <c r="GJ731" s="2"/>
      <c r="GK731" s="2"/>
      <c r="GL731" s="2"/>
      <c r="GM731" s="2"/>
      <c r="GN731" s="2"/>
      <c r="GO731" s="2"/>
      <c r="GP731" s="2"/>
    </row>
    <row r="732" spans="6:198" s="12" customFormat="1">
      <c r="F732" s="81"/>
      <c r="G732" s="81"/>
      <c r="H732" s="380"/>
      <c r="I732" s="771"/>
      <c r="J732" s="771"/>
      <c r="K732" s="771"/>
      <c r="L732" s="771"/>
      <c r="M732" s="771"/>
      <c r="N732" s="771"/>
      <c r="O732" s="771"/>
      <c r="P732" s="771"/>
      <c r="Q732" s="771"/>
      <c r="R732" s="771"/>
      <c r="S732" s="771"/>
      <c r="T732" s="771"/>
      <c r="U732" s="771"/>
      <c r="V732" s="771"/>
      <c r="W732" s="771"/>
      <c r="X732" s="771"/>
      <c r="Y732" s="771"/>
      <c r="Z732" s="771"/>
      <c r="AA732" s="771"/>
      <c r="AB732" s="771"/>
      <c r="AC732" s="771"/>
      <c r="AD732" s="771"/>
      <c r="AE732" s="771"/>
      <c r="AF732" s="771"/>
      <c r="AG732" s="771"/>
      <c r="AH732" s="771"/>
      <c r="AI732" s="771"/>
      <c r="AJ732" s="771"/>
      <c r="AK732" s="771"/>
      <c r="AL732" s="771"/>
      <c r="AM732" s="771"/>
      <c r="AN732" s="771"/>
      <c r="AO732" s="771"/>
      <c r="AP732" s="771"/>
      <c r="AQ732" s="771"/>
      <c r="AR732" s="771"/>
      <c r="AS732" s="771"/>
      <c r="AT732" s="771"/>
      <c r="AU732" s="771"/>
      <c r="AV732" s="771"/>
      <c r="AW732" s="771"/>
      <c r="AX732" s="771"/>
      <c r="AY732" s="382"/>
      <c r="AZ732" s="382"/>
      <c r="BA732" s="382"/>
      <c r="BB732" s="382"/>
      <c r="BC732" s="382"/>
      <c r="BD732" s="268"/>
      <c r="BE732" s="357"/>
      <c r="BF732" s="594"/>
      <c r="BG732" s="594"/>
      <c r="BH732" s="594"/>
      <c r="BI732" s="81"/>
      <c r="BJ732" s="81"/>
      <c r="BK732" s="81"/>
      <c r="BR732" s="4"/>
      <c r="BS732" s="4"/>
      <c r="BT732" s="4"/>
      <c r="BU732" s="4"/>
      <c r="BV732" s="4"/>
      <c r="BW732" s="4"/>
      <c r="BX732" s="4"/>
      <c r="BY732" s="4"/>
      <c r="BZ732" s="4"/>
      <c r="CA732" s="4"/>
      <c r="CB732" s="4"/>
      <c r="CC732" s="4"/>
      <c r="CD732" s="4"/>
      <c r="CE732" s="4"/>
      <c r="CF732" s="4"/>
      <c r="CG732" s="4"/>
      <c r="CH732" s="4"/>
      <c r="CI732" s="4"/>
      <c r="CJ732" s="4"/>
      <c r="CK732" s="4"/>
      <c r="CL732" s="4"/>
      <c r="CM732" s="4"/>
      <c r="CN732" s="4"/>
      <c r="CO732" s="4"/>
      <c r="CP732" s="4"/>
      <c r="CQ732" s="4"/>
      <c r="CR732" s="4"/>
      <c r="CS732" s="4"/>
      <c r="CT732" s="4"/>
      <c r="CU732" s="4"/>
      <c r="CV732" s="4"/>
      <c r="CW732" s="4"/>
      <c r="CX732" s="4"/>
      <c r="CY732" s="4"/>
      <c r="CZ732" s="4"/>
      <c r="DA732" s="4"/>
      <c r="DB732" s="4"/>
      <c r="DC732" s="4"/>
      <c r="DD732" s="4"/>
      <c r="DE732" s="4"/>
      <c r="DF732" s="4"/>
      <c r="DG732" s="4"/>
      <c r="DH732" s="4"/>
      <c r="DI732" s="4"/>
      <c r="DJ732" s="4"/>
      <c r="DK732" s="4"/>
      <c r="DL732" s="4"/>
      <c r="DM732" s="4"/>
      <c r="DN732" s="4"/>
      <c r="DO732" s="4"/>
      <c r="DP732" s="4"/>
      <c r="DQ732" s="4"/>
      <c r="DR732" s="4"/>
      <c r="DS732" s="4"/>
      <c r="DT732" s="4"/>
      <c r="DU732" s="4"/>
      <c r="DV732" s="4"/>
      <c r="DW732" s="4"/>
      <c r="DX732" s="4"/>
      <c r="DY732" s="4"/>
      <c r="DZ732" s="4"/>
      <c r="EA732" s="4"/>
      <c r="EB732" s="4"/>
      <c r="EC732" s="4"/>
      <c r="ED732" s="4"/>
      <c r="EE732" s="4"/>
      <c r="EF732" s="4"/>
      <c r="EG732" s="4"/>
      <c r="EH732" s="4"/>
      <c r="EI732" s="4"/>
      <c r="EJ732" s="4"/>
      <c r="EK732" s="4"/>
      <c r="EL732" s="4"/>
      <c r="EM732" s="4"/>
      <c r="EN732" s="4"/>
      <c r="EO732" s="4"/>
      <c r="EP732" s="4"/>
      <c r="EQ732" s="4"/>
      <c r="ER732" s="4"/>
      <c r="ES732" s="4"/>
      <c r="ET732" s="4"/>
      <c r="EU732" s="4"/>
      <c r="EV732" s="4"/>
      <c r="EW732" s="4"/>
      <c r="EX732" s="4"/>
      <c r="EY732" s="4"/>
      <c r="EZ732" s="4"/>
      <c r="FA732" s="4"/>
      <c r="FB732" s="4"/>
      <c r="FC732" s="4"/>
      <c r="FD732" s="4"/>
      <c r="FE732" s="4"/>
      <c r="FF732" s="4"/>
      <c r="FG732" s="4"/>
      <c r="FH732" s="4"/>
      <c r="FI732" s="4"/>
      <c r="FJ732" s="4"/>
      <c r="FK732" s="4"/>
      <c r="FL732" s="4"/>
      <c r="FM732" s="4"/>
      <c r="FN732" s="4"/>
      <c r="FO732" s="4"/>
      <c r="FP732" s="4"/>
      <c r="FQ732" s="4"/>
      <c r="FR732" s="4"/>
      <c r="FS732" s="4"/>
      <c r="FT732" s="4"/>
      <c r="FU732" s="4"/>
      <c r="FV732" s="4"/>
      <c r="FW732" s="4"/>
      <c r="FX732" s="4"/>
      <c r="FY732" s="4"/>
      <c r="FZ732" s="4"/>
      <c r="GA732" s="4"/>
      <c r="GB732" s="4"/>
      <c r="GC732" s="4"/>
      <c r="GD732" s="4"/>
      <c r="GE732" s="4"/>
      <c r="GF732" s="4"/>
      <c r="GG732" s="4"/>
      <c r="GH732" s="4"/>
      <c r="GI732" s="4"/>
      <c r="GJ732" s="4"/>
      <c r="GK732" s="4"/>
      <c r="GL732" s="4"/>
      <c r="GM732" s="4"/>
      <c r="GN732" s="4"/>
      <c r="GO732" s="4"/>
      <c r="GP732" s="4"/>
    </row>
    <row r="733" spans="6:198" s="1" customFormat="1" ht="12.75" hidden="1" customHeight="1">
      <c r="F733" s="81"/>
      <c r="G733" s="81"/>
      <c r="H733" s="380"/>
      <c r="I733" s="771"/>
      <c r="J733" s="771"/>
      <c r="K733" s="771"/>
      <c r="L733" s="771"/>
      <c r="M733" s="771"/>
      <c r="N733" s="771"/>
      <c r="O733" s="771"/>
      <c r="P733" s="771"/>
      <c r="Q733" s="771"/>
      <c r="R733" s="771"/>
      <c r="S733" s="771"/>
      <c r="T733" s="771"/>
      <c r="U733" s="771"/>
      <c r="V733" s="771"/>
      <c r="W733" s="771"/>
      <c r="X733" s="771"/>
      <c r="Y733" s="771"/>
      <c r="Z733" s="771"/>
      <c r="AA733" s="771"/>
      <c r="AB733" s="771"/>
      <c r="AC733" s="771"/>
      <c r="AD733" s="771"/>
      <c r="AE733" s="771"/>
      <c r="AF733" s="771"/>
      <c r="AG733" s="771"/>
      <c r="AH733" s="771"/>
      <c r="AI733" s="771"/>
      <c r="AJ733" s="771"/>
      <c r="AK733" s="771"/>
      <c r="AL733" s="771"/>
      <c r="AM733" s="771"/>
      <c r="AN733" s="771"/>
      <c r="AO733" s="771"/>
      <c r="AP733" s="771"/>
      <c r="AQ733" s="771"/>
      <c r="AR733" s="771"/>
      <c r="AS733" s="771"/>
      <c r="AT733" s="771"/>
      <c r="AU733" s="771"/>
      <c r="AV733" s="771"/>
      <c r="AW733" s="771"/>
      <c r="AX733" s="771"/>
      <c r="AY733" s="382"/>
      <c r="AZ733" s="382"/>
      <c r="BA733" s="382"/>
      <c r="BB733" s="382"/>
      <c r="BC733" s="382"/>
      <c r="BD733" s="268"/>
      <c r="BE733" s="357"/>
      <c r="BF733" s="594"/>
      <c r="BG733" s="594"/>
      <c r="BH733" s="594"/>
      <c r="BI733" s="81"/>
      <c r="BJ733" s="81"/>
      <c r="BK733" s="81"/>
      <c r="BR733" s="2"/>
      <c r="BS733" s="2"/>
      <c r="BT733" s="2"/>
      <c r="BU733" s="2"/>
      <c r="BV733" s="2"/>
      <c r="BW733" s="2"/>
      <c r="BX733" s="2"/>
      <c r="BY733" s="2"/>
      <c r="BZ733" s="2"/>
      <c r="CA733" s="2"/>
      <c r="CB733" s="2"/>
      <c r="CC733" s="2"/>
      <c r="CD733" s="2"/>
      <c r="CE733" s="2"/>
      <c r="CF733" s="2"/>
      <c r="CG733" s="2"/>
      <c r="CH733" s="2"/>
      <c r="CI733" s="2"/>
      <c r="CJ733" s="2"/>
      <c r="CK733" s="2"/>
      <c r="CL733" s="2"/>
      <c r="CM733" s="2"/>
      <c r="CN733" s="2"/>
      <c r="CO733" s="2"/>
      <c r="CP733" s="2"/>
      <c r="CQ733" s="2"/>
      <c r="CR733" s="2"/>
      <c r="CS733" s="2"/>
      <c r="CT733" s="2"/>
      <c r="CU733" s="2"/>
      <c r="CV733" s="2"/>
      <c r="CW733" s="2"/>
      <c r="CX733" s="2"/>
      <c r="CY733" s="2"/>
      <c r="CZ733" s="2"/>
      <c r="DA733" s="2"/>
      <c r="DB733" s="2"/>
      <c r="DC733" s="2"/>
      <c r="DD733" s="2"/>
      <c r="DE733" s="2"/>
      <c r="DF733" s="2"/>
      <c r="DG733" s="2"/>
      <c r="DH733" s="2"/>
      <c r="DI733" s="2"/>
      <c r="DJ733" s="2"/>
      <c r="DK733" s="2"/>
      <c r="DL733" s="2"/>
      <c r="DM733" s="2"/>
      <c r="DN733" s="2"/>
      <c r="DO733" s="2"/>
      <c r="DP733" s="2"/>
      <c r="DQ733" s="2"/>
      <c r="DR733" s="2"/>
      <c r="DS733" s="2"/>
      <c r="DT733" s="2"/>
      <c r="DU733" s="2"/>
      <c r="DV733" s="2"/>
      <c r="DW733" s="2"/>
      <c r="DX733" s="2"/>
      <c r="DY733" s="2"/>
      <c r="DZ733" s="2"/>
      <c r="EA733" s="2"/>
      <c r="EB733" s="2"/>
      <c r="EC733" s="2"/>
      <c r="ED733" s="2"/>
      <c r="EE733" s="2"/>
      <c r="EF733" s="2"/>
      <c r="EG733" s="2"/>
      <c r="EH733" s="2"/>
      <c r="EI733" s="2"/>
      <c r="EJ733" s="2"/>
      <c r="EK733" s="2"/>
      <c r="EL733" s="2"/>
      <c r="EM733" s="2"/>
      <c r="EN733" s="2"/>
      <c r="EO733" s="2"/>
      <c r="EP733" s="2"/>
      <c r="EQ733" s="2"/>
      <c r="ER733" s="2"/>
      <c r="ES733" s="2"/>
      <c r="ET733" s="2"/>
      <c r="EU733" s="2"/>
      <c r="EV733" s="2"/>
      <c r="EW733" s="2"/>
      <c r="EX733" s="2"/>
      <c r="EY733" s="2"/>
      <c r="EZ733" s="2"/>
      <c r="FA733" s="2"/>
      <c r="FB733" s="2"/>
      <c r="FC733" s="2"/>
      <c r="FD733" s="2"/>
      <c r="FE733" s="2"/>
      <c r="FF733" s="2"/>
      <c r="FG733" s="2"/>
      <c r="FH733" s="2"/>
      <c r="FI733" s="2"/>
      <c r="FJ733" s="2"/>
      <c r="FK733" s="2"/>
      <c r="FL733" s="2"/>
      <c r="FM733" s="2"/>
      <c r="FN733" s="2"/>
      <c r="FO733" s="2"/>
      <c r="FP733" s="2"/>
      <c r="FQ733" s="2"/>
      <c r="FR733" s="2"/>
      <c r="FS733" s="2"/>
      <c r="FT733" s="2"/>
      <c r="FU733" s="2"/>
      <c r="FV733" s="2"/>
      <c r="FW733" s="2"/>
      <c r="FX733" s="2"/>
      <c r="FY733" s="2"/>
      <c r="FZ733" s="2"/>
      <c r="GA733" s="2"/>
      <c r="GB733" s="2"/>
      <c r="GC733" s="2"/>
      <c r="GD733" s="2"/>
      <c r="GE733" s="2"/>
      <c r="GF733" s="2"/>
      <c r="GG733" s="2"/>
      <c r="GH733" s="2"/>
      <c r="GI733" s="2"/>
      <c r="GJ733" s="2"/>
      <c r="GK733" s="2"/>
      <c r="GL733" s="2"/>
      <c r="GM733" s="2"/>
      <c r="GN733" s="2"/>
      <c r="GO733" s="2"/>
      <c r="GP733" s="2"/>
    </row>
    <row r="734" spans="6:198" s="1" customFormat="1" ht="12.75" hidden="1" customHeight="1">
      <c r="F734" s="81"/>
      <c r="G734" s="81"/>
      <c r="H734" s="380"/>
      <c r="I734" s="771"/>
      <c r="J734" s="771"/>
      <c r="K734" s="771"/>
      <c r="L734" s="771"/>
      <c r="M734" s="771"/>
      <c r="N734" s="771"/>
      <c r="O734" s="771"/>
      <c r="P734" s="771"/>
      <c r="Q734" s="771"/>
      <c r="R734" s="771"/>
      <c r="S734" s="771"/>
      <c r="T734" s="771"/>
      <c r="U734" s="771"/>
      <c r="V734" s="771"/>
      <c r="W734" s="771"/>
      <c r="X734" s="771"/>
      <c r="Y734" s="771"/>
      <c r="Z734" s="771"/>
      <c r="AA734" s="771"/>
      <c r="AB734" s="771"/>
      <c r="AC734" s="771"/>
      <c r="AD734" s="771"/>
      <c r="AE734" s="771"/>
      <c r="AF734" s="771"/>
      <c r="AG734" s="771"/>
      <c r="AH734" s="771"/>
      <c r="AI734" s="771"/>
      <c r="AJ734" s="771"/>
      <c r="AK734" s="771"/>
      <c r="AL734" s="771"/>
      <c r="AM734" s="771"/>
      <c r="AN734" s="771"/>
      <c r="AO734" s="771"/>
      <c r="AP734" s="771"/>
      <c r="AQ734" s="771"/>
      <c r="AR734" s="771"/>
      <c r="AS734" s="771"/>
      <c r="AT734" s="771"/>
      <c r="AU734" s="771"/>
      <c r="AV734" s="771"/>
      <c r="AW734" s="771"/>
      <c r="AX734" s="771"/>
      <c r="AY734" s="382"/>
      <c r="AZ734" s="382"/>
      <c r="BA734" s="382"/>
      <c r="BB734" s="382"/>
      <c r="BC734" s="382"/>
      <c r="BD734" s="268"/>
      <c r="BE734" s="357"/>
      <c r="BF734" s="594"/>
      <c r="BG734" s="594"/>
      <c r="BH734" s="594"/>
      <c r="BI734" s="81"/>
      <c r="BJ734" s="81"/>
      <c r="BK734" s="81"/>
      <c r="BR734" s="2"/>
      <c r="BS734" s="2"/>
      <c r="BT734" s="2"/>
      <c r="BU734" s="2"/>
      <c r="BV734" s="2"/>
      <c r="BW734" s="2"/>
      <c r="BX734" s="2"/>
      <c r="BY734" s="2"/>
      <c r="BZ734" s="2"/>
      <c r="CA734" s="2"/>
      <c r="CB734" s="2"/>
      <c r="CC734" s="2"/>
      <c r="CD734" s="2"/>
      <c r="CE734" s="2"/>
      <c r="CF734" s="2"/>
      <c r="CG734" s="2"/>
      <c r="CH734" s="2"/>
      <c r="CI734" s="2"/>
      <c r="CJ734" s="2"/>
      <c r="CK734" s="2"/>
      <c r="CL734" s="2"/>
      <c r="CM734" s="2"/>
      <c r="CN734" s="2"/>
      <c r="CO734" s="2"/>
      <c r="CP734" s="2"/>
      <c r="CQ734" s="2"/>
      <c r="CR734" s="2"/>
      <c r="CS734" s="2"/>
      <c r="CT734" s="2"/>
      <c r="CU734" s="2"/>
      <c r="CV734" s="2"/>
      <c r="CW734" s="2"/>
      <c r="CX734" s="2"/>
      <c r="CY734" s="2"/>
      <c r="CZ734" s="2"/>
      <c r="DA734" s="2"/>
      <c r="DB734" s="2"/>
      <c r="DC734" s="2"/>
      <c r="DD734" s="2"/>
      <c r="DE734" s="2"/>
      <c r="DF734" s="2"/>
      <c r="DG734" s="2"/>
      <c r="DH734" s="2"/>
      <c r="DI734" s="2"/>
      <c r="DJ734" s="2"/>
      <c r="DK734" s="2"/>
      <c r="DL734" s="2"/>
      <c r="DM734" s="2"/>
      <c r="DN734" s="2"/>
      <c r="DO734" s="2"/>
      <c r="DP734" s="2"/>
      <c r="DQ734" s="2"/>
      <c r="DR734" s="2"/>
      <c r="DS734" s="2"/>
      <c r="DT734" s="2"/>
      <c r="DU734" s="2"/>
      <c r="DV734" s="2"/>
      <c r="DW734" s="2"/>
      <c r="DX734" s="2"/>
      <c r="DY734" s="2"/>
      <c r="DZ734" s="2"/>
      <c r="EA734" s="2"/>
      <c r="EB734" s="2"/>
      <c r="EC734" s="2"/>
      <c r="ED734" s="2"/>
      <c r="EE734" s="2"/>
      <c r="EF734" s="2"/>
      <c r="EG734" s="2"/>
      <c r="EH734" s="2"/>
      <c r="EI734" s="2"/>
      <c r="EJ734" s="2"/>
      <c r="EK734" s="2"/>
      <c r="EL734" s="2"/>
      <c r="EM734" s="2"/>
      <c r="EN734" s="2"/>
      <c r="EO734" s="2"/>
      <c r="EP734" s="2"/>
      <c r="EQ734" s="2"/>
      <c r="ER734" s="2"/>
      <c r="ES734" s="2"/>
      <c r="ET734" s="2"/>
      <c r="EU734" s="2"/>
      <c r="EV734" s="2"/>
      <c r="EW734" s="2"/>
      <c r="EX734" s="2"/>
      <c r="EY734" s="2"/>
      <c r="EZ734" s="2"/>
      <c r="FA734" s="2"/>
      <c r="FB734" s="2"/>
      <c r="FC734" s="2"/>
      <c r="FD734" s="2"/>
      <c r="FE734" s="2"/>
      <c r="FF734" s="2"/>
      <c r="FG734" s="2"/>
      <c r="FH734" s="2"/>
      <c r="FI734" s="2"/>
      <c r="FJ734" s="2"/>
      <c r="FK734" s="2"/>
      <c r="FL734" s="2"/>
      <c r="FM734" s="2"/>
      <c r="FN734" s="2"/>
      <c r="FO734" s="2"/>
      <c r="FP734" s="2"/>
      <c r="FQ734" s="2"/>
      <c r="FR734" s="2"/>
      <c r="FS734" s="2"/>
      <c r="FT734" s="2"/>
      <c r="FU734" s="2"/>
      <c r="FV734" s="2"/>
      <c r="FW734" s="2"/>
      <c r="FX734" s="2"/>
      <c r="FY734" s="2"/>
      <c r="FZ734" s="2"/>
      <c r="GA734" s="2"/>
      <c r="GB734" s="2"/>
      <c r="GC734" s="2"/>
      <c r="GD734" s="2"/>
      <c r="GE734" s="2"/>
      <c r="GF734" s="2"/>
      <c r="GG734" s="2"/>
      <c r="GH734" s="2"/>
      <c r="GI734" s="2"/>
      <c r="GJ734" s="2"/>
      <c r="GK734" s="2"/>
      <c r="GL734" s="2"/>
      <c r="GM734" s="2"/>
      <c r="GN734" s="2"/>
      <c r="GO734" s="2"/>
      <c r="GP734" s="2"/>
    </row>
    <row r="735" spans="6:198" s="1" customFormat="1" ht="12.75" hidden="1" customHeight="1">
      <c r="F735" s="81"/>
      <c r="G735" s="81"/>
      <c r="H735" s="380"/>
      <c r="I735" s="771"/>
      <c r="J735" s="771"/>
      <c r="K735" s="771"/>
      <c r="L735" s="771"/>
      <c r="M735" s="771"/>
      <c r="N735" s="771"/>
      <c r="O735" s="771"/>
      <c r="P735" s="771"/>
      <c r="Q735" s="771"/>
      <c r="R735" s="771"/>
      <c r="S735" s="771"/>
      <c r="T735" s="771"/>
      <c r="U735" s="771"/>
      <c r="V735" s="771"/>
      <c r="W735" s="771"/>
      <c r="X735" s="771"/>
      <c r="Y735" s="771"/>
      <c r="Z735" s="771"/>
      <c r="AA735" s="771"/>
      <c r="AB735" s="771"/>
      <c r="AC735" s="771"/>
      <c r="AD735" s="771"/>
      <c r="AE735" s="771"/>
      <c r="AF735" s="771"/>
      <c r="AG735" s="771"/>
      <c r="AH735" s="771"/>
      <c r="AI735" s="771"/>
      <c r="AJ735" s="771"/>
      <c r="AK735" s="771"/>
      <c r="AL735" s="771"/>
      <c r="AM735" s="771"/>
      <c r="AN735" s="771"/>
      <c r="AO735" s="771"/>
      <c r="AP735" s="771"/>
      <c r="AQ735" s="771"/>
      <c r="AR735" s="771"/>
      <c r="AS735" s="771"/>
      <c r="AT735" s="771"/>
      <c r="AU735" s="771"/>
      <c r="AV735" s="771"/>
      <c r="AW735" s="771"/>
      <c r="AX735" s="771"/>
      <c r="AY735" s="382"/>
      <c r="AZ735" s="382"/>
      <c r="BA735" s="382"/>
      <c r="BB735" s="382"/>
      <c r="BC735" s="382"/>
      <c r="BD735" s="268"/>
      <c r="BE735" s="357"/>
      <c r="BF735" s="594"/>
      <c r="BG735" s="594"/>
      <c r="BH735" s="594"/>
      <c r="BI735" s="81"/>
      <c r="BJ735" s="81"/>
      <c r="BK735" s="81"/>
      <c r="BR735" s="2"/>
      <c r="BS735" s="2"/>
      <c r="BT735" s="2"/>
      <c r="BU735" s="2"/>
      <c r="BV735" s="2"/>
      <c r="BW735" s="2"/>
      <c r="BX735" s="2"/>
      <c r="BY735" s="2"/>
      <c r="BZ735" s="2"/>
      <c r="CA735" s="2"/>
      <c r="CB735" s="2"/>
      <c r="CC735" s="2"/>
      <c r="CD735" s="2"/>
      <c r="CE735" s="2"/>
      <c r="CF735" s="2"/>
      <c r="CG735" s="2"/>
      <c r="CH735" s="2"/>
      <c r="CI735" s="2"/>
      <c r="CJ735" s="2"/>
      <c r="CK735" s="2"/>
      <c r="CL735" s="2"/>
      <c r="CM735" s="2"/>
      <c r="CN735" s="2"/>
      <c r="CO735" s="2"/>
      <c r="CP735" s="2"/>
      <c r="CQ735" s="2"/>
      <c r="CR735" s="2"/>
      <c r="CS735" s="2"/>
      <c r="CT735" s="2"/>
      <c r="CU735" s="2"/>
      <c r="CV735" s="2"/>
      <c r="CW735" s="2"/>
      <c r="CX735" s="2"/>
      <c r="CY735" s="2"/>
      <c r="CZ735" s="2"/>
      <c r="DA735" s="2"/>
      <c r="DB735" s="2"/>
      <c r="DC735" s="2"/>
      <c r="DD735" s="2"/>
      <c r="DE735" s="2"/>
      <c r="DF735" s="2"/>
      <c r="DG735" s="2"/>
      <c r="DH735" s="2"/>
      <c r="DI735" s="2"/>
      <c r="DJ735" s="2"/>
      <c r="DK735" s="2"/>
      <c r="DL735" s="2"/>
      <c r="DM735" s="2"/>
      <c r="DN735" s="2"/>
      <c r="DO735" s="2"/>
      <c r="DP735" s="2"/>
      <c r="DQ735" s="2"/>
      <c r="DR735" s="2"/>
      <c r="DS735" s="2"/>
      <c r="DT735" s="2"/>
      <c r="DU735" s="2"/>
      <c r="DV735" s="2"/>
      <c r="DW735" s="2"/>
      <c r="DX735" s="2"/>
      <c r="DY735" s="2"/>
      <c r="DZ735" s="2"/>
      <c r="EA735" s="2"/>
      <c r="EB735" s="2"/>
      <c r="EC735" s="2"/>
      <c r="ED735" s="2"/>
      <c r="EE735" s="2"/>
      <c r="EF735" s="2"/>
      <c r="EG735" s="2"/>
      <c r="EH735" s="2"/>
      <c r="EI735" s="2"/>
      <c r="EJ735" s="2"/>
      <c r="EK735" s="2"/>
      <c r="EL735" s="2"/>
      <c r="EM735" s="2"/>
      <c r="EN735" s="2"/>
      <c r="EO735" s="2"/>
      <c r="EP735" s="2"/>
      <c r="EQ735" s="2"/>
      <c r="ER735" s="2"/>
      <c r="ES735" s="2"/>
      <c r="ET735" s="2"/>
      <c r="EU735" s="2"/>
      <c r="EV735" s="2"/>
      <c r="EW735" s="2"/>
      <c r="EX735" s="2"/>
      <c r="EY735" s="2"/>
      <c r="EZ735" s="2"/>
      <c r="FA735" s="2"/>
      <c r="FB735" s="2"/>
      <c r="FC735" s="2"/>
      <c r="FD735" s="2"/>
      <c r="FE735" s="2"/>
      <c r="FF735" s="2"/>
      <c r="FG735" s="2"/>
      <c r="FH735" s="2"/>
      <c r="FI735" s="2"/>
      <c r="FJ735" s="2"/>
      <c r="FK735" s="2"/>
      <c r="FL735" s="2"/>
      <c r="FM735" s="2"/>
      <c r="FN735" s="2"/>
      <c r="FO735" s="2"/>
      <c r="FP735" s="2"/>
      <c r="FQ735" s="2"/>
      <c r="FR735" s="2"/>
      <c r="FS735" s="2"/>
      <c r="FT735" s="2"/>
      <c r="FU735" s="2"/>
      <c r="FV735" s="2"/>
      <c r="FW735" s="2"/>
      <c r="FX735" s="2"/>
      <c r="FY735" s="2"/>
      <c r="FZ735" s="2"/>
      <c r="GA735" s="2"/>
      <c r="GB735" s="2"/>
      <c r="GC735" s="2"/>
      <c r="GD735" s="2"/>
      <c r="GE735" s="2"/>
      <c r="GF735" s="2"/>
      <c r="GG735" s="2"/>
      <c r="GH735" s="2"/>
      <c r="GI735" s="2"/>
      <c r="GJ735" s="2"/>
      <c r="GK735" s="2"/>
      <c r="GL735" s="2"/>
      <c r="GM735" s="2"/>
      <c r="GN735" s="2"/>
      <c r="GO735" s="2"/>
      <c r="GP735" s="2"/>
    </row>
    <row r="736" spans="6:198" s="1" customFormat="1" ht="12.75" customHeight="1">
      <c r="F736" s="81"/>
      <c r="G736" s="81"/>
      <c r="H736" s="380" t="s">
        <v>341</v>
      </c>
      <c r="I736" s="766" t="s">
        <v>342</v>
      </c>
      <c r="J736" s="766"/>
      <c r="K736" s="766"/>
      <c r="L736" s="766"/>
      <c r="M736" s="766"/>
      <c r="N736" s="766"/>
      <c r="O736" s="766"/>
      <c r="P736" s="766"/>
      <c r="Q736" s="766"/>
      <c r="R736" s="766"/>
      <c r="S736" s="766"/>
      <c r="T736" s="766"/>
      <c r="U736" s="766"/>
      <c r="V736" s="766"/>
      <c r="W736" s="766"/>
      <c r="X736" s="766"/>
      <c r="Y736" s="766"/>
      <c r="Z736" s="766"/>
      <c r="AA736" s="766"/>
      <c r="AB736" s="766"/>
      <c r="AC736" s="766"/>
      <c r="AD736" s="766"/>
      <c r="AE736" s="766"/>
      <c r="AF736" s="766"/>
      <c r="AG736" s="766"/>
      <c r="AH736" s="766"/>
      <c r="AI736" s="766"/>
      <c r="AJ736" s="766"/>
      <c r="AK736" s="766"/>
      <c r="AL736" s="766"/>
      <c r="AM736" s="766"/>
      <c r="AN736" s="766"/>
      <c r="AO736" s="766"/>
      <c r="AP736" s="766"/>
      <c r="AQ736" s="766"/>
      <c r="AR736" s="766"/>
      <c r="AS736" s="766"/>
      <c r="AT736" s="766"/>
      <c r="AU736" s="766"/>
      <c r="AV736" s="766"/>
      <c r="AW736" s="766"/>
      <c r="AX736" s="766"/>
      <c r="AY736" s="767" t="str">
        <f>[2]Triggers!F13</f>
        <v>No</v>
      </c>
      <c r="AZ736" s="767"/>
      <c r="BA736" s="767"/>
      <c r="BB736" s="767"/>
      <c r="BC736" s="767"/>
      <c r="BD736" s="268"/>
      <c r="BE736" s="357"/>
      <c r="BF736" s="594"/>
      <c r="BG736" s="594"/>
      <c r="BH736" s="594"/>
      <c r="BI736" s="81"/>
      <c r="BJ736" s="81"/>
      <c r="BK736" s="81"/>
      <c r="BR736" s="2"/>
      <c r="BS736" s="2"/>
      <c r="BT736" s="2"/>
      <c r="BU736" s="2"/>
      <c r="BV736" s="2"/>
      <c r="BW736" s="2"/>
      <c r="BX736" s="2"/>
      <c r="BY736" s="2"/>
      <c r="BZ736" s="2"/>
      <c r="CA736" s="2"/>
      <c r="CB736" s="2"/>
      <c r="CC736" s="2"/>
      <c r="CD736" s="2"/>
      <c r="CE736" s="2"/>
      <c r="CF736" s="2"/>
      <c r="CG736" s="2"/>
      <c r="CH736" s="2"/>
      <c r="CI736" s="2"/>
      <c r="CJ736" s="2"/>
      <c r="CK736" s="2"/>
      <c r="CL736" s="2"/>
      <c r="CM736" s="2"/>
      <c r="CN736" s="2"/>
      <c r="CO736" s="2"/>
      <c r="CP736" s="2"/>
      <c r="CQ736" s="2"/>
      <c r="CR736" s="2"/>
      <c r="CS736" s="2"/>
      <c r="CT736" s="2"/>
      <c r="CU736" s="2"/>
      <c r="CV736" s="2"/>
      <c r="CW736" s="2"/>
      <c r="CX736" s="2"/>
      <c r="CY736" s="2"/>
      <c r="CZ736" s="2"/>
      <c r="DA736" s="2"/>
      <c r="DB736" s="2"/>
      <c r="DC736" s="2"/>
      <c r="DD736" s="2"/>
      <c r="DE736" s="2"/>
      <c r="DF736" s="2"/>
      <c r="DG736" s="2"/>
      <c r="DH736" s="2"/>
      <c r="DI736" s="2"/>
      <c r="DJ736" s="2"/>
      <c r="DK736" s="2"/>
      <c r="DL736" s="2"/>
      <c r="DM736" s="2"/>
      <c r="DN736" s="2"/>
      <c r="DO736" s="2"/>
      <c r="DP736" s="2"/>
      <c r="DQ736" s="2"/>
      <c r="DR736" s="2"/>
      <c r="DS736" s="2"/>
      <c r="DT736" s="2"/>
      <c r="DU736" s="2"/>
      <c r="DV736" s="2"/>
      <c r="DW736" s="2"/>
      <c r="DX736" s="2"/>
      <c r="DY736" s="2"/>
      <c r="DZ736" s="2"/>
      <c r="EA736" s="2"/>
      <c r="EB736" s="2"/>
      <c r="EC736" s="2"/>
      <c r="ED736" s="2"/>
      <c r="EE736" s="2"/>
      <c r="EF736" s="2"/>
      <c r="EG736" s="2"/>
      <c r="EH736" s="2"/>
      <c r="EI736" s="2"/>
      <c r="EJ736" s="2"/>
      <c r="EK736" s="2"/>
      <c r="EL736" s="2"/>
      <c r="EM736" s="2"/>
      <c r="EN736" s="2"/>
      <c r="EO736" s="2"/>
      <c r="EP736" s="2"/>
      <c r="EQ736" s="2"/>
      <c r="ER736" s="2"/>
      <c r="ES736" s="2"/>
      <c r="ET736" s="2"/>
      <c r="EU736" s="2"/>
      <c r="EV736" s="2"/>
      <c r="EW736" s="2"/>
      <c r="EX736" s="2"/>
      <c r="EY736" s="2"/>
      <c r="EZ736" s="2"/>
      <c r="FA736" s="2"/>
      <c r="FB736" s="2"/>
      <c r="FC736" s="2"/>
      <c r="FD736" s="2"/>
      <c r="FE736" s="2"/>
      <c r="FF736" s="2"/>
      <c r="FG736" s="2"/>
      <c r="FH736" s="2"/>
      <c r="FI736" s="2"/>
      <c r="FJ736" s="2"/>
      <c r="FK736" s="2"/>
      <c r="FL736" s="2"/>
      <c r="FM736" s="2"/>
      <c r="FN736" s="2"/>
      <c r="FO736" s="2"/>
      <c r="FP736" s="2"/>
      <c r="FQ736" s="2"/>
      <c r="FR736" s="2"/>
      <c r="FS736" s="2"/>
      <c r="FT736" s="2"/>
      <c r="FU736" s="2"/>
      <c r="FV736" s="2"/>
      <c r="FW736" s="2"/>
      <c r="FX736" s="2"/>
      <c r="FY736" s="2"/>
      <c r="FZ736" s="2"/>
      <c r="GA736" s="2"/>
      <c r="GB736" s="2"/>
      <c r="GC736" s="2"/>
      <c r="GD736" s="2"/>
      <c r="GE736" s="2"/>
      <c r="GF736" s="2"/>
      <c r="GG736" s="2"/>
      <c r="GH736" s="2"/>
      <c r="GI736" s="2"/>
      <c r="GJ736" s="2"/>
      <c r="GK736" s="2"/>
      <c r="GL736" s="2"/>
      <c r="GM736" s="2"/>
      <c r="GN736" s="2"/>
      <c r="GO736" s="2"/>
      <c r="GP736" s="2"/>
    </row>
    <row r="737" spans="6:198" s="1" customFormat="1" ht="12.75" customHeight="1">
      <c r="F737" s="81"/>
      <c r="G737" s="376"/>
      <c r="H737" s="380"/>
      <c r="I737" s="766"/>
      <c r="J737" s="766"/>
      <c r="K737" s="766"/>
      <c r="L737" s="766"/>
      <c r="M737" s="766"/>
      <c r="N737" s="766"/>
      <c r="O737" s="766"/>
      <c r="P737" s="766"/>
      <c r="Q737" s="766"/>
      <c r="R737" s="766"/>
      <c r="S737" s="766"/>
      <c r="T737" s="766"/>
      <c r="U737" s="766"/>
      <c r="V737" s="766"/>
      <c r="W737" s="766"/>
      <c r="X737" s="766"/>
      <c r="Y737" s="766"/>
      <c r="Z737" s="766"/>
      <c r="AA737" s="766"/>
      <c r="AB737" s="766"/>
      <c r="AC737" s="766"/>
      <c r="AD737" s="766"/>
      <c r="AE737" s="766"/>
      <c r="AF737" s="766"/>
      <c r="AG737" s="766"/>
      <c r="AH737" s="766"/>
      <c r="AI737" s="766"/>
      <c r="AJ737" s="766"/>
      <c r="AK737" s="766"/>
      <c r="AL737" s="766"/>
      <c r="AM737" s="766"/>
      <c r="AN737" s="766"/>
      <c r="AO737" s="766"/>
      <c r="AP737" s="766"/>
      <c r="AQ737" s="766"/>
      <c r="AR737" s="766"/>
      <c r="AS737" s="766"/>
      <c r="AT737" s="766"/>
      <c r="AU737" s="766"/>
      <c r="AV737" s="766"/>
      <c r="AW737" s="766"/>
      <c r="AX737" s="766"/>
      <c r="AY737" s="382"/>
      <c r="AZ737" s="382"/>
      <c r="BA737" s="382"/>
      <c r="BB737" s="382"/>
      <c r="BC737" s="382"/>
      <c r="BD737" s="356"/>
      <c r="BE737" s="357"/>
      <c r="BF737" s="593"/>
      <c r="BG737" s="593"/>
      <c r="BH737" s="593"/>
      <c r="BI737" s="81"/>
      <c r="BJ737" s="81"/>
      <c r="BK737" s="81"/>
      <c r="BR737" s="2"/>
      <c r="BS737" s="2"/>
      <c r="BT737" s="2"/>
      <c r="BU737" s="2"/>
      <c r="BV737" s="2"/>
      <c r="BW737" s="2"/>
      <c r="BX737" s="2"/>
      <c r="BY737" s="2"/>
      <c r="BZ737" s="2"/>
      <c r="CA737" s="2"/>
      <c r="CB737" s="2"/>
      <c r="CC737" s="2"/>
      <c r="CD737" s="2"/>
      <c r="CE737" s="2"/>
      <c r="CF737" s="2"/>
      <c r="CG737" s="2"/>
      <c r="CH737" s="2"/>
      <c r="CI737" s="2"/>
      <c r="CJ737" s="2"/>
      <c r="CK737" s="2"/>
      <c r="CL737" s="2"/>
      <c r="CM737" s="2"/>
      <c r="CN737" s="2"/>
      <c r="CO737" s="2"/>
      <c r="CP737" s="2"/>
      <c r="CQ737" s="2"/>
      <c r="CR737" s="2"/>
      <c r="CS737" s="2"/>
      <c r="CT737" s="2"/>
      <c r="CU737" s="2"/>
      <c r="CV737" s="2"/>
      <c r="CW737" s="2"/>
      <c r="CX737" s="2"/>
      <c r="CY737" s="2"/>
      <c r="CZ737" s="2"/>
      <c r="DA737" s="2"/>
      <c r="DB737" s="2"/>
      <c r="DC737" s="2"/>
      <c r="DD737" s="2"/>
      <c r="DE737" s="2"/>
      <c r="DF737" s="2"/>
      <c r="DG737" s="2"/>
      <c r="DH737" s="2"/>
      <c r="DI737" s="2"/>
      <c r="DJ737" s="2"/>
      <c r="DK737" s="2"/>
      <c r="DL737" s="2"/>
      <c r="DM737" s="2"/>
      <c r="DN737" s="2"/>
      <c r="DO737" s="2"/>
      <c r="DP737" s="2"/>
      <c r="DQ737" s="2"/>
      <c r="DR737" s="2"/>
      <c r="DS737" s="2"/>
      <c r="DT737" s="2"/>
      <c r="DU737" s="2"/>
      <c r="DV737" s="2"/>
      <c r="DW737" s="2"/>
      <c r="DX737" s="2"/>
      <c r="DY737" s="2"/>
      <c r="DZ737" s="2"/>
      <c r="EA737" s="2"/>
      <c r="EB737" s="2"/>
      <c r="EC737" s="2"/>
      <c r="ED737" s="2"/>
      <c r="EE737" s="2"/>
      <c r="EF737" s="2"/>
      <c r="EG737" s="2"/>
      <c r="EH737" s="2"/>
      <c r="EI737" s="2"/>
      <c r="EJ737" s="2"/>
      <c r="EK737" s="2"/>
      <c r="EL737" s="2"/>
      <c r="EM737" s="2"/>
      <c r="EN737" s="2"/>
      <c r="EO737" s="2"/>
      <c r="EP737" s="2"/>
      <c r="EQ737" s="2"/>
      <c r="ER737" s="2"/>
      <c r="ES737" s="2"/>
      <c r="ET737" s="2"/>
      <c r="EU737" s="2"/>
      <c r="EV737" s="2"/>
      <c r="EW737" s="2"/>
      <c r="EX737" s="2"/>
      <c r="EY737" s="2"/>
      <c r="EZ737" s="2"/>
      <c r="FA737" s="2"/>
      <c r="FB737" s="2"/>
      <c r="FC737" s="2"/>
      <c r="FD737" s="2"/>
      <c r="FE737" s="2"/>
      <c r="FF737" s="2"/>
      <c r="FG737" s="2"/>
      <c r="FH737" s="2"/>
      <c r="FI737" s="2"/>
      <c r="FJ737" s="2"/>
      <c r="FK737" s="2"/>
      <c r="FL737" s="2"/>
      <c r="FM737" s="2"/>
      <c r="FN737" s="2"/>
      <c r="FO737" s="2"/>
      <c r="FP737" s="2"/>
      <c r="FQ737" s="2"/>
      <c r="FR737" s="2"/>
      <c r="FS737" s="2"/>
      <c r="FT737" s="2"/>
      <c r="FU737" s="2"/>
      <c r="FV737" s="2"/>
      <c r="FW737" s="2"/>
      <c r="FX737" s="2"/>
      <c r="FY737" s="2"/>
      <c r="FZ737" s="2"/>
      <c r="GA737" s="2"/>
      <c r="GB737" s="2"/>
      <c r="GC737" s="2"/>
      <c r="GD737" s="2"/>
      <c r="GE737" s="2"/>
      <c r="GF737" s="2"/>
      <c r="GG737" s="2"/>
      <c r="GH737" s="2"/>
      <c r="GI737" s="2"/>
      <c r="GJ737" s="2"/>
      <c r="GK737" s="2"/>
      <c r="GL737" s="2"/>
      <c r="GM737" s="2"/>
      <c r="GN737" s="2"/>
      <c r="GO737" s="2"/>
      <c r="GP737" s="2"/>
    </row>
    <row r="738" spans="6:198" s="1" customFormat="1" ht="12.75" customHeight="1">
      <c r="F738" s="81"/>
      <c r="G738" s="376"/>
      <c r="H738" s="380"/>
      <c r="I738" s="766"/>
      <c r="J738" s="766"/>
      <c r="K738" s="766"/>
      <c r="L738" s="766"/>
      <c r="M738" s="766"/>
      <c r="N738" s="766"/>
      <c r="O738" s="766"/>
      <c r="P738" s="766"/>
      <c r="Q738" s="766"/>
      <c r="R738" s="766"/>
      <c r="S738" s="766"/>
      <c r="T738" s="766"/>
      <c r="U738" s="766"/>
      <c r="V738" s="766"/>
      <c r="W738" s="766"/>
      <c r="X738" s="766"/>
      <c r="Y738" s="766"/>
      <c r="Z738" s="766"/>
      <c r="AA738" s="766"/>
      <c r="AB738" s="766"/>
      <c r="AC738" s="766"/>
      <c r="AD738" s="766"/>
      <c r="AE738" s="766"/>
      <c r="AF738" s="766"/>
      <c r="AG738" s="766"/>
      <c r="AH738" s="766"/>
      <c r="AI738" s="766"/>
      <c r="AJ738" s="766"/>
      <c r="AK738" s="766"/>
      <c r="AL738" s="766"/>
      <c r="AM738" s="766"/>
      <c r="AN738" s="766"/>
      <c r="AO738" s="766"/>
      <c r="AP738" s="766"/>
      <c r="AQ738" s="766"/>
      <c r="AR738" s="766"/>
      <c r="AS738" s="766"/>
      <c r="AT738" s="766"/>
      <c r="AU738" s="766"/>
      <c r="AV738" s="766"/>
      <c r="AW738" s="766"/>
      <c r="AX738" s="766"/>
      <c r="AY738" s="382"/>
      <c r="AZ738" s="382"/>
      <c r="BA738" s="382"/>
      <c r="BB738" s="382"/>
      <c r="BC738" s="382"/>
      <c r="BD738" s="356"/>
      <c r="BE738" s="357"/>
      <c r="BF738" s="772"/>
      <c r="BG738" s="594"/>
      <c r="BH738" s="594"/>
      <c r="BI738" s="81"/>
      <c r="BJ738" s="81"/>
      <c r="BK738" s="81"/>
      <c r="BR738" s="2"/>
      <c r="BS738" s="2"/>
      <c r="BT738" s="2"/>
      <c r="BU738" s="2"/>
      <c r="BV738" s="2"/>
      <c r="BW738" s="2"/>
      <c r="BX738" s="2"/>
      <c r="BY738" s="2"/>
      <c r="BZ738" s="2"/>
      <c r="CA738" s="2"/>
      <c r="CB738" s="2"/>
      <c r="CC738" s="2"/>
      <c r="CD738" s="2"/>
      <c r="CE738" s="2"/>
      <c r="CF738" s="2"/>
      <c r="CG738" s="2"/>
      <c r="CH738" s="2"/>
      <c r="CI738" s="2"/>
      <c r="CJ738" s="2"/>
      <c r="CK738" s="2"/>
      <c r="CL738" s="2"/>
      <c r="CM738" s="2"/>
      <c r="CN738" s="2"/>
      <c r="CO738" s="2"/>
      <c r="CP738" s="2"/>
      <c r="CQ738" s="2"/>
      <c r="CR738" s="2"/>
      <c r="CS738" s="2"/>
      <c r="CT738" s="2"/>
      <c r="CU738" s="2"/>
      <c r="CV738" s="2"/>
      <c r="CW738" s="2"/>
      <c r="CX738" s="2"/>
      <c r="CY738" s="2"/>
      <c r="CZ738" s="2"/>
      <c r="DA738" s="2"/>
      <c r="DB738" s="2"/>
      <c r="DC738" s="2"/>
      <c r="DD738" s="2"/>
      <c r="DE738" s="2"/>
      <c r="DF738" s="2"/>
      <c r="DG738" s="2"/>
      <c r="DH738" s="2"/>
      <c r="DI738" s="2"/>
      <c r="DJ738" s="2"/>
      <c r="DK738" s="2"/>
      <c r="DL738" s="2"/>
      <c r="DM738" s="2"/>
      <c r="DN738" s="2"/>
      <c r="DO738" s="2"/>
      <c r="DP738" s="2"/>
      <c r="DQ738" s="2"/>
      <c r="DR738" s="2"/>
      <c r="DS738" s="2"/>
      <c r="DT738" s="2"/>
      <c r="DU738" s="2"/>
      <c r="DV738" s="2"/>
      <c r="DW738" s="2"/>
      <c r="DX738" s="2"/>
      <c r="DY738" s="2"/>
      <c r="DZ738" s="2"/>
      <c r="EA738" s="2"/>
      <c r="EB738" s="2"/>
      <c r="EC738" s="2"/>
      <c r="ED738" s="2"/>
      <c r="EE738" s="2"/>
      <c r="EF738" s="2"/>
      <c r="EG738" s="2"/>
      <c r="EH738" s="2"/>
      <c r="EI738" s="2"/>
      <c r="EJ738" s="2"/>
      <c r="EK738" s="2"/>
      <c r="EL738" s="2"/>
      <c r="EM738" s="2"/>
      <c r="EN738" s="2"/>
      <c r="EO738" s="2"/>
      <c r="EP738" s="2"/>
      <c r="EQ738" s="2"/>
      <c r="ER738" s="2"/>
      <c r="ES738" s="2"/>
      <c r="ET738" s="2"/>
      <c r="EU738" s="2"/>
      <c r="EV738" s="2"/>
      <c r="EW738" s="2"/>
      <c r="EX738" s="2"/>
      <c r="EY738" s="2"/>
      <c r="EZ738" s="2"/>
      <c r="FA738" s="2"/>
      <c r="FB738" s="2"/>
      <c r="FC738" s="2"/>
      <c r="FD738" s="2"/>
      <c r="FE738" s="2"/>
      <c r="FF738" s="2"/>
      <c r="FG738" s="2"/>
      <c r="FH738" s="2"/>
      <c r="FI738" s="2"/>
      <c r="FJ738" s="2"/>
      <c r="FK738" s="2"/>
      <c r="FL738" s="2"/>
      <c r="FM738" s="2"/>
      <c r="FN738" s="2"/>
      <c r="FO738" s="2"/>
      <c r="FP738" s="2"/>
      <c r="FQ738" s="2"/>
      <c r="FR738" s="2"/>
      <c r="FS738" s="2"/>
      <c r="FT738" s="2"/>
      <c r="FU738" s="2"/>
      <c r="FV738" s="2"/>
      <c r="FW738" s="2"/>
      <c r="FX738" s="2"/>
      <c r="FY738" s="2"/>
      <c r="FZ738" s="2"/>
      <c r="GA738" s="2"/>
      <c r="GB738" s="2"/>
      <c r="GC738" s="2"/>
      <c r="GD738" s="2"/>
      <c r="GE738" s="2"/>
      <c r="GF738" s="2"/>
      <c r="GG738" s="2"/>
      <c r="GH738" s="2"/>
      <c r="GI738" s="2"/>
      <c r="GJ738" s="2"/>
      <c r="GK738" s="2"/>
      <c r="GL738" s="2"/>
      <c r="GM738" s="2"/>
      <c r="GN738" s="2"/>
      <c r="GO738" s="2"/>
      <c r="GP738" s="2"/>
    </row>
    <row r="739" spans="6:198" s="1" customFormat="1" ht="12.75" customHeight="1">
      <c r="F739" s="81"/>
      <c r="G739" s="12"/>
      <c r="H739" s="380"/>
      <c r="I739" s="766"/>
      <c r="J739" s="766"/>
      <c r="K739" s="766"/>
      <c r="L739" s="766"/>
      <c r="M739" s="766"/>
      <c r="N739" s="766"/>
      <c r="O739" s="766"/>
      <c r="P739" s="766"/>
      <c r="Q739" s="766"/>
      <c r="R739" s="766"/>
      <c r="S739" s="766"/>
      <c r="T739" s="766"/>
      <c r="U739" s="766"/>
      <c r="V739" s="766"/>
      <c r="W739" s="766"/>
      <c r="X739" s="766"/>
      <c r="Y739" s="766"/>
      <c r="Z739" s="766"/>
      <c r="AA739" s="766"/>
      <c r="AB739" s="766"/>
      <c r="AC739" s="766"/>
      <c r="AD739" s="766"/>
      <c r="AE739" s="766"/>
      <c r="AF739" s="766"/>
      <c r="AG739" s="766"/>
      <c r="AH739" s="766"/>
      <c r="AI739" s="766"/>
      <c r="AJ739" s="766"/>
      <c r="AK739" s="766"/>
      <c r="AL739" s="766"/>
      <c r="AM739" s="766"/>
      <c r="AN739" s="766"/>
      <c r="AO739" s="766"/>
      <c r="AP739" s="766"/>
      <c r="AQ739" s="766"/>
      <c r="AR739" s="766"/>
      <c r="AS739" s="766"/>
      <c r="AT739" s="766"/>
      <c r="AU739" s="766"/>
      <c r="AV739" s="766"/>
      <c r="AW739" s="766"/>
      <c r="AX739" s="766"/>
      <c r="AY739" s="382"/>
      <c r="AZ739" s="382"/>
      <c r="BA739" s="382"/>
      <c r="BB739" s="382"/>
      <c r="BC739" s="382"/>
      <c r="BD739" s="383"/>
      <c r="BE739" s="357"/>
      <c r="BF739" s="772"/>
      <c r="BG739" s="594"/>
      <c r="BH739" s="594"/>
      <c r="BI739" s="81"/>
      <c r="BJ739" s="81"/>
      <c r="BK739" s="81"/>
      <c r="BR739" s="2"/>
      <c r="BS739" s="2"/>
      <c r="BT739" s="2"/>
      <c r="BU739" s="2"/>
      <c r="BV739" s="2"/>
      <c r="BW739" s="2"/>
      <c r="BX739" s="2"/>
      <c r="BY739" s="2"/>
      <c r="BZ739" s="2"/>
      <c r="CA739" s="2"/>
      <c r="CB739" s="2"/>
      <c r="CC739" s="2"/>
      <c r="CD739" s="2"/>
      <c r="CE739" s="2"/>
      <c r="CF739" s="2"/>
      <c r="CG739" s="2"/>
      <c r="CH739" s="2"/>
      <c r="CI739" s="2"/>
      <c r="CJ739" s="2"/>
      <c r="CK739" s="2"/>
      <c r="CL739" s="2"/>
      <c r="CM739" s="2"/>
      <c r="CN739" s="2"/>
      <c r="CO739" s="2"/>
      <c r="CP739" s="2"/>
      <c r="CQ739" s="2"/>
      <c r="CR739" s="2"/>
      <c r="CS739" s="2"/>
      <c r="CT739" s="2"/>
      <c r="CU739" s="2"/>
      <c r="CV739" s="2"/>
      <c r="CW739" s="2"/>
      <c r="CX739" s="2"/>
      <c r="CY739" s="2"/>
      <c r="CZ739" s="2"/>
      <c r="DA739" s="2"/>
      <c r="DB739" s="2"/>
      <c r="DC739" s="2"/>
      <c r="DD739" s="2"/>
      <c r="DE739" s="2"/>
      <c r="DF739" s="2"/>
      <c r="DG739" s="2"/>
      <c r="DH739" s="2"/>
      <c r="DI739" s="2"/>
      <c r="DJ739" s="2"/>
      <c r="DK739" s="2"/>
      <c r="DL739" s="2"/>
      <c r="DM739" s="2"/>
      <c r="DN739" s="2"/>
      <c r="DO739" s="2"/>
      <c r="DP739" s="2"/>
      <c r="DQ739" s="2"/>
      <c r="DR739" s="2"/>
      <c r="DS739" s="2"/>
      <c r="DT739" s="2"/>
      <c r="DU739" s="2"/>
      <c r="DV739" s="2"/>
      <c r="DW739" s="2"/>
      <c r="DX739" s="2"/>
      <c r="DY739" s="2"/>
      <c r="DZ739" s="2"/>
      <c r="EA739" s="2"/>
      <c r="EB739" s="2"/>
      <c r="EC739" s="2"/>
      <c r="ED739" s="2"/>
      <c r="EE739" s="2"/>
      <c r="EF739" s="2"/>
      <c r="EG739" s="2"/>
      <c r="EH739" s="2"/>
      <c r="EI739" s="2"/>
      <c r="EJ739" s="2"/>
      <c r="EK739" s="2"/>
      <c r="EL739" s="2"/>
      <c r="EM739" s="2"/>
      <c r="EN739" s="2"/>
      <c r="EO739" s="2"/>
      <c r="EP739" s="2"/>
      <c r="EQ739" s="2"/>
      <c r="ER739" s="2"/>
      <c r="ES739" s="2"/>
      <c r="ET739" s="2"/>
      <c r="EU739" s="2"/>
      <c r="EV739" s="2"/>
      <c r="EW739" s="2"/>
      <c r="EX739" s="2"/>
      <c r="EY739" s="2"/>
      <c r="EZ739" s="2"/>
      <c r="FA739" s="2"/>
      <c r="FB739" s="2"/>
      <c r="FC739" s="2"/>
      <c r="FD739" s="2"/>
      <c r="FE739" s="2"/>
      <c r="FF739" s="2"/>
      <c r="FG739" s="2"/>
      <c r="FH739" s="2"/>
      <c r="FI739" s="2"/>
      <c r="FJ739" s="2"/>
      <c r="FK739" s="2"/>
      <c r="FL739" s="2"/>
      <c r="FM739" s="2"/>
      <c r="FN739" s="2"/>
      <c r="FO739" s="2"/>
      <c r="FP739" s="2"/>
      <c r="FQ739" s="2"/>
      <c r="FR739" s="2"/>
      <c r="FS739" s="2"/>
      <c r="FT739" s="2"/>
      <c r="FU739" s="2"/>
      <c r="FV739" s="2"/>
      <c r="FW739" s="2"/>
      <c r="FX739" s="2"/>
      <c r="FY739" s="2"/>
      <c r="FZ739" s="2"/>
      <c r="GA739" s="2"/>
      <c r="GB739" s="2"/>
      <c r="GC739" s="2"/>
      <c r="GD739" s="2"/>
      <c r="GE739" s="2"/>
      <c r="GF739" s="2"/>
      <c r="GG739" s="2"/>
      <c r="GH739" s="2"/>
      <c r="GI739" s="2"/>
      <c r="GJ739" s="2"/>
      <c r="GK739" s="2"/>
      <c r="GL739" s="2"/>
      <c r="GM739" s="2"/>
      <c r="GN739" s="2"/>
      <c r="GO739" s="2"/>
      <c r="GP739" s="2"/>
    </row>
    <row r="740" spans="6:198" s="1" customFormat="1">
      <c r="F740" s="81"/>
      <c r="G740" s="12"/>
      <c r="H740" s="380"/>
      <c r="I740" s="766"/>
      <c r="J740" s="766"/>
      <c r="K740" s="766"/>
      <c r="L740" s="766"/>
      <c r="M740" s="766"/>
      <c r="N740" s="766"/>
      <c r="O740" s="766"/>
      <c r="P740" s="766"/>
      <c r="Q740" s="766"/>
      <c r="R740" s="766"/>
      <c r="S740" s="766"/>
      <c r="T740" s="766"/>
      <c r="U740" s="766"/>
      <c r="V740" s="766"/>
      <c r="W740" s="766"/>
      <c r="X740" s="766"/>
      <c r="Y740" s="766"/>
      <c r="Z740" s="766"/>
      <c r="AA740" s="766"/>
      <c r="AB740" s="766"/>
      <c r="AC740" s="766"/>
      <c r="AD740" s="766"/>
      <c r="AE740" s="766"/>
      <c r="AF740" s="766"/>
      <c r="AG740" s="766"/>
      <c r="AH740" s="766"/>
      <c r="AI740" s="766"/>
      <c r="AJ740" s="766"/>
      <c r="AK740" s="766"/>
      <c r="AL740" s="766"/>
      <c r="AM740" s="766"/>
      <c r="AN740" s="766"/>
      <c r="AO740" s="766"/>
      <c r="AP740" s="766"/>
      <c r="AQ740" s="766"/>
      <c r="AR740" s="766"/>
      <c r="AS740" s="766"/>
      <c r="AT740" s="766"/>
      <c r="AU740" s="766"/>
      <c r="AV740" s="766"/>
      <c r="AW740" s="766"/>
      <c r="AX740" s="766"/>
      <c r="AY740" s="382"/>
      <c r="AZ740" s="382"/>
      <c r="BA740" s="382"/>
      <c r="BB740" s="382"/>
      <c r="BC740" s="382"/>
      <c r="BD740" s="383"/>
      <c r="BE740" s="357"/>
      <c r="BF740" s="772"/>
      <c r="BG740" s="594"/>
      <c r="BH740" s="594"/>
      <c r="BI740" s="81"/>
      <c r="BJ740" s="81"/>
      <c r="BK740" s="81"/>
      <c r="BR740" s="2"/>
      <c r="BS740" s="2"/>
      <c r="BT740" s="2"/>
      <c r="BU740" s="2"/>
      <c r="BV740" s="2"/>
      <c r="BW740" s="2"/>
      <c r="BX740" s="2"/>
      <c r="BY740" s="2"/>
      <c r="BZ740" s="2"/>
      <c r="CA740" s="2"/>
      <c r="CB740" s="2"/>
      <c r="CC740" s="2"/>
      <c r="CD740" s="2"/>
      <c r="CE740" s="2"/>
      <c r="CF740" s="2"/>
      <c r="CG740" s="2"/>
      <c r="CH740" s="2"/>
      <c r="CI740" s="2"/>
      <c r="CJ740" s="2"/>
      <c r="CK740" s="2"/>
      <c r="CL740" s="2"/>
      <c r="CM740" s="2"/>
      <c r="CN740" s="2"/>
      <c r="CO740" s="2"/>
      <c r="CP740" s="2"/>
      <c r="CQ740" s="2"/>
      <c r="CR740" s="2"/>
      <c r="CS740" s="2"/>
      <c r="CT740" s="2"/>
      <c r="CU740" s="2"/>
      <c r="CV740" s="2"/>
      <c r="CW740" s="2"/>
      <c r="CX740" s="2"/>
      <c r="CY740" s="2"/>
      <c r="CZ740" s="2"/>
      <c r="DA740" s="2"/>
      <c r="DB740" s="2"/>
      <c r="DC740" s="2"/>
      <c r="DD740" s="2"/>
      <c r="DE740" s="2"/>
      <c r="DF740" s="2"/>
      <c r="DG740" s="2"/>
      <c r="DH740" s="2"/>
      <c r="DI740" s="2"/>
      <c r="DJ740" s="2"/>
      <c r="DK740" s="2"/>
      <c r="DL740" s="2"/>
      <c r="DM740" s="2"/>
      <c r="DN740" s="2"/>
      <c r="DO740" s="2"/>
      <c r="DP740" s="2"/>
      <c r="DQ740" s="2"/>
      <c r="DR740" s="2"/>
      <c r="DS740" s="2"/>
      <c r="DT740" s="2"/>
      <c r="DU740" s="2"/>
      <c r="DV740" s="2"/>
      <c r="DW740" s="2"/>
      <c r="DX740" s="2"/>
      <c r="DY740" s="2"/>
      <c r="DZ740" s="2"/>
      <c r="EA740" s="2"/>
      <c r="EB740" s="2"/>
      <c r="EC740" s="2"/>
      <c r="ED740" s="2"/>
      <c r="EE740" s="2"/>
      <c r="EF740" s="2"/>
      <c r="EG740" s="2"/>
      <c r="EH740" s="2"/>
      <c r="EI740" s="2"/>
      <c r="EJ740" s="2"/>
      <c r="EK740" s="2"/>
      <c r="EL740" s="2"/>
      <c r="EM740" s="2"/>
      <c r="EN740" s="2"/>
      <c r="EO740" s="2"/>
      <c r="EP740" s="2"/>
      <c r="EQ740" s="2"/>
      <c r="ER740" s="2"/>
      <c r="ES740" s="2"/>
      <c r="ET740" s="2"/>
      <c r="EU740" s="2"/>
      <c r="EV740" s="2"/>
      <c r="EW740" s="2"/>
      <c r="EX740" s="2"/>
      <c r="EY740" s="2"/>
      <c r="EZ740" s="2"/>
      <c r="FA740" s="2"/>
      <c r="FB740" s="2"/>
      <c r="FC740" s="2"/>
      <c r="FD740" s="2"/>
      <c r="FE740" s="2"/>
      <c r="FF740" s="2"/>
      <c r="FG740" s="2"/>
      <c r="FH740" s="2"/>
      <c r="FI740" s="2"/>
      <c r="FJ740" s="2"/>
      <c r="FK740" s="2"/>
      <c r="FL740" s="2"/>
      <c r="FM740" s="2"/>
      <c r="FN740" s="2"/>
      <c r="FO740" s="2"/>
      <c r="FP740" s="2"/>
      <c r="FQ740" s="2"/>
      <c r="FR740" s="2"/>
      <c r="FS740" s="2"/>
      <c r="FT740" s="2"/>
      <c r="FU740" s="2"/>
      <c r="FV740" s="2"/>
      <c r="FW740" s="2"/>
      <c r="FX740" s="2"/>
      <c r="FY740" s="2"/>
      <c r="FZ740" s="2"/>
      <c r="GA740" s="2"/>
      <c r="GB740" s="2"/>
      <c r="GC740" s="2"/>
      <c r="GD740" s="2"/>
      <c r="GE740" s="2"/>
      <c r="GF740" s="2"/>
      <c r="GG740" s="2"/>
      <c r="GH740" s="2"/>
      <c r="GI740" s="2"/>
      <c r="GJ740" s="2"/>
      <c r="GK740" s="2"/>
      <c r="GL740" s="2"/>
      <c r="GM740" s="2"/>
      <c r="GN740" s="2"/>
      <c r="GO740" s="2"/>
      <c r="GP740" s="2"/>
    </row>
    <row r="741" spans="6:198" s="1" customFormat="1" ht="12.75" hidden="1" customHeight="1">
      <c r="F741" s="81"/>
      <c r="G741" s="12"/>
      <c r="H741" s="380"/>
      <c r="I741" s="766"/>
      <c r="J741" s="766"/>
      <c r="K741" s="766"/>
      <c r="L741" s="766"/>
      <c r="M741" s="766"/>
      <c r="N741" s="766"/>
      <c r="O741" s="766"/>
      <c r="P741" s="766"/>
      <c r="Q741" s="766"/>
      <c r="R741" s="766"/>
      <c r="S741" s="766"/>
      <c r="T741" s="766"/>
      <c r="U741" s="766"/>
      <c r="V741" s="766"/>
      <c r="W741" s="766"/>
      <c r="X741" s="766"/>
      <c r="Y741" s="766"/>
      <c r="Z741" s="766"/>
      <c r="AA741" s="766"/>
      <c r="AB741" s="766"/>
      <c r="AC741" s="766"/>
      <c r="AD741" s="766"/>
      <c r="AE741" s="766"/>
      <c r="AF741" s="766"/>
      <c r="AG741" s="766"/>
      <c r="AH741" s="766"/>
      <c r="AI741" s="766"/>
      <c r="AJ741" s="766"/>
      <c r="AK741" s="766"/>
      <c r="AL741" s="766"/>
      <c r="AM741" s="766"/>
      <c r="AN741" s="766"/>
      <c r="AO741" s="766"/>
      <c r="AP741" s="766"/>
      <c r="AQ741" s="766"/>
      <c r="AR741" s="766"/>
      <c r="AS741" s="766"/>
      <c r="AT741" s="766"/>
      <c r="AU741" s="766"/>
      <c r="AV741" s="766"/>
      <c r="AW741" s="766"/>
      <c r="AX741" s="766"/>
      <c r="AY741" s="382"/>
      <c r="AZ741" s="382"/>
      <c r="BA741" s="382"/>
      <c r="BB741" s="382"/>
      <c r="BC741" s="382"/>
      <c r="BD741" s="369"/>
      <c r="BE741" s="357"/>
      <c r="BF741" s="772"/>
      <c r="BG741" s="594"/>
      <c r="BH741" s="594"/>
      <c r="BI741" s="81"/>
      <c r="BJ741" s="81"/>
      <c r="BK741" s="81"/>
      <c r="BR741" s="2"/>
      <c r="BS741" s="2"/>
      <c r="BT741" s="2"/>
      <c r="BU741" s="2"/>
      <c r="BV741" s="2"/>
      <c r="BW741" s="2"/>
      <c r="BX741" s="2"/>
      <c r="BY741" s="2"/>
      <c r="BZ741" s="2"/>
      <c r="CA741" s="2"/>
      <c r="CB741" s="2"/>
      <c r="CC741" s="2"/>
      <c r="CD741" s="2"/>
      <c r="CE741" s="2"/>
      <c r="CF741" s="2"/>
      <c r="CG741" s="2"/>
      <c r="CH741" s="2"/>
      <c r="CI741" s="2"/>
      <c r="CJ741" s="2"/>
      <c r="CK741" s="2"/>
      <c r="CL741" s="2"/>
      <c r="CM741" s="2"/>
      <c r="CN741" s="2"/>
      <c r="CO741" s="2"/>
      <c r="CP741" s="2"/>
      <c r="CQ741" s="2"/>
      <c r="CR741" s="2"/>
      <c r="CS741" s="2"/>
      <c r="CT741" s="2"/>
      <c r="CU741" s="2"/>
      <c r="CV741" s="2"/>
      <c r="CW741" s="2"/>
      <c r="CX741" s="2"/>
      <c r="CY741" s="2"/>
      <c r="CZ741" s="2"/>
      <c r="DA741" s="2"/>
      <c r="DB741" s="2"/>
      <c r="DC741" s="2"/>
      <c r="DD741" s="2"/>
      <c r="DE741" s="2"/>
      <c r="DF741" s="2"/>
      <c r="DG741" s="2"/>
      <c r="DH741" s="2"/>
      <c r="DI741" s="2"/>
      <c r="DJ741" s="2"/>
      <c r="DK741" s="2"/>
      <c r="DL741" s="2"/>
      <c r="DM741" s="2"/>
      <c r="DN741" s="2"/>
      <c r="DO741" s="2"/>
      <c r="DP741" s="2"/>
      <c r="DQ741" s="2"/>
      <c r="DR741" s="2"/>
      <c r="DS741" s="2"/>
      <c r="DT741" s="2"/>
      <c r="DU741" s="2"/>
      <c r="DV741" s="2"/>
      <c r="DW741" s="2"/>
      <c r="DX741" s="2"/>
      <c r="DY741" s="2"/>
      <c r="DZ741" s="2"/>
      <c r="EA741" s="2"/>
      <c r="EB741" s="2"/>
      <c r="EC741" s="2"/>
      <c r="ED741" s="2"/>
      <c r="EE741" s="2"/>
      <c r="EF741" s="2"/>
      <c r="EG741" s="2"/>
      <c r="EH741" s="2"/>
      <c r="EI741" s="2"/>
      <c r="EJ741" s="2"/>
      <c r="EK741" s="2"/>
      <c r="EL741" s="2"/>
      <c r="EM741" s="2"/>
      <c r="EN741" s="2"/>
      <c r="EO741" s="2"/>
      <c r="EP741" s="2"/>
      <c r="EQ741" s="2"/>
      <c r="ER741" s="2"/>
      <c r="ES741" s="2"/>
      <c r="ET741" s="2"/>
      <c r="EU741" s="2"/>
      <c r="EV741" s="2"/>
      <c r="EW741" s="2"/>
      <c r="EX741" s="2"/>
      <c r="EY741" s="2"/>
      <c r="EZ741" s="2"/>
      <c r="FA741" s="2"/>
      <c r="FB741" s="2"/>
      <c r="FC741" s="2"/>
      <c r="FD741" s="2"/>
      <c r="FE741" s="2"/>
      <c r="FF741" s="2"/>
      <c r="FG741" s="2"/>
      <c r="FH741" s="2"/>
      <c r="FI741" s="2"/>
      <c r="FJ741" s="2"/>
      <c r="FK741" s="2"/>
      <c r="FL741" s="2"/>
      <c r="FM741" s="2"/>
      <c r="FN741" s="2"/>
      <c r="FO741" s="2"/>
      <c r="FP741" s="2"/>
      <c r="FQ741" s="2"/>
      <c r="FR741" s="2"/>
      <c r="FS741" s="2"/>
      <c r="FT741" s="2"/>
      <c r="FU741" s="2"/>
      <c r="FV741" s="2"/>
      <c r="FW741" s="2"/>
      <c r="FX741" s="2"/>
      <c r="FY741" s="2"/>
      <c r="FZ741" s="2"/>
      <c r="GA741" s="2"/>
      <c r="GB741" s="2"/>
      <c r="GC741" s="2"/>
      <c r="GD741" s="2"/>
      <c r="GE741" s="2"/>
      <c r="GF741" s="2"/>
      <c r="GG741" s="2"/>
      <c r="GH741" s="2"/>
      <c r="GI741" s="2"/>
      <c r="GJ741" s="2"/>
      <c r="GK741" s="2"/>
      <c r="GL741" s="2"/>
      <c r="GM741" s="2"/>
      <c r="GN741" s="2"/>
      <c r="GO741" s="2"/>
      <c r="GP741" s="2"/>
    </row>
    <row r="742" spans="6:198" s="1" customFormat="1" ht="12.75" hidden="1" customHeight="1">
      <c r="F742" s="81"/>
      <c r="G742" s="12"/>
      <c r="H742" s="380"/>
      <c r="I742" s="766"/>
      <c r="J742" s="766"/>
      <c r="K742" s="766"/>
      <c r="L742" s="766"/>
      <c r="M742" s="766"/>
      <c r="N742" s="766"/>
      <c r="O742" s="766"/>
      <c r="P742" s="766"/>
      <c r="Q742" s="766"/>
      <c r="R742" s="766"/>
      <c r="S742" s="766"/>
      <c r="T742" s="766"/>
      <c r="U742" s="766"/>
      <c r="V742" s="766"/>
      <c r="W742" s="766"/>
      <c r="X742" s="766"/>
      <c r="Y742" s="766"/>
      <c r="Z742" s="766"/>
      <c r="AA742" s="766"/>
      <c r="AB742" s="766"/>
      <c r="AC742" s="766"/>
      <c r="AD742" s="766"/>
      <c r="AE742" s="766"/>
      <c r="AF742" s="766"/>
      <c r="AG742" s="766"/>
      <c r="AH742" s="766"/>
      <c r="AI742" s="766"/>
      <c r="AJ742" s="766"/>
      <c r="AK742" s="766"/>
      <c r="AL742" s="766"/>
      <c r="AM742" s="766"/>
      <c r="AN742" s="766"/>
      <c r="AO742" s="766"/>
      <c r="AP742" s="766"/>
      <c r="AQ742" s="766"/>
      <c r="AR742" s="766"/>
      <c r="AS742" s="766"/>
      <c r="AT742" s="766"/>
      <c r="AU742" s="766"/>
      <c r="AV742" s="766"/>
      <c r="AW742" s="766"/>
      <c r="AX742" s="766"/>
      <c r="AY742" s="382"/>
      <c r="AZ742" s="382"/>
      <c r="BA742" s="382"/>
      <c r="BB742" s="382"/>
      <c r="BC742" s="382"/>
      <c r="BD742" s="268"/>
      <c r="BE742" s="268"/>
      <c r="BF742" s="772"/>
      <c r="BG742" s="594"/>
      <c r="BH742" s="594"/>
      <c r="BI742" s="81"/>
      <c r="BJ742" s="81"/>
      <c r="BK742" s="81"/>
      <c r="BR742" s="2"/>
      <c r="BS742" s="2"/>
      <c r="BT742" s="2"/>
      <c r="BU742" s="2"/>
      <c r="BV742" s="2"/>
      <c r="BW742" s="2"/>
      <c r="BX742" s="2"/>
      <c r="BY742" s="2"/>
      <c r="BZ742" s="2"/>
      <c r="CA742" s="2"/>
      <c r="CB742" s="2"/>
      <c r="CC742" s="2"/>
      <c r="CD742" s="2"/>
      <c r="CE742" s="2"/>
      <c r="CF742" s="2"/>
      <c r="CG742" s="2"/>
      <c r="CH742" s="2"/>
      <c r="CI742" s="2"/>
      <c r="CJ742" s="2"/>
      <c r="CK742" s="2"/>
      <c r="CL742" s="2"/>
      <c r="CM742" s="2"/>
      <c r="CN742" s="2"/>
      <c r="CO742" s="2"/>
      <c r="CP742" s="2"/>
      <c r="CQ742" s="2"/>
      <c r="CR742" s="2"/>
      <c r="CS742" s="2"/>
      <c r="CT742" s="2"/>
      <c r="CU742" s="2"/>
      <c r="CV742" s="2"/>
      <c r="CW742" s="2"/>
      <c r="CX742" s="2"/>
      <c r="CY742" s="2"/>
      <c r="CZ742" s="2"/>
      <c r="DA742" s="2"/>
      <c r="DB742" s="2"/>
      <c r="DC742" s="2"/>
      <c r="DD742" s="2"/>
      <c r="DE742" s="2"/>
      <c r="DF742" s="2"/>
      <c r="DG742" s="2"/>
      <c r="DH742" s="2"/>
      <c r="DI742" s="2"/>
      <c r="DJ742" s="2"/>
      <c r="DK742" s="2"/>
      <c r="DL742" s="2"/>
      <c r="DM742" s="2"/>
      <c r="DN742" s="2"/>
      <c r="DO742" s="2"/>
      <c r="DP742" s="2"/>
      <c r="DQ742" s="2"/>
      <c r="DR742" s="2"/>
      <c r="DS742" s="2"/>
      <c r="DT742" s="2"/>
      <c r="DU742" s="2"/>
      <c r="DV742" s="2"/>
      <c r="DW742" s="2"/>
      <c r="DX742" s="2"/>
      <c r="DY742" s="2"/>
      <c r="DZ742" s="2"/>
      <c r="EA742" s="2"/>
      <c r="EB742" s="2"/>
      <c r="EC742" s="2"/>
      <c r="ED742" s="2"/>
      <c r="EE742" s="2"/>
      <c r="EF742" s="2"/>
      <c r="EG742" s="2"/>
      <c r="EH742" s="2"/>
      <c r="EI742" s="2"/>
      <c r="EJ742" s="2"/>
      <c r="EK742" s="2"/>
      <c r="EL742" s="2"/>
      <c r="EM742" s="2"/>
      <c r="EN742" s="2"/>
      <c r="EO742" s="2"/>
      <c r="EP742" s="2"/>
      <c r="EQ742" s="2"/>
      <c r="ER742" s="2"/>
      <c r="ES742" s="2"/>
      <c r="ET742" s="2"/>
      <c r="EU742" s="2"/>
      <c r="EV742" s="2"/>
      <c r="EW742" s="2"/>
      <c r="EX742" s="2"/>
      <c r="EY742" s="2"/>
      <c r="EZ742" s="2"/>
      <c r="FA742" s="2"/>
      <c r="FB742" s="2"/>
      <c r="FC742" s="2"/>
      <c r="FD742" s="2"/>
      <c r="FE742" s="2"/>
      <c r="FF742" s="2"/>
      <c r="FG742" s="2"/>
      <c r="FH742" s="2"/>
      <c r="FI742" s="2"/>
      <c r="FJ742" s="2"/>
      <c r="FK742" s="2"/>
      <c r="FL742" s="2"/>
      <c r="FM742" s="2"/>
      <c r="FN742" s="2"/>
      <c r="FO742" s="2"/>
      <c r="FP742" s="2"/>
      <c r="FQ742" s="2"/>
      <c r="FR742" s="2"/>
      <c r="FS742" s="2"/>
      <c r="FT742" s="2"/>
      <c r="FU742" s="2"/>
      <c r="FV742" s="2"/>
      <c r="FW742" s="2"/>
      <c r="FX742" s="2"/>
      <c r="FY742" s="2"/>
      <c r="FZ742" s="2"/>
      <c r="GA742" s="2"/>
      <c r="GB742" s="2"/>
      <c r="GC742" s="2"/>
      <c r="GD742" s="2"/>
      <c r="GE742" s="2"/>
      <c r="GF742" s="2"/>
      <c r="GG742" s="2"/>
      <c r="GH742" s="2"/>
      <c r="GI742" s="2"/>
      <c r="GJ742" s="2"/>
      <c r="GK742" s="2"/>
      <c r="GL742" s="2"/>
      <c r="GM742" s="2"/>
      <c r="GN742" s="2"/>
      <c r="GO742" s="2"/>
      <c r="GP742" s="2"/>
    </row>
    <row r="743" spans="6:198" s="1" customFormat="1" ht="12.75" hidden="1" customHeight="1">
      <c r="F743" s="81"/>
      <c r="G743" s="12"/>
      <c r="H743" s="380"/>
      <c r="I743" s="766"/>
      <c r="J743" s="766"/>
      <c r="K743" s="766"/>
      <c r="L743" s="766"/>
      <c r="M743" s="766"/>
      <c r="N743" s="766"/>
      <c r="O743" s="766"/>
      <c r="P743" s="766"/>
      <c r="Q743" s="766"/>
      <c r="R743" s="766"/>
      <c r="S743" s="766"/>
      <c r="T743" s="766"/>
      <c r="U743" s="766"/>
      <c r="V743" s="766"/>
      <c r="W743" s="766"/>
      <c r="X743" s="766"/>
      <c r="Y743" s="766"/>
      <c r="Z743" s="766"/>
      <c r="AA743" s="766"/>
      <c r="AB743" s="766"/>
      <c r="AC743" s="766"/>
      <c r="AD743" s="766"/>
      <c r="AE743" s="766"/>
      <c r="AF743" s="766"/>
      <c r="AG743" s="766"/>
      <c r="AH743" s="766"/>
      <c r="AI743" s="766"/>
      <c r="AJ743" s="766"/>
      <c r="AK743" s="766"/>
      <c r="AL743" s="766"/>
      <c r="AM743" s="766"/>
      <c r="AN743" s="766"/>
      <c r="AO743" s="766"/>
      <c r="AP743" s="766"/>
      <c r="AQ743" s="766"/>
      <c r="AR743" s="766"/>
      <c r="AS743" s="766"/>
      <c r="AT743" s="766"/>
      <c r="AU743" s="766"/>
      <c r="AV743" s="766"/>
      <c r="AW743" s="766"/>
      <c r="AX743" s="766"/>
      <c r="AY743" s="382"/>
      <c r="AZ743" s="382"/>
      <c r="BA743" s="382"/>
      <c r="BB743" s="382"/>
      <c r="BC743" s="382"/>
      <c r="BD743" s="18"/>
      <c r="BE743" s="25"/>
      <c r="BF743" s="772"/>
      <c r="BG743" s="594"/>
      <c r="BH743" s="594"/>
      <c r="BI743" s="81"/>
      <c r="BJ743" s="81"/>
      <c r="BK743" s="81"/>
      <c r="BR743" s="2"/>
      <c r="BS743" s="2"/>
      <c r="BT743" s="2"/>
      <c r="BU743" s="2"/>
      <c r="BV743" s="2"/>
      <c r="BW743" s="2"/>
      <c r="BX743" s="2"/>
      <c r="BY743" s="2"/>
      <c r="BZ743" s="2"/>
      <c r="CA743" s="2"/>
      <c r="CB743" s="2"/>
      <c r="CC743" s="2"/>
      <c r="CD743" s="2"/>
      <c r="CE743" s="2"/>
      <c r="CF743" s="2"/>
      <c r="CG743" s="2"/>
      <c r="CH743" s="2"/>
      <c r="CI743" s="2"/>
      <c r="CJ743" s="2"/>
      <c r="CK743" s="2"/>
      <c r="CL743" s="2"/>
      <c r="CM743" s="2"/>
      <c r="CN743" s="2"/>
      <c r="CO743" s="2"/>
      <c r="CP743" s="2"/>
      <c r="CQ743" s="2"/>
      <c r="CR743" s="2"/>
      <c r="CS743" s="2"/>
      <c r="CT743" s="2"/>
      <c r="CU743" s="2"/>
      <c r="CV743" s="2"/>
      <c r="CW743" s="2"/>
      <c r="CX743" s="2"/>
      <c r="CY743" s="2"/>
      <c r="CZ743" s="2"/>
      <c r="DA743" s="2"/>
      <c r="DB743" s="2"/>
      <c r="DC743" s="2"/>
      <c r="DD743" s="2"/>
      <c r="DE743" s="2"/>
      <c r="DF743" s="2"/>
      <c r="DG743" s="2"/>
      <c r="DH743" s="2"/>
      <c r="DI743" s="2"/>
      <c r="DJ743" s="2"/>
      <c r="DK743" s="2"/>
      <c r="DL743" s="2"/>
      <c r="DM743" s="2"/>
      <c r="DN743" s="2"/>
      <c r="DO743" s="2"/>
      <c r="DP743" s="2"/>
      <c r="DQ743" s="2"/>
      <c r="DR743" s="2"/>
      <c r="DS743" s="2"/>
      <c r="DT743" s="2"/>
      <c r="DU743" s="2"/>
      <c r="DV743" s="2"/>
      <c r="DW743" s="2"/>
      <c r="DX743" s="2"/>
      <c r="DY743" s="2"/>
      <c r="DZ743" s="2"/>
      <c r="EA743" s="2"/>
      <c r="EB743" s="2"/>
      <c r="EC743" s="2"/>
      <c r="ED743" s="2"/>
      <c r="EE743" s="2"/>
      <c r="EF743" s="2"/>
      <c r="EG743" s="2"/>
      <c r="EH743" s="2"/>
      <c r="EI743" s="2"/>
      <c r="EJ743" s="2"/>
      <c r="EK743" s="2"/>
      <c r="EL743" s="2"/>
      <c r="EM743" s="2"/>
      <c r="EN743" s="2"/>
      <c r="EO743" s="2"/>
      <c r="EP743" s="2"/>
      <c r="EQ743" s="2"/>
      <c r="ER743" s="2"/>
      <c r="ES743" s="2"/>
      <c r="ET743" s="2"/>
      <c r="EU743" s="2"/>
      <c r="EV743" s="2"/>
      <c r="EW743" s="2"/>
      <c r="EX743" s="2"/>
      <c r="EY743" s="2"/>
      <c r="EZ743" s="2"/>
      <c r="FA743" s="2"/>
      <c r="FB743" s="2"/>
      <c r="FC743" s="2"/>
      <c r="FD743" s="2"/>
      <c r="FE743" s="2"/>
      <c r="FF743" s="2"/>
      <c r="FG743" s="2"/>
      <c r="FH743" s="2"/>
      <c r="FI743" s="2"/>
      <c r="FJ743" s="2"/>
      <c r="FK743" s="2"/>
      <c r="FL743" s="2"/>
      <c r="FM743" s="2"/>
      <c r="FN743" s="2"/>
      <c r="FO743" s="2"/>
      <c r="FP743" s="2"/>
      <c r="FQ743" s="2"/>
      <c r="FR743" s="2"/>
      <c r="FS743" s="2"/>
      <c r="FT743" s="2"/>
      <c r="FU743" s="2"/>
      <c r="FV743" s="2"/>
      <c r="FW743" s="2"/>
      <c r="FX743" s="2"/>
      <c r="FY743" s="2"/>
      <c r="FZ743" s="2"/>
      <c r="GA743" s="2"/>
      <c r="GB743" s="2"/>
      <c r="GC743" s="2"/>
      <c r="GD743" s="2"/>
      <c r="GE743" s="2"/>
      <c r="GF743" s="2"/>
      <c r="GG743" s="2"/>
      <c r="GH743" s="2"/>
      <c r="GI743" s="2"/>
      <c r="GJ743" s="2"/>
      <c r="GK743" s="2"/>
      <c r="GL743" s="2"/>
      <c r="GM743" s="2"/>
      <c r="GN743" s="2"/>
      <c r="GO743" s="2"/>
      <c r="GP743" s="2"/>
    </row>
    <row r="744" spans="6:198" s="1" customFormat="1" ht="12.75" customHeight="1">
      <c r="F744" s="81"/>
      <c r="G744" s="12"/>
      <c r="H744" s="380" t="s">
        <v>343</v>
      </c>
      <c r="I744" s="766" t="s">
        <v>344</v>
      </c>
      <c r="J744" s="766"/>
      <c r="K744" s="766"/>
      <c r="L744" s="766"/>
      <c r="M744" s="766"/>
      <c r="N744" s="766"/>
      <c r="O744" s="766"/>
      <c r="P744" s="766"/>
      <c r="Q744" s="766"/>
      <c r="R744" s="766"/>
      <c r="S744" s="766"/>
      <c r="T744" s="766"/>
      <c r="U744" s="766"/>
      <c r="V744" s="766"/>
      <c r="W744" s="766"/>
      <c r="X744" s="766"/>
      <c r="Y744" s="766"/>
      <c r="Z744" s="766"/>
      <c r="AA744" s="766"/>
      <c r="AB744" s="766"/>
      <c r="AC744" s="766"/>
      <c r="AD744" s="766"/>
      <c r="AE744" s="766"/>
      <c r="AF744" s="766"/>
      <c r="AG744" s="766"/>
      <c r="AH744" s="766"/>
      <c r="AI744" s="766"/>
      <c r="AJ744" s="766"/>
      <c r="AK744" s="766"/>
      <c r="AL744" s="766"/>
      <c r="AM744" s="766"/>
      <c r="AN744" s="766"/>
      <c r="AO744" s="766"/>
      <c r="AP744" s="766"/>
      <c r="AQ744" s="766"/>
      <c r="AR744" s="766"/>
      <c r="AS744" s="766"/>
      <c r="AT744" s="766"/>
      <c r="AU744" s="766"/>
      <c r="AV744" s="766"/>
      <c r="AW744" s="766"/>
      <c r="AX744" s="766"/>
      <c r="AY744" s="767" t="str">
        <f>[2]Triggers!F14</f>
        <v>No</v>
      </c>
      <c r="AZ744" s="767"/>
      <c r="BA744" s="767"/>
      <c r="BB744" s="767"/>
      <c r="BC744" s="767"/>
      <c r="BD744" s="18"/>
      <c r="BE744" s="25"/>
      <c r="BF744" s="772"/>
      <c r="BG744" s="594"/>
      <c r="BH744" s="594"/>
      <c r="BI744" s="81"/>
      <c r="BJ744" s="81"/>
      <c r="BK744" s="81"/>
      <c r="BR744" s="2"/>
      <c r="BS744" s="2"/>
      <c r="BT744" s="2"/>
      <c r="BU744" s="2"/>
      <c r="BV744" s="2"/>
      <c r="BW744" s="2"/>
      <c r="BX744" s="2"/>
      <c r="BY744" s="2"/>
      <c r="BZ744" s="2"/>
      <c r="CA744" s="2"/>
      <c r="CB744" s="2"/>
      <c r="CC744" s="2"/>
      <c r="CD744" s="2"/>
      <c r="CE744" s="2"/>
      <c r="CF744" s="2"/>
      <c r="CG744" s="2"/>
      <c r="CH744" s="2"/>
      <c r="CI744" s="2"/>
      <c r="CJ744" s="2"/>
      <c r="CK744" s="2"/>
      <c r="CL744" s="2"/>
      <c r="CM744" s="2"/>
      <c r="CN744" s="2"/>
      <c r="CO744" s="2"/>
      <c r="CP744" s="2"/>
      <c r="CQ744" s="2"/>
      <c r="CR744" s="2"/>
      <c r="CS744" s="2"/>
      <c r="CT744" s="2"/>
      <c r="CU744" s="2"/>
      <c r="CV744" s="2"/>
      <c r="CW744" s="2"/>
      <c r="CX744" s="2"/>
      <c r="CY744" s="2"/>
      <c r="CZ744" s="2"/>
      <c r="DA744" s="2"/>
      <c r="DB744" s="2"/>
      <c r="DC744" s="2"/>
      <c r="DD744" s="2"/>
      <c r="DE744" s="2"/>
      <c r="DF744" s="2"/>
      <c r="DG744" s="2"/>
      <c r="DH744" s="2"/>
      <c r="DI744" s="2"/>
      <c r="DJ744" s="2"/>
      <c r="DK744" s="2"/>
      <c r="DL744" s="2"/>
      <c r="DM744" s="2"/>
      <c r="DN744" s="2"/>
      <c r="DO744" s="2"/>
      <c r="DP744" s="2"/>
      <c r="DQ744" s="2"/>
      <c r="DR744" s="2"/>
      <c r="DS744" s="2"/>
      <c r="DT744" s="2"/>
      <c r="DU744" s="2"/>
      <c r="DV744" s="2"/>
      <c r="DW744" s="2"/>
      <c r="DX744" s="2"/>
      <c r="DY744" s="2"/>
      <c r="DZ744" s="2"/>
      <c r="EA744" s="2"/>
      <c r="EB744" s="2"/>
      <c r="EC744" s="2"/>
      <c r="ED744" s="2"/>
      <c r="EE744" s="2"/>
      <c r="EF744" s="2"/>
      <c r="EG744" s="2"/>
      <c r="EH744" s="2"/>
      <c r="EI744" s="2"/>
      <c r="EJ744" s="2"/>
      <c r="EK744" s="2"/>
      <c r="EL744" s="2"/>
      <c r="EM744" s="2"/>
      <c r="EN744" s="2"/>
      <c r="EO744" s="2"/>
      <c r="EP744" s="2"/>
      <c r="EQ744" s="2"/>
      <c r="ER744" s="2"/>
      <c r="ES744" s="2"/>
      <c r="ET744" s="2"/>
      <c r="EU744" s="2"/>
      <c r="EV744" s="2"/>
      <c r="EW744" s="2"/>
      <c r="EX744" s="2"/>
      <c r="EY744" s="2"/>
      <c r="EZ744" s="2"/>
      <c r="FA744" s="2"/>
      <c r="FB744" s="2"/>
      <c r="FC744" s="2"/>
      <c r="FD744" s="2"/>
      <c r="FE744" s="2"/>
      <c r="FF744" s="2"/>
      <c r="FG744" s="2"/>
      <c r="FH744" s="2"/>
      <c r="FI744" s="2"/>
      <c r="FJ744" s="2"/>
      <c r="FK744" s="2"/>
      <c r="FL744" s="2"/>
      <c r="FM744" s="2"/>
      <c r="FN744" s="2"/>
      <c r="FO744" s="2"/>
      <c r="FP744" s="2"/>
      <c r="FQ744" s="2"/>
      <c r="FR744" s="2"/>
      <c r="FS744" s="2"/>
      <c r="FT744" s="2"/>
      <c r="FU744" s="2"/>
      <c r="FV744" s="2"/>
      <c r="FW744" s="2"/>
      <c r="FX744" s="2"/>
      <c r="FY744" s="2"/>
      <c r="FZ744" s="2"/>
      <c r="GA744" s="2"/>
      <c r="GB744" s="2"/>
      <c r="GC744" s="2"/>
      <c r="GD744" s="2"/>
      <c r="GE744" s="2"/>
      <c r="GF744" s="2"/>
      <c r="GG744" s="2"/>
      <c r="GH744" s="2"/>
      <c r="GI744" s="2"/>
      <c r="GJ744" s="2"/>
      <c r="GK744" s="2"/>
      <c r="GL744" s="2"/>
      <c r="GM744" s="2"/>
      <c r="GN744" s="2"/>
      <c r="GO744" s="2"/>
      <c r="GP744" s="2"/>
    </row>
    <row r="745" spans="6:198" s="1" customFormat="1" ht="12.75" customHeight="1">
      <c r="F745" s="81"/>
      <c r="G745" s="12"/>
      <c r="H745" s="380"/>
      <c r="I745" s="766"/>
      <c r="J745" s="766"/>
      <c r="K745" s="766"/>
      <c r="L745" s="766"/>
      <c r="M745" s="766"/>
      <c r="N745" s="766"/>
      <c r="O745" s="766"/>
      <c r="P745" s="766"/>
      <c r="Q745" s="766"/>
      <c r="R745" s="766"/>
      <c r="S745" s="766"/>
      <c r="T745" s="766"/>
      <c r="U745" s="766"/>
      <c r="V745" s="766"/>
      <c r="W745" s="766"/>
      <c r="X745" s="766"/>
      <c r="Y745" s="766"/>
      <c r="Z745" s="766"/>
      <c r="AA745" s="766"/>
      <c r="AB745" s="766"/>
      <c r="AC745" s="766"/>
      <c r="AD745" s="766"/>
      <c r="AE745" s="766"/>
      <c r="AF745" s="766"/>
      <c r="AG745" s="766"/>
      <c r="AH745" s="766"/>
      <c r="AI745" s="766"/>
      <c r="AJ745" s="766"/>
      <c r="AK745" s="766"/>
      <c r="AL745" s="766"/>
      <c r="AM745" s="766"/>
      <c r="AN745" s="766"/>
      <c r="AO745" s="766"/>
      <c r="AP745" s="766"/>
      <c r="AQ745" s="766"/>
      <c r="AR745" s="766"/>
      <c r="AS745" s="766"/>
      <c r="AT745" s="766"/>
      <c r="AU745" s="766"/>
      <c r="AV745" s="766"/>
      <c r="AW745" s="766"/>
      <c r="AX745" s="766"/>
      <c r="AY745" s="382"/>
      <c r="AZ745" s="382"/>
      <c r="BA745" s="382"/>
      <c r="BB745" s="382"/>
      <c r="BC745" s="382"/>
      <c r="BD745" s="4"/>
      <c r="BE745" s="25"/>
      <c r="BF745" s="82"/>
      <c r="BG745" s="82"/>
      <c r="BH745" s="82"/>
      <c r="BI745" s="81"/>
      <c r="BJ745" s="81"/>
      <c r="BK745" s="81"/>
      <c r="BR745" s="2"/>
      <c r="BS745" s="2"/>
      <c r="BT745" s="2"/>
      <c r="BU745" s="2"/>
      <c r="BV745" s="2"/>
      <c r="BW745" s="2"/>
      <c r="BX745" s="2"/>
      <c r="BY745" s="2"/>
      <c r="BZ745" s="2"/>
      <c r="CA745" s="2"/>
      <c r="CB745" s="2"/>
      <c r="CC745" s="2"/>
      <c r="CD745" s="2"/>
      <c r="CE745" s="2"/>
      <c r="CF745" s="2"/>
      <c r="CG745" s="2"/>
      <c r="CH745" s="2"/>
      <c r="CI745" s="2"/>
      <c r="CJ745" s="2"/>
      <c r="CK745" s="2"/>
      <c r="CL745" s="2"/>
      <c r="CM745" s="2"/>
      <c r="CN745" s="2"/>
      <c r="CO745" s="2"/>
      <c r="CP745" s="2"/>
      <c r="CQ745" s="2"/>
      <c r="CR745" s="2"/>
      <c r="CS745" s="2"/>
      <c r="CT745" s="2"/>
      <c r="CU745" s="2"/>
      <c r="CV745" s="2"/>
      <c r="CW745" s="2"/>
      <c r="CX745" s="2"/>
      <c r="CY745" s="2"/>
      <c r="CZ745" s="2"/>
      <c r="DA745" s="2"/>
      <c r="DB745" s="2"/>
      <c r="DC745" s="2"/>
      <c r="DD745" s="2"/>
      <c r="DE745" s="2"/>
      <c r="DF745" s="2"/>
      <c r="DG745" s="2"/>
      <c r="DH745" s="2"/>
      <c r="DI745" s="2"/>
      <c r="DJ745" s="2"/>
      <c r="DK745" s="2"/>
      <c r="DL745" s="2"/>
      <c r="DM745" s="2"/>
      <c r="DN745" s="2"/>
      <c r="DO745" s="2"/>
      <c r="DP745" s="2"/>
      <c r="DQ745" s="2"/>
      <c r="DR745" s="2"/>
      <c r="DS745" s="2"/>
      <c r="DT745" s="2"/>
      <c r="DU745" s="2"/>
      <c r="DV745" s="2"/>
      <c r="DW745" s="2"/>
      <c r="DX745" s="2"/>
      <c r="DY745" s="2"/>
      <c r="DZ745" s="2"/>
      <c r="EA745" s="2"/>
      <c r="EB745" s="2"/>
      <c r="EC745" s="2"/>
      <c r="ED745" s="2"/>
      <c r="EE745" s="2"/>
      <c r="EF745" s="2"/>
      <c r="EG745" s="2"/>
      <c r="EH745" s="2"/>
      <c r="EI745" s="2"/>
      <c r="EJ745" s="2"/>
      <c r="EK745" s="2"/>
      <c r="EL745" s="2"/>
      <c r="EM745" s="2"/>
      <c r="EN745" s="2"/>
      <c r="EO745" s="2"/>
      <c r="EP745" s="2"/>
      <c r="EQ745" s="2"/>
      <c r="ER745" s="2"/>
      <c r="ES745" s="2"/>
      <c r="ET745" s="2"/>
      <c r="EU745" s="2"/>
      <c r="EV745" s="2"/>
      <c r="EW745" s="2"/>
      <c r="EX745" s="2"/>
      <c r="EY745" s="2"/>
      <c r="EZ745" s="2"/>
      <c r="FA745" s="2"/>
      <c r="FB745" s="2"/>
      <c r="FC745" s="2"/>
      <c r="FD745" s="2"/>
      <c r="FE745" s="2"/>
      <c r="FF745" s="2"/>
      <c r="FG745" s="2"/>
      <c r="FH745" s="2"/>
      <c r="FI745" s="2"/>
      <c r="FJ745" s="2"/>
      <c r="FK745" s="2"/>
      <c r="FL745" s="2"/>
      <c r="FM745" s="2"/>
      <c r="FN745" s="2"/>
      <c r="FO745" s="2"/>
      <c r="FP745" s="2"/>
      <c r="FQ745" s="2"/>
      <c r="FR745" s="2"/>
      <c r="FS745" s="2"/>
      <c r="FT745" s="2"/>
      <c r="FU745" s="2"/>
      <c r="FV745" s="2"/>
      <c r="FW745" s="2"/>
      <c r="FX745" s="2"/>
      <c r="FY745" s="2"/>
      <c r="FZ745" s="2"/>
      <c r="GA745" s="2"/>
      <c r="GB745" s="2"/>
      <c r="GC745" s="2"/>
      <c r="GD745" s="2"/>
      <c r="GE745" s="2"/>
      <c r="GF745" s="2"/>
      <c r="GG745" s="2"/>
      <c r="GH745" s="2"/>
      <c r="GI745" s="2"/>
      <c r="GJ745" s="2"/>
      <c r="GK745" s="2"/>
      <c r="GL745" s="2"/>
      <c r="GM745" s="2"/>
      <c r="GN745" s="2"/>
      <c r="GO745" s="2"/>
      <c r="GP745" s="2"/>
    </row>
    <row r="746" spans="6:198" s="1" customFormat="1" ht="12.75" customHeight="1">
      <c r="F746" s="81"/>
      <c r="G746" s="12"/>
      <c r="H746" s="380"/>
      <c r="I746" s="766"/>
      <c r="J746" s="766"/>
      <c r="K746" s="766"/>
      <c r="L746" s="766"/>
      <c r="M746" s="766"/>
      <c r="N746" s="766"/>
      <c r="O746" s="766"/>
      <c r="P746" s="766"/>
      <c r="Q746" s="766"/>
      <c r="R746" s="766"/>
      <c r="S746" s="766"/>
      <c r="T746" s="766"/>
      <c r="U746" s="766"/>
      <c r="V746" s="766"/>
      <c r="W746" s="766"/>
      <c r="X746" s="766"/>
      <c r="Y746" s="766"/>
      <c r="Z746" s="766"/>
      <c r="AA746" s="766"/>
      <c r="AB746" s="766"/>
      <c r="AC746" s="766"/>
      <c r="AD746" s="766"/>
      <c r="AE746" s="766"/>
      <c r="AF746" s="766"/>
      <c r="AG746" s="766"/>
      <c r="AH746" s="766"/>
      <c r="AI746" s="766"/>
      <c r="AJ746" s="766"/>
      <c r="AK746" s="766"/>
      <c r="AL746" s="766"/>
      <c r="AM746" s="766"/>
      <c r="AN746" s="766"/>
      <c r="AO746" s="766"/>
      <c r="AP746" s="766"/>
      <c r="AQ746" s="766"/>
      <c r="AR746" s="766"/>
      <c r="AS746" s="766"/>
      <c r="AT746" s="766"/>
      <c r="AU746" s="766"/>
      <c r="AV746" s="766"/>
      <c r="AW746" s="766"/>
      <c r="AX746" s="766"/>
      <c r="AY746" s="384"/>
      <c r="AZ746" s="384"/>
      <c r="BA746" s="384"/>
      <c r="BB746" s="384"/>
      <c r="BC746" s="384"/>
      <c r="BD746" s="12"/>
      <c r="BE746" s="773"/>
      <c r="BF746" s="773"/>
      <c r="BG746" s="773"/>
      <c r="BH746" s="773"/>
      <c r="BI746" s="773"/>
      <c r="BJ746" s="773"/>
      <c r="BK746" s="81"/>
      <c r="BR746" s="2"/>
      <c r="BS746" s="2"/>
      <c r="BT746" s="2"/>
      <c r="BU746" s="2"/>
      <c r="BV746" s="2"/>
      <c r="BW746" s="2"/>
      <c r="BX746" s="2"/>
      <c r="BY746" s="2"/>
      <c r="BZ746" s="2"/>
      <c r="CA746" s="2"/>
      <c r="CB746" s="2"/>
      <c r="CC746" s="2"/>
      <c r="CD746" s="2"/>
      <c r="CE746" s="2"/>
      <c r="CF746" s="2"/>
      <c r="CG746" s="2"/>
      <c r="CH746" s="2"/>
      <c r="CI746" s="2"/>
      <c r="CJ746" s="2"/>
      <c r="CK746" s="2"/>
      <c r="CL746" s="2"/>
      <c r="CM746" s="2"/>
      <c r="CN746" s="2"/>
      <c r="CO746" s="2"/>
      <c r="CP746" s="2"/>
      <c r="CQ746" s="2"/>
      <c r="CR746" s="2"/>
      <c r="CS746" s="2"/>
      <c r="CT746" s="2"/>
      <c r="CU746" s="2"/>
      <c r="CV746" s="2"/>
      <c r="CW746" s="2"/>
      <c r="CX746" s="2"/>
      <c r="CY746" s="2"/>
      <c r="CZ746" s="2"/>
      <c r="DA746" s="2"/>
      <c r="DB746" s="2"/>
      <c r="DC746" s="2"/>
      <c r="DD746" s="2"/>
      <c r="DE746" s="2"/>
      <c r="DF746" s="2"/>
      <c r="DG746" s="2"/>
      <c r="DH746" s="2"/>
      <c r="DI746" s="2"/>
      <c r="DJ746" s="2"/>
      <c r="DK746" s="2"/>
      <c r="DL746" s="2"/>
      <c r="DM746" s="2"/>
      <c r="DN746" s="2"/>
      <c r="DO746" s="2"/>
      <c r="DP746" s="2"/>
      <c r="DQ746" s="2"/>
      <c r="DR746" s="2"/>
      <c r="DS746" s="2"/>
      <c r="DT746" s="2"/>
      <c r="DU746" s="2"/>
      <c r="DV746" s="2"/>
      <c r="DW746" s="2"/>
      <c r="DX746" s="2"/>
      <c r="DY746" s="2"/>
      <c r="DZ746" s="2"/>
      <c r="EA746" s="2"/>
      <c r="EB746" s="2"/>
      <c r="EC746" s="2"/>
      <c r="ED746" s="2"/>
      <c r="EE746" s="2"/>
      <c r="EF746" s="2"/>
      <c r="EG746" s="2"/>
      <c r="EH746" s="2"/>
      <c r="EI746" s="2"/>
      <c r="EJ746" s="2"/>
      <c r="EK746" s="2"/>
      <c r="EL746" s="2"/>
      <c r="EM746" s="2"/>
      <c r="EN746" s="2"/>
      <c r="EO746" s="2"/>
      <c r="EP746" s="2"/>
      <c r="EQ746" s="2"/>
      <c r="ER746" s="2"/>
      <c r="ES746" s="2"/>
      <c r="ET746" s="2"/>
      <c r="EU746" s="2"/>
      <c r="EV746" s="2"/>
      <c r="EW746" s="2"/>
      <c r="EX746" s="2"/>
      <c r="EY746" s="2"/>
      <c r="EZ746" s="2"/>
      <c r="FA746" s="2"/>
      <c r="FB746" s="2"/>
      <c r="FC746" s="2"/>
      <c r="FD746" s="2"/>
      <c r="FE746" s="2"/>
      <c r="FF746" s="2"/>
      <c r="FG746" s="2"/>
      <c r="FH746" s="2"/>
      <c r="FI746" s="2"/>
      <c r="FJ746" s="2"/>
      <c r="FK746" s="2"/>
      <c r="FL746" s="2"/>
      <c r="FM746" s="2"/>
      <c r="FN746" s="2"/>
      <c r="FO746" s="2"/>
      <c r="FP746" s="2"/>
      <c r="FQ746" s="2"/>
      <c r="FR746" s="2"/>
      <c r="FS746" s="2"/>
      <c r="FT746" s="2"/>
      <c r="FU746" s="2"/>
      <c r="FV746" s="2"/>
      <c r="FW746" s="2"/>
      <c r="FX746" s="2"/>
      <c r="FY746" s="2"/>
      <c r="FZ746" s="2"/>
      <c r="GA746" s="2"/>
      <c r="GB746" s="2"/>
      <c r="GC746" s="2"/>
      <c r="GD746" s="2"/>
      <c r="GE746" s="2"/>
      <c r="GF746" s="2"/>
      <c r="GG746" s="2"/>
      <c r="GH746" s="2"/>
      <c r="GI746" s="2"/>
      <c r="GJ746" s="2"/>
      <c r="GK746" s="2"/>
      <c r="GL746" s="2"/>
      <c r="GM746" s="2"/>
      <c r="GN746" s="2"/>
      <c r="GO746" s="2"/>
      <c r="GP746" s="2"/>
    </row>
    <row r="747" spans="6:198" s="1" customFormat="1" ht="12.75" customHeight="1">
      <c r="F747" s="81"/>
      <c r="G747" s="12"/>
      <c r="H747" s="380"/>
      <c r="I747" s="766"/>
      <c r="J747" s="766"/>
      <c r="K747" s="766"/>
      <c r="L747" s="766"/>
      <c r="M747" s="766"/>
      <c r="N747" s="766"/>
      <c r="O747" s="766"/>
      <c r="P747" s="766"/>
      <c r="Q747" s="766"/>
      <c r="R747" s="766"/>
      <c r="S747" s="766"/>
      <c r="T747" s="766"/>
      <c r="U747" s="766"/>
      <c r="V747" s="766"/>
      <c r="W747" s="766"/>
      <c r="X747" s="766"/>
      <c r="Y747" s="766"/>
      <c r="Z747" s="766"/>
      <c r="AA747" s="766"/>
      <c r="AB747" s="766"/>
      <c r="AC747" s="766"/>
      <c r="AD747" s="766"/>
      <c r="AE747" s="766"/>
      <c r="AF747" s="766"/>
      <c r="AG747" s="766"/>
      <c r="AH747" s="766"/>
      <c r="AI747" s="766"/>
      <c r="AJ747" s="766"/>
      <c r="AK747" s="766"/>
      <c r="AL747" s="766"/>
      <c r="AM747" s="766"/>
      <c r="AN747" s="766"/>
      <c r="AO747" s="766"/>
      <c r="AP747" s="766"/>
      <c r="AQ747" s="766"/>
      <c r="AR747" s="766"/>
      <c r="AS747" s="766"/>
      <c r="AT747" s="766"/>
      <c r="AU747" s="766"/>
      <c r="AV747" s="766"/>
      <c r="AW747" s="766"/>
      <c r="AX747" s="766"/>
      <c r="AY747" s="384"/>
      <c r="AZ747" s="384"/>
      <c r="BA747" s="384"/>
      <c r="BB747" s="384"/>
      <c r="BC747" s="384"/>
      <c r="BD747" s="12"/>
      <c r="BE747" s="774"/>
      <c r="BF747" s="774"/>
      <c r="BG747" s="774"/>
      <c r="BH747" s="774"/>
      <c r="BI747" s="774"/>
      <c r="BJ747" s="774"/>
      <c r="BK747" s="81"/>
      <c r="BR747" s="2"/>
      <c r="BS747" s="2"/>
      <c r="BT747" s="2"/>
      <c r="BU747" s="2"/>
      <c r="BV747" s="2"/>
      <c r="BW747" s="2"/>
      <c r="BX747" s="2"/>
      <c r="BY747" s="2"/>
      <c r="BZ747" s="2"/>
      <c r="CA747" s="2"/>
      <c r="CB747" s="2"/>
      <c r="CC747" s="2"/>
      <c r="CD747" s="2"/>
      <c r="CE747" s="2"/>
      <c r="CF747" s="2"/>
      <c r="CG747" s="2"/>
      <c r="CH747" s="2"/>
      <c r="CI747" s="2"/>
      <c r="CJ747" s="2"/>
      <c r="CK747" s="2"/>
      <c r="CL747" s="2"/>
      <c r="CM747" s="2"/>
      <c r="CN747" s="2"/>
      <c r="CO747" s="2"/>
      <c r="CP747" s="2"/>
      <c r="CQ747" s="2"/>
      <c r="CR747" s="2"/>
      <c r="CS747" s="2"/>
      <c r="CT747" s="2"/>
      <c r="CU747" s="2"/>
      <c r="CV747" s="2"/>
      <c r="CW747" s="2"/>
      <c r="CX747" s="2"/>
      <c r="CY747" s="2"/>
      <c r="CZ747" s="2"/>
      <c r="DA747" s="2"/>
      <c r="DB747" s="2"/>
      <c r="DC747" s="2"/>
      <c r="DD747" s="2"/>
      <c r="DE747" s="2"/>
      <c r="DF747" s="2"/>
      <c r="DG747" s="2"/>
      <c r="DH747" s="2"/>
      <c r="DI747" s="2"/>
      <c r="DJ747" s="2"/>
      <c r="DK747" s="2"/>
      <c r="DL747" s="2"/>
      <c r="DM747" s="2"/>
      <c r="DN747" s="2"/>
      <c r="DO747" s="2"/>
      <c r="DP747" s="2"/>
      <c r="DQ747" s="2"/>
      <c r="DR747" s="2"/>
      <c r="DS747" s="2"/>
      <c r="DT747" s="2"/>
      <c r="DU747" s="2"/>
      <c r="DV747" s="2"/>
      <c r="DW747" s="2"/>
      <c r="DX747" s="2"/>
      <c r="DY747" s="2"/>
      <c r="DZ747" s="2"/>
      <c r="EA747" s="2"/>
      <c r="EB747" s="2"/>
      <c r="EC747" s="2"/>
      <c r="ED747" s="2"/>
      <c r="EE747" s="2"/>
      <c r="EF747" s="2"/>
      <c r="EG747" s="2"/>
      <c r="EH747" s="2"/>
      <c r="EI747" s="2"/>
      <c r="EJ747" s="2"/>
      <c r="EK747" s="2"/>
      <c r="EL747" s="2"/>
      <c r="EM747" s="2"/>
      <c r="EN747" s="2"/>
      <c r="EO747" s="2"/>
      <c r="EP747" s="2"/>
      <c r="EQ747" s="2"/>
      <c r="ER747" s="2"/>
      <c r="ES747" s="2"/>
      <c r="ET747" s="2"/>
      <c r="EU747" s="2"/>
      <c r="EV747" s="2"/>
      <c r="EW747" s="2"/>
      <c r="EX747" s="2"/>
      <c r="EY747" s="2"/>
      <c r="EZ747" s="2"/>
      <c r="FA747" s="2"/>
      <c r="FB747" s="2"/>
      <c r="FC747" s="2"/>
      <c r="FD747" s="2"/>
      <c r="FE747" s="2"/>
      <c r="FF747" s="2"/>
      <c r="FG747" s="2"/>
      <c r="FH747" s="2"/>
      <c r="FI747" s="2"/>
      <c r="FJ747" s="2"/>
      <c r="FK747" s="2"/>
      <c r="FL747" s="2"/>
      <c r="FM747" s="2"/>
      <c r="FN747" s="2"/>
      <c r="FO747" s="2"/>
      <c r="FP747" s="2"/>
      <c r="FQ747" s="2"/>
      <c r="FR747" s="2"/>
      <c r="FS747" s="2"/>
      <c r="FT747" s="2"/>
      <c r="FU747" s="2"/>
      <c r="FV747" s="2"/>
      <c r="FW747" s="2"/>
      <c r="FX747" s="2"/>
      <c r="FY747" s="2"/>
      <c r="FZ747" s="2"/>
      <c r="GA747" s="2"/>
      <c r="GB747" s="2"/>
      <c r="GC747" s="2"/>
      <c r="GD747" s="2"/>
      <c r="GE747" s="2"/>
      <c r="GF747" s="2"/>
      <c r="GG747" s="2"/>
      <c r="GH747" s="2"/>
      <c r="GI747" s="2"/>
      <c r="GJ747" s="2"/>
      <c r="GK747" s="2"/>
      <c r="GL747" s="2"/>
      <c r="GM747" s="2"/>
      <c r="GN747" s="2"/>
      <c r="GO747" s="2"/>
      <c r="GP747" s="2"/>
    </row>
    <row r="748" spans="6:198" s="1" customFormat="1" ht="16.5" customHeight="1">
      <c r="F748" s="81"/>
      <c r="G748" s="12"/>
      <c r="H748" s="12"/>
      <c r="I748" s="766"/>
      <c r="J748" s="766"/>
      <c r="K748" s="766"/>
      <c r="L748" s="766"/>
      <c r="M748" s="766"/>
      <c r="N748" s="766"/>
      <c r="O748" s="766"/>
      <c r="P748" s="766"/>
      <c r="Q748" s="766"/>
      <c r="R748" s="766"/>
      <c r="S748" s="766"/>
      <c r="T748" s="766"/>
      <c r="U748" s="766"/>
      <c r="V748" s="766"/>
      <c r="W748" s="766"/>
      <c r="X748" s="766"/>
      <c r="Y748" s="766"/>
      <c r="Z748" s="766"/>
      <c r="AA748" s="766"/>
      <c r="AB748" s="766"/>
      <c r="AC748" s="766"/>
      <c r="AD748" s="766"/>
      <c r="AE748" s="766"/>
      <c r="AF748" s="766"/>
      <c r="AG748" s="766"/>
      <c r="AH748" s="766"/>
      <c r="AI748" s="766"/>
      <c r="AJ748" s="766"/>
      <c r="AK748" s="766"/>
      <c r="AL748" s="766"/>
      <c r="AM748" s="766"/>
      <c r="AN748" s="766"/>
      <c r="AO748" s="766"/>
      <c r="AP748" s="766"/>
      <c r="AQ748" s="766"/>
      <c r="AR748" s="766"/>
      <c r="AS748" s="766"/>
      <c r="AT748" s="766"/>
      <c r="AU748" s="766"/>
      <c r="AV748" s="766"/>
      <c r="AW748" s="766"/>
      <c r="AX748" s="766"/>
      <c r="AY748" s="384"/>
      <c r="AZ748" s="384"/>
      <c r="BA748" s="384"/>
      <c r="BB748" s="384"/>
      <c r="BC748" s="384"/>
      <c r="BD748" s="12"/>
      <c r="BE748" s="774"/>
      <c r="BF748" s="774"/>
      <c r="BG748" s="774"/>
      <c r="BH748" s="774"/>
      <c r="BI748" s="774"/>
      <c r="BJ748" s="774"/>
      <c r="BK748" s="81"/>
      <c r="BR748" s="2"/>
      <c r="BS748" s="2"/>
      <c r="BT748" s="2"/>
      <c r="BU748" s="2"/>
      <c r="BV748" s="2"/>
      <c r="BW748" s="2"/>
      <c r="BX748" s="2"/>
      <c r="BY748" s="2"/>
      <c r="BZ748" s="2"/>
      <c r="CA748" s="2"/>
      <c r="CB748" s="2"/>
      <c r="CC748" s="2"/>
      <c r="CD748" s="2"/>
      <c r="CE748" s="2"/>
      <c r="CF748" s="2"/>
      <c r="CG748" s="2"/>
      <c r="CH748" s="2"/>
      <c r="CI748" s="2"/>
      <c r="CJ748" s="2"/>
      <c r="CK748" s="2"/>
      <c r="CL748" s="2"/>
      <c r="CM748" s="2"/>
      <c r="CN748" s="2"/>
      <c r="CO748" s="2"/>
      <c r="CP748" s="2"/>
      <c r="CQ748" s="2"/>
      <c r="CR748" s="2"/>
      <c r="CS748" s="2"/>
      <c r="CT748" s="2"/>
      <c r="CU748" s="2"/>
      <c r="CV748" s="2"/>
      <c r="CW748" s="2"/>
      <c r="CX748" s="2"/>
      <c r="CY748" s="2"/>
      <c r="CZ748" s="2"/>
      <c r="DA748" s="2"/>
      <c r="DB748" s="2"/>
      <c r="DC748" s="2"/>
      <c r="DD748" s="2"/>
      <c r="DE748" s="2"/>
      <c r="DF748" s="2"/>
      <c r="DG748" s="2"/>
      <c r="DH748" s="2"/>
      <c r="DI748" s="2"/>
      <c r="DJ748" s="2"/>
      <c r="DK748" s="2"/>
      <c r="DL748" s="2"/>
      <c r="DM748" s="2"/>
      <c r="DN748" s="2"/>
      <c r="DO748" s="2"/>
      <c r="DP748" s="2"/>
      <c r="DQ748" s="2"/>
      <c r="DR748" s="2"/>
      <c r="DS748" s="2"/>
      <c r="DT748" s="2"/>
      <c r="DU748" s="2"/>
      <c r="DV748" s="2"/>
      <c r="DW748" s="2"/>
      <c r="DX748" s="2"/>
      <c r="DY748" s="2"/>
      <c r="DZ748" s="2"/>
      <c r="EA748" s="2"/>
      <c r="EB748" s="2"/>
      <c r="EC748" s="2"/>
      <c r="ED748" s="2"/>
      <c r="EE748" s="2"/>
      <c r="EF748" s="2"/>
      <c r="EG748" s="2"/>
      <c r="EH748" s="2"/>
      <c r="EI748" s="2"/>
      <c r="EJ748" s="2"/>
      <c r="EK748" s="2"/>
      <c r="EL748" s="2"/>
      <c r="EM748" s="2"/>
      <c r="EN748" s="2"/>
      <c r="EO748" s="2"/>
      <c r="EP748" s="2"/>
      <c r="EQ748" s="2"/>
      <c r="ER748" s="2"/>
      <c r="ES748" s="2"/>
      <c r="ET748" s="2"/>
      <c r="EU748" s="2"/>
      <c r="EV748" s="2"/>
      <c r="EW748" s="2"/>
      <c r="EX748" s="2"/>
      <c r="EY748" s="2"/>
      <c r="EZ748" s="2"/>
      <c r="FA748" s="2"/>
      <c r="FB748" s="2"/>
      <c r="FC748" s="2"/>
      <c r="FD748" s="2"/>
      <c r="FE748" s="2"/>
      <c r="FF748" s="2"/>
      <c r="FG748" s="2"/>
      <c r="FH748" s="2"/>
      <c r="FI748" s="2"/>
      <c r="FJ748" s="2"/>
      <c r="FK748" s="2"/>
      <c r="FL748" s="2"/>
      <c r="FM748" s="2"/>
      <c r="FN748" s="2"/>
      <c r="FO748" s="2"/>
      <c r="FP748" s="2"/>
      <c r="FQ748" s="2"/>
      <c r="FR748" s="2"/>
      <c r="FS748" s="2"/>
      <c r="FT748" s="2"/>
      <c r="FU748" s="2"/>
      <c r="FV748" s="2"/>
      <c r="FW748" s="2"/>
      <c r="FX748" s="2"/>
      <c r="FY748" s="2"/>
      <c r="FZ748" s="2"/>
      <c r="GA748" s="2"/>
      <c r="GB748" s="2"/>
      <c r="GC748" s="2"/>
      <c r="GD748" s="2"/>
      <c r="GE748" s="2"/>
      <c r="GF748" s="2"/>
      <c r="GG748" s="2"/>
      <c r="GH748" s="2"/>
      <c r="GI748" s="2"/>
      <c r="GJ748" s="2"/>
      <c r="GK748" s="2"/>
      <c r="GL748" s="2"/>
      <c r="GM748" s="2"/>
      <c r="GN748" s="2"/>
      <c r="GO748" s="2"/>
      <c r="GP748" s="2"/>
    </row>
    <row r="749" spans="6:198" s="1" customFormat="1" ht="12.75" customHeight="1">
      <c r="F749" s="81"/>
      <c r="G749" s="12"/>
      <c r="H749" s="380" t="s">
        <v>345</v>
      </c>
      <c r="I749" s="766" t="s">
        <v>346</v>
      </c>
      <c r="J749" s="766"/>
      <c r="K749" s="766"/>
      <c r="L749" s="766"/>
      <c r="M749" s="766"/>
      <c r="N749" s="766"/>
      <c r="O749" s="766"/>
      <c r="P749" s="766"/>
      <c r="Q749" s="766"/>
      <c r="R749" s="766"/>
      <c r="S749" s="766"/>
      <c r="T749" s="766"/>
      <c r="U749" s="766"/>
      <c r="V749" s="766"/>
      <c r="W749" s="766"/>
      <c r="X749" s="766"/>
      <c r="Y749" s="766"/>
      <c r="Z749" s="766"/>
      <c r="AA749" s="766"/>
      <c r="AB749" s="766"/>
      <c r="AC749" s="766"/>
      <c r="AD749" s="766"/>
      <c r="AE749" s="766"/>
      <c r="AF749" s="766"/>
      <c r="AG749" s="766"/>
      <c r="AH749" s="766"/>
      <c r="AI749" s="766"/>
      <c r="AJ749" s="766"/>
      <c r="AK749" s="766"/>
      <c r="AL749" s="766"/>
      <c r="AM749" s="766"/>
      <c r="AN749" s="766"/>
      <c r="AO749" s="766"/>
      <c r="AP749" s="766"/>
      <c r="AQ749" s="766"/>
      <c r="AR749" s="766"/>
      <c r="AS749" s="766"/>
      <c r="AT749" s="766"/>
      <c r="AU749" s="766"/>
      <c r="AV749" s="766"/>
      <c r="AW749" s="766"/>
      <c r="AX749" s="766"/>
      <c r="AY749" s="767" t="str">
        <f>[2]Triggers!F15</f>
        <v>No</v>
      </c>
      <c r="AZ749" s="767"/>
      <c r="BA749" s="767"/>
      <c r="BB749" s="767"/>
      <c r="BC749" s="767"/>
      <c r="BD749" s="12"/>
      <c r="BE749" s="777"/>
      <c r="BF749" s="777"/>
      <c r="BG749" s="777"/>
      <c r="BH749" s="777"/>
      <c r="BI749" s="777"/>
      <c r="BJ749" s="777"/>
      <c r="BK749" s="81"/>
      <c r="BR749" s="2"/>
      <c r="BS749" s="2"/>
      <c r="BT749" s="2"/>
      <c r="BU749" s="2"/>
      <c r="BV749" s="2"/>
      <c r="BW749" s="2"/>
      <c r="BX749" s="2"/>
      <c r="BY749" s="2"/>
      <c r="BZ749" s="2"/>
      <c r="CA749" s="2"/>
      <c r="CB749" s="2"/>
      <c r="CC749" s="2"/>
      <c r="CD749" s="2"/>
      <c r="CE749" s="2"/>
      <c r="CF749" s="2"/>
      <c r="CG749" s="2"/>
      <c r="CH749" s="2"/>
      <c r="CI749" s="2"/>
      <c r="CJ749" s="2"/>
      <c r="CK749" s="2"/>
      <c r="CL749" s="2"/>
      <c r="CM749" s="2"/>
      <c r="CN749" s="2"/>
      <c r="CO749" s="2"/>
      <c r="CP749" s="2"/>
      <c r="CQ749" s="2"/>
      <c r="CR749" s="2"/>
      <c r="CS749" s="2"/>
      <c r="CT749" s="2"/>
      <c r="CU749" s="2"/>
      <c r="CV749" s="2"/>
      <c r="CW749" s="2"/>
      <c r="CX749" s="2"/>
      <c r="CY749" s="2"/>
      <c r="CZ749" s="2"/>
      <c r="DA749" s="2"/>
      <c r="DB749" s="2"/>
      <c r="DC749" s="2"/>
      <c r="DD749" s="2"/>
      <c r="DE749" s="2"/>
      <c r="DF749" s="2"/>
      <c r="DG749" s="2"/>
      <c r="DH749" s="2"/>
      <c r="DI749" s="2"/>
      <c r="DJ749" s="2"/>
      <c r="DK749" s="2"/>
      <c r="DL749" s="2"/>
      <c r="DM749" s="2"/>
      <c r="DN749" s="2"/>
      <c r="DO749" s="2"/>
      <c r="DP749" s="2"/>
      <c r="DQ749" s="2"/>
      <c r="DR749" s="2"/>
      <c r="DS749" s="2"/>
      <c r="DT749" s="2"/>
      <c r="DU749" s="2"/>
      <c r="DV749" s="2"/>
      <c r="DW749" s="2"/>
      <c r="DX749" s="2"/>
      <c r="DY749" s="2"/>
      <c r="DZ749" s="2"/>
      <c r="EA749" s="2"/>
      <c r="EB749" s="2"/>
      <c r="EC749" s="2"/>
      <c r="ED749" s="2"/>
      <c r="EE749" s="2"/>
      <c r="EF749" s="2"/>
      <c r="EG749" s="2"/>
      <c r="EH749" s="2"/>
      <c r="EI749" s="2"/>
      <c r="EJ749" s="2"/>
      <c r="EK749" s="2"/>
      <c r="EL749" s="2"/>
      <c r="EM749" s="2"/>
      <c r="EN749" s="2"/>
      <c r="EO749" s="2"/>
      <c r="EP749" s="2"/>
      <c r="EQ749" s="2"/>
      <c r="ER749" s="2"/>
      <c r="ES749" s="2"/>
      <c r="ET749" s="2"/>
      <c r="EU749" s="2"/>
      <c r="EV749" s="2"/>
      <c r="EW749" s="2"/>
      <c r="EX749" s="2"/>
      <c r="EY749" s="2"/>
      <c r="EZ749" s="2"/>
      <c r="FA749" s="2"/>
      <c r="FB749" s="2"/>
      <c r="FC749" s="2"/>
      <c r="FD749" s="2"/>
      <c r="FE749" s="2"/>
      <c r="FF749" s="2"/>
      <c r="FG749" s="2"/>
      <c r="FH749" s="2"/>
      <c r="FI749" s="2"/>
      <c r="FJ749" s="2"/>
      <c r="FK749" s="2"/>
      <c r="FL749" s="2"/>
      <c r="FM749" s="2"/>
      <c r="FN749" s="2"/>
      <c r="FO749" s="2"/>
      <c r="FP749" s="2"/>
      <c r="FQ749" s="2"/>
      <c r="FR749" s="2"/>
      <c r="FS749" s="2"/>
      <c r="FT749" s="2"/>
      <c r="FU749" s="2"/>
      <c r="FV749" s="2"/>
      <c r="FW749" s="2"/>
      <c r="FX749" s="2"/>
      <c r="FY749" s="2"/>
      <c r="FZ749" s="2"/>
      <c r="GA749" s="2"/>
      <c r="GB749" s="2"/>
      <c r="GC749" s="2"/>
      <c r="GD749" s="2"/>
      <c r="GE749" s="2"/>
      <c r="GF749" s="2"/>
      <c r="GG749" s="2"/>
      <c r="GH749" s="2"/>
      <c r="GI749" s="2"/>
      <c r="GJ749" s="2"/>
      <c r="GK749" s="2"/>
      <c r="GL749" s="2"/>
      <c r="GM749" s="2"/>
      <c r="GN749" s="2"/>
      <c r="GO749" s="2"/>
      <c r="GP749" s="2"/>
    </row>
    <row r="750" spans="6:198" s="1" customFormat="1" ht="12.75" customHeight="1">
      <c r="F750" s="81"/>
      <c r="G750" s="12"/>
      <c r="H750" s="59"/>
      <c r="I750" s="766"/>
      <c r="J750" s="766"/>
      <c r="K750" s="766"/>
      <c r="L750" s="766"/>
      <c r="M750" s="766"/>
      <c r="N750" s="766"/>
      <c r="O750" s="766"/>
      <c r="P750" s="766"/>
      <c r="Q750" s="766"/>
      <c r="R750" s="766"/>
      <c r="S750" s="766"/>
      <c r="T750" s="766"/>
      <c r="U750" s="766"/>
      <c r="V750" s="766"/>
      <c r="W750" s="766"/>
      <c r="X750" s="766"/>
      <c r="Y750" s="766"/>
      <c r="Z750" s="766"/>
      <c r="AA750" s="766"/>
      <c r="AB750" s="766"/>
      <c r="AC750" s="766"/>
      <c r="AD750" s="766"/>
      <c r="AE750" s="766"/>
      <c r="AF750" s="766"/>
      <c r="AG750" s="766"/>
      <c r="AH750" s="766"/>
      <c r="AI750" s="766"/>
      <c r="AJ750" s="766"/>
      <c r="AK750" s="766"/>
      <c r="AL750" s="766"/>
      <c r="AM750" s="766"/>
      <c r="AN750" s="766"/>
      <c r="AO750" s="766"/>
      <c r="AP750" s="766"/>
      <c r="AQ750" s="766"/>
      <c r="AR750" s="766"/>
      <c r="AS750" s="766"/>
      <c r="AT750" s="766"/>
      <c r="AU750" s="766"/>
      <c r="AV750" s="766"/>
      <c r="AW750" s="766"/>
      <c r="AX750" s="766"/>
      <c r="AY750" s="385"/>
      <c r="AZ750" s="385"/>
      <c r="BA750" s="385"/>
      <c r="BB750" s="385"/>
      <c r="BC750" s="385"/>
      <c r="BD750" s="81"/>
      <c r="BE750" s="774"/>
      <c r="BF750" s="774"/>
      <c r="BG750" s="774"/>
      <c r="BH750" s="774"/>
      <c r="BI750" s="774"/>
      <c r="BJ750" s="774"/>
      <c r="BK750" s="81"/>
      <c r="BR750" s="2"/>
      <c r="BS750" s="2"/>
      <c r="BT750" s="2"/>
      <c r="BU750" s="2"/>
      <c r="BV750" s="2"/>
      <c r="BW750" s="2"/>
      <c r="BX750" s="2"/>
      <c r="BY750" s="2"/>
      <c r="BZ750" s="2"/>
      <c r="CA750" s="2"/>
      <c r="CB750" s="2"/>
      <c r="CC750" s="2"/>
      <c r="CD750" s="2"/>
      <c r="CE750" s="2"/>
      <c r="CF750" s="2"/>
      <c r="CG750" s="2"/>
      <c r="CH750" s="2"/>
      <c r="CI750" s="2"/>
      <c r="CJ750" s="2"/>
      <c r="CK750" s="2"/>
      <c r="CL750" s="2"/>
      <c r="CM750" s="2"/>
      <c r="CN750" s="2"/>
      <c r="CO750" s="2"/>
      <c r="CP750" s="2"/>
      <c r="CQ750" s="2"/>
      <c r="CR750" s="2"/>
      <c r="CS750" s="2"/>
      <c r="CT750" s="2"/>
      <c r="CU750" s="2"/>
      <c r="CV750" s="2"/>
      <c r="CW750" s="2"/>
      <c r="CX750" s="2"/>
      <c r="CY750" s="2"/>
      <c r="CZ750" s="2"/>
      <c r="DA750" s="2"/>
      <c r="DB750" s="2"/>
      <c r="DC750" s="2"/>
      <c r="DD750" s="2"/>
      <c r="DE750" s="2"/>
      <c r="DF750" s="2"/>
      <c r="DG750" s="2"/>
      <c r="DH750" s="2"/>
      <c r="DI750" s="2"/>
      <c r="DJ750" s="2"/>
      <c r="DK750" s="2"/>
      <c r="DL750" s="2"/>
      <c r="DM750" s="2"/>
      <c r="DN750" s="2"/>
      <c r="DO750" s="2"/>
      <c r="DP750" s="2"/>
      <c r="DQ750" s="2"/>
      <c r="DR750" s="2"/>
      <c r="DS750" s="2"/>
      <c r="DT750" s="2"/>
      <c r="DU750" s="2"/>
      <c r="DV750" s="2"/>
      <c r="DW750" s="2"/>
      <c r="DX750" s="2"/>
      <c r="DY750" s="2"/>
      <c r="DZ750" s="2"/>
      <c r="EA750" s="2"/>
      <c r="EB750" s="2"/>
      <c r="EC750" s="2"/>
      <c r="ED750" s="2"/>
      <c r="EE750" s="2"/>
      <c r="EF750" s="2"/>
      <c r="EG750" s="2"/>
      <c r="EH750" s="2"/>
      <c r="EI750" s="2"/>
      <c r="EJ750" s="2"/>
      <c r="EK750" s="2"/>
      <c r="EL750" s="2"/>
      <c r="EM750" s="2"/>
      <c r="EN750" s="2"/>
      <c r="EO750" s="2"/>
      <c r="EP750" s="2"/>
      <c r="EQ750" s="2"/>
      <c r="ER750" s="2"/>
      <c r="ES750" s="2"/>
      <c r="ET750" s="2"/>
      <c r="EU750" s="2"/>
      <c r="EV750" s="2"/>
      <c r="EW750" s="2"/>
      <c r="EX750" s="2"/>
      <c r="EY750" s="2"/>
      <c r="EZ750" s="2"/>
      <c r="FA750" s="2"/>
      <c r="FB750" s="2"/>
      <c r="FC750" s="2"/>
      <c r="FD750" s="2"/>
      <c r="FE750" s="2"/>
      <c r="FF750" s="2"/>
      <c r="FG750" s="2"/>
      <c r="FH750" s="2"/>
      <c r="FI750" s="2"/>
      <c r="FJ750" s="2"/>
      <c r="FK750" s="2"/>
      <c r="FL750" s="2"/>
      <c r="FM750" s="2"/>
      <c r="FN750" s="2"/>
      <c r="FO750" s="2"/>
      <c r="FP750" s="2"/>
      <c r="FQ750" s="2"/>
      <c r="FR750" s="2"/>
      <c r="FS750" s="2"/>
      <c r="FT750" s="2"/>
      <c r="FU750" s="2"/>
      <c r="FV750" s="2"/>
      <c r="FW750" s="2"/>
      <c r="FX750" s="2"/>
      <c r="FY750" s="2"/>
      <c r="FZ750" s="2"/>
      <c r="GA750" s="2"/>
      <c r="GB750" s="2"/>
      <c r="GC750" s="2"/>
      <c r="GD750" s="2"/>
      <c r="GE750" s="2"/>
      <c r="GF750" s="2"/>
      <c r="GG750" s="2"/>
      <c r="GH750" s="2"/>
      <c r="GI750" s="2"/>
      <c r="GJ750" s="2"/>
      <c r="GK750" s="2"/>
      <c r="GL750" s="2"/>
      <c r="GM750" s="2"/>
      <c r="GN750" s="2"/>
      <c r="GO750" s="2"/>
      <c r="GP750" s="2"/>
    </row>
    <row r="751" spans="6:198" s="1" customFormat="1" ht="12.75" customHeight="1">
      <c r="F751" s="81"/>
      <c r="G751" s="12"/>
      <c r="H751" s="59"/>
      <c r="I751" s="766"/>
      <c r="J751" s="766"/>
      <c r="K751" s="766"/>
      <c r="L751" s="766"/>
      <c r="M751" s="766"/>
      <c r="N751" s="766"/>
      <c r="O751" s="766"/>
      <c r="P751" s="766"/>
      <c r="Q751" s="766"/>
      <c r="R751" s="766"/>
      <c r="S751" s="766"/>
      <c r="T751" s="766"/>
      <c r="U751" s="766"/>
      <c r="V751" s="766"/>
      <c r="W751" s="766"/>
      <c r="X751" s="766"/>
      <c r="Y751" s="766"/>
      <c r="Z751" s="766"/>
      <c r="AA751" s="766"/>
      <c r="AB751" s="766"/>
      <c r="AC751" s="766"/>
      <c r="AD751" s="766"/>
      <c r="AE751" s="766"/>
      <c r="AF751" s="766"/>
      <c r="AG751" s="766"/>
      <c r="AH751" s="766"/>
      <c r="AI751" s="766"/>
      <c r="AJ751" s="766"/>
      <c r="AK751" s="766"/>
      <c r="AL751" s="766"/>
      <c r="AM751" s="766"/>
      <c r="AN751" s="766"/>
      <c r="AO751" s="766"/>
      <c r="AP751" s="766"/>
      <c r="AQ751" s="766"/>
      <c r="AR751" s="766"/>
      <c r="AS751" s="766"/>
      <c r="AT751" s="766"/>
      <c r="AU751" s="766"/>
      <c r="AV751" s="766"/>
      <c r="AW751" s="766"/>
      <c r="AX751" s="766"/>
      <c r="AY751" s="385"/>
      <c r="AZ751" s="385"/>
      <c r="BA751" s="385"/>
      <c r="BB751" s="385"/>
      <c r="BC751" s="385"/>
      <c r="BD751" s="81"/>
      <c r="BE751" s="774"/>
      <c r="BF751" s="774"/>
      <c r="BG751" s="774"/>
      <c r="BH751" s="774"/>
      <c r="BI751" s="774"/>
      <c r="BJ751" s="774"/>
      <c r="BK751" s="81"/>
      <c r="BR751" s="2"/>
      <c r="BS751" s="2"/>
      <c r="BT751" s="2"/>
      <c r="BU751" s="2"/>
      <c r="BV751" s="2"/>
      <c r="BW751" s="2"/>
      <c r="BX751" s="2"/>
      <c r="BY751" s="2"/>
      <c r="BZ751" s="2"/>
      <c r="CA751" s="2"/>
      <c r="CB751" s="2"/>
      <c r="CC751" s="2"/>
      <c r="CD751" s="2"/>
      <c r="CE751" s="2"/>
      <c r="CF751" s="2"/>
      <c r="CG751" s="2"/>
      <c r="CH751" s="2"/>
      <c r="CI751" s="2"/>
      <c r="CJ751" s="2"/>
      <c r="CK751" s="2"/>
      <c r="CL751" s="2"/>
      <c r="CM751" s="2"/>
      <c r="CN751" s="2"/>
      <c r="CO751" s="2"/>
      <c r="CP751" s="2"/>
      <c r="CQ751" s="2"/>
      <c r="CR751" s="2"/>
      <c r="CS751" s="2"/>
      <c r="CT751" s="2"/>
      <c r="CU751" s="2"/>
      <c r="CV751" s="2"/>
      <c r="CW751" s="2"/>
      <c r="CX751" s="2"/>
      <c r="CY751" s="2"/>
      <c r="CZ751" s="2"/>
      <c r="DA751" s="2"/>
      <c r="DB751" s="2"/>
      <c r="DC751" s="2"/>
      <c r="DD751" s="2"/>
      <c r="DE751" s="2"/>
      <c r="DF751" s="2"/>
      <c r="DG751" s="2"/>
      <c r="DH751" s="2"/>
      <c r="DI751" s="2"/>
      <c r="DJ751" s="2"/>
      <c r="DK751" s="2"/>
      <c r="DL751" s="2"/>
      <c r="DM751" s="2"/>
      <c r="DN751" s="2"/>
      <c r="DO751" s="2"/>
      <c r="DP751" s="2"/>
      <c r="DQ751" s="2"/>
      <c r="DR751" s="2"/>
      <c r="DS751" s="2"/>
      <c r="DT751" s="2"/>
      <c r="DU751" s="2"/>
      <c r="DV751" s="2"/>
      <c r="DW751" s="2"/>
      <c r="DX751" s="2"/>
      <c r="DY751" s="2"/>
      <c r="DZ751" s="2"/>
      <c r="EA751" s="2"/>
      <c r="EB751" s="2"/>
      <c r="EC751" s="2"/>
      <c r="ED751" s="2"/>
      <c r="EE751" s="2"/>
      <c r="EF751" s="2"/>
      <c r="EG751" s="2"/>
      <c r="EH751" s="2"/>
      <c r="EI751" s="2"/>
      <c r="EJ751" s="2"/>
      <c r="EK751" s="2"/>
      <c r="EL751" s="2"/>
      <c r="EM751" s="2"/>
      <c r="EN751" s="2"/>
      <c r="EO751" s="2"/>
      <c r="EP751" s="2"/>
      <c r="EQ751" s="2"/>
      <c r="ER751" s="2"/>
      <c r="ES751" s="2"/>
      <c r="ET751" s="2"/>
      <c r="EU751" s="2"/>
      <c r="EV751" s="2"/>
      <c r="EW751" s="2"/>
      <c r="EX751" s="2"/>
      <c r="EY751" s="2"/>
      <c r="EZ751" s="2"/>
      <c r="FA751" s="2"/>
      <c r="FB751" s="2"/>
      <c r="FC751" s="2"/>
      <c r="FD751" s="2"/>
      <c r="FE751" s="2"/>
      <c r="FF751" s="2"/>
      <c r="FG751" s="2"/>
      <c r="FH751" s="2"/>
      <c r="FI751" s="2"/>
      <c r="FJ751" s="2"/>
      <c r="FK751" s="2"/>
      <c r="FL751" s="2"/>
      <c r="FM751" s="2"/>
      <c r="FN751" s="2"/>
      <c r="FO751" s="2"/>
      <c r="FP751" s="2"/>
      <c r="FQ751" s="2"/>
      <c r="FR751" s="2"/>
      <c r="FS751" s="2"/>
      <c r="FT751" s="2"/>
      <c r="FU751" s="2"/>
      <c r="FV751" s="2"/>
      <c r="FW751" s="2"/>
      <c r="FX751" s="2"/>
      <c r="FY751" s="2"/>
      <c r="FZ751" s="2"/>
      <c r="GA751" s="2"/>
      <c r="GB751" s="2"/>
      <c r="GC751" s="2"/>
      <c r="GD751" s="2"/>
      <c r="GE751" s="2"/>
      <c r="GF751" s="2"/>
      <c r="GG751" s="2"/>
      <c r="GH751" s="2"/>
      <c r="GI751" s="2"/>
      <c r="GJ751" s="2"/>
      <c r="GK751" s="2"/>
      <c r="GL751" s="2"/>
      <c r="GM751" s="2"/>
      <c r="GN751" s="2"/>
      <c r="GO751" s="2"/>
      <c r="GP751" s="2"/>
    </row>
    <row r="752" spans="6:198" s="1" customFormat="1" ht="12.75" customHeight="1">
      <c r="F752" s="81"/>
      <c r="G752" s="12"/>
      <c r="H752" s="9"/>
      <c r="I752" s="766"/>
      <c r="J752" s="766"/>
      <c r="K752" s="766"/>
      <c r="L752" s="766"/>
      <c r="M752" s="766"/>
      <c r="N752" s="766"/>
      <c r="O752" s="766"/>
      <c r="P752" s="766"/>
      <c r="Q752" s="766"/>
      <c r="R752" s="766"/>
      <c r="S752" s="766"/>
      <c r="T752" s="766"/>
      <c r="U752" s="766"/>
      <c r="V752" s="766"/>
      <c r="W752" s="766"/>
      <c r="X752" s="766"/>
      <c r="Y752" s="766"/>
      <c r="Z752" s="766"/>
      <c r="AA752" s="766"/>
      <c r="AB752" s="766"/>
      <c r="AC752" s="766"/>
      <c r="AD752" s="766"/>
      <c r="AE752" s="766"/>
      <c r="AF752" s="766"/>
      <c r="AG752" s="766"/>
      <c r="AH752" s="766"/>
      <c r="AI752" s="766"/>
      <c r="AJ752" s="766"/>
      <c r="AK752" s="766"/>
      <c r="AL752" s="766"/>
      <c r="AM752" s="766"/>
      <c r="AN752" s="766"/>
      <c r="AO752" s="766"/>
      <c r="AP752" s="766"/>
      <c r="AQ752" s="766"/>
      <c r="AR752" s="766"/>
      <c r="AS752" s="766"/>
      <c r="AT752" s="766"/>
      <c r="AU752" s="766"/>
      <c r="AV752" s="766"/>
      <c r="AW752" s="766"/>
      <c r="AX752" s="766"/>
      <c r="AY752" s="9"/>
      <c r="AZ752" s="9"/>
      <c r="BA752" s="9"/>
      <c r="BB752" s="9"/>
      <c r="BC752" s="9"/>
      <c r="BD752" s="81"/>
      <c r="BE752" s="778"/>
      <c r="BF752" s="779"/>
      <c r="BG752" s="779"/>
      <c r="BH752" s="779"/>
      <c r="BI752" s="779"/>
      <c r="BJ752" s="779"/>
      <c r="BK752" s="81"/>
      <c r="BR752" s="2"/>
      <c r="BS752" s="2"/>
      <c r="BT752" s="2"/>
      <c r="BU752" s="2"/>
      <c r="BV752" s="2"/>
      <c r="BW752" s="2"/>
      <c r="BX752" s="2"/>
      <c r="BY752" s="2"/>
      <c r="BZ752" s="2"/>
      <c r="CA752" s="2"/>
      <c r="CB752" s="2"/>
      <c r="CC752" s="2"/>
      <c r="CD752" s="2"/>
      <c r="CE752" s="2"/>
      <c r="CF752" s="2"/>
      <c r="CG752" s="2"/>
      <c r="CH752" s="2"/>
      <c r="CI752" s="2"/>
      <c r="CJ752" s="2"/>
      <c r="CK752" s="2"/>
      <c r="CL752" s="2"/>
      <c r="CM752" s="2"/>
      <c r="CN752" s="2"/>
      <c r="CO752" s="2"/>
      <c r="CP752" s="2"/>
      <c r="CQ752" s="2"/>
      <c r="CR752" s="2"/>
      <c r="CS752" s="2"/>
      <c r="CT752" s="2"/>
      <c r="CU752" s="2"/>
      <c r="CV752" s="2"/>
      <c r="CW752" s="2"/>
      <c r="CX752" s="2"/>
      <c r="CY752" s="2"/>
      <c r="CZ752" s="2"/>
      <c r="DA752" s="2"/>
      <c r="DB752" s="2"/>
      <c r="DC752" s="2"/>
      <c r="DD752" s="2"/>
      <c r="DE752" s="2"/>
      <c r="DF752" s="2"/>
      <c r="DG752" s="2"/>
      <c r="DH752" s="2"/>
      <c r="DI752" s="2"/>
      <c r="DJ752" s="2"/>
      <c r="DK752" s="2"/>
      <c r="DL752" s="2"/>
      <c r="DM752" s="2"/>
      <c r="DN752" s="2"/>
      <c r="DO752" s="2"/>
      <c r="DP752" s="2"/>
      <c r="DQ752" s="2"/>
      <c r="DR752" s="2"/>
      <c r="DS752" s="2"/>
      <c r="DT752" s="2"/>
      <c r="DU752" s="2"/>
      <c r="DV752" s="2"/>
      <c r="DW752" s="2"/>
      <c r="DX752" s="2"/>
      <c r="DY752" s="2"/>
      <c r="DZ752" s="2"/>
      <c r="EA752" s="2"/>
      <c r="EB752" s="2"/>
      <c r="EC752" s="2"/>
      <c r="ED752" s="2"/>
      <c r="EE752" s="2"/>
      <c r="EF752" s="2"/>
      <c r="EG752" s="2"/>
      <c r="EH752" s="2"/>
      <c r="EI752" s="2"/>
      <c r="EJ752" s="2"/>
      <c r="EK752" s="2"/>
      <c r="EL752" s="2"/>
      <c r="EM752" s="2"/>
      <c r="EN752" s="2"/>
      <c r="EO752" s="2"/>
      <c r="EP752" s="2"/>
      <c r="EQ752" s="2"/>
      <c r="ER752" s="2"/>
      <c r="ES752" s="2"/>
      <c r="ET752" s="2"/>
      <c r="EU752" s="2"/>
      <c r="EV752" s="2"/>
      <c r="EW752" s="2"/>
      <c r="EX752" s="2"/>
      <c r="EY752" s="2"/>
      <c r="EZ752" s="2"/>
      <c r="FA752" s="2"/>
      <c r="FB752" s="2"/>
      <c r="FC752" s="2"/>
      <c r="FD752" s="2"/>
      <c r="FE752" s="2"/>
      <c r="FF752" s="2"/>
      <c r="FG752" s="2"/>
      <c r="FH752" s="2"/>
      <c r="FI752" s="2"/>
      <c r="FJ752" s="2"/>
      <c r="FK752" s="2"/>
      <c r="FL752" s="2"/>
      <c r="FM752" s="2"/>
      <c r="FN752" s="2"/>
      <c r="FO752" s="2"/>
      <c r="FP752" s="2"/>
      <c r="FQ752" s="2"/>
      <c r="FR752" s="2"/>
      <c r="FS752" s="2"/>
      <c r="FT752" s="2"/>
      <c r="FU752" s="2"/>
      <c r="FV752" s="2"/>
      <c r="FW752" s="2"/>
      <c r="FX752" s="2"/>
      <c r="FY752" s="2"/>
      <c r="FZ752" s="2"/>
      <c r="GA752" s="2"/>
      <c r="GB752" s="2"/>
      <c r="GC752" s="2"/>
      <c r="GD752" s="2"/>
      <c r="GE752" s="2"/>
      <c r="GF752" s="2"/>
      <c r="GG752" s="2"/>
      <c r="GH752" s="2"/>
      <c r="GI752" s="2"/>
      <c r="GJ752" s="2"/>
      <c r="GK752" s="2"/>
      <c r="GL752" s="2"/>
      <c r="GM752" s="2"/>
      <c r="GN752" s="2"/>
      <c r="GO752" s="2"/>
      <c r="GP752" s="2"/>
    </row>
    <row r="753" spans="6:198" s="1" customFormat="1" ht="12.75" customHeight="1">
      <c r="F753" s="81"/>
      <c r="G753" s="12"/>
      <c r="H753" s="57"/>
      <c r="I753" s="766"/>
      <c r="J753" s="766"/>
      <c r="K753" s="766"/>
      <c r="L753" s="766"/>
      <c r="M753" s="766"/>
      <c r="N753" s="766"/>
      <c r="O753" s="766"/>
      <c r="P753" s="766"/>
      <c r="Q753" s="766"/>
      <c r="R753" s="766"/>
      <c r="S753" s="766"/>
      <c r="T753" s="766"/>
      <c r="U753" s="766"/>
      <c r="V753" s="766"/>
      <c r="W753" s="766"/>
      <c r="X753" s="766"/>
      <c r="Y753" s="766"/>
      <c r="Z753" s="766"/>
      <c r="AA753" s="766"/>
      <c r="AB753" s="766"/>
      <c r="AC753" s="766"/>
      <c r="AD753" s="766"/>
      <c r="AE753" s="766"/>
      <c r="AF753" s="766"/>
      <c r="AG753" s="766"/>
      <c r="AH753" s="766"/>
      <c r="AI753" s="766"/>
      <c r="AJ753" s="766"/>
      <c r="AK753" s="766"/>
      <c r="AL753" s="766"/>
      <c r="AM753" s="766"/>
      <c r="AN753" s="766"/>
      <c r="AO753" s="766"/>
      <c r="AP753" s="766"/>
      <c r="AQ753" s="766"/>
      <c r="AR753" s="766"/>
      <c r="AS753" s="766"/>
      <c r="AT753" s="766"/>
      <c r="AU753" s="766"/>
      <c r="AV753" s="766"/>
      <c r="AW753" s="766"/>
      <c r="AX753" s="766"/>
      <c r="AY753" s="767"/>
      <c r="AZ753" s="767"/>
      <c r="BA753" s="767"/>
      <c r="BB753" s="767"/>
      <c r="BC753" s="767"/>
      <c r="BD753" s="81"/>
      <c r="BE753" s="780"/>
      <c r="BF753" s="780"/>
      <c r="BG753" s="780"/>
      <c r="BH753" s="780"/>
      <c r="BI753" s="780"/>
      <c r="BJ753" s="780"/>
      <c r="BK753" s="81"/>
      <c r="BR753" s="2"/>
      <c r="BS753" s="2"/>
      <c r="BT753" s="2"/>
      <c r="BU753" s="2"/>
      <c r="BV753" s="2"/>
      <c r="BW753" s="2"/>
      <c r="BX753" s="2"/>
      <c r="BY753" s="2"/>
      <c r="BZ753" s="2"/>
      <c r="CA753" s="2"/>
      <c r="CB753" s="2"/>
      <c r="CC753" s="2"/>
      <c r="CD753" s="2"/>
      <c r="CE753" s="2"/>
      <c r="CF753" s="2"/>
      <c r="CG753" s="2"/>
      <c r="CH753" s="2"/>
      <c r="CI753" s="2"/>
      <c r="CJ753" s="2"/>
      <c r="CK753" s="2"/>
      <c r="CL753" s="2"/>
      <c r="CM753" s="2"/>
      <c r="CN753" s="2"/>
      <c r="CO753" s="2"/>
      <c r="CP753" s="2"/>
      <c r="CQ753" s="2"/>
      <c r="CR753" s="2"/>
      <c r="CS753" s="2"/>
      <c r="CT753" s="2"/>
      <c r="CU753" s="2"/>
      <c r="CV753" s="2"/>
      <c r="CW753" s="2"/>
      <c r="CX753" s="2"/>
      <c r="CY753" s="2"/>
      <c r="CZ753" s="2"/>
      <c r="DA753" s="2"/>
      <c r="DB753" s="2"/>
      <c r="DC753" s="2"/>
      <c r="DD753" s="2"/>
      <c r="DE753" s="2"/>
      <c r="DF753" s="2"/>
      <c r="DG753" s="2"/>
      <c r="DH753" s="2"/>
      <c r="DI753" s="2"/>
      <c r="DJ753" s="2"/>
      <c r="DK753" s="2"/>
      <c r="DL753" s="2"/>
      <c r="DM753" s="2"/>
      <c r="DN753" s="2"/>
      <c r="DO753" s="2"/>
      <c r="DP753" s="2"/>
      <c r="DQ753" s="2"/>
      <c r="DR753" s="2"/>
      <c r="DS753" s="2"/>
      <c r="DT753" s="2"/>
      <c r="DU753" s="2"/>
      <c r="DV753" s="2"/>
      <c r="DW753" s="2"/>
      <c r="DX753" s="2"/>
      <c r="DY753" s="2"/>
      <c r="DZ753" s="2"/>
      <c r="EA753" s="2"/>
      <c r="EB753" s="2"/>
      <c r="EC753" s="2"/>
      <c r="ED753" s="2"/>
      <c r="EE753" s="2"/>
      <c r="EF753" s="2"/>
      <c r="EG753" s="2"/>
      <c r="EH753" s="2"/>
      <c r="EI753" s="2"/>
      <c r="EJ753" s="2"/>
      <c r="EK753" s="2"/>
      <c r="EL753" s="2"/>
      <c r="EM753" s="2"/>
      <c r="EN753" s="2"/>
      <c r="EO753" s="2"/>
      <c r="EP753" s="2"/>
      <c r="EQ753" s="2"/>
      <c r="ER753" s="2"/>
      <c r="ES753" s="2"/>
      <c r="ET753" s="2"/>
      <c r="EU753" s="2"/>
      <c r="EV753" s="2"/>
      <c r="EW753" s="2"/>
      <c r="EX753" s="2"/>
      <c r="EY753" s="2"/>
      <c r="EZ753" s="2"/>
      <c r="FA753" s="2"/>
      <c r="FB753" s="2"/>
      <c r="FC753" s="2"/>
      <c r="FD753" s="2"/>
      <c r="FE753" s="2"/>
      <c r="FF753" s="2"/>
      <c r="FG753" s="2"/>
      <c r="FH753" s="2"/>
      <c r="FI753" s="2"/>
      <c r="FJ753" s="2"/>
      <c r="FK753" s="2"/>
      <c r="FL753" s="2"/>
      <c r="FM753" s="2"/>
      <c r="FN753" s="2"/>
      <c r="FO753" s="2"/>
      <c r="FP753" s="2"/>
      <c r="FQ753" s="2"/>
      <c r="FR753" s="2"/>
      <c r="FS753" s="2"/>
      <c r="FT753" s="2"/>
      <c r="FU753" s="2"/>
      <c r="FV753" s="2"/>
      <c r="FW753" s="2"/>
      <c r="FX753" s="2"/>
      <c r="FY753" s="2"/>
      <c r="FZ753" s="2"/>
      <c r="GA753" s="2"/>
      <c r="GB753" s="2"/>
      <c r="GC753" s="2"/>
      <c r="GD753" s="2"/>
      <c r="GE753" s="2"/>
      <c r="GF753" s="2"/>
      <c r="GG753" s="2"/>
      <c r="GH753" s="2"/>
      <c r="GI753" s="2"/>
      <c r="GJ753" s="2"/>
      <c r="GK753" s="2"/>
      <c r="GL753" s="2"/>
      <c r="GM753" s="2"/>
      <c r="GN753" s="2"/>
      <c r="GO753" s="2"/>
      <c r="GP753" s="2"/>
    </row>
    <row r="754" spans="6:198" s="1" customFormat="1" ht="13.5" customHeight="1" thickBot="1">
      <c r="F754" s="192"/>
      <c r="G754" s="193"/>
      <c r="H754" s="193"/>
      <c r="I754" s="193"/>
      <c r="J754" s="193"/>
      <c r="K754" s="193"/>
      <c r="L754" s="193"/>
      <c r="M754" s="193"/>
      <c r="N754" s="193"/>
      <c r="O754" s="193"/>
      <c r="P754" s="193"/>
      <c r="Q754" s="193"/>
      <c r="R754" s="193"/>
      <c r="S754" s="193"/>
      <c r="T754" s="193"/>
      <c r="U754" s="193"/>
      <c r="V754" s="193"/>
      <c r="W754" s="193"/>
      <c r="X754" s="193"/>
      <c r="Y754" s="193"/>
      <c r="Z754" s="193"/>
      <c r="AA754" s="193"/>
      <c r="AB754" s="193"/>
      <c r="AC754" s="193"/>
      <c r="AD754" s="193"/>
      <c r="AE754" s="193"/>
      <c r="AF754" s="193"/>
      <c r="AG754" s="193"/>
      <c r="AH754" s="193"/>
      <c r="AI754" s="193"/>
      <c r="AJ754" s="193"/>
      <c r="AK754" s="193"/>
      <c r="AL754" s="193"/>
      <c r="AM754" s="193"/>
      <c r="AN754" s="193"/>
      <c r="AO754" s="193"/>
      <c r="AP754" s="193"/>
      <c r="AQ754" s="193"/>
      <c r="AR754" s="193"/>
      <c r="AS754" s="193"/>
      <c r="AT754" s="193"/>
      <c r="AU754" s="193"/>
      <c r="AV754" s="193"/>
      <c r="AW754" s="193"/>
      <c r="AX754" s="193"/>
      <c r="AY754" s="193"/>
      <c r="AZ754" s="193"/>
      <c r="BA754" s="193"/>
      <c r="BB754" s="193"/>
      <c r="BC754" s="193"/>
      <c r="BD754" s="193"/>
      <c r="BE754" s="193"/>
      <c r="BF754" s="193"/>
      <c r="BG754" s="193"/>
      <c r="BH754" s="193"/>
      <c r="BI754" s="193"/>
      <c r="BJ754" s="193"/>
      <c r="BK754" s="192"/>
      <c r="BR754" s="2"/>
      <c r="BS754" s="2"/>
      <c r="BT754" s="2"/>
      <c r="BU754" s="2"/>
      <c r="BV754" s="2"/>
      <c r="BW754" s="2"/>
      <c r="BX754" s="2"/>
      <c r="BY754" s="2"/>
      <c r="BZ754" s="2"/>
      <c r="CA754" s="2"/>
      <c r="CB754" s="2"/>
      <c r="CC754" s="2"/>
      <c r="CD754" s="2"/>
      <c r="CE754" s="2"/>
      <c r="CF754" s="2"/>
      <c r="CG754" s="2"/>
      <c r="CH754" s="2"/>
      <c r="CI754" s="2"/>
      <c r="CJ754" s="2"/>
      <c r="CK754" s="2"/>
      <c r="CL754" s="2"/>
      <c r="CM754" s="2"/>
      <c r="CN754" s="2"/>
      <c r="CO754" s="2"/>
      <c r="CP754" s="2"/>
      <c r="CQ754" s="2"/>
      <c r="CR754" s="2"/>
      <c r="CS754" s="2"/>
      <c r="CT754" s="2"/>
      <c r="CU754" s="2"/>
      <c r="CV754" s="2"/>
      <c r="CW754" s="2"/>
      <c r="CX754" s="2"/>
      <c r="CY754" s="2"/>
      <c r="CZ754" s="2"/>
      <c r="DA754" s="2"/>
      <c r="DB754" s="2"/>
      <c r="DC754" s="2"/>
      <c r="DD754" s="2"/>
      <c r="DE754" s="2"/>
      <c r="DF754" s="2"/>
      <c r="DG754" s="2"/>
      <c r="DH754" s="2"/>
      <c r="DI754" s="2"/>
      <c r="DJ754" s="2"/>
      <c r="DK754" s="2"/>
      <c r="DL754" s="2"/>
      <c r="DM754" s="2"/>
      <c r="DN754" s="2"/>
      <c r="DO754" s="2"/>
      <c r="DP754" s="2"/>
      <c r="DQ754" s="2"/>
      <c r="DR754" s="2"/>
      <c r="DS754" s="2"/>
      <c r="DT754" s="2"/>
      <c r="DU754" s="2"/>
      <c r="DV754" s="2"/>
      <c r="DW754" s="2"/>
      <c r="DX754" s="2"/>
      <c r="DY754" s="2"/>
      <c r="DZ754" s="2"/>
      <c r="EA754" s="2"/>
      <c r="EB754" s="2"/>
      <c r="EC754" s="2"/>
      <c r="ED754" s="2"/>
      <c r="EE754" s="2"/>
      <c r="EF754" s="2"/>
      <c r="EG754" s="2"/>
      <c r="EH754" s="2"/>
      <c r="EI754" s="2"/>
      <c r="EJ754" s="2"/>
      <c r="EK754" s="2"/>
      <c r="EL754" s="2"/>
      <c r="EM754" s="2"/>
      <c r="EN754" s="2"/>
      <c r="EO754" s="2"/>
      <c r="EP754" s="2"/>
      <c r="EQ754" s="2"/>
      <c r="ER754" s="2"/>
      <c r="ES754" s="2"/>
      <c r="ET754" s="2"/>
      <c r="EU754" s="2"/>
      <c r="EV754" s="2"/>
      <c r="EW754" s="2"/>
      <c r="EX754" s="2"/>
      <c r="EY754" s="2"/>
      <c r="EZ754" s="2"/>
      <c r="FA754" s="2"/>
      <c r="FB754" s="2"/>
      <c r="FC754" s="2"/>
      <c r="FD754" s="2"/>
      <c r="FE754" s="2"/>
      <c r="FF754" s="2"/>
      <c r="FG754" s="2"/>
      <c r="FH754" s="2"/>
      <c r="FI754" s="2"/>
      <c r="FJ754" s="2"/>
      <c r="FK754" s="2"/>
      <c r="FL754" s="2"/>
      <c r="FM754" s="2"/>
      <c r="FN754" s="2"/>
      <c r="FO754" s="2"/>
      <c r="FP754" s="2"/>
      <c r="FQ754" s="2"/>
      <c r="FR754" s="2"/>
      <c r="FS754" s="2"/>
      <c r="FT754" s="2"/>
      <c r="FU754" s="2"/>
      <c r="FV754" s="2"/>
      <c r="FW754" s="2"/>
      <c r="FX754" s="2"/>
      <c r="FY754" s="2"/>
      <c r="FZ754" s="2"/>
      <c r="GA754" s="2"/>
      <c r="GB754" s="2"/>
      <c r="GC754" s="2"/>
      <c r="GD754" s="2"/>
      <c r="GE754" s="2"/>
      <c r="GF754" s="2"/>
      <c r="GG754" s="2"/>
      <c r="GH754" s="2"/>
      <c r="GI754" s="2"/>
      <c r="GJ754" s="2"/>
      <c r="GK754" s="2"/>
      <c r="GL754" s="2"/>
      <c r="GM754" s="2"/>
      <c r="GN754" s="2"/>
      <c r="GO754" s="2"/>
      <c r="GP754" s="2"/>
    </row>
    <row r="755" spans="6:198" s="1" customFormat="1" ht="24" customHeight="1">
      <c r="F755" s="550" t="str">
        <f>[2]Setup!$B$5</f>
        <v>Precise Mortgage Funding 2018-2B plc</v>
      </c>
      <c r="G755" s="550"/>
      <c r="H755" s="550"/>
      <c r="I755" s="550"/>
      <c r="J755" s="550"/>
      <c r="K755" s="550"/>
      <c r="L755" s="550"/>
      <c r="M755" s="550"/>
      <c r="N755" s="550"/>
      <c r="O755" s="550"/>
      <c r="P755" s="550"/>
      <c r="Q755" s="550"/>
      <c r="R755" s="550"/>
      <c r="S755" s="550"/>
      <c r="T755" s="550"/>
      <c r="U755" s="550"/>
      <c r="V755" s="550"/>
      <c r="W755" s="550"/>
      <c r="X755" s="550"/>
      <c r="Y755" s="550"/>
      <c r="Z755" s="550"/>
      <c r="AA755" s="550"/>
      <c r="AB755" s="550"/>
      <c r="AC755" s="550"/>
      <c r="AD755" s="550"/>
      <c r="AE755" s="550"/>
      <c r="AF755" s="550"/>
      <c r="AG755" s="550"/>
      <c r="AH755" s="550"/>
      <c r="AI755" s="550"/>
      <c r="AJ755" s="550"/>
      <c r="AK755" s="550"/>
      <c r="AL755" s="550"/>
      <c r="AM755" s="550"/>
      <c r="AN755" s="550"/>
      <c r="AO755" s="550"/>
      <c r="AP755" s="550"/>
      <c r="AQ755" s="550"/>
      <c r="AR755" s="550"/>
      <c r="AS755" s="550"/>
      <c r="AT755" s="550"/>
      <c r="AU755" s="550"/>
      <c r="AV755" s="550"/>
      <c r="AW755" s="550"/>
      <c r="AX755" s="550"/>
      <c r="AY755" s="550"/>
      <c r="AZ755" s="550"/>
      <c r="BA755" s="550"/>
      <c r="BB755" s="550"/>
      <c r="BC755" s="550"/>
      <c r="BD755" s="550"/>
      <c r="BE755" s="550"/>
      <c r="BF755" s="550"/>
      <c r="BG755" s="550"/>
      <c r="BH755" s="550"/>
      <c r="BI755" s="550"/>
      <c r="BJ755" s="550"/>
      <c r="BK755" s="550"/>
      <c r="BR755" s="2"/>
      <c r="BS755" s="2"/>
      <c r="BT755" s="2"/>
      <c r="BU755" s="2"/>
      <c r="BV755" s="2"/>
      <c r="BW755" s="2"/>
      <c r="BX755" s="2"/>
      <c r="BY755" s="2"/>
      <c r="BZ755" s="2"/>
      <c r="CA755" s="2"/>
      <c r="CB755" s="2"/>
      <c r="CC755" s="2"/>
      <c r="CD755" s="2"/>
      <c r="CE755" s="2"/>
      <c r="CF755" s="2"/>
      <c r="CG755" s="2"/>
      <c r="CH755" s="2"/>
      <c r="CI755" s="2"/>
      <c r="CJ755" s="2"/>
      <c r="CK755" s="2"/>
      <c r="CL755" s="2"/>
      <c r="CM755" s="2"/>
      <c r="CN755" s="2"/>
      <c r="CO755" s="2"/>
      <c r="CP755" s="2"/>
      <c r="CQ755" s="2"/>
      <c r="CR755" s="2"/>
      <c r="CS755" s="2"/>
      <c r="CT755" s="2"/>
      <c r="CU755" s="2"/>
      <c r="CV755" s="2"/>
      <c r="CW755" s="2"/>
      <c r="CX755" s="2"/>
      <c r="CY755" s="2"/>
      <c r="CZ755" s="2"/>
      <c r="DA755" s="2"/>
      <c r="DB755" s="2"/>
      <c r="DC755" s="2"/>
      <c r="DD755" s="2"/>
      <c r="DE755" s="2"/>
      <c r="DF755" s="2"/>
      <c r="DG755" s="2"/>
      <c r="DH755" s="2"/>
      <c r="DI755" s="2"/>
      <c r="DJ755" s="2"/>
      <c r="DK755" s="2"/>
      <c r="DL755" s="2"/>
      <c r="DM755" s="2"/>
      <c r="DN755" s="2"/>
      <c r="DO755" s="2"/>
      <c r="DP755" s="2"/>
      <c r="DQ755" s="2"/>
      <c r="DR755" s="2"/>
      <c r="DS755" s="2"/>
      <c r="DT755" s="2"/>
      <c r="DU755" s="2"/>
      <c r="DV755" s="2"/>
      <c r="DW755" s="2"/>
      <c r="DX755" s="2"/>
      <c r="DY755" s="2"/>
      <c r="DZ755" s="2"/>
      <c r="EA755" s="2"/>
      <c r="EB755" s="2"/>
      <c r="EC755" s="2"/>
      <c r="ED755" s="2"/>
      <c r="EE755" s="2"/>
      <c r="EF755" s="2"/>
      <c r="EG755" s="2"/>
      <c r="EH755" s="2"/>
      <c r="EI755" s="2"/>
      <c r="EJ755" s="2"/>
      <c r="EK755" s="2"/>
      <c r="EL755" s="2"/>
      <c r="EM755" s="2"/>
      <c r="EN755" s="2"/>
      <c r="EO755" s="2"/>
      <c r="EP755" s="2"/>
      <c r="EQ755" s="2"/>
      <c r="ER755" s="2"/>
      <c r="ES755" s="2"/>
      <c r="ET755" s="2"/>
      <c r="EU755" s="2"/>
      <c r="EV755" s="2"/>
      <c r="EW755" s="2"/>
      <c r="EX755" s="2"/>
      <c r="EY755" s="2"/>
      <c r="EZ755" s="2"/>
      <c r="FA755" s="2"/>
      <c r="FB755" s="2"/>
      <c r="FC755" s="2"/>
      <c r="FD755" s="2"/>
      <c r="FE755" s="2"/>
      <c r="FF755" s="2"/>
      <c r="FG755" s="2"/>
      <c r="FH755" s="2"/>
      <c r="FI755" s="2"/>
      <c r="FJ755" s="2"/>
      <c r="FK755" s="2"/>
      <c r="FL755" s="2"/>
      <c r="FM755" s="2"/>
      <c r="FN755" s="2"/>
      <c r="FO755" s="2"/>
      <c r="FP755" s="2"/>
      <c r="FQ755" s="2"/>
      <c r="FR755" s="2"/>
      <c r="FS755" s="2"/>
      <c r="FT755" s="2"/>
      <c r="FU755" s="2"/>
      <c r="FV755" s="2"/>
      <c r="FW755" s="2"/>
      <c r="FX755" s="2"/>
      <c r="FY755" s="2"/>
      <c r="FZ755" s="2"/>
      <c r="GA755" s="2"/>
      <c r="GB755" s="2"/>
      <c r="GC755" s="2"/>
      <c r="GD755" s="2"/>
      <c r="GE755" s="2"/>
      <c r="GF755" s="2"/>
      <c r="GG755" s="2"/>
      <c r="GH755" s="2"/>
      <c r="GI755" s="2"/>
      <c r="GJ755" s="2"/>
      <c r="GK755" s="2"/>
      <c r="GL755" s="2"/>
      <c r="GM755" s="2"/>
      <c r="GN755" s="2"/>
      <c r="GO755" s="2"/>
      <c r="GP755" s="2"/>
    </row>
    <row r="756" spans="6:198" s="1" customFormat="1" ht="13.5" customHeight="1">
      <c r="F756" s="551" t="s">
        <v>1</v>
      </c>
      <c r="G756" s="551"/>
      <c r="H756" s="551"/>
      <c r="I756" s="551"/>
      <c r="J756" s="551"/>
      <c r="K756" s="551"/>
      <c r="L756" s="551"/>
      <c r="M756" s="551"/>
      <c r="N756" s="551"/>
      <c r="O756" s="551"/>
      <c r="P756" s="551"/>
      <c r="Q756" s="551"/>
      <c r="R756" s="551"/>
      <c r="S756" s="551"/>
      <c r="T756" s="551"/>
      <c r="U756" s="551"/>
      <c r="V756" s="551"/>
      <c r="W756" s="551"/>
      <c r="X756" s="551"/>
      <c r="Y756" s="551"/>
      <c r="Z756" s="551"/>
      <c r="AA756" s="551"/>
      <c r="AB756" s="551"/>
      <c r="AC756" s="551"/>
      <c r="AD756" s="551"/>
      <c r="AE756" s="551"/>
      <c r="AF756" s="551"/>
      <c r="AG756" s="551"/>
      <c r="AH756" s="551"/>
      <c r="AI756" s="551"/>
      <c r="AJ756" s="551"/>
      <c r="AK756" s="551"/>
      <c r="AL756" s="551"/>
      <c r="AM756" s="551"/>
      <c r="AN756" s="551"/>
      <c r="AO756" s="551"/>
      <c r="AP756" s="551"/>
      <c r="AQ756" s="551"/>
      <c r="AR756" s="551"/>
      <c r="AS756" s="551"/>
      <c r="AT756" s="551"/>
      <c r="AU756" s="551"/>
      <c r="AV756" s="551"/>
      <c r="AW756" s="551"/>
      <c r="AX756" s="551"/>
      <c r="AY756" s="551"/>
      <c r="AZ756" s="551"/>
      <c r="BA756" s="551"/>
      <c r="BB756" s="551"/>
      <c r="BC756" s="551"/>
      <c r="BD756" s="551"/>
      <c r="BE756" s="551"/>
      <c r="BF756" s="551"/>
      <c r="BG756" s="551"/>
      <c r="BH756" s="551"/>
      <c r="BI756" s="551"/>
      <c r="BJ756" s="551"/>
      <c r="BK756" s="551"/>
      <c r="BR756" s="2"/>
      <c r="BS756" s="2"/>
      <c r="BT756" s="2"/>
      <c r="BU756" s="2"/>
      <c r="BV756" s="2"/>
      <c r="BW756" s="2"/>
      <c r="BX756" s="2"/>
      <c r="BY756" s="2"/>
      <c r="BZ756" s="2"/>
      <c r="CA756" s="2"/>
      <c r="CB756" s="2"/>
      <c r="CC756" s="2"/>
      <c r="CD756" s="2"/>
      <c r="CE756" s="2"/>
      <c r="CF756" s="2"/>
      <c r="CG756" s="2"/>
      <c r="CH756" s="2"/>
      <c r="CI756" s="2"/>
      <c r="CJ756" s="2"/>
      <c r="CK756" s="2"/>
      <c r="CL756" s="2"/>
      <c r="CM756" s="2"/>
      <c r="CN756" s="2"/>
      <c r="CO756" s="2"/>
      <c r="CP756" s="2"/>
      <c r="CQ756" s="2"/>
      <c r="CR756" s="2"/>
      <c r="CS756" s="2"/>
      <c r="CT756" s="2"/>
      <c r="CU756" s="2"/>
      <c r="CV756" s="2"/>
      <c r="CW756" s="2"/>
      <c r="CX756" s="2"/>
      <c r="CY756" s="2"/>
      <c r="CZ756" s="2"/>
      <c r="DA756" s="2"/>
      <c r="DB756" s="2"/>
      <c r="DC756" s="2"/>
      <c r="DD756" s="2"/>
      <c r="DE756" s="2"/>
      <c r="DF756" s="2"/>
      <c r="DG756" s="2"/>
      <c r="DH756" s="2"/>
      <c r="DI756" s="2"/>
      <c r="DJ756" s="2"/>
      <c r="DK756" s="2"/>
      <c r="DL756" s="2"/>
      <c r="DM756" s="2"/>
      <c r="DN756" s="2"/>
      <c r="DO756" s="2"/>
      <c r="DP756" s="2"/>
      <c r="DQ756" s="2"/>
      <c r="DR756" s="2"/>
      <c r="DS756" s="2"/>
      <c r="DT756" s="2"/>
      <c r="DU756" s="2"/>
      <c r="DV756" s="2"/>
      <c r="DW756" s="2"/>
      <c r="DX756" s="2"/>
      <c r="DY756" s="2"/>
      <c r="DZ756" s="2"/>
      <c r="EA756" s="2"/>
      <c r="EB756" s="2"/>
      <c r="EC756" s="2"/>
      <c r="ED756" s="2"/>
      <c r="EE756" s="2"/>
      <c r="EF756" s="2"/>
      <c r="EG756" s="2"/>
      <c r="EH756" s="2"/>
      <c r="EI756" s="2"/>
      <c r="EJ756" s="2"/>
      <c r="EK756" s="2"/>
      <c r="EL756" s="2"/>
      <c r="EM756" s="2"/>
      <c r="EN756" s="2"/>
      <c r="EO756" s="2"/>
      <c r="EP756" s="2"/>
      <c r="EQ756" s="2"/>
      <c r="ER756" s="2"/>
      <c r="ES756" s="2"/>
      <c r="ET756" s="2"/>
      <c r="EU756" s="2"/>
      <c r="EV756" s="2"/>
      <c r="EW756" s="2"/>
      <c r="EX756" s="2"/>
      <c r="EY756" s="2"/>
      <c r="EZ756" s="2"/>
      <c r="FA756" s="2"/>
      <c r="FB756" s="2"/>
      <c r="FC756" s="2"/>
      <c r="FD756" s="2"/>
      <c r="FE756" s="2"/>
      <c r="FF756" s="2"/>
      <c r="FG756" s="2"/>
      <c r="FH756" s="2"/>
      <c r="FI756" s="2"/>
      <c r="FJ756" s="2"/>
      <c r="FK756" s="2"/>
      <c r="FL756" s="2"/>
      <c r="FM756" s="2"/>
      <c r="FN756" s="2"/>
      <c r="FO756" s="2"/>
      <c r="FP756" s="2"/>
      <c r="FQ756" s="2"/>
      <c r="FR756" s="2"/>
      <c r="FS756" s="2"/>
      <c r="FT756" s="2"/>
      <c r="FU756" s="2"/>
      <c r="FV756" s="2"/>
      <c r="FW756" s="2"/>
      <c r="FX756" s="2"/>
      <c r="FY756" s="2"/>
      <c r="FZ756" s="2"/>
      <c r="GA756" s="2"/>
      <c r="GB756" s="2"/>
      <c r="GC756" s="2"/>
      <c r="GD756" s="2"/>
      <c r="GE756" s="2"/>
      <c r="GF756" s="2"/>
      <c r="GG756" s="2"/>
      <c r="GH756" s="2"/>
      <c r="GI756" s="2"/>
      <c r="GJ756" s="2"/>
      <c r="GK756" s="2"/>
      <c r="GL756" s="2"/>
      <c r="GM756" s="2"/>
      <c r="GN756" s="2"/>
      <c r="GO756" s="2"/>
      <c r="GP756" s="2"/>
    </row>
    <row r="757" spans="6:198" s="1" customFormat="1" ht="13.5" customHeight="1">
      <c r="F757" s="551" t="s">
        <v>2</v>
      </c>
      <c r="G757" s="551"/>
      <c r="H757" s="551"/>
      <c r="I757" s="551"/>
      <c r="J757" s="551"/>
      <c r="K757" s="551"/>
      <c r="L757" s="551"/>
      <c r="M757" s="551"/>
      <c r="N757" s="551"/>
      <c r="O757" s="551"/>
      <c r="P757" s="551"/>
      <c r="Q757" s="551"/>
      <c r="R757" s="551"/>
      <c r="S757" s="551"/>
      <c r="T757" s="551"/>
      <c r="U757" s="551"/>
      <c r="V757" s="551"/>
      <c r="W757" s="551"/>
      <c r="X757" s="551"/>
      <c r="Y757" s="551"/>
      <c r="Z757" s="551"/>
      <c r="AA757" s="551"/>
      <c r="AB757" s="551"/>
      <c r="AC757" s="551"/>
      <c r="AD757" s="551"/>
      <c r="AE757" s="551"/>
      <c r="AF757" s="551"/>
      <c r="AG757" s="551"/>
      <c r="AH757" s="551"/>
      <c r="AI757" s="551"/>
      <c r="AJ757" s="551"/>
      <c r="AK757" s="551"/>
      <c r="AL757" s="551"/>
      <c r="AM757" s="551"/>
      <c r="AN757" s="551"/>
      <c r="AO757" s="551"/>
      <c r="AP757" s="551"/>
      <c r="AQ757" s="551"/>
      <c r="AR757" s="551"/>
      <c r="AS757" s="551"/>
      <c r="AT757" s="551"/>
      <c r="AU757" s="551"/>
      <c r="AV757" s="551"/>
      <c r="AW757" s="551"/>
      <c r="AX757" s="551"/>
      <c r="AY757" s="551"/>
      <c r="AZ757" s="551"/>
      <c r="BA757" s="551"/>
      <c r="BB757" s="551"/>
      <c r="BC757" s="551"/>
      <c r="BD757" s="551"/>
      <c r="BE757" s="551"/>
      <c r="BF757" s="551"/>
      <c r="BG757" s="551"/>
      <c r="BH757" s="551"/>
      <c r="BI757" s="551"/>
      <c r="BJ757" s="551"/>
      <c r="BK757" s="551"/>
      <c r="BR757" s="2"/>
      <c r="BS757" s="2"/>
      <c r="BT757" s="2"/>
      <c r="BU757" s="2"/>
      <c r="BV757" s="2"/>
      <c r="BW757" s="2"/>
      <c r="BX757" s="2"/>
      <c r="BY757" s="2"/>
      <c r="BZ757" s="2"/>
      <c r="CA757" s="2"/>
      <c r="CB757" s="2"/>
      <c r="CC757" s="2"/>
      <c r="CD757" s="2"/>
      <c r="CE757" s="2"/>
      <c r="CF757" s="2"/>
      <c r="CG757" s="2"/>
      <c r="CH757" s="2"/>
      <c r="CI757" s="2"/>
      <c r="CJ757" s="2"/>
      <c r="CK757" s="2"/>
      <c r="CL757" s="2"/>
      <c r="CM757" s="2"/>
      <c r="CN757" s="2"/>
      <c r="CO757" s="2"/>
      <c r="CP757" s="2"/>
      <c r="CQ757" s="2"/>
      <c r="CR757" s="2"/>
      <c r="CS757" s="2"/>
      <c r="CT757" s="2"/>
      <c r="CU757" s="2"/>
      <c r="CV757" s="2"/>
      <c r="CW757" s="2"/>
      <c r="CX757" s="2"/>
      <c r="CY757" s="2"/>
      <c r="CZ757" s="2"/>
      <c r="DA757" s="2"/>
      <c r="DB757" s="2"/>
      <c r="DC757" s="2"/>
      <c r="DD757" s="2"/>
      <c r="DE757" s="2"/>
      <c r="DF757" s="2"/>
      <c r="DG757" s="2"/>
      <c r="DH757" s="2"/>
      <c r="DI757" s="2"/>
      <c r="DJ757" s="2"/>
      <c r="DK757" s="2"/>
      <c r="DL757" s="2"/>
      <c r="DM757" s="2"/>
      <c r="DN757" s="2"/>
      <c r="DO757" s="2"/>
      <c r="DP757" s="2"/>
      <c r="DQ757" s="2"/>
      <c r="DR757" s="2"/>
      <c r="DS757" s="2"/>
      <c r="DT757" s="2"/>
      <c r="DU757" s="2"/>
      <c r="DV757" s="2"/>
      <c r="DW757" s="2"/>
      <c r="DX757" s="2"/>
      <c r="DY757" s="2"/>
      <c r="DZ757" s="2"/>
      <c r="EA757" s="2"/>
      <c r="EB757" s="2"/>
      <c r="EC757" s="2"/>
      <c r="ED757" s="2"/>
      <c r="EE757" s="2"/>
      <c r="EF757" s="2"/>
      <c r="EG757" s="2"/>
      <c r="EH757" s="2"/>
      <c r="EI757" s="2"/>
      <c r="EJ757" s="2"/>
      <c r="EK757" s="2"/>
      <c r="EL757" s="2"/>
      <c r="EM757" s="2"/>
      <c r="EN757" s="2"/>
      <c r="EO757" s="2"/>
      <c r="EP757" s="2"/>
      <c r="EQ757" s="2"/>
      <c r="ER757" s="2"/>
      <c r="ES757" s="2"/>
      <c r="ET757" s="2"/>
      <c r="EU757" s="2"/>
      <c r="EV757" s="2"/>
      <c r="EW757" s="2"/>
      <c r="EX757" s="2"/>
      <c r="EY757" s="2"/>
      <c r="EZ757" s="2"/>
      <c r="FA757" s="2"/>
      <c r="FB757" s="2"/>
      <c r="FC757" s="2"/>
      <c r="FD757" s="2"/>
      <c r="FE757" s="2"/>
      <c r="FF757" s="2"/>
      <c r="FG757" s="2"/>
      <c r="FH757" s="2"/>
      <c r="FI757" s="2"/>
      <c r="FJ757" s="2"/>
      <c r="FK757" s="2"/>
      <c r="FL757" s="2"/>
      <c r="FM757" s="2"/>
      <c r="FN757" s="2"/>
      <c r="FO757" s="2"/>
      <c r="FP757" s="2"/>
      <c r="FQ757" s="2"/>
      <c r="FR757" s="2"/>
      <c r="FS757" s="2"/>
      <c r="FT757" s="2"/>
      <c r="FU757" s="2"/>
      <c r="FV757" s="2"/>
      <c r="FW757" s="2"/>
      <c r="FX757" s="2"/>
      <c r="FY757" s="2"/>
      <c r="FZ757" s="2"/>
      <c r="GA757" s="2"/>
      <c r="GB757" s="2"/>
      <c r="GC757" s="2"/>
      <c r="GD757" s="2"/>
      <c r="GE757" s="2"/>
      <c r="GF757" s="2"/>
      <c r="GG757" s="2"/>
      <c r="GH757" s="2"/>
      <c r="GI757" s="2"/>
      <c r="GJ757" s="2"/>
      <c r="GK757" s="2"/>
      <c r="GL757" s="2"/>
      <c r="GM757" s="2"/>
      <c r="GN757" s="2"/>
      <c r="GO757" s="2"/>
      <c r="GP757" s="2"/>
    </row>
    <row r="758" spans="6:198" s="1" customFormat="1" ht="13.5" customHeight="1" thickBot="1">
      <c r="F758" s="552">
        <f>[1]Input!$C$112</f>
        <v>43211</v>
      </c>
      <c r="G758" s="552"/>
      <c r="H758" s="552"/>
      <c r="I758" s="552"/>
      <c r="J758" s="552"/>
      <c r="K758" s="552"/>
      <c r="L758" s="552"/>
      <c r="M758" s="552"/>
      <c r="N758" s="552"/>
      <c r="O758" s="552"/>
      <c r="P758" s="552"/>
      <c r="Q758" s="552"/>
      <c r="R758" s="552"/>
      <c r="S758" s="552"/>
      <c r="T758" s="552"/>
      <c r="U758" s="552"/>
      <c r="V758" s="552"/>
      <c r="W758" s="552"/>
      <c r="X758" s="552"/>
      <c r="Y758" s="552"/>
      <c r="Z758" s="552"/>
      <c r="AA758" s="552"/>
      <c r="AB758" s="552"/>
      <c r="AC758" s="552"/>
      <c r="AD758" s="552"/>
      <c r="AE758" s="552"/>
      <c r="AF758" s="552"/>
      <c r="AG758" s="552"/>
      <c r="AH758" s="552"/>
      <c r="AI758" s="552"/>
      <c r="AJ758" s="552"/>
      <c r="AK758" s="552"/>
      <c r="AL758" s="552"/>
      <c r="AM758" s="552"/>
      <c r="AN758" s="552"/>
      <c r="AO758" s="552"/>
      <c r="AP758" s="552"/>
      <c r="AQ758" s="552"/>
      <c r="AR758" s="552"/>
      <c r="AS758" s="552"/>
      <c r="AT758" s="552"/>
      <c r="AU758" s="552"/>
      <c r="AV758" s="552"/>
      <c r="AW758" s="552"/>
      <c r="AX758" s="552"/>
      <c r="AY758" s="552"/>
      <c r="AZ758" s="552"/>
      <c r="BA758" s="552"/>
      <c r="BB758" s="552"/>
      <c r="BC758" s="552"/>
      <c r="BD758" s="552"/>
      <c r="BE758" s="552"/>
      <c r="BF758" s="552"/>
      <c r="BG758" s="552"/>
      <c r="BH758" s="552"/>
      <c r="BI758" s="552"/>
      <c r="BJ758" s="552"/>
      <c r="BK758" s="552"/>
      <c r="BR758" s="2"/>
      <c r="BS758" s="2"/>
      <c r="BT758" s="2"/>
      <c r="BU758" s="2"/>
      <c r="BV758" s="2"/>
      <c r="BW758" s="2"/>
      <c r="BX758" s="2"/>
      <c r="BY758" s="2"/>
      <c r="BZ758" s="2"/>
      <c r="CA758" s="2"/>
      <c r="CB758" s="2"/>
      <c r="CC758" s="2"/>
      <c r="CD758" s="2"/>
      <c r="CE758" s="2"/>
      <c r="CF758" s="2"/>
      <c r="CG758" s="2"/>
      <c r="CH758" s="2"/>
      <c r="CI758" s="2"/>
      <c r="CJ758" s="2"/>
      <c r="CK758" s="2"/>
      <c r="CL758" s="2"/>
      <c r="CM758" s="2"/>
      <c r="CN758" s="2"/>
      <c r="CO758" s="2"/>
      <c r="CP758" s="2"/>
      <c r="CQ758" s="2"/>
      <c r="CR758" s="2"/>
      <c r="CS758" s="2"/>
      <c r="CT758" s="2"/>
      <c r="CU758" s="2"/>
      <c r="CV758" s="2"/>
      <c r="CW758" s="2"/>
      <c r="CX758" s="2"/>
      <c r="CY758" s="2"/>
      <c r="CZ758" s="2"/>
      <c r="DA758" s="2"/>
      <c r="DB758" s="2"/>
      <c r="DC758" s="2"/>
      <c r="DD758" s="2"/>
      <c r="DE758" s="2"/>
      <c r="DF758" s="2"/>
      <c r="DG758" s="2"/>
      <c r="DH758" s="2"/>
      <c r="DI758" s="2"/>
      <c r="DJ758" s="2"/>
      <c r="DK758" s="2"/>
      <c r="DL758" s="2"/>
      <c r="DM758" s="2"/>
      <c r="DN758" s="2"/>
      <c r="DO758" s="2"/>
      <c r="DP758" s="2"/>
      <c r="DQ758" s="2"/>
      <c r="DR758" s="2"/>
      <c r="DS758" s="2"/>
      <c r="DT758" s="2"/>
      <c r="DU758" s="2"/>
      <c r="DV758" s="2"/>
      <c r="DW758" s="2"/>
      <c r="DX758" s="2"/>
      <c r="DY758" s="2"/>
      <c r="DZ758" s="2"/>
      <c r="EA758" s="2"/>
      <c r="EB758" s="2"/>
      <c r="EC758" s="2"/>
      <c r="ED758" s="2"/>
      <c r="EE758" s="2"/>
      <c r="EF758" s="2"/>
      <c r="EG758" s="2"/>
      <c r="EH758" s="2"/>
      <c r="EI758" s="2"/>
      <c r="EJ758" s="2"/>
      <c r="EK758" s="2"/>
      <c r="EL758" s="2"/>
      <c r="EM758" s="2"/>
      <c r="EN758" s="2"/>
      <c r="EO758" s="2"/>
      <c r="EP758" s="2"/>
      <c r="EQ758" s="2"/>
      <c r="ER758" s="2"/>
      <c r="ES758" s="2"/>
      <c r="ET758" s="2"/>
      <c r="EU758" s="2"/>
      <c r="EV758" s="2"/>
      <c r="EW758" s="2"/>
      <c r="EX758" s="2"/>
      <c r="EY758" s="2"/>
      <c r="EZ758" s="2"/>
      <c r="FA758" s="2"/>
      <c r="FB758" s="2"/>
      <c r="FC758" s="2"/>
      <c r="FD758" s="2"/>
      <c r="FE758" s="2"/>
      <c r="FF758" s="2"/>
      <c r="FG758" s="2"/>
      <c r="FH758" s="2"/>
      <c r="FI758" s="2"/>
      <c r="FJ758" s="2"/>
      <c r="FK758" s="2"/>
      <c r="FL758" s="2"/>
      <c r="FM758" s="2"/>
      <c r="FN758" s="2"/>
      <c r="FO758" s="2"/>
      <c r="FP758" s="2"/>
      <c r="FQ758" s="2"/>
      <c r="FR758" s="2"/>
      <c r="FS758" s="2"/>
      <c r="FT758" s="2"/>
      <c r="FU758" s="2"/>
      <c r="FV758" s="2"/>
      <c r="FW758" s="2"/>
      <c r="FX758" s="2"/>
      <c r="FY758" s="2"/>
      <c r="FZ758" s="2"/>
      <c r="GA758" s="2"/>
      <c r="GB758" s="2"/>
      <c r="GC758" s="2"/>
      <c r="GD758" s="2"/>
      <c r="GE758" s="2"/>
      <c r="GF758" s="2"/>
      <c r="GG758" s="2"/>
      <c r="GH758" s="2"/>
      <c r="GI758" s="2"/>
      <c r="GJ758" s="2"/>
      <c r="GK758" s="2"/>
      <c r="GL758" s="2"/>
      <c r="GM758" s="2"/>
      <c r="GN758" s="2"/>
      <c r="GO758" s="2"/>
      <c r="GP758" s="2"/>
    </row>
    <row r="759" spans="6:198" s="1" customFormat="1" ht="13.5" customHeight="1">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c r="AG759" s="4"/>
      <c r="AH759" s="4"/>
      <c r="AI759" s="4"/>
      <c r="AJ759" s="4"/>
      <c r="AK759" s="4"/>
      <c r="AL759" s="4"/>
      <c r="AM759" s="4"/>
      <c r="AN759" s="4"/>
      <c r="AO759" s="4"/>
      <c r="AP759" s="4"/>
      <c r="AQ759" s="4"/>
      <c r="AR759" s="4"/>
      <c r="AS759" s="4"/>
      <c r="AT759" s="4"/>
      <c r="AU759" s="4"/>
      <c r="AV759" s="4"/>
      <c r="AW759" s="4"/>
      <c r="AX759" s="4"/>
      <c r="AY759" s="4"/>
      <c r="AZ759" s="4"/>
      <c r="BA759" s="4"/>
      <c r="BB759" s="4"/>
      <c r="BC759" s="4"/>
      <c r="BD759" s="4"/>
      <c r="BE759" s="4"/>
      <c r="BF759" s="4"/>
      <c r="BG759" s="4"/>
      <c r="BH759" s="4"/>
      <c r="BI759" s="4"/>
      <c r="BJ759" s="4"/>
      <c r="BK759" s="4"/>
      <c r="BR759" s="2"/>
      <c r="BS759" s="2"/>
      <c r="BT759" s="2"/>
      <c r="BU759" s="2"/>
      <c r="BV759" s="2"/>
      <c r="BW759" s="2"/>
      <c r="BX759" s="2"/>
      <c r="BY759" s="2"/>
      <c r="BZ759" s="2"/>
      <c r="CA759" s="2"/>
      <c r="CB759" s="2"/>
      <c r="CC759" s="2"/>
      <c r="CD759" s="2"/>
      <c r="CE759" s="2"/>
      <c r="CF759" s="2"/>
      <c r="CG759" s="2"/>
      <c r="CH759" s="2"/>
      <c r="CI759" s="2"/>
      <c r="CJ759" s="2"/>
      <c r="CK759" s="2"/>
      <c r="CL759" s="2"/>
      <c r="CM759" s="2"/>
      <c r="CN759" s="2"/>
      <c r="CO759" s="2"/>
      <c r="CP759" s="2"/>
      <c r="CQ759" s="2"/>
      <c r="CR759" s="2"/>
      <c r="CS759" s="2"/>
      <c r="CT759" s="2"/>
      <c r="CU759" s="2"/>
      <c r="CV759" s="2"/>
      <c r="CW759" s="2"/>
      <c r="CX759" s="2"/>
      <c r="CY759" s="2"/>
      <c r="CZ759" s="2"/>
      <c r="DA759" s="2"/>
      <c r="DB759" s="2"/>
      <c r="DC759" s="2"/>
      <c r="DD759" s="2"/>
      <c r="DE759" s="2"/>
      <c r="DF759" s="2"/>
      <c r="DG759" s="2"/>
      <c r="DH759" s="2"/>
      <c r="DI759" s="2"/>
      <c r="DJ759" s="2"/>
      <c r="DK759" s="2"/>
      <c r="DL759" s="2"/>
      <c r="DM759" s="2"/>
      <c r="DN759" s="2"/>
      <c r="DO759" s="2"/>
      <c r="DP759" s="2"/>
      <c r="DQ759" s="2"/>
      <c r="DR759" s="2"/>
      <c r="DS759" s="2"/>
      <c r="DT759" s="2"/>
      <c r="DU759" s="2"/>
      <c r="DV759" s="2"/>
      <c r="DW759" s="2"/>
      <c r="DX759" s="2"/>
      <c r="DY759" s="2"/>
      <c r="DZ759" s="2"/>
      <c r="EA759" s="2"/>
      <c r="EB759" s="2"/>
      <c r="EC759" s="2"/>
      <c r="ED759" s="2"/>
      <c r="EE759" s="2"/>
      <c r="EF759" s="2"/>
      <c r="EG759" s="2"/>
      <c r="EH759" s="2"/>
      <c r="EI759" s="2"/>
      <c r="EJ759" s="2"/>
      <c r="EK759" s="2"/>
      <c r="EL759" s="2"/>
      <c r="EM759" s="2"/>
      <c r="EN759" s="2"/>
      <c r="EO759" s="2"/>
      <c r="EP759" s="2"/>
      <c r="EQ759" s="2"/>
      <c r="ER759" s="2"/>
      <c r="ES759" s="2"/>
      <c r="ET759" s="2"/>
      <c r="EU759" s="2"/>
      <c r="EV759" s="2"/>
      <c r="EW759" s="2"/>
      <c r="EX759" s="2"/>
      <c r="EY759" s="2"/>
      <c r="EZ759" s="2"/>
      <c r="FA759" s="2"/>
      <c r="FB759" s="2"/>
      <c r="FC759" s="2"/>
      <c r="FD759" s="2"/>
      <c r="FE759" s="2"/>
      <c r="FF759" s="2"/>
      <c r="FG759" s="2"/>
      <c r="FH759" s="2"/>
      <c r="FI759" s="2"/>
      <c r="FJ759" s="2"/>
      <c r="FK759" s="2"/>
      <c r="FL759" s="2"/>
      <c r="FM759" s="2"/>
      <c r="FN759" s="2"/>
      <c r="FO759" s="2"/>
      <c r="FP759" s="2"/>
      <c r="FQ759" s="2"/>
      <c r="FR759" s="2"/>
      <c r="FS759" s="2"/>
      <c r="FT759" s="2"/>
      <c r="FU759" s="2"/>
      <c r="FV759" s="2"/>
      <c r="FW759" s="2"/>
      <c r="FX759" s="2"/>
      <c r="FY759" s="2"/>
      <c r="FZ759" s="2"/>
      <c r="GA759" s="2"/>
      <c r="GB759" s="2"/>
      <c r="GC759" s="2"/>
      <c r="GD759" s="2"/>
      <c r="GE759" s="2"/>
      <c r="GF759" s="2"/>
      <c r="GG759" s="2"/>
      <c r="GH759" s="2"/>
      <c r="GI759" s="2"/>
      <c r="GJ759" s="2"/>
      <c r="GK759" s="2"/>
      <c r="GL759" s="2"/>
      <c r="GM759" s="2"/>
      <c r="GN759" s="2"/>
      <c r="GO759" s="2"/>
      <c r="GP759" s="2"/>
    </row>
    <row r="760" spans="6:198" s="1" customFormat="1" ht="13.5" customHeight="1">
      <c r="F760" s="579" t="s">
        <v>347</v>
      </c>
      <c r="G760" s="579"/>
      <c r="H760" s="579"/>
      <c r="I760" s="579"/>
      <c r="J760" s="579"/>
      <c r="K760" s="579"/>
      <c r="L760" s="579"/>
      <c r="M760" s="579"/>
      <c r="N760" s="579"/>
      <c r="O760" s="579"/>
      <c r="P760" s="579"/>
      <c r="Q760" s="579"/>
      <c r="R760" s="579"/>
      <c r="S760" s="579"/>
      <c r="T760" s="579"/>
      <c r="U760" s="579"/>
      <c r="V760" s="579"/>
      <c r="W760" s="579"/>
      <c r="X760" s="579"/>
      <c r="Y760" s="579"/>
      <c r="Z760" s="579"/>
      <c r="AA760" s="579"/>
      <c r="AB760" s="579"/>
      <c r="AC760" s="579"/>
      <c r="AD760" s="579"/>
      <c r="AE760" s="579"/>
      <c r="AF760" s="579"/>
      <c r="AG760" s="579"/>
      <c r="AH760" s="579"/>
      <c r="AI760" s="579"/>
      <c r="AJ760" s="579"/>
      <c r="AK760" s="579"/>
      <c r="AL760" s="579"/>
      <c r="AM760" s="579"/>
      <c r="AN760" s="579"/>
      <c r="AO760" s="579"/>
      <c r="AP760" s="579"/>
      <c r="AQ760" s="579"/>
      <c r="AR760" s="579"/>
      <c r="AS760" s="579"/>
      <c r="AT760" s="579"/>
      <c r="AU760" s="579"/>
      <c r="AV760" s="579"/>
      <c r="AW760" s="579"/>
      <c r="AX760" s="579"/>
      <c r="AY760" s="579"/>
      <c r="AZ760" s="579"/>
      <c r="BA760" s="579"/>
      <c r="BB760" s="579"/>
      <c r="BC760" s="579"/>
      <c r="BD760" s="579"/>
      <c r="BE760" s="579"/>
      <c r="BF760" s="579"/>
      <c r="BG760" s="579"/>
      <c r="BH760" s="579"/>
      <c r="BI760" s="579"/>
      <c r="BJ760" s="579"/>
      <c r="BK760" s="579"/>
      <c r="BR760" s="2"/>
      <c r="BS760" s="2"/>
      <c r="BT760" s="2"/>
      <c r="BU760" s="2"/>
      <c r="BV760" s="2"/>
      <c r="BW760" s="2"/>
      <c r="BX760" s="2"/>
      <c r="BY760" s="2"/>
      <c r="BZ760" s="2"/>
      <c r="CA760" s="2"/>
      <c r="CB760" s="2"/>
      <c r="CC760" s="2"/>
      <c r="CD760" s="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c r="DF760" s="2"/>
      <c r="DG760" s="2"/>
      <c r="DH760" s="2"/>
      <c r="DI760" s="2"/>
      <c r="DJ760" s="2"/>
      <c r="DK760" s="2"/>
      <c r="DL760" s="2"/>
      <c r="DM760" s="2"/>
      <c r="DN760" s="2"/>
      <c r="DO760" s="2"/>
      <c r="DP760" s="2"/>
      <c r="DQ760" s="2"/>
      <c r="DR760" s="2"/>
      <c r="DS760" s="2"/>
      <c r="DT760" s="2"/>
      <c r="DU760" s="2"/>
      <c r="DV760" s="2"/>
      <c r="DW760" s="2"/>
      <c r="DX760" s="2"/>
      <c r="DY760" s="2"/>
      <c r="DZ760" s="2"/>
      <c r="EA760" s="2"/>
      <c r="EB760" s="2"/>
      <c r="EC760" s="2"/>
      <c r="ED760" s="2"/>
      <c r="EE760" s="2"/>
      <c r="EF760" s="2"/>
      <c r="EG760" s="2"/>
      <c r="EH760" s="2"/>
      <c r="EI760" s="2"/>
      <c r="EJ760" s="2"/>
      <c r="EK760" s="2"/>
      <c r="EL760" s="2"/>
      <c r="EM760" s="2"/>
      <c r="EN760" s="2"/>
      <c r="EO760" s="2"/>
      <c r="EP760" s="2"/>
      <c r="EQ760" s="2"/>
      <c r="ER760" s="2"/>
      <c r="ES760" s="2"/>
      <c r="ET760" s="2"/>
      <c r="EU760" s="2"/>
      <c r="EV760" s="2"/>
      <c r="EW760" s="2"/>
      <c r="EX760" s="2"/>
      <c r="EY760" s="2"/>
      <c r="EZ760" s="2"/>
      <c r="FA760" s="2"/>
      <c r="FB760" s="2"/>
      <c r="FC760" s="2"/>
      <c r="FD760" s="2"/>
      <c r="FE760" s="2"/>
      <c r="FF760" s="2"/>
      <c r="FG760" s="2"/>
      <c r="FH760" s="2"/>
      <c r="FI760" s="2"/>
      <c r="FJ760" s="2"/>
      <c r="FK760" s="2"/>
      <c r="FL760" s="2"/>
      <c r="FM760" s="2"/>
      <c r="FN760" s="2"/>
      <c r="FO760" s="2"/>
      <c r="FP760" s="2"/>
      <c r="FQ760" s="2"/>
      <c r="FR760" s="2"/>
      <c r="FS760" s="2"/>
      <c r="FT760" s="2"/>
      <c r="FU760" s="2"/>
      <c r="FV760" s="2"/>
      <c r="FW760" s="2"/>
      <c r="FX760" s="2"/>
      <c r="FY760" s="2"/>
      <c r="FZ760" s="2"/>
      <c r="GA760" s="2"/>
      <c r="GB760" s="2"/>
      <c r="GC760" s="2"/>
      <c r="GD760" s="2"/>
      <c r="GE760" s="2"/>
      <c r="GF760" s="2"/>
      <c r="GG760" s="2"/>
      <c r="GH760" s="2"/>
      <c r="GI760" s="2"/>
      <c r="GJ760" s="2"/>
      <c r="GK760" s="2"/>
      <c r="GL760" s="2"/>
      <c r="GM760" s="2"/>
      <c r="GN760" s="2"/>
      <c r="GO760" s="2"/>
      <c r="GP760" s="2"/>
    </row>
    <row r="761" spans="6:198" s="1" customFormat="1" ht="13.5" customHeight="1">
      <c r="F761" s="159"/>
      <c r="G761" s="307"/>
      <c r="H761" s="159"/>
      <c r="I761" s="159"/>
      <c r="J761" s="159"/>
      <c r="K761" s="159"/>
      <c r="L761" s="159"/>
      <c r="M761" s="159"/>
      <c r="N761" s="159"/>
      <c r="O761" s="159"/>
      <c r="P761" s="159"/>
      <c r="Q761" s="159"/>
      <c r="R761" s="159"/>
      <c r="S761" s="159"/>
      <c r="T761" s="159"/>
      <c r="U761" s="159"/>
      <c r="V761" s="159"/>
      <c r="W761" s="159"/>
      <c r="X761" s="159"/>
      <c r="Y761" s="159"/>
      <c r="Z761" s="159"/>
      <c r="AA761" s="159"/>
      <c r="AB761" s="159"/>
      <c r="AC761" s="159"/>
      <c r="AD761" s="159"/>
      <c r="AE761" s="159"/>
      <c r="AF761" s="159"/>
      <c r="AG761" s="159"/>
      <c r="AH761" s="159"/>
      <c r="AI761" s="159"/>
      <c r="AJ761" s="159"/>
      <c r="AK761" s="159"/>
      <c r="AL761" s="159"/>
      <c r="AM761" s="159"/>
      <c r="AN761" s="159"/>
      <c r="AO761" s="159"/>
      <c r="AP761" s="159"/>
      <c r="AQ761" s="159"/>
      <c r="AR761" s="159"/>
      <c r="AS761" s="159"/>
      <c r="AT761" s="386"/>
      <c r="AU761" s="386"/>
      <c r="AV761" s="386"/>
      <c r="AW761" s="386"/>
      <c r="AX761" s="386"/>
      <c r="AY761" s="386"/>
      <c r="AZ761" s="386"/>
      <c r="BA761" s="386"/>
      <c r="BB761" s="386"/>
      <c r="BC761" s="386"/>
      <c r="BD761" s="386"/>
      <c r="BE761" s="386"/>
      <c r="BF761" s="386"/>
      <c r="BG761" s="386"/>
      <c r="BH761" s="386"/>
      <c r="BI761" s="386"/>
      <c r="BJ761" s="386"/>
      <c r="BK761" s="97"/>
      <c r="BR761" s="2"/>
      <c r="BS761" s="2"/>
      <c r="BT761" s="2"/>
      <c r="BU761" s="2"/>
      <c r="BV761" s="2"/>
      <c r="BW761" s="2"/>
      <c r="BX761" s="2"/>
      <c r="BY761" s="2"/>
      <c r="BZ761" s="2"/>
      <c r="CA761" s="2"/>
      <c r="CB761" s="2"/>
      <c r="CC761" s="2"/>
      <c r="CD761" s="2"/>
      <c r="CE761" s="2"/>
      <c r="CF761" s="2"/>
      <c r="CG761" s="2"/>
      <c r="CH761" s="2"/>
      <c r="CI761" s="2"/>
      <c r="CJ761" s="2"/>
      <c r="CK761" s="2"/>
      <c r="CL761" s="2"/>
      <c r="CM761" s="2"/>
      <c r="CN761" s="2"/>
      <c r="CO761" s="2"/>
      <c r="CP761" s="2"/>
      <c r="CQ761" s="2"/>
      <c r="CR761" s="2"/>
      <c r="CS761" s="2"/>
      <c r="CT761" s="2"/>
      <c r="CU761" s="2"/>
      <c r="CV761" s="2"/>
      <c r="CW761" s="2"/>
      <c r="CX761" s="2"/>
      <c r="CY761" s="2"/>
      <c r="CZ761" s="2"/>
      <c r="DA761" s="2"/>
      <c r="DB761" s="2"/>
      <c r="DC761" s="2"/>
      <c r="DD761" s="2"/>
      <c r="DE761" s="2"/>
      <c r="DF761" s="2"/>
      <c r="DG761" s="2"/>
      <c r="DH761" s="2"/>
      <c r="DI761" s="2"/>
      <c r="DJ761" s="2"/>
      <c r="DK761" s="2"/>
      <c r="DL761" s="2"/>
      <c r="DM761" s="2"/>
      <c r="DN761" s="2"/>
      <c r="DO761" s="2"/>
      <c r="DP761" s="2"/>
      <c r="DQ761" s="2"/>
      <c r="DR761" s="2"/>
      <c r="DS761" s="2"/>
      <c r="DT761" s="2"/>
      <c r="DU761" s="2"/>
      <c r="DV761" s="2"/>
      <c r="DW761" s="2"/>
      <c r="DX761" s="2"/>
      <c r="DY761" s="2"/>
      <c r="DZ761" s="2"/>
      <c r="EA761" s="2"/>
      <c r="EB761" s="2"/>
      <c r="EC761" s="2"/>
      <c r="ED761" s="2"/>
      <c r="EE761" s="2"/>
      <c r="EF761" s="2"/>
      <c r="EG761" s="2"/>
      <c r="EH761" s="2"/>
      <c r="EI761" s="2"/>
      <c r="EJ761" s="2"/>
      <c r="EK761" s="2"/>
      <c r="EL761" s="2"/>
      <c r="EM761" s="2"/>
      <c r="EN761" s="2"/>
      <c r="EO761" s="2"/>
      <c r="EP761" s="2"/>
      <c r="EQ761" s="2"/>
      <c r="ER761" s="2"/>
      <c r="ES761" s="2"/>
      <c r="ET761" s="2"/>
      <c r="EU761" s="2"/>
      <c r="EV761" s="2"/>
      <c r="EW761" s="2"/>
      <c r="EX761" s="2"/>
      <c r="EY761" s="2"/>
      <c r="EZ761" s="2"/>
      <c r="FA761" s="2"/>
      <c r="FB761" s="2"/>
      <c r="FC761" s="2"/>
      <c r="FD761" s="2"/>
      <c r="FE761" s="2"/>
      <c r="FF761" s="2"/>
      <c r="FG761" s="2"/>
      <c r="FH761" s="2"/>
      <c r="FI761" s="2"/>
      <c r="FJ761" s="2"/>
      <c r="FK761" s="2"/>
      <c r="FL761" s="2"/>
      <c r="FM761" s="2"/>
      <c r="FN761" s="2"/>
      <c r="FO761" s="2"/>
      <c r="FP761" s="2"/>
      <c r="FQ761" s="2"/>
      <c r="FR761" s="2"/>
      <c r="FS761" s="2"/>
      <c r="FT761" s="2"/>
      <c r="FU761" s="2"/>
      <c r="FV761" s="2"/>
      <c r="FW761" s="2"/>
      <c r="FX761" s="2"/>
      <c r="FY761" s="2"/>
      <c r="FZ761" s="2"/>
      <c r="GA761" s="2"/>
      <c r="GB761" s="2"/>
      <c r="GC761" s="2"/>
      <c r="GD761" s="2"/>
      <c r="GE761" s="2"/>
      <c r="GF761" s="2"/>
      <c r="GG761" s="2"/>
      <c r="GH761" s="2"/>
      <c r="GI761" s="2"/>
      <c r="GJ761" s="2"/>
      <c r="GK761" s="2"/>
      <c r="GL761" s="2"/>
      <c r="GM761" s="2"/>
      <c r="GN761" s="2"/>
      <c r="GO761" s="2"/>
      <c r="GP761" s="2"/>
    </row>
    <row r="762" spans="6:198" s="1" customFormat="1" ht="13.5" customHeight="1">
      <c r="F762" s="98"/>
      <c r="G762" s="376" t="s">
        <v>348</v>
      </c>
      <c r="H762" s="98"/>
      <c r="I762" s="98"/>
      <c r="J762" s="98"/>
      <c r="K762" s="387"/>
      <c r="L762" s="98"/>
      <c r="M762" s="98"/>
      <c r="N762" s="98"/>
      <c r="O762" s="98"/>
      <c r="P762" s="98"/>
      <c r="Q762" s="98"/>
      <c r="R762" s="98"/>
      <c r="S762" s="98"/>
      <c r="T762" s="98"/>
      <c r="U762" s="98"/>
      <c r="V762" s="98"/>
      <c r="W762" s="98"/>
      <c r="X762" s="98"/>
      <c r="Y762" s="98"/>
      <c r="Z762" s="98"/>
      <c r="AA762" s="98"/>
      <c r="AB762" s="98"/>
      <c r="AC762" s="82"/>
      <c r="AD762" s="82"/>
      <c r="AE762" s="82"/>
      <c r="AF762" s="82"/>
      <c r="AG762" s="82"/>
      <c r="AH762" s="82"/>
      <c r="AI762" s="82"/>
      <c r="AJ762" s="82"/>
      <c r="AK762" s="82"/>
      <c r="AL762" s="82"/>
      <c r="AM762" s="82"/>
      <c r="AN762" s="82"/>
      <c r="AO762" s="82"/>
      <c r="AP762" s="82"/>
      <c r="AQ762" s="82"/>
      <c r="AR762" s="82"/>
      <c r="AS762" s="82"/>
      <c r="AT762" s="82"/>
      <c r="AU762" s="388"/>
      <c r="AV762" s="82"/>
      <c r="AW762" s="82"/>
      <c r="AX762" s="82"/>
      <c r="AY762" s="378"/>
      <c r="AZ762" s="378"/>
      <c r="BA762" s="378"/>
      <c r="BB762" s="378"/>
      <c r="BC762" s="378"/>
      <c r="BD762" s="82"/>
      <c r="BE762" s="82"/>
      <c r="BF762" s="82"/>
      <c r="BG762" s="82"/>
      <c r="BH762" s="82"/>
      <c r="BI762" s="98"/>
      <c r="BJ762" s="98"/>
      <c r="BK762" s="81"/>
      <c r="BR762" s="2"/>
      <c r="BS762" s="2"/>
      <c r="BT762" s="2"/>
      <c r="BU762" s="2"/>
      <c r="BV762" s="2"/>
      <c r="BW762" s="2"/>
      <c r="BX762" s="2"/>
      <c r="BY762" s="2"/>
      <c r="BZ762" s="2"/>
      <c r="CA762" s="2"/>
      <c r="CB762" s="2"/>
      <c r="CC762" s="2"/>
      <c r="CD762" s="2"/>
      <c r="CE762" s="2"/>
      <c r="CF762" s="2"/>
      <c r="CG762" s="2"/>
      <c r="CH762" s="2"/>
      <c r="CI762" s="2"/>
      <c r="CJ762" s="2"/>
      <c r="CK762" s="2"/>
      <c r="CL762" s="2"/>
      <c r="CM762" s="2"/>
      <c r="CN762" s="2"/>
      <c r="CO762" s="2"/>
      <c r="CP762" s="2"/>
      <c r="CQ762" s="2"/>
      <c r="CR762" s="2"/>
      <c r="CS762" s="2"/>
      <c r="CT762" s="2"/>
      <c r="CU762" s="2"/>
      <c r="CV762" s="2"/>
      <c r="CW762" s="2"/>
      <c r="CX762" s="2"/>
      <c r="CY762" s="2"/>
      <c r="CZ762" s="2"/>
      <c r="DA762" s="2"/>
      <c r="DB762" s="2"/>
      <c r="DC762" s="2"/>
      <c r="DD762" s="2"/>
      <c r="DE762" s="2"/>
      <c r="DF762" s="2"/>
      <c r="DG762" s="2"/>
      <c r="DH762" s="2"/>
      <c r="DI762" s="2"/>
      <c r="DJ762" s="2"/>
      <c r="DK762" s="2"/>
      <c r="DL762" s="2"/>
      <c r="DM762" s="2"/>
      <c r="DN762" s="2"/>
      <c r="DO762" s="2"/>
      <c r="DP762" s="2"/>
      <c r="DQ762" s="2"/>
      <c r="DR762" s="2"/>
      <c r="DS762" s="2"/>
      <c r="DT762" s="2"/>
      <c r="DU762" s="2"/>
      <c r="DV762" s="2"/>
      <c r="DW762" s="2"/>
      <c r="DX762" s="2"/>
      <c r="DY762" s="2"/>
      <c r="DZ762" s="2"/>
      <c r="EA762" s="2"/>
      <c r="EB762" s="2"/>
      <c r="EC762" s="2"/>
      <c r="ED762" s="2"/>
      <c r="EE762" s="2"/>
      <c r="EF762" s="2"/>
      <c r="EG762" s="2"/>
      <c r="EH762" s="2"/>
      <c r="EI762" s="2"/>
      <c r="EJ762" s="2"/>
      <c r="EK762" s="2"/>
      <c r="EL762" s="2"/>
      <c r="EM762" s="2"/>
      <c r="EN762" s="2"/>
      <c r="EO762" s="2"/>
      <c r="EP762" s="2"/>
      <c r="EQ762" s="2"/>
      <c r="ER762" s="2"/>
      <c r="ES762" s="2"/>
      <c r="ET762" s="2"/>
      <c r="EU762" s="2"/>
      <c r="EV762" s="2"/>
      <c r="EW762" s="2"/>
      <c r="EX762" s="2"/>
      <c r="EY762" s="2"/>
      <c r="EZ762" s="2"/>
      <c r="FA762" s="2"/>
      <c r="FB762" s="2"/>
      <c r="FC762" s="2"/>
      <c r="FD762" s="2"/>
      <c r="FE762" s="2"/>
      <c r="FF762" s="2"/>
      <c r="FG762" s="2"/>
      <c r="FH762" s="2"/>
      <c r="FI762" s="2"/>
      <c r="FJ762" s="2"/>
      <c r="FK762" s="2"/>
      <c r="FL762" s="2"/>
      <c r="FM762" s="2"/>
      <c r="FN762" s="2"/>
      <c r="FO762" s="2"/>
      <c r="FP762" s="2"/>
      <c r="FQ762" s="2"/>
      <c r="FR762" s="2"/>
      <c r="FS762" s="2"/>
      <c r="FT762" s="2"/>
      <c r="FU762" s="2"/>
      <c r="FV762" s="2"/>
      <c r="FW762" s="2"/>
      <c r="FX762" s="2"/>
      <c r="FY762" s="2"/>
      <c r="FZ762" s="2"/>
      <c r="GA762" s="2"/>
      <c r="GB762" s="2"/>
      <c r="GC762" s="2"/>
      <c r="GD762" s="2"/>
      <c r="GE762" s="2"/>
      <c r="GF762" s="2"/>
      <c r="GG762" s="2"/>
      <c r="GH762" s="2"/>
      <c r="GI762" s="2"/>
      <c r="GJ762" s="2"/>
      <c r="GK762" s="2"/>
      <c r="GL762" s="2"/>
      <c r="GM762" s="2"/>
      <c r="GN762" s="2"/>
      <c r="GO762" s="2"/>
      <c r="GP762" s="2"/>
    </row>
    <row r="763" spans="6:198" s="1" customFormat="1" ht="13.5" customHeight="1">
      <c r="F763" s="98"/>
      <c r="G763" s="98"/>
      <c r="H763" s="98"/>
      <c r="I763" s="98"/>
      <c r="J763" s="98"/>
      <c r="K763" s="98"/>
      <c r="L763" s="98"/>
      <c r="M763" s="98"/>
      <c r="N763" s="98"/>
      <c r="O763" s="98"/>
      <c r="P763" s="98"/>
      <c r="Q763" s="98"/>
      <c r="R763" s="98"/>
      <c r="S763" s="98"/>
      <c r="T763" s="98"/>
      <c r="U763" s="98"/>
      <c r="V763" s="98"/>
      <c r="W763" s="98"/>
      <c r="X763" s="98"/>
      <c r="Y763" s="98"/>
      <c r="Z763" s="98"/>
      <c r="AA763" s="98"/>
      <c r="AB763" s="98"/>
      <c r="AC763" s="82"/>
      <c r="AD763" s="82"/>
      <c r="AE763" s="82"/>
      <c r="AF763" s="82"/>
      <c r="AG763" s="189"/>
      <c r="AH763" s="189"/>
      <c r="AI763" s="189"/>
      <c r="AJ763" s="189"/>
      <c r="AK763" s="189"/>
      <c r="AL763" s="189"/>
      <c r="AM763" s="268"/>
      <c r="AN763" s="268"/>
      <c r="AO763" s="268"/>
      <c r="AP763" s="268"/>
      <c r="AQ763" s="268"/>
      <c r="AR763" s="268"/>
      <c r="AS763" s="268"/>
      <c r="AT763" s="268"/>
      <c r="AU763" s="379"/>
      <c r="AV763" s="379"/>
      <c r="AW763" s="379"/>
      <c r="AX763" s="189"/>
      <c r="AY763" s="389"/>
      <c r="AZ763" s="389"/>
      <c r="BA763" s="389"/>
      <c r="BB763" s="389"/>
      <c r="BC763" s="389"/>
      <c r="BD763" s="268"/>
      <c r="BE763" s="364"/>
      <c r="BF763" s="82"/>
      <c r="BG763" s="82"/>
      <c r="BH763" s="82"/>
      <c r="BI763" s="98"/>
      <c r="BJ763" s="98"/>
      <c r="BK763" s="81"/>
      <c r="BR763" s="2"/>
      <c r="BS763" s="2"/>
      <c r="BT763" s="2"/>
      <c r="BU763" s="2"/>
      <c r="BV763" s="2"/>
      <c r="BW763" s="2"/>
      <c r="BX763" s="2"/>
      <c r="BY763" s="2"/>
      <c r="BZ763" s="2"/>
      <c r="CA763" s="2"/>
      <c r="CB763" s="2"/>
      <c r="CC763" s="2"/>
      <c r="CD763" s="2"/>
      <c r="CE763" s="2"/>
      <c r="CF763" s="2"/>
      <c r="CG763" s="2"/>
      <c r="CH763" s="2"/>
      <c r="CI763" s="2"/>
      <c r="CJ763" s="2"/>
      <c r="CK763" s="2"/>
      <c r="CL763" s="2"/>
      <c r="CM763" s="2"/>
      <c r="CN763" s="2"/>
      <c r="CO763" s="2"/>
      <c r="CP763" s="2"/>
      <c r="CQ763" s="2"/>
      <c r="CR763" s="2"/>
      <c r="CS763" s="2"/>
      <c r="CT763" s="2"/>
      <c r="CU763" s="2"/>
      <c r="CV763" s="2"/>
      <c r="CW763" s="2"/>
      <c r="CX763" s="2"/>
      <c r="CY763" s="2"/>
      <c r="CZ763" s="2"/>
      <c r="DA763" s="2"/>
      <c r="DB763" s="2"/>
      <c r="DC763" s="2"/>
      <c r="DD763" s="2"/>
      <c r="DE763" s="2"/>
      <c r="DF763" s="2"/>
      <c r="DG763" s="2"/>
      <c r="DH763" s="2"/>
      <c r="DI763" s="2"/>
      <c r="DJ763" s="2"/>
      <c r="DK763" s="2"/>
      <c r="DL763" s="2"/>
      <c r="DM763" s="2"/>
      <c r="DN763" s="2"/>
      <c r="DO763" s="2"/>
      <c r="DP763" s="2"/>
      <c r="DQ763" s="2"/>
      <c r="DR763" s="2"/>
      <c r="DS763" s="2"/>
      <c r="DT763" s="2"/>
      <c r="DU763" s="2"/>
      <c r="DV763" s="2"/>
      <c r="DW763" s="2"/>
      <c r="DX763" s="2"/>
      <c r="DY763" s="2"/>
      <c r="DZ763" s="2"/>
      <c r="EA763" s="2"/>
      <c r="EB763" s="2"/>
      <c r="EC763" s="2"/>
      <c r="ED763" s="2"/>
      <c r="EE763" s="2"/>
      <c r="EF763" s="2"/>
      <c r="EG763" s="2"/>
      <c r="EH763" s="2"/>
      <c r="EI763" s="2"/>
      <c r="EJ763" s="2"/>
      <c r="EK763" s="2"/>
      <c r="EL763" s="2"/>
      <c r="EM763" s="2"/>
      <c r="EN763" s="2"/>
      <c r="EO763" s="2"/>
      <c r="EP763" s="2"/>
      <c r="EQ763" s="2"/>
      <c r="ER763" s="2"/>
      <c r="ES763" s="2"/>
      <c r="ET763" s="2"/>
      <c r="EU763" s="2"/>
      <c r="EV763" s="2"/>
      <c r="EW763" s="2"/>
      <c r="EX763" s="2"/>
      <c r="EY763" s="2"/>
      <c r="EZ763" s="2"/>
      <c r="FA763" s="2"/>
      <c r="FB763" s="2"/>
      <c r="FC763" s="2"/>
      <c r="FD763" s="2"/>
      <c r="FE763" s="2"/>
      <c r="FF763" s="2"/>
      <c r="FG763" s="2"/>
      <c r="FH763" s="2"/>
      <c r="FI763" s="2"/>
      <c r="FJ763" s="2"/>
      <c r="FK763" s="2"/>
      <c r="FL763" s="2"/>
      <c r="FM763" s="2"/>
      <c r="FN763" s="2"/>
      <c r="FO763" s="2"/>
      <c r="FP763" s="2"/>
      <c r="FQ763" s="2"/>
      <c r="FR763" s="2"/>
      <c r="FS763" s="2"/>
      <c r="FT763" s="2"/>
      <c r="FU763" s="2"/>
      <c r="FV763" s="2"/>
      <c r="FW763" s="2"/>
      <c r="FX763" s="2"/>
      <c r="FY763" s="2"/>
      <c r="FZ763" s="2"/>
      <c r="GA763" s="2"/>
      <c r="GB763" s="2"/>
      <c r="GC763" s="2"/>
      <c r="GD763" s="2"/>
      <c r="GE763" s="2"/>
      <c r="GF763" s="2"/>
      <c r="GG763" s="2"/>
      <c r="GH763" s="2"/>
      <c r="GI763" s="2"/>
      <c r="GJ763" s="2"/>
      <c r="GK763" s="2"/>
      <c r="GL763" s="2"/>
      <c r="GM763" s="2"/>
      <c r="GN763" s="2"/>
      <c r="GO763" s="2"/>
      <c r="GP763" s="2"/>
    </row>
    <row r="764" spans="6:198" s="1" customFormat="1" ht="13.5" customHeight="1">
      <c r="F764" s="98"/>
      <c r="G764" s="98"/>
      <c r="H764" s="381"/>
      <c r="I764" s="380" t="str">
        <f>[2]Triggers!C44</f>
        <v>8.3 (a) Optional Purchase Price received</v>
      </c>
      <c r="J764" s="380"/>
      <c r="K764" s="380"/>
      <c r="L764" s="380"/>
      <c r="M764" s="380"/>
      <c r="N764" s="380"/>
      <c r="O764" s="380"/>
      <c r="P764" s="380"/>
      <c r="Q764" s="380"/>
      <c r="R764" s="380"/>
      <c r="S764" s="380"/>
      <c r="T764" s="380"/>
      <c r="U764" s="380"/>
      <c r="V764" s="380"/>
      <c r="W764" s="380"/>
      <c r="X764" s="380"/>
      <c r="Y764" s="380"/>
      <c r="Z764" s="380"/>
      <c r="AA764" s="380"/>
      <c r="AB764" s="380"/>
      <c r="AC764" s="380"/>
      <c r="AD764" s="380"/>
      <c r="AE764" s="380"/>
      <c r="AF764" s="380"/>
      <c r="AG764" s="380"/>
      <c r="AH764" s="380"/>
      <c r="AI764" s="380"/>
      <c r="AJ764" s="380"/>
      <c r="AK764" s="380"/>
      <c r="AL764" s="380"/>
      <c r="AM764" s="380"/>
      <c r="AN764" s="380"/>
      <c r="AO764" s="380"/>
      <c r="AP764" s="380"/>
      <c r="AQ764" s="380"/>
      <c r="AR764" s="380"/>
      <c r="AS764" s="380"/>
      <c r="AT764" s="380"/>
      <c r="AU764" s="380"/>
      <c r="AV764" s="380"/>
      <c r="AW764" s="380"/>
      <c r="AX764" s="380"/>
      <c r="AY764" s="385"/>
      <c r="AZ764" s="385"/>
      <c r="BA764" s="390" t="str">
        <f>IF([2]Triggers!F44="NO","No","Yes")</f>
        <v>No</v>
      </c>
      <c r="BB764" s="382"/>
      <c r="BC764" s="385"/>
      <c r="BD764" s="268"/>
      <c r="BE764" s="364"/>
      <c r="BF764" s="82"/>
      <c r="BG764" s="82"/>
      <c r="BH764" s="82"/>
      <c r="BI764" s="98"/>
      <c r="BJ764" s="98"/>
      <c r="BK764" s="81"/>
      <c r="BR764" s="2"/>
      <c r="BS764" s="2"/>
      <c r="BT764" s="2"/>
      <c r="BU764" s="2"/>
      <c r="BV764" s="2"/>
      <c r="BW764" s="2"/>
      <c r="BX764" s="2"/>
      <c r="BY764" s="2"/>
      <c r="BZ764" s="2"/>
      <c r="CA764" s="2"/>
      <c r="CB764" s="2"/>
      <c r="CC764" s="2"/>
      <c r="CD764" s="2"/>
      <c r="CE764" s="2"/>
      <c r="CF764" s="2"/>
      <c r="CG764" s="2"/>
      <c r="CH764" s="2"/>
      <c r="CI764" s="2"/>
      <c r="CJ764" s="2"/>
      <c r="CK764" s="2"/>
      <c r="CL764" s="2"/>
      <c r="CM764" s="2"/>
      <c r="CN764" s="2"/>
      <c r="CO764" s="2"/>
      <c r="CP764" s="2"/>
      <c r="CQ764" s="2"/>
      <c r="CR764" s="2"/>
      <c r="CS764" s="2"/>
      <c r="CT764" s="2"/>
      <c r="CU764" s="2"/>
      <c r="CV764" s="2"/>
      <c r="CW764" s="2"/>
      <c r="CX764" s="2"/>
      <c r="CY764" s="2"/>
      <c r="CZ764" s="2"/>
      <c r="DA764" s="2"/>
      <c r="DB764" s="2"/>
      <c r="DC764" s="2"/>
      <c r="DD764" s="2"/>
      <c r="DE764" s="2"/>
      <c r="DF764" s="2"/>
      <c r="DG764" s="2"/>
      <c r="DH764" s="2"/>
      <c r="DI764" s="2"/>
      <c r="DJ764" s="2"/>
      <c r="DK764" s="2"/>
      <c r="DL764" s="2"/>
      <c r="DM764" s="2"/>
      <c r="DN764" s="2"/>
      <c r="DO764" s="2"/>
      <c r="DP764" s="2"/>
      <c r="DQ764" s="2"/>
      <c r="DR764" s="2"/>
      <c r="DS764" s="2"/>
      <c r="DT764" s="2"/>
      <c r="DU764" s="2"/>
      <c r="DV764" s="2"/>
      <c r="DW764" s="2"/>
      <c r="DX764" s="2"/>
      <c r="DY764" s="2"/>
      <c r="DZ764" s="2"/>
      <c r="EA764" s="2"/>
      <c r="EB764" s="2"/>
      <c r="EC764" s="2"/>
      <c r="ED764" s="2"/>
      <c r="EE764" s="2"/>
      <c r="EF764" s="2"/>
      <c r="EG764" s="2"/>
      <c r="EH764" s="2"/>
      <c r="EI764" s="2"/>
      <c r="EJ764" s="2"/>
      <c r="EK764" s="2"/>
      <c r="EL764" s="2"/>
      <c r="EM764" s="2"/>
      <c r="EN764" s="2"/>
      <c r="EO764" s="2"/>
      <c r="EP764" s="2"/>
      <c r="EQ764" s="2"/>
      <c r="ER764" s="2"/>
      <c r="ES764" s="2"/>
      <c r="ET764" s="2"/>
      <c r="EU764" s="2"/>
      <c r="EV764" s="2"/>
      <c r="EW764" s="2"/>
      <c r="EX764" s="2"/>
      <c r="EY764" s="2"/>
      <c r="EZ764" s="2"/>
      <c r="FA764" s="2"/>
      <c r="FB764" s="2"/>
      <c r="FC764" s="2"/>
      <c r="FD764" s="2"/>
      <c r="FE764" s="2"/>
      <c r="FF764" s="2"/>
      <c r="FG764" s="2"/>
      <c r="FH764" s="2"/>
      <c r="FI764" s="2"/>
      <c r="FJ764" s="2"/>
      <c r="FK764" s="2"/>
      <c r="FL764" s="2"/>
      <c r="FM764" s="2"/>
      <c r="FN764" s="2"/>
      <c r="FO764" s="2"/>
      <c r="FP764" s="2"/>
      <c r="FQ764" s="2"/>
      <c r="FR764" s="2"/>
      <c r="FS764" s="2"/>
      <c r="FT764" s="2"/>
      <c r="FU764" s="2"/>
      <c r="FV764" s="2"/>
      <c r="FW764" s="2"/>
      <c r="FX764" s="2"/>
      <c r="FY764" s="2"/>
      <c r="FZ764" s="2"/>
      <c r="GA764" s="2"/>
      <c r="GB764" s="2"/>
      <c r="GC764" s="2"/>
      <c r="GD764" s="2"/>
      <c r="GE764" s="2"/>
      <c r="GF764" s="2"/>
      <c r="GG764" s="2"/>
      <c r="GH764" s="2"/>
      <c r="GI764" s="2"/>
      <c r="GJ764" s="2"/>
      <c r="GK764" s="2"/>
      <c r="GL764" s="2"/>
      <c r="GM764" s="2"/>
      <c r="GN764" s="2"/>
      <c r="GO764" s="2"/>
      <c r="GP764" s="2"/>
    </row>
    <row r="765" spans="6:198" s="1" customFormat="1" ht="13.5" customHeight="1">
      <c r="F765" s="98"/>
      <c r="G765" s="98"/>
      <c r="H765" s="380"/>
      <c r="I765" s="380" t="str">
        <f>[2]Triggers!C45</f>
        <v>8.3 (b) Ten Per cent clean up call</v>
      </c>
      <c r="J765" s="380"/>
      <c r="K765" s="380"/>
      <c r="L765" s="380"/>
      <c r="M765" s="380"/>
      <c r="N765" s="380"/>
      <c r="O765" s="380"/>
      <c r="P765" s="380"/>
      <c r="Q765" s="380"/>
      <c r="R765" s="380"/>
      <c r="S765" s="380"/>
      <c r="T765" s="380"/>
      <c r="U765" s="380"/>
      <c r="V765" s="380"/>
      <c r="W765" s="380"/>
      <c r="X765" s="380"/>
      <c r="Y765" s="380"/>
      <c r="Z765" s="380"/>
      <c r="AA765" s="380"/>
      <c r="AB765" s="380"/>
      <c r="AC765" s="380"/>
      <c r="AD765" s="380"/>
      <c r="AE765" s="380"/>
      <c r="AF765" s="380"/>
      <c r="AG765" s="380"/>
      <c r="AH765" s="380"/>
      <c r="AI765" s="380"/>
      <c r="AJ765" s="380"/>
      <c r="AK765" s="380"/>
      <c r="AL765" s="380"/>
      <c r="AM765" s="380"/>
      <c r="AN765" s="380"/>
      <c r="AO765" s="380"/>
      <c r="AP765" s="380"/>
      <c r="AQ765" s="380"/>
      <c r="AR765" s="380"/>
      <c r="AS765" s="380"/>
      <c r="AT765" s="380"/>
      <c r="AU765" s="380"/>
      <c r="AV765" s="380"/>
      <c r="AW765" s="380"/>
      <c r="AX765" s="380"/>
      <c r="AY765" s="385"/>
      <c r="AZ765" s="385"/>
      <c r="BA765" s="390" t="str">
        <f>IF([2]Triggers!F45="NO","No","Yes")</f>
        <v>No</v>
      </c>
      <c r="BB765" s="382"/>
      <c r="BC765" s="385"/>
      <c r="BD765" s="268"/>
      <c r="BE765" s="364"/>
      <c r="BF765" s="82"/>
      <c r="BG765" s="82"/>
      <c r="BH765" s="82"/>
      <c r="BI765" s="98"/>
      <c r="BJ765" s="98"/>
      <c r="BK765" s="81"/>
      <c r="BR765" s="2"/>
      <c r="BS765" s="2"/>
      <c r="BT765" s="2"/>
      <c r="BU765" s="2"/>
      <c r="BV765" s="2"/>
      <c r="BW765" s="2"/>
      <c r="BX765" s="2"/>
      <c r="BY765" s="2"/>
      <c r="BZ765" s="2"/>
      <c r="CA765" s="2"/>
      <c r="CB765" s="2"/>
      <c r="CC765" s="2"/>
      <c r="CD765" s="2"/>
      <c r="CE765" s="2"/>
      <c r="CF765" s="2"/>
      <c r="CG765" s="2"/>
      <c r="CH765" s="2"/>
      <c r="CI765" s="2"/>
      <c r="CJ765" s="2"/>
      <c r="CK765" s="2"/>
      <c r="CL765" s="2"/>
      <c r="CM765" s="2"/>
      <c r="CN765" s="2"/>
      <c r="CO765" s="2"/>
      <c r="CP765" s="2"/>
      <c r="CQ765" s="2"/>
      <c r="CR765" s="2"/>
      <c r="CS765" s="2"/>
      <c r="CT765" s="2"/>
      <c r="CU765" s="2"/>
      <c r="CV765" s="2"/>
      <c r="CW765" s="2"/>
      <c r="CX765" s="2"/>
      <c r="CY765" s="2"/>
      <c r="CZ765" s="2"/>
      <c r="DA765" s="2"/>
      <c r="DB765" s="2"/>
      <c r="DC765" s="2"/>
      <c r="DD765" s="2"/>
      <c r="DE765" s="2"/>
      <c r="DF765" s="2"/>
      <c r="DG765" s="2"/>
      <c r="DH765" s="2"/>
      <c r="DI765" s="2"/>
      <c r="DJ765" s="2"/>
      <c r="DK765" s="2"/>
      <c r="DL765" s="2"/>
      <c r="DM765" s="2"/>
      <c r="DN765" s="2"/>
      <c r="DO765" s="2"/>
      <c r="DP765" s="2"/>
      <c r="DQ765" s="2"/>
      <c r="DR765" s="2"/>
      <c r="DS765" s="2"/>
      <c r="DT765" s="2"/>
      <c r="DU765" s="2"/>
      <c r="DV765" s="2"/>
      <c r="DW765" s="2"/>
      <c r="DX765" s="2"/>
      <c r="DY765" s="2"/>
      <c r="DZ765" s="2"/>
      <c r="EA765" s="2"/>
      <c r="EB765" s="2"/>
      <c r="EC765" s="2"/>
      <c r="ED765" s="2"/>
      <c r="EE765" s="2"/>
      <c r="EF765" s="2"/>
      <c r="EG765" s="2"/>
      <c r="EH765" s="2"/>
      <c r="EI765" s="2"/>
      <c r="EJ765" s="2"/>
      <c r="EK765" s="2"/>
      <c r="EL765" s="2"/>
      <c r="EM765" s="2"/>
      <c r="EN765" s="2"/>
      <c r="EO765" s="2"/>
      <c r="EP765" s="2"/>
      <c r="EQ765" s="2"/>
      <c r="ER765" s="2"/>
      <c r="ES765" s="2"/>
      <c r="ET765" s="2"/>
      <c r="EU765" s="2"/>
      <c r="EV765" s="2"/>
      <c r="EW765" s="2"/>
      <c r="EX765" s="2"/>
      <c r="EY765" s="2"/>
      <c r="EZ765" s="2"/>
      <c r="FA765" s="2"/>
      <c r="FB765" s="2"/>
      <c r="FC765" s="2"/>
      <c r="FD765" s="2"/>
      <c r="FE765" s="2"/>
      <c r="FF765" s="2"/>
      <c r="FG765" s="2"/>
      <c r="FH765" s="2"/>
      <c r="FI765" s="2"/>
      <c r="FJ765" s="2"/>
      <c r="FK765" s="2"/>
      <c r="FL765" s="2"/>
      <c r="FM765" s="2"/>
      <c r="FN765" s="2"/>
      <c r="FO765" s="2"/>
      <c r="FP765" s="2"/>
      <c r="FQ765" s="2"/>
      <c r="FR765" s="2"/>
      <c r="FS765" s="2"/>
      <c r="FT765" s="2"/>
      <c r="FU765" s="2"/>
      <c r="FV765" s="2"/>
      <c r="FW765" s="2"/>
      <c r="FX765" s="2"/>
      <c r="FY765" s="2"/>
      <c r="FZ765" s="2"/>
      <c r="GA765" s="2"/>
      <c r="GB765" s="2"/>
      <c r="GC765" s="2"/>
      <c r="GD765" s="2"/>
      <c r="GE765" s="2"/>
      <c r="GF765" s="2"/>
      <c r="GG765" s="2"/>
      <c r="GH765" s="2"/>
      <c r="GI765" s="2"/>
      <c r="GJ765" s="2"/>
      <c r="GK765" s="2"/>
      <c r="GL765" s="2"/>
      <c r="GM765" s="2"/>
      <c r="GN765" s="2"/>
      <c r="GO765" s="2"/>
      <c r="GP765" s="2"/>
    </row>
    <row r="766" spans="6:198" s="1" customFormat="1" ht="13.5" customHeight="1">
      <c r="F766" s="98"/>
      <c r="G766" s="98"/>
      <c r="H766" s="380"/>
      <c r="I766" s="380"/>
      <c r="J766" s="380"/>
      <c r="K766" s="380"/>
      <c r="L766" s="380"/>
      <c r="M766" s="380"/>
      <c r="N766" s="380"/>
      <c r="O766" s="380"/>
      <c r="P766" s="380"/>
      <c r="Q766" s="380"/>
      <c r="R766" s="380"/>
      <c r="S766" s="380"/>
      <c r="T766" s="380"/>
      <c r="U766" s="380"/>
      <c r="V766" s="380"/>
      <c r="W766" s="380"/>
      <c r="X766" s="380"/>
      <c r="Y766" s="380"/>
      <c r="Z766" s="380"/>
      <c r="AA766" s="380"/>
      <c r="AB766" s="380"/>
      <c r="AC766" s="380"/>
      <c r="AD766" s="380"/>
      <c r="AE766" s="380"/>
      <c r="AF766" s="391" t="s">
        <v>349</v>
      </c>
      <c r="AG766" s="380"/>
      <c r="AH766" s="380"/>
      <c r="AI766" s="380"/>
      <c r="AJ766" s="380"/>
      <c r="AK766" s="391" t="s">
        <v>350</v>
      </c>
      <c r="AL766" s="380"/>
      <c r="AM766" s="380"/>
      <c r="AN766" s="380"/>
      <c r="AO766" s="380"/>
      <c r="AP766" s="380"/>
      <c r="AQ766" s="380"/>
      <c r="AR766" s="380"/>
      <c r="AS766" s="380"/>
      <c r="AT766" s="380"/>
      <c r="AU766" s="380"/>
      <c r="AV766" s="380"/>
      <c r="AW766" s="380"/>
      <c r="AX766" s="380"/>
      <c r="AY766" s="385"/>
      <c r="AZ766" s="385"/>
      <c r="BA766" s="390"/>
      <c r="BB766" s="382"/>
      <c r="BC766" s="385"/>
      <c r="BD766" s="268"/>
      <c r="BE766" s="364"/>
      <c r="BF766" s="82"/>
      <c r="BG766" s="82"/>
      <c r="BH766" s="82"/>
      <c r="BI766" s="98"/>
      <c r="BJ766" s="98"/>
      <c r="BK766" s="81"/>
      <c r="BR766" s="2"/>
      <c r="BS766" s="2"/>
      <c r="BT766" s="2"/>
      <c r="BU766" s="2"/>
      <c r="BV766" s="2"/>
      <c r="BW766" s="2"/>
      <c r="BX766" s="2"/>
      <c r="BY766" s="2"/>
      <c r="BZ766" s="2"/>
      <c r="CA766" s="2"/>
      <c r="CB766" s="2"/>
      <c r="CC766" s="2"/>
      <c r="CD766" s="2"/>
      <c r="CE766" s="2"/>
      <c r="CF766" s="2"/>
      <c r="CG766" s="2"/>
      <c r="CH766" s="2"/>
      <c r="CI766" s="2"/>
      <c r="CJ766" s="2"/>
      <c r="CK766" s="2"/>
      <c r="CL766" s="2"/>
      <c r="CM766" s="2"/>
      <c r="CN766" s="2"/>
      <c r="CO766" s="2"/>
      <c r="CP766" s="2"/>
      <c r="CQ766" s="2"/>
      <c r="CR766" s="2"/>
      <c r="CS766" s="2"/>
      <c r="CT766" s="2"/>
      <c r="CU766" s="2"/>
      <c r="CV766" s="2"/>
      <c r="CW766" s="2"/>
      <c r="CX766" s="2"/>
      <c r="CY766" s="2"/>
      <c r="CZ766" s="2"/>
      <c r="DA766" s="2"/>
      <c r="DB766" s="2"/>
      <c r="DC766" s="2"/>
      <c r="DD766" s="2"/>
      <c r="DE766" s="2"/>
      <c r="DF766" s="2"/>
      <c r="DG766" s="2"/>
      <c r="DH766" s="2"/>
      <c r="DI766" s="2"/>
      <c r="DJ766" s="2"/>
      <c r="DK766" s="2"/>
      <c r="DL766" s="2"/>
      <c r="DM766" s="2"/>
      <c r="DN766" s="2"/>
      <c r="DO766" s="2"/>
      <c r="DP766" s="2"/>
      <c r="DQ766" s="2"/>
      <c r="DR766" s="2"/>
      <c r="DS766" s="2"/>
      <c r="DT766" s="2"/>
      <c r="DU766" s="2"/>
      <c r="DV766" s="2"/>
      <c r="DW766" s="2"/>
      <c r="DX766" s="2"/>
      <c r="DY766" s="2"/>
      <c r="DZ766" s="2"/>
      <c r="EA766" s="2"/>
      <c r="EB766" s="2"/>
      <c r="EC766" s="2"/>
      <c r="ED766" s="2"/>
      <c r="EE766" s="2"/>
      <c r="EF766" s="2"/>
      <c r="EG766" s="2"/>
      <c r="EH766" s="2"/>
      <c r="EI766" s="2"/>
      <c r="EJ766" s="2"/>
      <c r="EK766" s="2"/>
      <c r="EL766" s="2"/>
      <c r="EM766" s="2"/>
      <c r="EN766" s="2"/>
      <c r="EO766" s="2"/>
      <c r="EP766" s="2"/>
      <c r="EQ766" s="2"/>
      <c r="ER766" s="2"/>
      <c r="ES766" s="2"/>
      <c r="ET766" s="2"/>
      <c r="EU766" s="2"/>
      <c r="EV766" s="2"/>
      <c r="EW766" s="2"/>
      <c r="EX766" s="2"/>
      <c r="EY766" s="2"/>
      <c r="EZ766" s="2"/>
      <c r="FA766" s="2"/>
      <c r="FB766" s="2"/>
      <c r="FC766" s="2"/>
      <c r="FD766" s="2"/>
      <c r="FE766" s="2"/>
      <c r="FF766" s="2"/>
      <c r="FG766" s="2"/>
      <c r="FH766" s="2"/>
      <c r="FI766" s="2"/>
      <c r="FJ766" s="2"/>
      <c r="FK766" s="2"/>
      <c r="FL766" s="2"/>
      <c r="FM766" s="2"/>
      <c r="FN766" s="2"/>
      <c r="FO766" s="2"/>
      <c r="FP766" s="2"/>
      <c r="FQ766" s="2"/>
      <c r="FR766" s="2"/>
      <c r="FS766" s="2"/>
      <c r="FT766" s="2"/>
      <c r="FU766" s="2"/>
      <c r="FV766" s="2"/>
      <c r="FW766" s="2"/>
      <c r="FX766" s="2"/>
      <c r="FY766" s="2"/>
      <c r="FZ766" s="2"/>
      <c r="GA766" s="2"/>
      <c r="GB766" s="2"/>
      <c r="GC766" s="2"/>
      <c r="GD766" s="2"/>
      <c r="GE766" s="2"/>
      <c r="GF766" s="2"/>
      <c r="GG766" s="2"/>
      <c r="GH766" s="2"/>
      <c r="GI766" s="2"/>
      <c r="GJ766" s="2"/>
      <c r="GK766" s="2"/>
      <c r="GL766" s="2"/>
      <c r="GM766" s="2"/>
      <c r="GN766" s="2"/>
      <c r="GO766" s="2"/>
      <c r="GP766" s="2"/>
    </row>
    <row r="767" spans="6:198" s="1" customFormat="1" ht="13.5" customHeight="1">
      <c r="F767" s="98"/>
      <c r="G767" s="98"/>
      <c r="H767" s="380"/>
      <c r="I767" s="380"/>
      <c r="J767" s="380"/>
      <c r="K767" s="380"/>
      <c r="L767" s="380"/>
      <c r="M767" s="380"/>
      <c r="N767" s="380"/>
      <c r="O767" s="380"/>
      <c r="P767" s="380"/>
      <c r="Q767" s="380"/>
      <c r="R767" s="380"/>
      <c r="S767" s="380"/>
      <c r="T767" s="380"/>
      <c r="U767" s="380"/>
      <c r="V767" s="380"/>
      <c r="W767" s="380"/>
      <c r="X767" s="380"/>
      <c r="Y767" s="380"/>
      <c r="Z767" s="380"/>
      <c r="AA767" s="380"/>
      <c r="AB767" s="380"/>
      <c r="AC767" s="380"/>
      <c r="AD767" s="380"/>
      <c r="AE767" s="380"/>
      <c r="AF767" s="776">
        <f>'[1]Monthly Report'!$C$10</f>
        <v>373437666.38</v>
      </c>
      <c r="AG767" s="776"/>
      <c r="AH767" s="776"/>
      <c r="AI767" s="776"/>
      <c r="AJ767" s="776"/>
      <c r="AK767" s="776">
        <f>0.1*SUM('[2]Note Calcs'!C19:C23)</f>
        <v>37447000</v>
      </c>
      <c r="AL767" s="776"/>
      <c r="AM767" s="776"/>
      <c r="AN767" s="776"/>
      <c r="AO767" s="776"/>
      <c r="AP767" s="776"/>
      <c r="AQ767" s="380"/>
      <c r="AR767" s="380"/>
      <c r="AS767" s="380"/>
      <c r="AT767" s="380"/>
      <c r="AU767" s="380"/>
      <c r="AV767" s="380"/>
      <c r="AW767" s="380"/>
      <c r="AX767" s="380"/>
      <c r="AY767" s="385"/>
      <c r="AZ767" s="385"/>
      <c r="BA767" s="390"/>
      <c r="BB767" s="382"/>
      <c r="BC767" s="385"/>
      <c r="BD767" s="268"/>
      <c r="BE767" s="364"/>
      <c r="BF767" s="82"/>
      <c r="BG767" s="82"/>
      <c r="BH767" s="82"/>
      <c r="BI767" s="98"/>
      <c r="BJ767" s="98"/>
      <c r="BK767" s="81"/>
      <c r="BR767" s="2"/>
      <c r="BS767" s="2"/>
      <c r="BT767" s="2"/>
      <c r="BU767" s="2"/>
      <c r="BV767" s="2"/>
      <c r="BW767" s="2"/>
      <c r="BX767" s="2"/>
      <c r="BY767" s="2"/>
      <c r="BZ767" s="2"/>
      <c r="CA767" s="2"/>
      <c r="CB767" s="2"/>
      <c r="CC767" s="2"/>
      <c r="CD767" s="2"/>
      <c r="CE767" s="2"/>
      <c r="CF767" s="2"/>
      <c r="CG767" s="2"/>
      <c r="CH767" s="2"/>
      <c r="CI767" s="2"/>
      <c r="CJ767" s="2"/>
      <c r="CK767" s="2"/>
      <c r="CL767" s="2"/>
      <c r="CM767" s="2"/>
      <c r="CN767" s="2"/>
      <c r="CO767" s="2"/>
      <c r="CP767" s="2"/>
      <c r="CQ767" s="2"/>
      <c r="CR767" s="2"/>
      <c r="CS767" s="2"/>
      <c r="CT767" s="2"/>
      <c r="CU767" s="2"/>
      <c r="CV767" s="2"/>
      <c r="CW767" s="2"/>
      <c r="CX767" s="2"/>
      <c r="CY767" s="2"/>
      <c r="CZ767" s="2"/>
      <c r="DA767" s="2"/>
      <c r="DB767" s="2"/>
      <c r="DC767" s="2"/>
      <c r="DD767" s="2"/>
      <c r="DE767" s="2"/>
      <c r="DF767" s="2"/>
      <c r="DG767" s="2"/>
      <c r="DH767" s="2"/>
      <c r="DI767" s="2"/>
      <c r="DJ767" s="2"/>
      <c r="DK767" s="2"/>
      <c r="DL767" s="2"/>
      <c r="DM767" s="2"/>
      <c r="DN767" s="2"/>
      <c r="DO767" s="2"/>
      <c r="DP767" s="2"/>
      <c r="DQ767" s="2"/>
      <c r="DR767" s="2"/>
      <c r="DS767" s="2"/>
      <c r="DT767" s="2"/>
      <c r="DU767" s="2"/>
      <c r="DV767" s="2"/>
      <c r="DW767" s="2"/>
      <c r="DX767" s="2"/>
      <c r="DY767" s="2"/>
      <c r="DZ767" s="2"/>
      <c r="EA767" s="2"/>
      <c r="EB767" s="2"/>
      <c r="EC767" s="2"/>
      <c r="ED767" s="2"/>
      <c r="EE767" s="2"/>
      <c r="EF767" s="2"/>
      <c r="EG767" s="2"/>
      <c r="EH767" s="2"/>
      <c r="EI767" s="2"/>
      <c r="EJ767" s="2"/>
      <c r="EK767" s="2"/>
      <c r="EL767" s="2"/>
      <c r="EM767" s="2"/>
      <c r="EN767" s="2"/>
      <c r="EO767" s="2"/>
      <c r="EP767" s="2"/>
      <c r="EQ767" s="2"/>
      <c r="ER767" s="2"/>
      <c r="ES767" s="2"/>
      <c r="ET767" s="2"/>
      <c r="EU767" s="2"/>
      <c r="EV767" s="2"/>
      <c r="EW767" s="2"/>
      <c r="EX767" s="2"/>
      <c r="EY767" s="2"/>
      <c r="EZ767" s="2"/>
      <c r="FA767" s="2"/>
      <c r="FB767" s="2"/>
      <c r="FC767" s="2"/>
      <c r="FD767" s="2"/>
      <c r="FE767" s="2"/>
      <c r="FF767" s="2"/>
      <c r="FG767" s="2"/>
      <c r="FH767" s="2"/>
      <c r="FI767" s="2"/>
      <c r="FJ767" s="2"/>
      <c r="FK767" s="2"/>
      <c r="FL767" s="2"/>
      <c r="FM767" s="2"/>
      <c r="FN767" s="2"/>
      <c r="FO767" s="2"/>
      <c r="FP767" s="2"/>
      <c r="FQ767" s="2"/>
      <c r="FR767" s="2"/>
      <c r="FS767" s="2"/>
      <c r="FT767" s="2"/>
      <c r="FU767" s="2"/>
      <c r="FV767" s="2"/>
      <c r="FW767" s="2"/>
      <c r="FX767" s="2"/>
      <c r="FY767" s="2"/>
      <c r="FZ767" s="2"/>
      <c r="GA767" s="2"/>
      <c r="GB767" s="2"/>
      <c r="GC767" s="2"/>
      <c r="GD767" s="2"/>
      <c r="GE767" s="2"/>
      <c r="GF767" s="2"/>
      <c r="GG767" s="2"/>
      <c r="GH767" s="2"/>
      <c r="GI767" s="2"/>
      <c r="GJ767" s="2"/>
      <c r="GK767" s="2"/>
      <c r="GL767" s="2"/>
      <c r="GM767" s="2"/>
      <c r="GN767" s="2"/>
      <c r="GO767" s="2"/>
      <c r="GP767" s="2"/>
    </row>
    <row r="768" spans="6:198" s="1" customFormat="1" ht="13.5" customHeight="1">
      <c r="F768" s="98"/>
      <c r="G768" s="98"/>
      <c r="H768" s="380"/>
      <c r="I768" s="380" t="str">
        <f>[2]Triggers!C46</f>
        <v>8.4 Taxation or Other Reasons</v>
      </c>
      <c r="J768" s="380"/>
      <c r="K768" s="380"/>
      <c r="L768" s="380"/>
      <c r="M768" s="380"/>
      <c r="N768" s="380"/>
      <c r="O768" s="380"/>
      <c r="P768" s="380"/>
      <c r="Q768" s="380"/>
      <c r="R768" s="380"/>
      <c r="S768" s="380"/>
      <c r="T768" s="380"/>
      <c r="U768" s="380"/>
      <c r="V768" s="380"/>
      <c r="W768" s="380"/>
      <c r="X768" s="380"/>
      <c r="Y768" s="380"/>
      <c r="Z768" s="380"/>
      <c r="AA768" s="380"/>
      <c r="AB768" s="380"/>
      <c r="AC768" s="380"/>
      <c r="AD768" s="380"/>
      <c r="AE768" s="380"/>
      <c r="AF768" s="380"/>
      <c r="AG768" s="380"/>
      <c r="AH768" s="380"/>
      <c r="AI768" s="380"/>
      <c r="AJ768" s="380"/>
      <c r="AK768" s="380"/>
      <c r="AL768" s="380"/>
      <c r="AM768" s="380"/>
      <c r="AN768" s="380"/>
      <c r="AO768" s="380"/>
      <c r="AP768" s="380"/>
      <c r="AQ768" s="380"/>
      <c r="AR768" s="380"/>
      <c r="AS768" s="380"/>
      <c r="AT768" s="380"/>
      <c r="AU768" s="380"/>
      <c r="AV768" s="380"/>
      <c r="AW768" s="380"/>
      <c r="AX768" s="380"/>
      <c r="AY768" s="385"/>
      <c r="AZ768" s="385"/>
      <c r="BA768" s="390" t="str">
        <f>IF([2]Triggers!F48="NO","No","Yes")</f>
        <v>No</v>
      </c>
      <c r="BB768" s="382"/>
      <c r="BC768" s="385"/>
      <c r="BD768" s="268"/>
      <c r="BE768" s="364"/>
      <c r="BF768" s="82"/>
      <c r="BG768" s="82"/>
      <c r="BH768" s="82"/>
      <c r="BI768" s="98"/>
      <c r="BJ768" s="98"/>
      <c r="BK768" s="81"/>
      <c r="BR768" s="2"/>
      <c r="BS768" s="2"/>
      <c r="BT768" s="2"/>
      <c r="BU768" s="2"/>
      <c r="BV768" s="2"/>
      <c r="BW768" s="2"/>
      <c r="BX768" s="2"/>
      <c r="BY768" s="2"/>
      <c r="BZ768" s="2"/>
      <c r="CA768" s="2"/>
      <c r="CB768" s="2"/>
      <c r="CC768" s="2"/>
      <c r="CD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c r="DG768" s="2"/>
      <c r="DH768" s="2"/>
      <c r="DI768" s="2"/>
      <c r="DJ768" s="2"/>
      <c r="DK768" s="2"/>
      <c r="DL768" s="2"/>
      <c r="DM768" s="2"/>
      <c r="DN768" s="2"/>
      <c r="DO768" s="2"/>
      <c r="DP768" s="2"/>
      <c r="DQ768" s="2"/>
      <c r="DR768" s="2"/>
      <c r="DS768" s="2"/>
      <c r="DT768" s="2"/>
      <c r="DU768" s="2"/>
      <c r="DV768" s="2"/>
      <c r="DW768" s="2"/>
      <c r="DX768" s="2"/>
      <c r="DY768" s="2"/>
      <c r="DZ768" s="2"/>
      <c r="EA768" s="2"/>
      <c r="EB768" s="2"/>
      <c r="EC768" s="2"/>
      <c r="ED768" s="2"/>
      <c r="EE768" s="2"/>
      <c r="EF768" s="2"/>
      <c r="EG768" s="2"/>
      <c r="EH768" s="2"/>
      <c r="EI768" s="2"/>
      <c r="EJ768" s="2"/>
      <c r="EK768" s="2"/>
      <c r="EL768" s="2"/>
      <c r="EM768" s="2"/>
      <c r="EN768" s="2"/>
      <c r="EO768" s="2"/>
      <c r="EP768" s="2"/>
      <c r="EQ768" s="2"/>
      <c r="ER768" s="2"/>
      <c r="ES768" s="2"/>
      <c r="ET768" s="2"/>
      <c r="EU768" s="2"/>
      <c r="EV768" s="2"/>
      <c r="EW768" s="2"/>
      <c r="EX768" s="2"/>
      <c r="EY768" s="2"/>
      <c r="EZ768" s="2"/>
      <c r="FA768" s="2"/>
      <c r="FB768" s="2"/>
      <c r="FC768" s="2"/>
      <c r="FD768" s="2"/>
      <c r="FE768" s="2"/>
      <c r="FF768" s="2"/>
      <c r="FG768" s="2"/>
      <c r="FH768" s="2"/>
      <c r="FI768" s="2"/>
      <c r="FJ768" s="2"/>
      <c r="FK768" s="2"/>
      <c r="FL768" s="2"/>
      <c r="FM768" s="2"/>
      <c r="FN768" s="2"/>
      <c r="FO768" s="2"/>
      <c r="FP768" s="2"/>
      <c r="FQ768" s="2"/>
      <c r="FR768" s="2"/>
      <c r="FS768" s="2"/>
      <c r="FT768" s="2"/>
      <c r="FU768" s="2"/>
      <c r="FV768" s="2"/>
      <c r="FW768" s="2"/>
      <c r="FX768" s="2"/>
      <c r="FY768" s="2"/>
      <c r="FZ768" s="2"/>
      <c r="GA768" s="2"/>
      <c r="GB768" s="2"/>
      <c r="GC768" s="2"/>
      <c r="GD768" s="2"/>
      <c r="GE768" s="2"/>
      <c r="GF768" s="2"/>
      <c r="GG768" s="2"/>
      <c r="GH768" s="2"/>
      <c r="GI768" s="2"/>
      <c r="GJ768" s="2"/>
      <c r="GK768" s="2"/>
      <c r="GL768" s="2"/>
      <c r="GM768" s="2"/>
      <c r="GN768" s="2"/>
      <c r="GO768" s="2"/>
      <c r="GP768" s="2"/>
    </row>
    <row r="769" spans="6:198" s="1" customFormat="1" ht="13.5" customHeight="1">
      <c r="F769" s="98"/>
      <c r="G769" s="98"/>
      <c r="H769" s="380"/>
      <c r="I769" s="380"/>
      <c r="J769" s="380"/>
      <c r="K769" s="380"/>
      <c r="L769" s="380"/>
      <c r="M769" s="380"/>
      <c r="N769" s="380"/>
      <c r="O769" s="380"/>
      <c r="P769" s="380"/>
      <c r="Q769" s="380"/>
      <c r="R769" s="380"/>
      <c r="S769" s="380"/>
      <c r="T769" s="380"/>
      <c r="U769" s="380"/>
      <c r="V769" s="380"/>
      <c r="W769" s="380"/>
      <c r="X769" s="380"/>
      <c r="Y769" s="380"/>
      <c r="Z769" s="380"/>
      <c r="AA769" s="380"/>
      <c r="AB769" s="380"/>
      <c r="AC769" s="380"/>
      <c r="AD769" s="380"/>
      <c r="AE769" s="380"/>
      <c r="AF769" s="380"/>
      <c r="AG769" s="380"/>
      <c r="AH769" s="380"/>
      <c r="AI769" s="380"/>
      <c r="AJ769" s="380"/>
      <c r="AK769" s="380"/>
      <c r="AL769" s="380"/>
      <c r="AM769" s="380"/>
      <c r="AN769" s="380"/>
      <c r="AO769" s="380"/>
      <c r="AP769" s="380"/>
      <c r="AQ769" s="380"/>
      <c r="AR769" s="380"/>
      <c r="AS769" s="380"/>
      <c r="AT769" s="380"/>
      <c r="AU769" s="380"/>
      <c r="AV769" s="380"/>
      <c r="AW769" s="380"/>
      <c r="AX769" s="380"/>
      <c r="AY769" s="385"/>
      <c r="AZ769" s="385"/>
      <c r="BA769" s="392"/>
      <c r="BB769" s="385"/>
      <c r="BC769" s="385"/>
      <c r="BD769" s="268"/>
      <c r="BE769" s="364"/>
      <c r="BF769" s="367"/>
      <c r="BG769" s="367"/>
      <c r="BH769" s="367"/>
      <c r="BI769" s="98"/>
      <c r="BJ769" s="98"/>
      <c r="BK769" s="81"/>
      <c r="BR769" s="2"/>
      <c r="BS769" s="2"/>
      <c r="BT769" s="2"/>
      <c r="BU769" s="2"/>
      <c r="BV769" s="2"/>
      <c r="BW769" s="2"/>
      <c r="BX769" s="2"/>
      <c r="BY769" s="2"/>
      <c r="BZ769" s="2"/>
      <c r="CA769" s="2"/>
      <c r="CB769" s="2"/>
      <c r="CC769" s="2"/>
      <c r="CD769" s="2"/>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c r="DC769" s="2"/>
      <c r="DD769" s="2"/>
      <c r="DE769" s="2"/>
      <c r="DF769" s="2"/>
      <c r="DG769" s="2"/>
      <c r="DH769" s="2"/>
      <c r="DI769" s="2"/>
      <c r="DJ769" s="2"/>
      <c r="DK769" s="2"/>
      <c r="DL769" s="2"/>
      <c r="DM769" s="2"/>
      <c r="DN769" s="2"/>
      <c r="DO769" s="2"/>
      <c r="DP769" s="2"/>
      <c r="DQ769" s="2"/>
      <c r="DR769" s="2"/>
      <c r="DS769" s="2"/>
      <c r="DT769" s="2"/>
      <c r="DU769" s="2"/>
      <c r="DV769" s="2"/>
      <c r="DW769" s="2"/>
      <c r="DX769" s="2"/>
      <c r="DY769" s="2"/>
      <c r="DZ769" s="2"/>
      <c r="EA769" s="2"/>
      <c r="EB769" s="2"/>
      <c r="EC769" s="2"/>
      <c r="ED769" s="2"/>
      <c r="EE769" s="2"/>
      <c r="EF769" s="2"/>
      <c r="EG769" s="2"/>
      <c r="EH769" s="2"/>
      <c r="EI769" s="2"/>
      <c r="EJ769" s="2"/>
      <c r="EK769" s="2"/>
      <c r="EL769" s="2"/>
      <c r="EM769" s="2"/>
      <c r="EN769" s="2"/>
      <c r="EO769" s="2"/>
      <c r="EP769" s="2"/>
      <c r="EQ769" s="2"/>
      <c r="ER769" s="2"/>
      <c r="ES769" s="2"/>
      <c r="ET769" s="2"/>
      <c r="EU769" s="2"/>
      <c r="EV769" s="2"/>
      <c r="EW769" s="2"/>
      <c r="EX769" s="2"/>
      <c r="EY769" s="2"/>
      <c r="EZ769" s="2"/>
      <c r="FA769" s="2"/>
      <c r="FB769" s="2"/>
      <c r="FC769" s="2"/>
      <c r="FD769" s="2"/>
      <c r="FE769" s="2"/>
      <c r="FF769" s="2"/>
      <c r="FG769" s="2"/>
      <c r="FH769" s="2"/>
      <c r="FI769" s="2"/>
      <c r="FJ769" s="2"/>
      <c r="FK769" s="2"/>
      <c r="FL769" s="2"/>
      <c r="FM769" s="2"/>
      <c r="FN769" s="2"/>
      <c r="FO769" s="2"/>
      <c r="FP769" s="2"/>
      <c r="FQ769" s="2"/>
      <c r="FR769" s="2"/>
      <c r="FS769" s="2"/>
      <c r="FT769" s="2"/>
      <c r="FU769" s="2"/>
      <c r="FV769" s="2"/>
      <c r="FW769" s="2"/>
      <c r="FX769" s="2"/>
      <c r="FY769" s="2"/>
      <c r="FZ769" s="2"/>
      <c r="GA769" s="2"/>
      <c r="GB769" s="2"/>
      <c r="GC769" s="2"/>
      <c r="GD769" s="2"/>
      <c r="GE769" s="2"/>
      <c r="GF769" s="2"/>
      <c r="GG769" s="2"/>
      <c r="GH769" s="2"/>
      <c r="GI769" s="2"/>
      <c r="GJ769" s="2"/>
      <c r="GK769" s="2"/>
      <c r="GL769" s="2"/>
      <c r="GM769" s="2"/>
      <c r="GN769" s="2"/>
      <c r="GO769" s="2"/>
      <c r="GP769" s="2"/>
    </row>
    <row r="770" spans="6:198" s="1" customFormat="1" ht="13.5" customHeight="1">
      <c r="F770" s="98"/>
      <c r="G770" s="307"/>
      <c r="H770" s="380"/>
      <c r="I770" s="380"/>
      <c r="J770" s="380"/>
      <c r="K770" s="380"/>
      <c r="L770" s="380"/>
      <c r="M770" s="380"/>
      <c r="N770" s="380"/>
      <c r="O770" s="380"/>
      <c r="P770" s="380"/>
      <c r="Q770" s="380"/>
      <c r="R770" s="380"/>
      <c r="S770" s="380"/>
      <c r="T770" s="380"/>
      <c r="U770" s="380"/>
      <c r="V770" s="380"/>
      <c r="W770" s="380"/>
      <c r="X770" s="380"/>
      <c r="Y770" s="380"/>
      <c r="Z770" s="380"/>
      <c r="AA770" s="380"/>
      <c r="AB770" s="380"/>
      <c r="AC770" s="380"/>
      <c r="AD770" s="380"/>
      <c r="AE770" s="380"/>
      <c r="AF770" s="380"/>
      <c r="AG770" s="380"/>
      <c r="AH770" s="380"/>
      <c r="AI770" s="380"/>
      <c r="AJ770" s="380"/>
      <c r="AK770" s="380"/>
      <c r="AL770" s="380"/>
      <c r="AM770" s="380"/>
      <c r="AN770" s="380"/>
      <c r="AO770" s="380"/>
      <c r="AP770" s="380"/>
      <c r="AQ770" s="380"/>
      <c r="AR770" s="380"/>
      <c r="AS770" s="380"/>
      <c r="AT770" s="380"/>
      <c r="AU770" s="380"/>
      <c r="AV770" s="380"/>
      <c r="AW770" s="380"/>
      <c r="AX770" s="380"/>
      <c r="AY770" s="385"/>
      <c r="AZ770" s="385"/>
      <c r="BA770" s="392"/>
      <c r="BB770" s="385"/>
      <c r="BC770" s="385"/>
      <c r="BD770" s="268"/>
      <c r="BE770" s="364"/>
      <c r="BF770" s="82"/>
      <c r="BG770" s="82"/>
      <c r="BH770" s="82"/>
      <c r="BI770" s="98"/>
      <c r="BJ770" s="98"/>
      <c r="BK770" s="81"/>
      <c r="BR770" s="2"/>
      <c r="BS770" s="2"/>
      <c r="BT770" s="2"/>
      <c r="BU770" s="2"/>
      <c r="BV770" s="2"/>
      <c r="BW770" s="2"/>
      <c r="BX770" s="2"/>
      <c r="BY770" s="2"/>
      <c r="BZ770" s="2"/>
      <c r="CA770" s="2"/>
      <c r="CB770" s="2"/>
      <c r="CC770" s="2"/>
      <c r="CD770" s="2"/>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c r="DC770" s="2"/>
      <c r="DD770" s="2"/>
      <c r="DE770" s="2"/>
      <c r="DF770" s="2"/>
      <c r="DG770" s="2"/>
      <c r="DH770" s="2"/>
      <c r="DI770" s="2"/>
      <c r="DJ770" s="2"/>
      <c r="DK770" s="2"/>
      <c r="DL770" s="2"/>
      <c r="DM770" s="2"/>
      <c r="DN770" s="2"/>
      <c r="DO770" s="2"/>
      <c r="DP770" s="2"/>
      <c r="DQ770" s="2"/>
      <c r="DR770" s="2"/>
      <c r="DS770" s="2"/>
      <c r="DT770" s="2"/>
      <c r="DU770" s="2"/>
      <c r="DV770" s="2"/>
      <c r="DW770" s="2"/>
      <c r="DX770" s="2"/>
      <c r="DY770" s="2"/>
      <c r="DZ770" s="2"/>
      <c r="EA770" s="2"/>
      <c r="EB770" s="2"/>
      <c r="EC770" s="2"/>
      <c r="ED770" s="2"/>
      <c r="EE770" s="2"/>
      <c r="EF770" s="2"/>
      <c r="EG770" s="2"/>
      <c r="EH770" s="2"/>
      <c r="EI770" s="2"/>
      <c r="EJ770" s="2"/>
      <c r="EK770" s="2"/>
      <c r="EL770" s="2"/>
      <c r="EM770" s="2"/>
      <c r="EN770" s="2"/>
      <c r="EO770" s="2"/>
      <c r="EP770" s="2"/>
      <c r="EQ770" s="2"/>
      <c r="ER770" s="2"/>
      <c r="ES770" s="2"/>
      <c r="ET770" s="2"/>
      <c r="EU770" s="2"/>
      <c r="EV770" s="2"/>
      <c r="EW770" s="2"/>
      <c r="EX770" s="2"/>
      <c r="EY770" s="2"/>
      <c r="EZ770" s="2"/>
      <c r="FA770" s="2"/>
      <c r="FB770" s="2"/>
      <c r="FC770" s="2"/>
      <c r="FD770" s="2"/>
      <c r="FE770" s="2"/>
      <c r="FF770" s="2"/>
      <c r="FG770" s="2"/>
      <c r="FH770" s="2"/>
      <c r="FI770" s="2"/>
      <c r="FJ770" s="2"/>
      <c r="FK770" s="2"/>
      <c r="FL770" s="2"/>
      <c r="FM770" s="2"/>
      <c r="FN770" s="2"/>
      <c r="FO770" s="2"/>
      <c r="FP770" s="2"/>
      <c r="FQ770" s="2"/>
      <c r="FR770" s="2"/>
      <c r="FS770" s="2"/>
      <c r="FT770" s="2"/>
      <c r="FU770" s="2"/>
      <c r="FV770" s="2"/>
      <c r="FW770" s="2"/>
      <c r="FX770" s="2"/>
      <c r="FY770" s="2"/>
      <c r="FZ770" s="2"/>
      <c r="GA770" s="2"/>
      <c r="GB770" s="2"/>
      <c r="GC770" s="2"/>
      <c r="GD770" s="2"/>
      <c r="GE770" s="2"/>
      <c r="GF770" s="2"/>
      <c r="GG770" s="2"/>
      <c r="GH770" s="2"/>
      <c r="GI770" s="2"/>
      <c r="GJ770" s="2"/>
      <c r="GK770" s="2"/>
      <c r="GL770" s="2"/>
      <c r="GM770" s="2"/>
      <c r="GN770" s="2"/>
      <c r="GO770" s="2"/>
      <c r="GP770" s="2"/>
    </row>
    <row r="771" spans="6:198" s="1" customFormat="1" ht="13.5" customHeight="1">
      <c r="F771" s="98"/>
      <c r="G771" s="307"/>
      <c r="H771" s="380"/>
      <c r="I771" s="380"/>
      <c r="J771" s="380"/>
      <c r="K771" s="380"/>
      <c r="L771" s="380"/>
      <c r="M771" s="380"/>
      <c r="N771" s="380"/>
      <c r="O771" s="380"/>
      <c r="P771" s="380"/>
      <c r="Q771" s="380"/>
      <c r="R771" s="380"/>
      <c r="S771" s="380"/>
      <c r="T771" s="380"/>
      <c r="U771" s="380"/>
      <c r="V771" s="380"/>
      <c r="W771" s="380"/>
      <c r="X771" s="380"/>
      <c r="Y771" s="380"/>
      <c r="Z771" s="380"/>
      <c r="AA771" s="380"/>
      <c r="AB771" s="380"/>
      <c r="AC771" s="380"/>
      <c r="AD771" s="380"/>
      <c r="AE771" s="380"/>
      <c r="AF771" s="380"/>
      <c r="AG771" s="380"/>
      <c r="AH771" s="380"/>
      <c r="AI771" s="380"/>
      <c r="AJ771" s="380"/>
      <c r="AK771" s="380"/>
      <c r="AL771" s="380"/>
      <c r="AM771" s="380"/>
      <c r="AN771" s="380"/>
      <c r="AO771" s="380"/>
      <c r="AP771" s="380"/>
      <c r="AQ771" s="380"/>
      <c r="AR771" s="380"/>
      <c r="AS771" s="380"/>
      <c r="AT771" s="380"/>
      <c r="AU771" s="380"/>
      <c r="AV771" s="380"/>
      <c r="AW771" s="380"/>
      <c r="AX771" s="380"/>
      <c r="AY771" s="385"/>
      <c r="AZ771" s="385"/>
      <c r="BA771" s="392"/>
      <c r="BB771" s="385"/>
      <c r="BC771" s="385"/>
      <c r="BD771" s="268"/>
      <c r="BE771" s="364"/>
      <c r="BF771" s="82"/>
      <c r="BG771" s="82"/>
      <c r="BH771" s="82"/>
      <c r="BI771" s="98"/>
      <c r="BJ771" s="98"/>
      <c r="BK771" s="81"/>
      <c r="BR771" s="2"/>
      <c r="BS771" s="2"/>
      <c r="BT771" s="2"/>
      <c r="BU771" s="2"/>
      <c r="BV771" s="2"/>
      <c r="BW771" s="2"/>
      <c r="BX771" s="2"/>
      <c r="BY771" s="2"/>
      <c r="BZ771" s="2"/>
      <c r="CA771" s="2"/>
      <c r="CB771" s="2"/>
      <c r="CC771" s="2"/>
      <c r="CD771" s="2"/>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c r="DF771" s="2"/>
      <c r="DG771" s="2"/>
      <c r="DH771" s="2"/>
      <c r="DI771" s="2"/>
      <c r="DJ771" s="2"/>
      <c r="DK771" s="2"/>
      <c r="DL771" s="2"/>
      <c r="DM771" s="2"/>
      <c r="DN771" s="2"/>
      <c r="DO771" s="2"/>
      <c r="DP771" s="2"/>
      <c r="DQ771" s="2"/>
      <c r="DR771" s="2"/>
      <c r="DS771" s="2"/>
      <c r="DT771" s="2"/>
      <c r="DU771" s="2"/>
      <c r="DV771" s="2"/>
      <c r="DW771" s="2"/>
      <c r="DX771" s="2"/>
      <c r="DY771" s="2"/>
      <c r="DZ771" s="2"/>
      <c r="EA771" s="2"/>
      <c r="EB771" s="2"/>
      <c r="EC771" s="2"/>
      <c r="ED771" s="2"/>
      <c r="EE771" s="2"/>
      <c r="EF771" s="2"/>
      <c r="EG771" s="2"/>
      <c r="EH771" s="2"/>
      <c r="EI771" s="2"/>
      <c r="EJ771" s="2"/>
      <c r="EK771" s="2"/>
      <c r="EL771" s="2"/>
      <c r="EM771" s="2"/>
      <c r="EN771" s="2"/>
      <c r="EO771" s="2"/>
      <c r="EP771" s="2"/>
      <c r="EQ771" s="2"/>
      <c r="ER771" s="2"/>
      <c r="ES771" s="2"/>
      <c r="ET771" s="2"/>
      <c r="EU771" s="2"/>
      <c r="EV771" s="2"/>
      <c r="EW771" s="2"/>
      <c r="EX771" s="2"/>
      <c r="EY771" s="2"/>
      <c r="EZ771" s="2"/>
      <c r="FA771" s="2"/>
      <c r="FB771" s="2"/>
      <c r="FC771" s="2"/>
      <c r="FD771" s="2"/>
      <c r="FE771" s="2"/>
      <c r="FF771" s="2"/>
      <c r="FG771" s="2"/>
      <c r="FH771" s="2"/>
      <c r="FI771" s="2"/>
      <c r="FJ771" s="2"/>
      <c r="FK771" s="2"/>
      <c r="FL771" s="2"/>
      <c r="FM771" s="2"/>
      <c r="FN771" s="2"/>
      <c r="FO771" s="2"/>
      <c r="FP771" s="2"/>
      <c r="FQ771" s="2"/>
      <c r="FR771" s="2"/>
      <c r="FS771" s="2"/>
      <c r="FT771" s="2"/>
      <c r="FU771" s="2"/>
      <c r="FV771" s="2"/>
      <c r="FW771" s="2"/>
      <c r="FX771" s="2"/>
      <c r="FY771" s="2"/>
      <c r="FZ771" s="2"/>
      <c r="GA771" s="2"/>
      <c r="GB771" s="2"/>
      <c r="GC771" s="2"/>
      <c r="GD771" s="2"/>
      <c r="GE771" s="2"/>
      <c r="GF771" s="2"/>
      <c r="GG771" s="2"/>
      <c r="GH771" s="2"/>
      <c r="GI771" s="2"/>
      <c r="GJ771" s="2"/>
      <c r="GK771" s="2"/>
      <c r="GL771" s="2"/>
      <c r="GM771" s="2"/>
      <c r="GN771" s="2"/>
      <c r="GO771" s="2"/>
      <c r="GP771" s="2"/>
    </row>
    <row r="772" spans="6:198" s="1" customFormat="1" ht="13.5" customHeight="1">
      <c r="F772" s="98"/>
      <c r="G772" s="307"/>
      <c r="H772" s="380"/>
      <c r="I772" s="380"/>
      <c r="J772" s="380"/>
      <c r="K772" s="380"/>
      <c r="L772" s="380"/>
      <c r="M772" s="380"/>
      <c r="N772" s="380"/>
      <c r="O772" s="380"/>
      <c r="P772" s="380"/>
      <c r="Q772" s="380"/>
      <c r="R772" s="380"/>
      <c r="S772" s="380"/>
      <c r="T772" s="380"/>
      <c r="U772" s="380"/>
      <c r="V772" s="380"/>
      <c r="W772" s="380"/>
      <c r="X772" s="380"/>
      <c r="Y772" s="380"/>
      <c r="Z772" s="380"/>
      <c r="AA772" s="380"/>
      <c r="AB772" s="380"/>
      <c r="AC772" s="380"/>
      <c r="AD772" s="380"/>
      <c r="AE772" s="380"/>
      <c r="AF772" s="380"/>
      <c r="AG772" s="380"/>
      <c r="AH772" s="380"/>
      <c r="AI772" s="380"/>
      <c r="AJ772" s="380"/>
      <c r="AK772" s="380"/>
      <c r="AL772" s="380"/>
      <c r="AM772" s="380"/>
      <c r="AN772" s="380"/>
      <c r="AO772" s="380"/>
      <c r="AP772" s="380"/>
      <c r="AQ772" s="380"/>
      <c r="AR772" s="380"/>
      <c r="AS772" s="380"/>
      <c r="AT772" s="380"/>
      <c r="AU772" s="380"/>
      <c r="AV772" s="380"/>
      <c r="AW772" s="380"/>
      <c r="AX772" s="380"/>
      <c r="AY772" s="385"/>
      <c r="AZ772" s="385"/>
      <c r="BA772" s="392"/>
      <c r="BB772" s="385"/>
      <c r="BC772" s="385"/>
      <c r="BD772" s="268"/>
      <c r="BE772" s="364"/>
      <c r="BF772" s="82"/>
      <c r="BG772" s="82"/>
      <c r="BH772" s="82"/>
      <c r="BI772" s="98"/>
      <c r="BJ772" s="98"/>
      <c r="BK772" s="81"/>
      <c r="BR772" s="2"/>
      <c r="BS772" s="2"/>
      <c r="BT772" s="2"/>
      <c r="BU772" s="2"/>
      <c r="BV772" s="2"/>
      <c r="BW772" s="2"/>
      <c r="BX772" s="2"/>
      <c r="BY772" s="2"/>
      <c r="BZ772" s="2"/>
      <c r="CA772" s="2"/>
      <c r="CB772" s="2"/>
      <c r="CC772" s="2"/>
      <c r="CD772" s="2"/>
      <c r="CE772" s="2"/>
      <c r="CF772" s="2"/>
      <c r="CG772" s="2"/>
      <c r="CH772" s="2"/>
      <c r="CI772" s="2"/>
      <c r="CJ772" s="2"/>
      <c r="CK772" s="2"/>
      <c r="CL772" s="2"/>
      <c r="CM772" s="2"/>
      <c r="CN772" s="2"/>
      <c r="CO772" s="2"/>
      <c r="CP772" s="2"/>
      <c r="CQ772" s="2"/>
      <c r="CR772" s="2"/>
      <c r="CS772" s="2"/>
      <c r="CT772" s="2"/>
      <c r="CU772" s="2"/>
      <c r="CV772" s="2"/>
      <c r="CW772" s="2"/>
      <c r="CX772" s="2"/>
      <c r="CY772" s="2"/>
      <c r="CZ772" s="2"/>
      <c r="DA772" s="2"/>
      <c r="DB772" s="2"/>
      <c r="DC772" s="2"/>
      <c r="DD772" s="2"/>
      <c r="DE772" s="2"/>
      <c r="DF772" s="2"/>
      <c r="DG772" s="2"/>
      <c r="DH772" s="2"/>
      <c r="DI772" s="2"/>
      <c r="DJ772" s="2"/>
      <c r="DK772" s="2"/>
      <c r="DL772" s="2"/>
      <c r="DM772" s="2"/>
      <c r="DN772" s="2"/>
      <c r="DO772" s="2"/>
      <c r="DP772" s="2"/>
      <c r="DQ772" s="2"/>
      <c r="DR772" s="2"/>
      <c r="DS772" s="2"/>
      <c r="DT772" s="2"/>
      <c r="DU772" s="2"/>
      <c r="DV772" s="2"/>
      <c r="DW772" s="2"/>
      <c r="DX772" s="2"/>
      <c r="DY772" s="2"/>
      <c r="DZ772" s="2"/>
      <c r="EA772" s="2"/>
      <c r="EB772" s="2"/>
      <c r="EC772" s="2"/>
      <c r="ED772" s="2"/>
      <c r="EE772" s="2"/>
      <c r="EF772" s="2"/>
      <c r="EG772" s="2"/>
      <c r="EH772" s="2"/>
      <c r="EI772" s="2"/>
      <c r="EJ772" s="2"/>
      <c r="EK772" s="2"/>
      <c r="EL772" s="2"/>
      <c r="EM772" s="2"/>
      <c r="EN772" s="2"/>
      <c r="EO772" s="2"/>
      <c r="EP772" s="2"/>
      <c r="EQ772" s="2"/>
      <c r="ER772" s="2"/>
      <c r="ES772" s="2"/>
      <c r="ET772" s="2"/>
      <c r="EU772" s="2"/>
      <c r="EV772" s="2"/>
      <c r="EW772" s="2"/>
      <c r="EX772" s="2"/>
      <c r="EY772" s="2"/>
      <c r="EZ772" s="2"/>
      <c r="FA772" s="2"/>
      <c r="FB772" s="2"/>
      <c r="FC772" s="2"/>
      <c r="FD772" s="2"/>
      <c r="FE772" s="2"/>
      <c r="FF772" s="2"/>
      <c r="FG772" s="2"/>
      <c r="FH772" s="2"/>
      <c r="FI772" s="2"/>
      <c r="FJ772" s="2"/>
      <c r="FK772" s="2"/>
      <c r="FL772" s="2"/>
      <c r="FM772" s="2"/>
      <c r="FN772" s="2"/>
      <c r="FO772" s="2"/>
      <c r="FP772" s="2"/>
      <c r="FQ772" s="2"/>
      <c r="FR772" s="2"/>
      <c r="FS772" s="2"/>
      <c r="FT772" s="2"/>
      <c r="FU772" s="2"/>
      <c r="FV772" s="2"/>
      <c r="FW772" s="2"/>
      <c r="FX772" s="2"/>
      <c r="FY772" s="2"/>
      <c r="FZ772" s="2"/>
      <c r="GA772" s="2"/>
      <c r="GB772" s="2"/>
      <c r="GC772" s="2"/>
      <c r="GD772" s="2"/>
      <c r="GE772" s="2"/>
      <c r="GF772" s="2"/>
      <c r="GG772" s="2"/>
      <c r="GH772" s="2"/>
      <c r="GI772" s="2"/>
      <c r="GJ772" s="2"/>
      <c r="GK772" s="2"/>
      <c r="GL772" s="2"/>
      <c r="GM772" s="2"/>
      <c r="GN772" s="2"/>
      <c r="GO772" s="2"/>
      <c r="GP772" s="2"/>
    </row>
    <row r="773" spans="6:198" s="1" customFormat="1" ht="13.5" customHeight="1">
      <c r="F773" s="98"/>
      <c r="G773" s="98"/>
      <c r="H773" s="380"/>
      <c r="I773" s="380"/>
      <c r="J773" s="380"/>
      <c r="K773" s="380"/>
      <c r="L773" s="380"/>
      <c r="M773" s="380"/>
      <c r="N773" s="380"/>
      <c r="O773" s="380"/>
      <c r="P773" s="380"/>
      <c r="Q773" s="380"/>
      <c r="R773" s="380"/>
      <c r="S773" s="380"/>
      <c r="T773" s="380"/>
      <c r="U773" s="380"/>
      <c r="V773" s="380"/>
      <c r="W773" s="380"/>
      <c r="X773" s="380"/>
      <c r="Y773" s="380"/>
      <c r="Z773" s="380"/>
      <c r="AA773" s="380"/>
      <c r="AB773" s="380"/>
      <c r="AC773" s="380"/>
      <c r="AD773" s="380"/>
      <c r="AE773" s="380"/>
      <c r="AF773" s="380"/>
      <c r="AG773" s="380"/>
      <c r="AH773" s="380"/>
      <c r="AI773" s="380"/>
      <c r="AJ773" s="380"/>
      <c r="AK773" s="380"/>
      <c r="AL773" s="380"/>
      <c r="AM773" s="380"/>
      <c r="AN773" s="380"/>
      <c r="AO773" s="380"/>
      <c r="AP773" s="380"/>
      <c r="AQ773" s="380"/>
      <c r="AR773" s="380"/>
      <c r="AS773" s="380"/>
      <c r="AT773" s="380"/>
      <c r="AU773" s="380"/>
      <c r="AV773" s="380"/>
      <c r="AW773" s="380"/>
      <c r="AX773" s="380"/>
      <c r="AY773" s="385"/>
      <c r="AZ773" s="385"/>
      <c r="BA773" s="392"/>
      <c r="BB773" s="385"/>
      <c r="BC773" s="385"/>
      <c r="BD773" s="268"/>
      <c r="BE773" s="364"/>
      <c r="BF773" s="82"/>
      <c r="BG773" s="82"/>
      <c r="BH773" s="82"/>
      <c r="BI773" s="98"/>
      <c r="BJ773" s="98"/>
      <c r="BK773" s="81"/>
      <c r="BR773" s="2"/>
      <c r="BS773" s="2"/>
      <c r="BT773" s="2"/>
      <c r="BU773" s="2"/>
      <c r="BV773" s="2"/>
      <c r="BW773" s="2"/>
      <c r="BX773" s="2"/>
      <c r="BY773" s="2"/>
      <c r="BZ773" s="2"/>
      <c r="CA773" s="2"/>
      <c r="CB773" s="2"/>
      <c r="CC773" s="2"/>
      <c r="CD773" s="2"/>
      <c r="CE773" s="2"/>
      <c r="CF773" s="2"/>
      <c r="CG773" s="2"/>
      <c r="CH773" s="2"/>
      <c r="CI773" s="2"/>
      <c r="CJ773" s="2"/>
      <c r="CK773" s="2"/>
      <c r="CL773" s="2"/>
      <c r="CM773" s="2"/>
      <c r="CN773" s="2"/>
      <c r="CO773" s="2"/>
      <c r="CP773" s="2"/>
      <c r="CQ773" s="2"/>
      <c r="CR773" s="2"/>
      <c r="CS773" s="2"/>
      <c r="CT773" s="2"/>
      <c r="CU773" s="2"/>
      <c r="CV773" s="2"/>
      <c r="CW773" s="2"/>
      <c r="CX773" s="2"/>
      <c r="CY773" s="2"/>
      <c r="CZ773" s="2"/>
      <c r="DA773" s="2"/>
      <c r="DB773" s="2"/>
      <c r="DC773" s="2"/>
      <c r="DD773" s="2"/>
      <c r="DE773" s="2"/>
      <c r="DF773" s="2"/>
      <c r="DG773" s="2"/>
      <c r="DH773" s="2"/>
      <c r="DI773" s="2"/>
      <c r="DJ773" s="2"/>
      <c r="DK773" s="2"/>
      <c r="DL773" s="2"/>
      <c r="DM773" s="2"/>
      <c r="DN773" s="2"/>
      <c r="DO773" s="2"/>
      <c r="DP773" s="2"/>
      <c r="DQ773" s="2"/>
      <c r="DR773" s="2"/>
      <c r="DS773" s="2"/>
      <c r="DT773" s="2"/>
      <c r="DU773" s="2"/>
      <c r="DV773" s="2"/>
      <c r="DW773" s="2"/>
      <c r="DX773" s="2"/>
      <c r="DY773" s="2"/>
      <c r="DZ773" s="2"/>
      <c r="EA773" s="2"/>
      <c r="EB773" s="2"/>
      <c r="EC773" s="2"/>
      <c r="ED773" s="2"/>
      <c r="EE773" s="2"/>
      <c r="EF773" s="2"/>
      <c r="EG773" s="2"/>
      <c r="EH773" s="2"/>
      <c r="EI773" s="2"/>
      <c r="EJ773" s="2"/>
      <c r="EK773" s="2"/>
      <c r="EL773" s="2"/>
      <c r="EM773" s="2"/>
      <c r="EN773" s="2"/>
      <c r="EO773" s="2"/>
      <c r="EP773" s="2"/>
      <c r="EQ773" s="2"/>
      <c r="ER773" s="2"/>
      <c r="ES773" s="2"/>
      <c r="ET773" s="2"/>
      <c r="EU773" s="2"/>
      <c r="EV773" s="2"/>
      <c r="EW773" s="2"/>
      <c r="EX773" s="2"/>
      <c r="EY773" s="2"/>
      <c r="EZ773" s="2"/>
      <c r="FA773" s="2"/>
      <c r="FB773" s="2"/>
      <c r="FC773" s="2"/>
      <c r="FD773" s="2"/>
      <c r="FE773" s="2"/>
      <c r="FF773" s="2"/>
      <c r="FG773" s="2"/>
      <c r="FH773" s="2"/>
      <c r="FI773" s="2"/>
      <c r="FJ773" s="2"/>
      <c r="FK773" s="2"/>
      <c r="FL773" s="2"/>
      <c r="FM773" s="2"/>
      <c r="FN773" s="2"/>
      <c r="FO773" s="2"/>
      <c r="FP773" s="2"/>
      <c r="FQ773" s="2"/>
      <c r="FR773" s="2"/>
      <c r="FS773" s="2"/>
      <c r="FT773" s="2"/>
      <c r="FU773" s="2"/>
      <c r="FV773" s="2"/>
      <c r="FW773" s="2"/>
      <c r="FX773" s="2"/>
      <c r="FY773" s="2"/>
      <c r="FZ773" s="2"/>
      <c r="GA773" s="2"/>
      <c r="GB773" s="2"/>
      <c r="GC773" s="2"/>
      <c r="GD773" s="2"/>
      <c r="GE773" s="2"/>
      <c r="GF773" s="2"/>
      <c r="GG773" s="2"/>
      <c r="GH773" s="2"/>
      <c r="GI773" s="2"/>
      <c r="GJ773" s="2"/>
      <c r="GK773" s="2"/>
      <c r="GL773" s="2"/>
      <c r="GM773" s="2"/>
      <c r="GN773" s="2"/>
      <c r="GO773" s="2"/>
      <c r="GP773" s="2"/>
    </row>
    <row r="774" spans="6:198" s="1" customFormat="1" ht="13.5" customHeight="1">
      <c r="F774" s="98"/>
      <c r="G774" s="98"/>
      <c r="H774" s="380"/>
      <c r="I774" s="380"/>
      <c r="J774" s="380"/>
      <c r="K774" s="380"/>
      <c r="L774" s="380"/>
      <c r="M774" s="380"/>
      <c r="N774" s="380"/>
      <c r="O774" s="380"/>
      <c r="P774" s="380"/>
      <c r="Q774" s="380"/>
      <c r="R774" s="380"/>
      <c r="S774" s="380"/>
      <c r="T774" s="380"/>
      <c r="U774" s="380"/>
      <c r="V774" s="380"/>
      <c r="W774" s="380"/>
      <c r="X774" s="380"/>
      <c r="Y774" s="380"/>
      <c r="Z774" s="380"/>
      <c r="AA774" s="380"/>
      <c r="AB774" s="380"/>
      <c r="AC774" s="380"/>
      <c r="AD774" s="380"/>
      <c r="AE774" s="380"/>
      <c r="AF774" s="380"/>
      <c r="AG774" s="380"/>
      <c r="AH774" s="380"/>
      <c r="AI774" s="380"/>
      <c r="AJ774" s="380"/>
      <c r="AK774" s="380"/>
      <c r="AL774" s="380"/>
      <c r="AM774" s="380"/>
      <c r="AN774" s="380"/>
      <c r="AO774" s="380"/>
      <c r="AP774" s="380"/>
      <c r="AQ774" s="380"/>
      <c r="AR774" s="380"/>
      <c r="AS774" s="380"/>
      <c r="AT774" s="380"/>
      <c r="AU774" s="380"/>
      <c r="AV774" s="380"/>
      <c r="AW774" s="380"/>
      <c r="AX774" s="380"/>
      <c r="AY774" s="385"/>
      <c r="AZ774" s="385"/>
      <c r="BA774" s="385"/>
      <c r="BB774" s="385"/>
      <c r="BC774" s="385"/>
      <c r="BD774" s="268"/>
      <c r="BE774" s="364"/>
      <c r="BF774" s="82"/>
      <c r="BG774" s="82"/>
      <c r="BH774" s="82"/>
      <c r="BI774" s="98"/>
      <c r="BJ774" s="98"/>
      <c r="BK774" s="81"/>
      <c r="BR774" s="2"/>
      <c r="BS774" s="2"/>
      <c r="BT774" s="2"/>
      <c r="BU774" s="2"/>
      <c r="BV774" s="2"/>
      <c r="BW774" s="2"/>
      <c r="BX774" s="2"/>
      <c r="BY774" s="2"/>
      <c r="BZ774" s="2"/>
      <c r="CA774" s="2"/>
      <c r="CB774" s="2"/>
      <c r="CC774" s="2"/>
      <c r="CD774" s="2"/>
      <c r="CE774" s="2"/>
      <c r="CF774" s="2"/>
      <c r="CG774" s="2"/>
      <c r="CH774" s="2"/>
      <c r="CI774" s="2"/>
      <c r="CJ774" s="2"/>
      <c r="CK774" s="2"/>
      <c r="CL774" s="2"/>
      <c r="CM774" s="2"/>
      <c r="CN774" s="2"/>
      <c r="CO774" s="2"/>
      <c r="CP774" s="2"/>
      <c r="CQ774" s="2"/>
      <c r="CR774" s="2"/>
      <c r="CS774" s="2"/>
      <c r="CT774" s="2"/>
      <c r="CU774" s="2"/>
      <c r="CV774" s="2"/>
      <c r="CW774" s="2"/>
      <c r="CX774" s="2"/>
      <c r="CY774" s="2"/>
      <c r="CZ774" s="2"/>
      <c r="DA774" s="2"/>
      <c r="DB774" s="2"/>
      <c r="DC774" s="2"/>
      <c r="DD774" s="2"/>
      <c r="DE774" s="2"/>
      <c r="DF774" s="2"/>
      <c r="DG774" s="2"/>
      <c r="DH774" s="2"/>
      <c r="DI774" s="2"/>
      <c r="DJ774" s="2"/>
      <c r="DK774" s="2"/>
      <c r="DL774" s="2"/>
      <c r="DM774" s="2"/>
      <c r="DN774" s="2"/>
      <c r="DO774" s="2"/>
      <c r="DP774" s="2"/>
      <c r="DQ774" s="2"/>
      <c r="DR774" s="2"/>
      <c r="DS774" s="2"/>
      <c r="DT774" s="2"/>
      <c r="DU774" s="2"/>
      <c r="DV774" s="2"/>
      <c r="DW774" s="2"/>
      <c r="DX774" s="2"/>
      <c r="DY774" s="2"/>
      <c r="DZ774" s="2"/>
      <c r="EA774" s="2"/>
      <c r="EB774" s="2"/>
      <c r="EC774" s="2"/>
      <c r="ED774" s="2"/>
      <c r="EE774" s="2"/>
      <c r="EF774" s="2"/>
      <c r="EG774" s="2"/>
      <c r="EH774" s="2"/>
      <c r="EI774" s="2"/>
      <c r="EJ774" s="2"/>
      <c r="EK774" s="2"/>
      <c r="EL774" s="2"/>
      <c r="EM774" s="2"/>
      <c r="EN774" s="2"/>
      <c r="EO774" s="2"/>
      <c r="EP774" s="2"/>
      <c r="EQ774" s="2"/>
      <c r="ER774" s="2"/>
      <c r="ES774" s="2"/>
      <c r="ET774" s="2"/>
      <c r="EU774" s="2"/>
      <c r="EV774" s="2"/>
      <c r="EW774" s="2"/>
      <c r="EX774" s="2"/>
      <c r="EY774" s="2"/>
      <c r="EZ774" s="2"/>
      <c r="FA774" s="2"/>
      <c r="FB774" s="2"/>
      <c r="FC774" s="2"/>
      <c r="FD774" s="2"/>
      <c r="FE774" s="2"/>
      <c r="FF774" s="2"/>
      <c r="FG774" s="2"/>
      <c r="FH774" s="2"/>
      <c r="FI774" s="2"/>
      <c r="FJ774" s="2"/>
      <c r="FK774" s="2"/>
      <c r="FL774" s="2"/>
      <c r="FM774" s="2"/>
      <c r="FN774" s="2"/>
      <c r="FO774" s="2"/>
      <c r="FP774" s="2"/>
      <c r="FQ774" s="2"/>
      <c r="FR774" s="2"/>
      <c r="FS774" s="2"/>
      <c r="FT774" s="2"/>
      <c r="FU774" s="2"/>
      <c r="FV774" s="2"/>
      <c r="FW774" s="2"/>
      <c r="FX774" s="2"/>
      <c r="FY774" s="2"/>
      <c r="FZ774" s="2"/>
      <c r="GA774" s="2"/>
      <c r="GB774" s="2"/>
      <c r="GC774" s="2"/>
      <c r="GD774" s="2"/>
      <c r="GE774" s="2"/>
      <c r="GF774" s="2"/>
      <c r="GG774" s="2"/>
      <c r="GH774" s="2"/>
      <c r="GI774" s="2"/>
      <c r="GJ774" s="2"/>
      <c r="GK774" s="2"/>
      <c r="GL774" s="2"/>
      <c r="GM774" s="2"/>
      <c r="GN774" s="2"/>
      <c r="GO774" s="2"/>
      <c r="GP774" s="2"/>
    </row>
    <row r="775" spans="6:198" s="1" customFormat="1" ht="13.5" customHeight="1">
      <c r="F775" s="98"/>
      <c r="G775" s="98"/>
      <c r="H775" s="380"/>
      <c r="I775" s="380"/>
      <c r="J775" s="380"/>
      <c r="K775" s="380"/>
      <c r="L775" s="380"/>
      <c r="M775" s="380"/>
      <c r="N775" s="380"/>
      <c r="O775" s="380"/>
      <c r="P775" s="380"/>
      <c r="Q775" s="380"/>
      <c r="R775" s="380"/>
      <c r="S775" s="380"/>
      <c r="T775" s="380"/>
      <c r="U775" s="380"/>
      <c r="V775" s="380"/>
      <c r="W775" s="380"/>
      <c r="X775" s="380"/>
      <c r="Y775" s="380"/>
      <c r="Z775" s="380"/>
      <c r="AA775" s="380"/>
      <c r="AB775" s="380"/>
      <c r="AC775" s="380"/>
      <c r="AD775" s="380"/>
      <c r="AE775" s="380"/>
      <c r="AF775" s="380"/>
      <c r="AG775" s="380"/>
      <c r="AH775" s="380"/>
      <c r="AI775" s="380"/>
      <c r="AJ775" s="380"/>
      <c r="AK775" s="380"/>
      <c r="AL775" s="380"/>
      <c r="AM775" s="380"/>
      <c r="AN775" s="380"/>
      <c r="AO775" s="380"/>
      <c r="AP775" s="380"/>
      <c r="AQ775" s="380"/>
      <c r="AR775" s="380"/>
      <c r="AS775" s="380"/>
      <c r="AT775" s="380"/>
      <c r="AU775" s="380"/>
      <c r="AV775" s="380"/>
      <c r="AW775" s="380"/>
      <c r="AX775" s="380"/>
      <c r="AY775" s="385"/>
      <c r="AZ775" s="385"/>
      <c r="BA775" s="385"/>
      <c r="BB775" s="385"/>
      <c r="BC775" s="385"/>
      <c r="BD775" s="268"/>
      <c r="BE775" s="364"/>
      <c r="BF775" s="82"/>
      <c r="BG775" s="82"/>
      <c r="BH775" s="82"/>
      <c r="BI775" s="98"/>
      <c r="BJ775" s="98"/>
      <c r="BK775" s="81"/>
      <c r="BR775" s="2"/>
      <c r="BS775" s="2"/>
      <c r="BT775" s="2"/>
      <c r="BU775" s="2"/>
      <c r="BV775" s="2"/>
      <c r="BW775" s="2"/>
      <c r="BX775" s="2"/>
      <c r="BY775" s="2"/>
      <c r="BZ775" s="2"/>
      <c r="CA775" s="2"/>
      <c r="CB775" s="2"/>
      <c r="CC775" s="2"/>
      <c r="CD775" s="2"/>
      <c r="CE775" s="2"/>
      <c r="CF775" s="2"/>
      <c r="CG775" s="2"/>
      <c r="CH775" s="2"/>
      <c r="CI775" s="2"/>
      <c r="CJ775" s="2"/>
      <c r="CK775" s="2"/>
      <c r="CL775" s="2"/>
      <c r="CM775" s="2"/>
      <c r="CN775" s="2"/>
      <c r="CO775" s="2"/>
      <c r="CP775" s="2"/>
      <c r="CQ775" s="2"/>
      <c r="CR775" s="2"/>
      <c r="CS775" s="2"/>
      <c r="CT775" s="2"/>
      <c r="CU775" s="2"/>
      <c r="CV775" s="2"/>
      <c r="CW775" s="2"/>
      <c r="CX775" s="2"/>
      <c r="CY775" s="2"/>
      <c r="CZ775" s="2"/>
      <c r="DA775" s="2"/>
      <c r="DB775" s="2"/>
      <c r="DC775" s="2"/>
      <c r="DD775" s="2"/>
      <c r="DE775" s="2"/>
      <c r="DF775" s="2"/>
      <c r="DG775" s="2"/>
      <c r="DH775" s="2"/>
      <c r="DI775" s="2"/>
      <c r="DJ775" s="2"/>
      <c r="DK775" s="2"/>
      <c r="DL775" s="2"/>
      <c r="DM775" s="2"/>
      <c r="DN775" s="2"/>
      <c r="DO775" s="2"/>
      <c r="DP775" s="2"/>
      <c r="DQ775" s="2"/>
      <c r="DR775" s="2"/>
      <c r="DS775" s="2"/>
      <c r="DT775" s="2"/>
      <c r="DU775" s="2"/>
      <c r="DV775" s="2"/>
      <c r="DW775" s="2"/>
      <c r="DX775" s="2"/>
      <c r="DY775" s="2"/>
      <c r="DZ775" s="2"/>
      <c r="EA775" s="2"/>
      <c r="EB775" s="2"/>
      <c r="EC775" s="2"/>
      <c r="ED775" s="2"/>
      <c r="EE775" s="2"/>
      <c r="EF775" s="2"/>
      <c r="EG775" s="2"/>
      <c r="EH775" s="2"/>
      <c r="EI775" s="2"/>
      <c r="EJ775" s="2"/>
      <c r="EK775" s="2"/>
      <c r="EL775" s="2"/>
      <c r="EM775" s="2"/>
      <c r="EN775" s="2"/>
      <c r="EO775" s="2"/>
      <c r="EP775" s="2"/>
      <c r="EQ775" s="2"/>
      <c r="ER775" s="2"/>
      <c r="ES775" s="2"/>
      <c r="ET775" s="2"/>
      <c r="EU775" s="2"/>
      <c r="EV775" s="2"/>
      <c r="EW775" s="2"/>
      <c r="EX775" s="2"/>
      <c r="EY775" s="2"/>
      <c r="EZ775" s="2"/>
      <c r="FA775" s="2"/>
      <c r="FB775" s="2"/>
      <c r="FC775" s="2"/>
      <c r="FD775" s="2"/>
      <c r="FE775" s="2"/>
      <c r="FF775" s="2"/>
      <c r="FG775" s="2"/>
      <c r="FH775" s="2"/>
      <c r="FI775" s="2"/>
      <c r="FJ775" s="2"/>
      <c r="FK775" s="2"/>
      <c r="FL775" s="2"/>
      <c r="FM775" s="2"/>
      <c r="FN775" s="2"/>
      <c r="FO775" s="2"/>
      <c r="FP775" s="2"/>
      <c r="FQ775" s="2"/>
      <c r="FR775" s="2"/>
      <c r="FS775" s="2"/>
      <c r="FT775" s="2"/>
      <c r="FU775" s="2"/>
      <c r="FV775" s="2"/>
      <c r="FW775" s="2"/>
      <c r="FX775" s="2"/>
      <c r="FY775" s="2"/>
      <c r="FZ775" s="2"/>
      <c r="GA775" s="2"/>
      <c r="GB775" s="2"/>
      <c r="GC775" s="2"/>
      <c r="GD775" s="2"/>
      <c r="GE775" s="2"/>
      <c r="GF775" s="2"/>
      <c r="GG775" s="2"/>
      <c r="GH775" s="2"/>
      <c r="GI775" s="2"/>
      <c r="GJ775" s="2"/>
      <c r="GK775" s="2"/>
      <c r="GL775" s="2"/>
      <c r="GM775" s="2"/>
      <c r="GN775" s="2"/>
      <c r="GO775" s="2"/>
      <c r="GP775" s="2"/>
    </row>
    <row r="776" spans="6:198" s="1" customFormat="1" ht="13.5" customHeight="1">
      <c r="F776" s="98"/>
      <c r="G776" s="98"/>
      <c r="H776" s="380"/>
      <c r="I776" s="380"/>
      <c r="J776" s="380"/>
      <c r="K776" s="380"/>
      <c r="L776" s="380"/>
      <c r="M776" s="380"/>
      <c r="N776" s="380"/>
      <c r="O776" s="380"/>
      <c r="P776" s="380"/>
      <c r="Q776" s="380"/>
      <c r="R776" s="380"/>
      <c r="S776" s="380"/>
      <c r="T776" s="380"/>
      <c r="U776" s="380"/>
      <c r="V776" s="380"/>
      <c r="W776" s="380"/>
      <c r="X776" s="380"/>
      <c r="Y776" s="380"/>
      <c r="Z776" s="380"/>
      <c r="AA776" s="380"/>
      <c r="AB776" s="380"/>
      <c r="AC776" s="380"/>
      <c r="AD776" s="380"/>
      <c r="AE776" s="380"/>
      <c r="AF776" s="380"/>
      <c r="AG776" s="380"/>
      <c r="AH776" s="380"/>
      <c r="AI776" s="380"/>
      <c r="AJ776" s="380"/>
      <c r="AK776" s="380"/>
      <c r="AL776" s="380"/>
      <c r="AM776" s="380"/>
      <c r="AN776" s="380"/>
      <c r="AO776" s="380"/>
      <c r="AP776" s="380"/>
      <c r="AQ776" s="380"/>
      <c r="AR776" s="380"/>
      <c r="AS776" s="380"/>
      <c r="AT776" s="380"/>
      <c r="AU776" s="380"/>
      <c r="AV776" s="380"/>
      <c r="AW776" s="380"/>
      <c r="AX776" s="380"/>
      <c r="AY776" s="385"/>
      <c r="AZ776" s="385"/>
      <c r="BA776" s="385"/>
      <c r="BB776" s="385"/>
      <c r="BC776" s="385"/>
      <c r="BD776" s="268"/>
      <c r="BE776" s="364"/>
      <c r="BF776" s="82"/>
      <c r="BG776" s="82"/>
      <c r="BH776" s="82"/>
      <c r="BI776" s="98"/>
      <c r="BJ776" s="98"/>
      <c r="BK776" s="81"/>
      <c r="BR776" s="2"/>
      <c r="BS776" s="2"/>
      <c r="BT776" s="2"/>
      <c r="BU776" s="2"/>
      <c r="BV776" s="2"/>
      <c r="BW776" s="2"/>
      <c r="BX776" s="2"/>
      <c r="BY776" s="2"/>
      <c r="BZ776" s="2"/>
      <c r="CA776" s="2"/>
      <c r="CB776" s="2"/>
      <c r="CC776" s="2"/>
      <c r="CD776" s="2"/>
      <c r="CE776" s="2"/>
      <c r="CF776" s="2"/>
      <c r="CG776" s="2"/>
      <c r="CH776" s="2"/>
      <c r="CI776" s="2"/>
      <c r="CJ776" s="2"/>
      <c r="CK776" s="2"/>
      <c r="CL776" s="2"/>
      <c r="CM776" s="2"/>
      <c r="CN776" s="2"/>
      <c r="CO776" s="2"/>
      <c r="CP776" s="2"/>
      <c r="CQ776" s="2"/>
      <c r="CR776" s="2"/>
      <c r="CS776" s="2"/>
      <c r="CT776" s="2"/>
      <c r="CU776" s="2"/>
      <c r="CV776" s="2"/>
      <c r="CW776" s="2"/>
      <c r="CX776" s="2"/>
      <c r="CY776" s="2"/>
      <c r="CZ776" s="2"/>
      <c r="DA776" s="2"/>
      <c r="DB776" s="2"/>
      <c r="DC776" s="2"/>
      <c r="DD776" s="2"/>
      <c r="DE776" s="2"/>
      <c r="DF776" s="2"/>
      <c r="DG776" s="2"/>
      <c r="DH776" s="2"/>
      <c r="DI776" s="2"/>
      <c r="DJ776" s="2"/>
      <c r="DK776" s="2"/>
      <c r="DL776" s="2"/>
      <c r="DM776" s="2"/>
      <c r="DN776" s="2"/>
      <c r="DO776" s="2"/>
      <c r="DP776" s="2"/>
      <c r="DQ776" s="2"/>
      <c r="DR776" s="2"/>
      <c r="DS776" s="2"/>
      <c r="DT776" s="2"/>
      <c r="DU776" s="2"/>
      <c r="DV776" s="2"/>
      <c r="DW776" s="2"/>
      <c r="DX776" s="2"/>
      <c r="DY776" s="2"/>
      <c r="DZ776" s="2"/>
      <c r="EA776" s="2"/>
      <c r="EB776" s="2"/>
      <c r="EC776" s="2"/>
      <c r="ED776" s="2"/>
      <c r="EE776" s="2"/>
      <c r="EF776" s="2"/>
      <c r="EG776" s="2"/>
      <c r="EH776" s="2"/>
      <c r="EI776" s="2"/>
      <c r="EJ776" s="2"/>
      <c r="EK776" s="2"/>
      <c r="EL776" s="2"/>
      <c r="EM776" s="2"/>
      <c r="EN776" s="2"/>
      <c r="EO776" s="2"/>
      <c r="EP776" s="2"/>
      <c r="EQ776" s="2"/>
      <c r="ER776" s="2"/>
      <c r="ES776" s="2"/>
      <c r="ET776" s="2"/>
      <c r="EU776" s="2"/>
      <c r="EV776" s="2"/>
      <c r="EW776" s="2"/>
      <c r="EX776" s="2"/>
      <c r="EY776" s="2"/>
      <c r="EZ776" s="2"/>
      <c r="FA776" s="2"/>
      <c r="FB776" s="2"/>
      <c r="FC776" s="2"/>
      <c r="FD776" s="2"/>
      <c r="FE776" s="2"/>
      <c r="FF776" s="2"/>
      <c r="FG776" s="2"/>
      <c r="FH776" s="2"/>
      <c r="FI776" s="2"/>
      <c r="FJ776" s="2"/>
      <c r="FK776" s="2"/>
      <c r="FL776" s="2"/>
      <c r="FM776" s="2"/>
      <c r="FN776" s="2"/>
      <c r="FO776" s="2"/>
      <c r="FP776" s="2"/>
      <c r="FQ776" s="2"/>
      <c r="FR776" s="2"/>
      <c r="FS776" s="2"/>
      <c r="FT776" s="2"/>
      <c r="FU776" s="2"/>
      <c r="FV776" s="2"/>
      <c r="FW776" s="2"/>
      <c r="FX776" s="2"/>
      <c r="FY776" s="2"/>
      <c r="FZ776" s="2"/>
      <c r="GA776" s="2"/>
      <c r="GB776" s="2"/>
      <c r="GC776" s="2"/>
      <c r="GD776" s="2"/>
      <c r="GE776" s="2"/>
      <c r="GF776" s="2"/>
      <c r="GG776" s="2"/>
      <c r="GH776" s="2"/>
      <c r="GI776" s="2"/>
      <c r="GJ776" s="2"/>
      <c r="GK776" s="2"/>
      <c r="GL776" s="2"/>
      <c r="GM776" s="2"/>
      <c r="GN776" s="2"/>
      <c r="GO776" s="2"/>
      <c r="GP776" s="2"/>
    </row>
    <row r="777" spans="6:198" s="1" customFormat="1" ht="13.5" customHeight="1">
      <c r="F777" s="98"/>
      <c r="G777" s="98"/>
      <c r="H777" s="380"/>
      <c r="I777" s="380"/>
      <c r="J777" s="380"/>
      <c r="K777" s="380"/>
      <c r="L777" s="380"/>
      <c r="M777" s="380"/>
      <c r="N777" s="380"/>
      <c r="O777" s="380"/>
      <c r="P777" s="380"/>
      <c r="Q777" s="380"/>
      <c r="R777" s="380"/>
      <c r="S777" s="380"/>
      <c r="T777" s="380"/>
      <c r="U777" s="380"/>
      <c r="V777" s="380"/>
      <c r="W777" s="380"/>
      <c r="X777" s="380"/>
      <c r="Y777" s="380"/>
      <c r="Z777" s="380"/>
      <c r="AA777" s="380"/>
      <c r="AB777" s="380"/>
      <c r="AC777" s="380"/>
      <c r="AD777" s="380"/>
      <c r="AE777" s="380"/>
      <c r="AF777" s="380"/>
      <c r="AG777" s="380"/>
      <c r="AH777" s="380"/>
      <c r="AI777" s="380"/>
      <c r="AJ777" s="380"/>
      <c r="AK777" s="380"/>
      <c r="AL777" s="380"/>
      <c r="AM777" s="380"/>
      <c r="AN777" s="380"/>
      <c r="AO777" s="380"/>
      <c r="AP777" s="380"/>
      <c r="AQ777" s="380"/>
      <c r="AR777" s="380"/>
      <c r="AS777" s="380"/>
      <c r="AT777" s="380"/>
      <c r="AU777" s="380"/>
      <c r="AV777" s="380"/>
      <c r="AW777" s="380"/>
      <c r="AX777" s="380"/>
      <c r="AY777" s="385"/>
      <c r="AZ777" s="385"/>
      <c r="BA777" s="385"/>
      <c r="BB777" s="385"/>
      <c r="BC777" s="385"/>
      <c r="BD777" s="268"/>
      <c r="BE777" s="364"/>
      <c r="BF777" s="82"/>
      <c r="BG777" s="82"/>
      <c r="BH777" s="82"/>
      <c r="BI777" s="98"/>
      <c r="BJ777" s="98"/>
      <c r="BK777" s="81"/>
      <c r="BR777" s="2"/>
      <c r="BS777" s="2"/>
      <c r="BT777" s="2"/>
      <c r="BU777" s="2"/>
      <c r="BV777" s="2"/>
      <c r="BW777" s="2"/>
      <c r="BX777" s="2"/>
      <c r="BY777" s="2"/>
      <c r="BZ777" s="2"/>
      <c r="CA777" s="2"/>
      <c r="CB777" s="2"/>
      <c r="CC777" s="2"/>
      <c r="CD777" s="2"/>
      <c r="CE777" s="2"/>
      <c r="CF777" s="2"/>
      <c r="CG777" s="2"/>
      <c r="CH777" s="2"/>
      <c r="CI777" s="2"/>
      <c r="CJ777" s="2"/>
      <c r="CK777" s="2"/>
      <c r="CL777" s="2"/>
      <c r="CM777" s="2"/>
      <c r="CN777" s="2"/>
      <c r="CO777" s="2"/>
      <c r="CP777" s="2"/>
      <c r="CQ777" s="2"/>
      <c r="CR777" s="2"/>
      <c r="CS777" s="2"/>
      <c r="CT777" s="2"/>
      <c r="CU777" s="2"/>
      <c r="CV777" s="2"/>
      <c r="CW777" s="2"/>
      <c r="CX777" s="2"/>
      <c r="CY777" s="2"/>
      <c r="CZ777" s="2"/>
      <c r="DA777" s="2"/>
      <c r="DB777" s="2"/>
      <c r="DC777" s="2"/>
      <c r="DD777" s="2"/>
      <c r="DE777" s="2"/>
      <c r="DF777" s="2"/>
      <c r="DG777" s="2"/>
      <c r="DH777" s="2"/>
      <c r="DI777" s="2"/>
      <c r="DJ777" s="2"/>
      <c r="DK777" s="2"/>
      <c r="DL777" s="2"/>
      <c r="DM777" s="2"/>
      <c r="DN777" s="2"/>
      <c r="DO777" s="2"/>
      <c r="DP777" s="2"/>
      <c r="DQ777" s="2"/>
      <c r="DR777" s="2"/>
      <c r="DS777" s="2"/>
      <c r="DT777" s="2"/>
      <c r="DU777" s="2"/>
      <c r="DV777" s="2"/>
      <c r="DW777" s="2"/>
      <c r="DX777" s="2"/>
      <c r="DY777" s="2"/>
      <c r="DZ777" s="2"/>
      <c r="EA777" s="2"/>
      <c r="EB777" s="2"/>
      <c r="EC777" s="2"/>
      <c r="ED777" s="2"/>
      <c r="EE777" s="2"/>
      <c r="EF777" s="2"/>
      <c r="EG777" s="2"/>
      <c r="EH777" s="2"/>
      <c r="EI777" s="2"/>
      <c r="EJ777" s="2"/>
      <c r="EK777" s="2"/>
      <c r="EL777" s="2"/>
      <c r="EM777" s="2"/>
      <c r="EN777" s="2"/>
      <c r="EO777" s="2"/>
      <c r="EP777" s="2"/>
      <c r="EQ777" s="2"/>
      <c r="ER777" s="2"/>
      <c r="ES777" s="2"/>
      <c r="ET777" s="2"/>
      <c r="EU777" s="2"/>
      <c r="EV777" s="2"/>
      <c r="EW777" s="2"/>
      <c r="EX777" s="2"/>
      <c r="EY777" s="2"/>
      <c r="EZ777" s="2"/>
      <c r="FA777" s="2"/>
      <c r="FB777" s="2"/>
      <c r="FC777" s="2"/>
      <c r="FD777" s="2"/>
      <c r="FE777" s="2"/>
      <c r="FF777" s="2"/>
      <c r="FG777" s="2"/>
      <c r="FH777" s="2"/>
      <c r="FI777" s="2"/>
      <c r="FJ777" s="2"/>
      <c r="FK777" s="2"/>
      <c r="FL777" s="2"/>
      <c r="FM777" s="2"/>
      <c r="FN777" s="2"/>
      <c r="FO777" s="2"/>
      <c r="FP777" s="2"/>
      <c r="FQ777" s="2"/>
      <c r="FR777" s="2"/>
      <c r="FS777" s="2"/>
      <c r="FT777" s="2"/>
      <c r="FU777" s="2"/>
      <c r="FV777" s="2"/>
      <c r="FW777" s="2"/>
      <c r="FX777" s="2"/>
      <c r="FY777" s="2"/>
      <c r="FZ777" s="2"/>
      <c r="GA777" s="2"/>
      <c r="GB777" s="2"/>
      <c r="GC777" s="2"/>
      <c r="GD777" s="2"/>
      <c r="GE777" s="2"/>
      <c r="GF777" s="2"/>
      <c r="GG777" s="2"/>
      <c r="GH777" s="2"/>
      <c r="GI777" s="2"/>
      <c r="GJ777" s="2"/>
      <c r="GK777" s="2"/>
      <c r="GL777" s="2"/>
      <c r="GM777" s="2"/>
      <c r="GN777" s="2"/>
      <c r="GO777" s="2"/>
      <c r="GP777" s="2"/>
    </row>
    <row r="778" spans="6:198" s="1" customFormat="1" ht="13.5" customHeight="1">
      <c r="F778" s="98"/>
      <c r="G778" s="98"/>
      <c r="H778" s="380"/>
      <c r="I778" s="380"/>
      <c r="J778" s="380"/>
      <c r="K778" s="380"/>
      <c r="L778" s="380"/>
      <c r="M778" s="380"/>
      <c r="N778" s="380"/>
      <c r="O778" s="380"/>
      <c r="P778" s="380"/>
      <c r="Q778" s="380"/>
      <c r="R778" s="380"/>
      <c r="S778" s="380"/>
      <c r="T778" s="380"/>
      <c r="U778" s="380"/>
      <c r="V778" s="380"/>
      <c r="W778" s="380"/>
      <c r="X778" s="380"/>
      <c r="Y778" s="380"/>
      <c r="Z778" s="380"/>
      <c r="AA778" s="380"/>
      <c r="AB778" s="380"/>
      <c r="AC778" s="380"/>
      <c r="AD778" s="380"/>
      <c r="AE778" s="380"/>
      <c r="AF778" s="380"/>
      <c r="AG778" s="380"/>
      <c r="AH778" s="380"/>
      <c r="AI778" s="380"/>
      <c r="AJ778" s="380"/>
      <c r="AK778" s="380"/>
      <c r="AL778" s="380"/>
      <c r="AM778" s="380"/>
      <c r="AN778" s="380"/>
      <c r="AO778" s="380"/>
      <c r="AP778" s="380"/>
      <c r="AQ778" s="380"/>
      <c r="AR778" s="380"/>
      <c r="AS778" s="380"/>
      <c r="AT778" s="380"/>
      <c r="AU778" s="380"/>
      <c r="AV778" s="380"/>
      <c r="AW778" s="380"/>
      <c r="AX778" s="380"/>
      <c r="AY778" s="385"/>
      <c r="AZ778" s="385"/>
      <c r="BA778" s="385"/>
      <c r="BB778" s="385"/>
      <c r="BC778" s="385"/>
      <c r="BD778" s="268"/>
      <c r="BE778" s="364"/>
      <c r="BF778" s="82"/>
      <c r="BG778" s="82"/>
      <c r="BH778" s="82"/>
      <c r="BI778" s="98"/>
      <c r="BJ778" s="98"/>
      <c r="BK778" s="81"/>
      <c r="BR778" s="2"/>
      <c r="BS778" s="2"/>
      <c r="BT778" s="2"/>
      <c r="BU778" s="2"/>
      <c r="BV778" s="2"/>
      <c r="BW778" s="2"/>
      <c r="BX778" s="2"/>
      <c r="BY778" s="2"/>
      <c r="BZ778" s="2"/>
      <c r="CA778" s="2"/>
      <c r="CB778" s="2"/>
      <c r="CC778" s="2"/>
      <c r="CD778" s="2"/>
      <c r="CE778" s="2"/>
      <c r="CF778" s="2"/>
      <c r="CG778" s="2"/>
      <c r="CH778" s="2"/>
      <c r="CI778" s="2"/>
      <c r="CJ778" s="2"/>
      <c r="CK778" s="2"/>
      <c r="CL778" s="2"/>
      <c r="CM778" s="2"/>
      <c r="CN778" s="2"/>
      <c r="CO778" s="2"/>
      <c r="CP778" s="2"/>
      <c r="CQ778" s="2"/>
      <c r="CR778" s="2"/>
      <c r="CS778" s="2"/>
      <c r="CT778" s="2"/>
      <c r="CU778" s="2"/>
      <c r="CV778" s="2"/>
      <c r="CW778" s="2"/>
      <c r="CX778" s="2"/>
      <c r="CY778" s="2"/>
      <c r="CZ778" s="2"/>
      <c r="DA778" s="2"/>
      <c r="DB778" s="2"/>
      <c r="DC778" s="2"/>
      <c r="DD778" s="2"/>
      <c r="DE778" s="2"/>
      <c r="DF778" s="2"/>
      <c r="DG778" s="2"/>
      <c r="DH778" s="2"/>
      <c r="DI778" s="2"/>
      <c r="DJ778" s="2"/>
      <c r="DK778" s="2"/>
      <c r="DL778" s="2"/>
      <c r="DM778" s="2"/>
      <c r="DN778" s="2"/>
      <c r="DO778" s="2"/>
      <c r="DP778" s="2"/>
      <c r="DQ778" s="2"/>
      <c r="DR778" s="2"/>
      <c r="DS778" s="2"/>
      <c r="DT778" s="2"/>
      <c r="DU778" s="2"/>
      <c r="DV778" s="2"/>
      <c r="DW778" s="2"/>
      <c r="DX778" s="2"/>
      <c r="DY778" s="2"/>
      <c r="DZ778" s="2"/>
      <c r="EA778" s="2"/>
      <c r="EB778" s="2"/>
      <c r="EC778" s="2"/>
      <c r="ED778" s="2"/>
      <c r="EE778" s="2"/>
      <c r="EF778" s="2"/>
      <c r="EG778" s="2"/>
      <c r="EH778" s="2"/>
      <c r="EI778" s="2"/>
      <c r="EJ778" s="2"/>
      <c r="EK778" s="2"/>
      <c r="EL778" s="2"/>
      <c r="EM778" s="2"/>
      <c r="EN778" s="2"/>
      <c r="EO778" s="2"/>
      <c r="EP778" s="2"/>
      <c r="EQ778" s="2"/>
      <c r="ER778" s="2"/>
      <c r="ES778" s="2"/>
      <c r="ET778" s="2"/>
      <c r="EU778" s="2"/>
      <c r="EV778" s="2"/>
      <c r="EW778" s="2"/>
      <c r="EX778" s="2"/>
      <c r="EY778" s="2"/>
      <c r="EZ778" s="2"/>
      <c r="FA778" s="2"/>
      <c r="FB778" s="2"/>
      <c r="FC778" s="2"/>
      <c r="FD778" s="2"/>
      <c r="FE778" s="2"/>
      <c r="FF778" s="2"/>
      <c r="FG778" s="2"/>
      <c r="FH778" s="2"/>
      <c r="FI778" s="2"/>
      <c r="FJ778" s="2"/>
      <c r="FK778" s="2"/>
      <c r="FL778" s="2"/>
      <c r="FM778" s="2"/>
      <c r="FN778" s="2"/>
      <c r="FO778" s="2"/>
      <c r="FP778" s="2"/>
      <c r="FQ778" s="2"/>
      <c r="FR778" s="2"/>
      <c r="FS778" s="2"/>
      <c r="FT778" s="2"/>
      <c r="FU778" s="2"/>
      <c r="FV778" s="2"/>
      <c r="FW778" s="2"/>
      <c r="FX778" s="2"/>
      <c r="FY778" s="2"/>
      <c r="FZ778" s="2"/>
      <c r="GA778" s="2"/>
      <c r="GB778" s="2"/>
      <c r="GC778" s="2"/>
      <c r="GD778" s="2"/>
      <c r="GE778" s="2"/>
      <c r="GF778" s="2"/>
      <c r="GG778" s="2"/>
      <c r="GH778" s="2"/>
      <c r="GI778" s="2"/>
      <c r="GJ778" s="2"/>
      <c r="GK778" s="2"/>
      <c r="GL778" s="2"/>
      <c r="GM778" s="2"/>
      <c r="GN778" s="2"/>
      <c r="GO778" s="2"/>
      <c r="GP778" s="2"/>
    </row>
    <row r="779" spans="6:198" s="1" customFormat="1" ht="13.5" customHeight="1">
      <c r="F779" s="98"/>
      <c r="G779" s="307"/>
      <c r="H779" s="380"/>
      <c r="I779" s="380"/>
      <c r="J779" s="380"/>
      <c r="K779" s="380"/>
      <c r="L779" s="380"/>
      <c r="M779" s="380"/>
      <c r="N779" s="380"/>
      <c r="O779" s="380"/>
      <c r="P779" s="380"/>
      <c r="Q779" s="380"/>
      <c r="R779" s="380"/>
      <c r="S779" s="380"/>
      <c r="T779" s="380"/>
      <c r="U779" s="380"/>
      <c r="V779" s="380"/>
      <c r="W779" s="380"/>
      <c r="X779" s="380"/>
      <c r="Y779" s="380"/>
      <c r="Z779" s="380"/>
      <c r="AA779" s="380"/>
      <c r="AB779" s="380"/>
      <c r="AC779" s="380"/>
      <c r="AD779" s="380"/>
      <c r="AE779" s="380"/>
      <c r="AF779" s="380"/>
      <c r="AG779" s="380"/>
      <c r="AH779" s="380"/>
      <c r="AI779" s="380"/>
      <c r="AJ779" s="380"/>
      <c r="AK779" s="380"/>
      <c r="AL779" s="380"/>
      <c r="AM779" s="380"/>
      <c r="AN779" s="380"/>
      <c r="AO779" s="380"/>
      <c r="AP779" s="380"/>
      <c r="AQ779" s="380"/>
      <c r="AR779" s="380"/>
      <c r="AS779" s="380"/>
      <c r="AT779" s="380"/>
      <c r="AU779" s="380"/>
      <c r="AV779" s="380"/>
      <c r="AW779" s="380"/>
      <c r="AX779" s="380"/>
      <c r="AY779" s="385"/>
      <c r="AZ779" s="385"/>
      <c r="BA779" s="385"/>
      <c r="BB779" s="385"/>
      <c r="BC779" s="385"/>
      <c r="BD779" s="268"/>
      <c r="BE779" s="364"/>
      <c r="BF779" s="367"/>
      <c r="BG779" s="367"/>
      <c r="BH779" s="367"/>
      <c r="BI779" s="98"/>
      <c r="BJ779" s="98"/>
      <c r="BK779" s="81"/>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c r="DG779" s="2"/>
      <c r="DH779" s="2"/>
      <c r="DI779" s="2"/>
      <c r="DJ779" s="2"/>
      <c r="DK779" s="2"/>
      <c r="DL779" s="2"/>
      <c r="DM779" s="2"/>
      <c r="DN779" s="2"/>
      <c r="DO779" s="2"/>
      <c r="DP779" s="2"/>
      <c r="DQ779" s="2"/>
      <c r="DR779" s="2"/>
      <c r="DS779" s="2"/>
      <c r="DT779" s="2"/>
      <c r="DU779" s="2"/>
      <c r="DV779" s="2"/>
      <c r="DW779" s="2"/>
      <c r="DX779" s="2"/>
      <c r="DY779" s="2"/>
      <c r="DZ779" s="2"/>
      <c r="EA779" s="2"/>
      <c r="EB779" s="2"/>
      <c r="EC779" s="2"/>
      <c r="ED779" s="2"/>
      <c r="EE779" s="2"/>
      <c r="EF779" s="2"/>
      <c r="EG779" s="2"/>
      <c r="EH779" s="2"/>
      <c r="EI779" s="2"/>
      <c r="EJ779" s="2"/>
      <c r="EK779" s="2"/>
      <c r="EL779" s="2"/>
      <c r="EM779" s="2"/>
      <c r="EN779" s="2"/>
      <c r="EO779" s="2"/>
      <c r="EP779" s="2"/>
      <c r="EQ779" s="2"/>
      <c r="ER779" s="2"/>
      <c r="ES779" s="2"/>
      <c r="ET779" s="2"/>
      <c r="EU779" s="2"/>
      <c r="EV779" s="2"/>
      <c r="EW779" s="2"/>
      <c r="EX779" s="2"/>
      <c r="EY779" s="2"/>
      <c r="EZ779" s="2"/>
      <c r="FA779" s="2"/>
      <c r="FB779" s="2"/>
      <c r="FC779" s="2"/>
      <c r="FD779" s="2"/>
      <c r="FE779" s="2"/>
      <c r="FF779" s="2"/>
      <c r="FG779" s="2"/>
      <c r="FH779" s="2"/>
      <c r="FI779" s="2"/>
      <c r="FJ779" s="2"/>
      <c r="FK779" s="2"/>
      <c r="FL779" s="2"/>
      <c r="FM779" s="2"/>
      <c r="FN779" s="2"/>
      <c r="FO779" s="2"/>
      <c r="FP779" s="2"/>
      <c r="FQ779" s="2"/>
      <c r="FR779" s="2"/>
      <c r="FS779" s="2"/>
      <c r="FT779" s="2"/>
      <c r="FU779" s="2"/>
      <c r="FV779" s="2"/>
      <c r="FW779" s="2"/>
      <c r="FX779" s="2"/>
      <c r="FY779" s="2"/>
      <c r="FZ779" s="2"/>
      <c r="GA779" s="2"/>
      <c r="GB779" s="2"/>
      <c r="GC779" s="2"/>
      <c r="GD779" s="2"/>
      <c r="GE779" s="2"/>
      <c r="GF779" s="2"/>
      <c r="GG779" s="2"/>
      <c r="GH779" s="2"/>
      <c r="GI779" s="2"/>
      <c r="GJ779" s="2"/>
      <c r="GK779" s="2"/>
      <c r="GL779" s="2"/>
      <c r="GM779" s="2"/>
      <c r="GN779" s="2"/>
      <c r="GO779" s="2"/>
      <c r="GP779" s="2"/>
    </row>
    <row r="780" spans="6:198" s="1" customFormat="1" ht="13.5" customHeight="1">
      <c r="F780" s="98"/>
      <c r="G780" s="307"/>
      <c r="H780" s="380"/>
      <c r="I780" s="380"/>
      <c r="J780" s="380"/>
      <c r="K780" s="380"/>
      <c r="L780" s="380"/>
      <c r="M780" s="380"/>
      <c r="N780" s="380"/>
      <c r="O780" s="380"/>
      <c r="P780" s="380"/>
      <c r="Q780" s="380"/>
      <c r="R780" s="380"/>
      <c r="S780" s="380"/>
      <c r="T780" s="380"/>
      <c r="U780" s="380"/>
      <c r="V780" s="380"/>
      <c r="W780" s="380"/>
      <c r="X780" s="380"/>
      <c r="Y780" s="380"/>
      <c r="Z780" s="380"/>
      <c r="AA780" s="380"/>
      <c r="AB780" s="380"/>
      <c r="AC780" s="380"/>
      <c r="AD780" s="380"/>
      <c r="AE780" s="380"/>
      <c r="AF780" s="380"/>
      <c r="AG780" s="380"/>
      <c r="AH780" s="380"/>
      <c r="AI780" s="380"/>
      <c r="AJ780" s="380"/>
      <c r="AK780" s="380"/>
      <c r="AL780" s="380"/>
      <c r="AM780" s="380"/>
      <c r="AN780" s="380"/>
      <c r="AO780" s="380"/>
      <c r="AP780" s="380"/>
      <c r="AQ780" s="380"/>
      <c r="AR780" s="380"/>
      <c r="AS780" s="380"/>
      <c r="AT780" s="380"/>
      <c r="AU780" s="380"/>
      <c r="AV780" s="380"/>
      <c r="AW780" s="380"/>
      <c r="AX780" s="380"/>
      <c r="AY780" s="385"/>
      <c r="AZ780" s="385"/>
      <c r="BA780" s="385"/>
      <c r="BB780" s="385"/>
      <c r="BC780" s="385"/>
      <c r="BD780" s="268"/>
      <c r="BE780" s="364"/>
      <c r="BF780" s="393"/>
      <c r="BG780" s="82"/>
      <c r="BH780" s="82"/>
      <c r="BI780" s="98"/>
      <c r="BJ780" s="98"/>
      <c r="BK780" s="81"/>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c r="DC780" s="2"/>
      <c r="DD780" s="2"/>
      <c r="DE780" s="2"/>
      <c r="DF780" s="2"/>
      <c r="DG780" s="2"/>
      <c r="DH780" s="2"/>
      <c r="DI780" s="2"/>
      <c r="DJ780" s="2"/>
      <c r="DK780" s="2"/>
      <c r="DL780" s="2"/>
      <c r="DM780" s="2"/>
      <c r="DN780" s="2"/>
      <c r="DO780" s="2"/>
      <c r="DP780" s="2"/>
      <c r="DQ780" s="2"/>
      <c r="DR780" s="2"/>
      <c r="DS780" s="2"/>
      <c r="DT780" s="2"/>
      <c r="DU780" s="2"/>
      <c r="DV780" s="2"/>
      <c r="DW780" s="2"/>
      <c r="DX780" s="2"/>
      <c r="DY780" s="2"/>
      <c r="DZ780" s="2"/>
      <c r="EA780" s="2"/>
      <c r="EB780" s="2"/>
      <c r="EC780" s="2"/>
      <c r="ED780" s="2"/>
      <c r="EE780" s="2"/>
      <c r="EF780" s="2"/>
      <c r="EG780" s="2"/>
      <c r="EH780" s="2"/>
      <c r="EI780" s="2"/>
      <c r="EJ780" s="2"/>
      <c r="EK780" s="2"/>
      <c r="EL780" s="2"/>
      <c r="EM780" s="2"/>
      <c r="EN780" s="2"/>
      <c r="EO780" s="2"/>
      <c r="EP780" s="2"/>
      <c r="EQ780" s="2"/>
      <c r="ER780" s="2"/>
      <c r="ES780" s="2"/>
      <c r="ET780" s="2"/>
      <c r="EU780" s="2"/>
      <c r="EV780" s="2"/>
      <c r="EW780" s="2"/>
      <c r="EX780" s="2"/>
      <c r="EY780" s="2"/>
      <c r="EZ780" s="2"/>
      <c r="FA780" s="2"/>
      <c r="FB780" s="2"/>
      <c r="FC780" s="2"/>
      <c r="FD780" s="2"/>
      <c r="FE780" s="2"/>
      <c r="FF780" s="2"/>
      <c r="FG780" s="2"/>
      <c r="FH780" s="2"/>
      <c r="FI780" s="2"/>
      <c r="FJ780" s="2"/>
      <c r="FK780" s="2"/>
      <c r="FL780" s="2"/>
      <c r="FM780" s="2"/>
      <c r="FN780" s="2"/>
      <c r="FO780" s="2"/>
      <c r="FP780" s="2"/>
      <c r="FQ780" s="2"/>
      <c r="FR780" s="2"/>
      <c r="FS780" s="2"/>
      <c r="FT780" s="2"/>
      <c r="FU780" s="2"/>
      <c r="FV780" s="2"/>
      <c r="FW780" s="2"/>
      <c r="FX780" s="2"/>
      <c r="FY780" s="2"/>
      <c r="FZ780" s="2"/>
      <c r="GA780" s="2"/>
      <c r="GB780" s="2"/>
      <c r="GC780" s="2"/>
      <c r="GD780" s="2"/>
      <c r="GE780" s="2"/>
      <c r="GF780" s="2"/>
      <c r="GG780" s="2"/>
      <c r="GH780" s="2"/>
      <c r="GI780" s="2"/>
      <c r="GJ780" s="2"/>
      <c r="GK780" s="2"/>
      <c r="GL780" s="2"/>
      <c r="GM780" s="2"/>
      <c r="GN780" s="2"/>
      <c r="GO780" s="2"/>
      <c r="GP780" s="2"/>
    </row>
    <row r="781" spans="6:198" s="1" customFormat="1" ht="13.5" customHeight="1">
      <c r="F781" s="98"/>
      <c r="G781" s="161"/>
      <c r="H781" s="380"/>
      <c r="I781" s="380"/>
      <c r="J781" s="380"/>
      <c r="K781" s="380"/>
      <c r="L781" s="380"/>
      <c r="M781" s="380"/>
      <c r="N781" s="380"/>
      <c r="O781" s="380"/>
      <c r="P781" s="380"/>
      <c r="Q781" s="380"/>
      <c r="R781" s="380"/>
      <c r="S781" s="380"/>
      <c r="T781" s="380"/>
      <c r="U781" s="380"/>
      <c r="V781" s="380"/>
      <c r="W781" s="380"/>
      <c r="X781" s="380"/>
      <c r="Y781" s="380"/>
      <c r="Z781" s="380"/>
      <c r="AA781" s="380"/>
      <c r="AB781" s="380"/>
      <c r="AC781" s="380"/>
      <c r="AD781" s="380"/>
      <c r="AE781" s="380"/>
      <c r="AF781" s="380"/>
      <c r="AG781" s="380"/>
      <c r="AH781" s="380"/>
      <c r="AI781" s="380"/>
      <c r="AJ781" s="380"/>
      <c r="AK781" s="380"/>
      <c r="AL781" s="380"/>
      <c r="AM781" s="380"/>
      <c r="AN781" s="380"/>
      <c r="AO781" s="380"/>
      <c r="AP781" s="380"/>
      <c r="AQ781" s="380"/>
      <c r="AR781" s="380"/>
      <c r="AS781" s="380"/>
      <c r="AT781" s="380"/>
      <c r="AU781" s="380"/>
      <c r="AV781" s="380"/>
      <c r="AW781" s="380"/>
      <c r="AX781" s="380"/>
      <c r="AY781" s="385"/>
      <c r="AZ781" s="385"/>
      <c r="BA781" s="385"/>
      <c r="BB781" s="385"/>
      <c r="BC781" s="385"/>
      <c r="BD781" s="394"/>
      <c r="BE781" s="364"/>
      <c r="BF781" s="393"/>
      <c r="BG781" s="82"/>
      <c r="BH781" s="82"/>
      <c r="BI781" s="98"/>
      <c r="BJ781" s="98"/>
      <c r="BK781" s="81"/>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c r="CZ781" s="2"/>
      <c r="DA781" s="2"/>
      <c r="DB781" s="2"/>
      <c r="DC781" s="2"/>
      <c r="DD781" s="2"/>
      <c r="DE781" s="2"/>
      <c r="DF781" s="2"/>
      <c r="DG781" s="2"/>
      <c r="DH781" s="2"/>
      <c r="DI781" s="2"/>
      <c r="DJ781" s="2"/>
      <c r="DK781" s="2"/>
      <c r="DL781" s="2"/>
      <c r="DM781" s="2"/>
      <c r="DN781" s="2"/>
      <c r="DO781" s="2"/>
      <c r="DP781" s="2"/>
      <c r="DQ781" s="2"/>
      <c r="DR781" s="2"/>
      <c r="DS781" s="2"/>
      <c r="DT781" s="2"/>
      <c r="DU781" s="2"/>
      <c r="DV781" s="2"/>
      <c r="DW781" s="2"/>
      <c r="DX781" s="2"/>
      <c r="DY781" s="2"/>
      <c r="DZ781" s="2"/>
      <c r="EA781" s="2"/>
      <c r="EB781" s="2"/>
      <c r="EC781" s="2"/>
      <c r="ED781" s="2"/>
      <c r="EE781" s="2"/>
      <c r="EF781" s="2"/>
      <c r="EG781" s="2"/>
      <c r="EH781" s="2"/>
      <c r="EI781" s="2"/>
      <c r="EJ781" s="2"/>
      <c r="EK781" s="2"/>
      <c r="EL781" s="2"/>
      <c r="EM781" s="2"/>
      <c r="EN781" s="2"/>
      <c r="EO781" s="2"/>
      <c r="EP781" s="2"/>
      <c r="EQ781" s="2"/>
      <c r="ER781" s="2"/>
      <c r="ES781" s="2"/>
      <c r="ET781" s="2"/>
      <c r="EU781" s="2"/>
      <c r="EV781" s="2"/>
      <c r="EW781" s="2"/>
      <c r="EX781" s="2"/>
      <c r="EY781" s="2"/>
      <c r="EZ781" s="2"/>
      <c r="FA781" s="2"/>
      <c r="FB781" s="2"/>
      <c r="FC781" s="2"/>
      <c r="FD781" s="2"/>
      <c r="FE781" s="2"/>
      <c r="FF781" s="2"/>
      <c r="FG781" s="2"/>
      <c r="FH781" s="2"/>
      <c r="FI781" s="2"/>
      <c r="FJ781" s="2"/>
      <c r="FK781" s="2"/>
      <c r="FL781" s="2"/>
      <c r="FM781" s="2"/>
      <c r="FN781" s="2"/>
      <c r="FO781" s="2"/>
      <c r="FP781" s="2"/>
      <c r="FQ781" s="2"/>
      <c r="FR781" s="2"/>
      <c r="FS781" s="2"/>
      <c r="FT781" s="2"/>
      <c r="FU781" s="2"/>
      <c r="FV781" s="2"/>
      <c r="FW781" s="2"/>
      <c r="FX781" s="2"/>
      <c r="FY781" s="2"/>
      <c r="FZ781" s="2"/>
      <c r="GA781" s="2"/>
      <c r="GB781" s="2"/>
      <c r="GC781" s="2"/>
      <c r="GD781" s="2"/>
      <c r="GE781" s="2"/>
      <c r="GF781" s="2"/>
      <c r="GG781" s="2"/>
      <c r="GH781" s="2"/>
      <c r="GI781" s="2"/>
      <c r="GJ781" s="2"/>
      <c r="GK781" s="2"/>
      <c r="GL781" s="2"/>
      <c r="GM781" s="2"/>
      <c r="GN781" s="2"/>
      <c r="GO781" s="2"/>
      <c r="GP781" s="2"/>
    </row>
    <row r="782" spans="6:198" s="1" customFormat="1" ht="13.5" customHeight="1">
      <c r="F782" s="98"/>
      <c r="G782" s="161"/>
      <c r="H782" s="380"/>
      <c r="I782" s="380"/>
      <c r="J782" s="380"/>
      <c r="K782" s="380"/>
      <c r="L782" s="380"/>
      <c r="M782" s="380"/>
      <c r="N782" s="380"/>
      <c r="O782" s="380"/>
      <c r="P782" s="380"/>
      <c r="Q782" s="380"/>
      <c r="R782" s="380"/>
      <c r="S782" s="380"/>
      <c r="T782" s="380"/>
      <c r="U782" s="380"/>
      <c r="V782" s="380"/>
      <c r="W782" s="380"/>
      <c r="X782" s="380"/>
      <c r="Y782" s="380"/>
      <c r="Z782" s="380"/>
      <c r="AA782" s="380"/>
      <c r="AB782" s="380"/>
      <c r="AC782" s="380"/>
      <c r="AD782" s="380"/>
      <c r="AE782" s="380"/>
      <c r="AF782" s="380"/>
      <c r="AG782" s="380"/>
      <c r="AH782" s="380"/>
      <c r="AI782" s="380"/>
      <c r="AJ782" s="380"/>
      <c r="AK782" s="380"/>
      <c r="AL782" s="380"/>
      <c r="AM782" s="380"/>
      <c r="AN782" s="380"/>
      <c r="AO782" s="380"/>
      <c r="AP782" s="380"/>
      <c r="AQ782" s="380"/>
      <c r="AR782" s="380"/>
      <c r="AS782" s="380"/>
      <c r="AT782" s="380"/>
      <c r="AU782" s="380"/>
      <c r="AV782" s="380"/>
      <c r="AW782" s="380"/>
      <c r="AX782" s="380"/>
      <c r="AY782" s="385"/>
      <c r="AZ782" s="385"/>
      <c r="BA782" s="385"/>
      <c r="BB782" s="385"/>
      <c r="BC782" s="385"/>
      <c r="BD782" s="394"/>
      <c r="BE782" s="364"/>
      <c r="BF782" s="393"/>
      <c r="BG782" s="82"/>
      <c r="BH782" s="82"/>
      <c r="BI782" s="98"/>
      <c r="BJ782" s="98"/>
      <c r="BK782" s="81"/>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c r="DC782" s="2"/>
      <c r="DD782" s="2"/>
      <c r="DE782" s="2"/>
      <c r="DF782" s="2"/>
      <c r="DG782" s="2"/>
      <c r="DH782" s="2"/>
      <c r="DI782" s="2"/>
      <c r="DJ782" s="2"/>
      <c r="DK782" s="2"/>
      <c r="DL782" s="2"/>
      <c r="DM782" s="2"/>
      <c r="DN782" s="2"/>
      <c r="DO782" s="2"/>
      <c r="DP782" s="2"/>
      <c r="DQ782" s="2"/>
      <c r="DR782" s="2"/>
      <c r="DS782" s="2"/>
      <c r="DT782" s="2"/>
      <c r="DU782" s="2"/>
      <c r="DV782" s="2"/>
      <c r="DW782" s="2"/>
      <c r="DX782" s="2"/>
      <c r="DY782" s="2"/>
      <c r="DZ782" s="2"/>
      <c r="EA782" s="2"/>
      <c r="EB782" s="2"/>
      <c r="EC782" s="2"/>
      <c r="ED782" s="2"/>
      <c r="EE782" s="2"/>
      <c r="EF782" s="2"/>
      <c r="EG782" s="2"/>
      <c r="EH782" s="2"/>
      <c r="EI782" s="2"/>
      <c r="EJ782" s="2"/>
      <c r="EK782" s="2"/>
      <c r="EL782" s="2"/>
      <c r="EM782" s="2"/>
      <c r="EN782" s="2"/>
      <c r="EO782" s="2"/>
      <c r="EP782" s="2"/>
      <c r="EQ782" s="2"/>
      <c r="ER782" s="2"/>
      <c r="ES782" s="2"/>
      <c r="ET782" s="2"/>
      <c r="EU782" s="2"/>
      <c r="EV782" s="2"/>
      <c r="EW782" s="2"/>
      <c r="EX782" s="2"/>
      <c r="EY782" s="2"/>
      <c r="EZ782" s="2"/>
      <c r="FA782" s="2"/>
      <c r="FB782" s="2"/>
      <c r="FC782" s="2"/>
      <c r="FD782" s="2"/>
      <c r="FE782" s="2"/>
      <c r="FF782" s="2"/>
      <c r="FG782" s="2"/>
      <c r="FH782" s="2"/>
      <c r="FI782" s="2"/>
      <c r="FJ782" s="2"/>
      <c r="FK782" s="2"/>
      <c r="FL782" s="2"/>
      <c r="FM782" s="2"/>
      <c r="FN782" s="2"/>
      <c r="FO782" s="2"/>
      <c r="FP782" s="2"/>
      <c r="FQ782" s="2"/>
      <c r="FR782" s="2"/>
      <c r="FS782" s="2"/>
      <c r="FT782" s="2"/>
      <c r="FU782" s="2"/>
      <c r="FV782" s="2"/>
      <c r="FW782" s="2"/>
      <c r="FX782" s="2"/>
      <c r="FY782" s="2"/>
      <c r="FZ782" s="2"/>
      <c r="GA782" s="2"/>
      <c r="GB782" s="2"/>
      <c r="GC782" s="2"/>
      <c r="GD782" s="2"/>
      <c r="GE782" s="2"/>
      <c r="GF782" s="2"/>
      <c r="GG782" s="2"/>
      <c r="GH782" s="2"/>
      <c r="GI782" s="2"/>
      <c r="GJ782" s="2"/>
      <c r="GK782" s="2"/>
      <c r="GL782" s="2"/>
      <c r="GM782" s="2"/>
      <c r="GN782" s="2"/>
      <c r="GO782" s="2"/>
      <c r="GP782" s="2"/>
    </row>
    <row r="783" spans="6:198" s="1" customFormat="1" ht="13.5" customHeight="1">
      <c r="F783" s="98"/>
      <c r="G783" s="161"/>
      <c r="H783" s="380"/>
      <c r="I783" s="380"/>
      <c r="J783" s="380"/>
      <c r="K783" s="380"/>
      <c r="L783" s="380"/>
      <c r="M783" s="380"/>
      <c r="N783" s="380"/>
      <c r="O783" s="380"/>
      <c r="P783" s="380"/>
      <c r="Q783" s="380"/>
      <c r="R783" s="380"/>
      <c r="S783" s="380"/>
      <c r="T783" s="380"/>
      <c r="U783" s="380"/>
      <c r="V783" s="380"/>
      <c r="W783" s="380"/>
      <c r="X783" s="380"/>
      <c r="Y783" s="380"/>
      <c r="Z783" s="380"/>
      <c r="AA783" s="380"/>
      <c r="AB783" s="380"/>
      <c r="AC783" s="380"/>
      <c r="AD783" s="380"/>
      <c r="AE783" s="380"/>
      <c r="AF783" s="380"/>
      <c r="AG783" s="380"/>
      <c r="AH783" s="380"/>
      <c r="AI783" s="380"/>
      <c r="AJ783" s="380"/>
      <c r="AK783" s="380"/>
      <c r="AL783" s="380"/>
      <c r="AM783" s="380"/>
      <c r="AN783" s="380"/>
      <c r="AO783" s="380"/>
      <c r="AP783" s="380"/>
      <c r="AQ783" s="380"/>
      <c r="AR783" s="380"/>
      <c r="AS783" s="380"/>
      <c r="AT783" s="380"/>
      <c r="AU783" s="380"/>
      <c r="AV783" s="380"/>
      <c r="AW783" s="380"/>
      <c r="AX783" s="380"/>
      <c r="AY783" s="385"/>
      <c r="AZ783" s="385"/>
      <c r="BA783" s="385"/>
      <c r="BB783" s="385"/>
      <c r="BC783" s="385"/>
      <c r="BD783" s="372"/>
      <c r="BE783" s="364"/>
      <c r="BF783" s="393"/>
      <c r="BG783" s="82"/>
      <c r="BH783" s="82"/>
      <c r="BI783" s="98"/>
      <c r="BJ783" s="98"/>
      <c r="BK783" s="81"/>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c r="CZ783" s="2"/>
      <c r="DA783" s="2"/>
      <c r="DB783" s="2"/>
      <c r="DC783" s="2"/>
      <c r="DD783" s="2"/>
      <c r="DE783" s="2"/>
      <c r="DF783" s="2"/>
      <c r="DG783" s="2"/>
      <c r="DH783" s="2"/>
      <c r="DI783" s="2"/>
      <c r="DJ783" s="2"/>
      <c r="DK783" s="2"/>
      <c r="DL783" s="2"/>
      <c r="DM783" s="2"/>
      <c r="DN783" s="2"/>
      <c r="DO783" s="2"/>
      <c r="DP783" s="2"/>
      <c r="DQ783" s="2"/>
      <c r="DR783" s="2"/>
      <c r="DS783" s="2"/>
      <c r="DT783" s="2"/>
      <c r="DU783" s="2"/>
      <c r="DV783" s="2"/>
      <c r="DW783" s="2"/>
      <c r="DX783" s="2"/>
      <c r="DY783" s="2"/>
      <c r="DZ783" s="2"/>
      <c r="EA783" s="2"/>
      <c r="EB783" s="2"/>
      <c r="EC783" s="2"/>
      <c r="ED783" s="2"/>
      <c r="EE783" s="2"/>
      <c r="EF783" s="2"/>
      <c r="EG783" s="2"/>
      <c r="EH783" s="2"/>
      <c r="EI783" s="2"/>
      <c r="EJ783" s="2"/>
      <c r="EK783" s="2"/>
      <c r="EL783" s="2"/>
      <c r="EM783" s="2"/>
      <c r="EN783" s="2"/>
      <c r="EO783" s="2"/>
      <c r="EP783" s="2"/>
      <c r="EQ783" s="2"/>
      <c r="ER783" s="2"/>
      <c r="ES783" s="2"/>
      <c r="ET783" s="2"/>
      <c r="EU783" s="2"/>
      <c r="EV783" s="2"/>
      <c r="EW783" s="2"/>
      <c r="EX783" s="2"/>
      <c r="EY783" s="2"/>
      <c r="EZ783" s="2"/>
      <c r="FA783" s="2"/>
      <c r="FB783" s="2"/>
      <c r="FC783" s="2"/>
      <c r="FD783" s="2"/>
      <c r="FE783" s="2"/>
      <c r="FF783" s="2"/>
      <c r="FG783" s="2"/>
      <c r="FH783" s="2"/>
      <c r="FI783" s="2"/>
      <c r="FJ783" s="2"/>
      <c r="FK783" s="2"/>
      <c r="FL783" s="2"/>
      <c r="FM783" s="2"/>
      <c r="FN783" s="2"/>
      <c r="FO783" s="2"/>
      <c r="FP783" s="2"/>
      <c r="FQ783" s="2"/>
      <c r="FR783" s="2"/>
      <c r="FS783" s="2"/>
      <c r="FT783" s="2"/>
      <c r="FU783" s="2"/>
      <c r="FV783" s="2"/>
      <c r="FW783" s="2"/>
      <c r="FX783" s="2"/>
      <c r="FY783" s="2"/>
      <c r="FZ783" s="2"/>
      <c r="GA783" s="2"/>
      <c r="GB783" s="2"/>
      <c r="GC783" s="2"/>
      <c r="GD783" s="2"/>
      <c r="GE783" s="2"/>
      <c r="GF783" s="2"/>
      <c r="GG783" s="2"/>
      <c r="GH783" s="2"/>
      <c r="GI783" s="2"/>
      <c r="GJ783" s="2"/>
      <c r="GK783" s="2"/>
      <c r="GL783" s="2"/>
      <c r="GM783" s="2"/>
      <c r="GN783" s="2"/>
      <c r="GO783" s="2"/>
      <c r="GP783" s="2"/>
    </row>
    <row r="784" spans="6:198" s="1" customFormat="1" ht="13.5" customHeight="1">
      <c r="F784" s="98"/>
      <c r="G784" s="161"/>
      <c r="H784" s="380"/>
      <c r="I784" s="380"/>
      <c r="J784" s="380"/>
      <c r="K784" s="380"/>
      <c r="L784" s="380"/>
      <c r="M784" s="380"/>
      <c r="N784" s="380"/>
      <c r="O784" s="380"/>
      <c r="P784" s="380"/>
      <c r="Q784" s="380"/>
      <c r="R784" s="380"/>
      <c r="S784" s="380"/>
      <c r="T784" s="380"/>
      <c r="U784" s="380"/>
      <c r="V784" s="380"/>
      <c r="W784" s="380"/>
      <c r="X784" s="380"/>
      <c r="Y784" s="380"/>
      <c r="Z784" s="380"/>
      <c r="AA784" s="380"/>
      <c r="AB784" s="380"/>
      <c r="AC784" s="380"/>
      <c r="AD784" s="380"/>
      <c r="AE784" s="380"/>
      <c r="AF784" s="380"/>
      <c r="AG784" s="380"/>
      <c r="AH784" s="380"/>
      <c r="AI784" s="380"/>
      <c r="AJ784" s="380"/>
      <c r="AK784" s="380"/>
      <c r="AL784" s="380"/>
      <c r="AM784" s="380"/>
      <c r="AN784" s="380"/>
      <c r="AO784" s="380"/>
      <c r="AP784" s="380"/>
      <c r="AQ784" s="380"/>
      <c r="AR784" s="380"/>
      <c r="AS784" s="380"/>
      <c r="AT784" s="380"/>
      <c r="AU784" s="380"/>
      <c r="AV784" s="380"/>
      <c r="AW784" s="380"/>
      <c r="AX784" s="380"/>
      <c r="AY784" s="385"/>
      <c r="AZ784" s="385"/>
      <c r="BA784" s="385"/>
      <c r="BB784" s="385"/>
      <c r="BC784" s="385"/>
      <c r="BD784" s="268"/>
      <c r="BE784" s="268"/>
      <c r="BF784" s="393"/>
      <c r="BG784" s="82"/>
      <c r="BH784" s="82"/>
      <c r="BI784" s="98"/>
      <c r="BJ784" s="98"/>
      <c r="BK784" s="81"/>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c r="CT784" s="2"/>
      <c r="CU784" s="2"/>
      <c r="CV784" s="2"/>
      <c r="CW784" s="2"/>
      <c r="CX784" s="2"/>
      <c r="CY784" s="2"/>
      <c r="CZ784" s="2"/>
      <c r="DA784" s="2"/>
      <c r="DB784" s="2"/>
      <c r="DC784" s="2"/>
      <c r="DD784" s="2"/>
      <c r="DE784" s="2"/>
      <c r="DF784" s="2"/>
      <c r="DG784" s="2"/>
      <c r="DH784" s="2"/>
      <c r="DI784" s="2"/>
      <c r="DJ784" s="2"/>
      <c r="DK784" s="2"/>
      <c r="DL784" s="2"/>
      <c r="DM784" s="2"/>
      <c r="DN784" s="2"/>
      <c r="DO784" s="2"/>
      <c r="DP784" s="2"/>
      <c r="DQ784" s="2"/>
      <c r="DR784" s="2"/>
      <c r="DS784" s="2"/>
      <c r="DT784" s="2"/>
      <c r="DU784" s="2"/>
      <c r="DV784" s="2"/>
      <c r="DW784" s="2"/>
      <c r="DX784" s="2"/>
      <c r="DY784" s="2"/>
      <c r="DZ784" s="2"/>
      <c r="EA784" s="2"/>
      <c r="EB784" s="2"/>
      <c r="EC784" s="2"/>
      <c r="ED784" s="2"/>
      <c r="EE784" s="2"/>
      <c r="EF784" s="2"/>
      <c r="EG784" s="2"/>
      <c r="EH784" s="2"/>
      <c r="EI784" s="2"/>
      <c r="EJ784" s="2"/>
      <c r="EK784" s="2"/>
      <c r="EL784" s="2"/>
      <c r="EM784" s="2"/>
      <c r="EN784" s="2"/>
      <c r="EO784" s="2"/>
      <c r="EP784" s="2"/>
      <c r="EQ784" s="2"/>
      <c r="ER784" s="2"/>
      <c r="ES784" s="2"/>
      <c r="ET784" s="2"/>
      <c r="EU784" s="2"/>
      <c r="EV784" s="2"/>
      <c r="EW784" s="2"/>
      <c r="EX784" s="2"/>
      <c r="EY784" s="2"/>
      <c r="EZ784" s="2"/>
      <c r="FA784" s="2"/>
      <c r="FB784" s="2"/>
      <c r="FC784" s="2"/>
      <c r="FD784" s="2"/>
      <c r="FE784" s="2"/>
      <c r="FF784" s="2"/>
      <c r="FG784" s="2"/>
      <c r="FH784" s="2"/>
      <c r="FI784" s="2"/>
      <c r="FJ784" s="2"/>
      <c r="FK784" s="2"/>
      <c r="FL784" s="2"/>
      <c r="FM784" s="2"/>
      <c r="FN784" s="2"/>
      <c r="FO784" s="2"/>
      <c r="FP784" s="2"/>
      <c r="FQ784" s="2"/>
      <c r="FR784" s="2"/>
      <c r="FS784" s="2"/>
      <c r="FT784" s="2"/>
      <c r="FU784" s="2"/>
      <c r="FV784" s="2"/>
      <c r="FW784" s="2"/>
      <c r="FX784" s="2"/>
      <c r="FY784" s="2"/>
      <c r="FZ784" s="2"/>
      <c r="GA784" s="2"/>
      <c r="GB784" s="2"/>
      <c r="GC784" s="2"/>
      <c r="GD784" s="2"/>
      <c r="GE784" s="2"/>
      <c r="GF784" s="2"/>
      <c r="GG784" s="2"/>
      <c r="GH784" s="2"/>
      <c r="GI784" s="2"/>
      <c r="GJ784" s="2"/>
      <c r="GK784" s="2"/>
      <c r="GL784" s="2"/>
      <c r="GM784" s="2"/>
      <c r="GN784" s="2"/>
      <c r="GO784" s="2"/>
      <c r="GP784" s="2"/>
    </row>
    <row r="785" spans="6:198" s="1" customFormat="1" ht="13.5" customHeight="1">
      <c r="F785" s="98"/>
      <c r="G785" s="161"/>
      <c r="H785" s="380"/>
      <c r="I785" s="380"/>
      <c r="J785" s="380"/>
      <c r="K785" s="380"/>
      <c r="L785" s="380"/>
      <c r="M785" s="380"/>
      <c r="N785" s="380"/>
      <c r="O785" s="380"/>
      <c r="P785" s="380"/>
      <c r="Q785" s="380"/>
      <c r="R785" s="380"/>
      <c r="S785" s="380"/>
      <c r="T785" s="380"/>
      <c r="U785" s="380"/>
      <c r="V785" s="380"/>
      <c r="W785" s="380"/>
      <c r="X785" s="380"/>
      <c r="Y785" s="380"/>
      <c r="Z785" s="380"/>
      <c r="AA785" s="380"/>
      <c r="AB785" s="380"/>
      <c r="AC785" s="380"/>
      <c r="AD785" s="380"/>
      <c r="AE785" s="380"/>
      <c r="AF785" s="380"/>
      <c r="AG785" s="380"/>
      <c r="AH785" s="380"/>
      <c r="AI785" s="380"/>
      <c r="AJ785" s="380"/>
      <c r="AK785" s="380"/>
      <c r="AL785" s="380"/>
      <c r="AM785" s="380"/>
      <c r="AN785" s="380"/>
      <c r="AO785" s="380"/>
      <c r="AP785" s="380"/>
      <c r="AQ785" s="380"/>
      <c r="AR785" s="380"/>
      <c r="AS785" s="380"/>
      <c r="AT785" s="380"/>
      <c r="AU785" s="380"/>
      <c r="AV785" s="380"/>
      <c r="AW785" s="380"/>
      <c r="AX785" s="380"/>
      <c r="AY785" s="385"/>
      <c r="AZ785" s="385"/>
      <c r="BA785" s="385"/>
      <c r="BB785" s="385"/>
      <c r="BC785" s="385"/>
      <c r="BD785" s="18"/>
      <c r="BE785" s="82"/>
      <c r="BF785" s="393"/>
      <c r="BG785" s="82"/>
      <c r="BH785" s="82"/>
      <c r="BI785" s="98"/>
      <c r="BJ785" s="98"/>
      <c r="BK785" s="81"/>
      <c r="BR785" s="2"/>
      <c r="BS785" s="2"/>
      <c r="BT785" s="2"/>
      <c r="BU785" s="2"/>
      <c r="BV785" s="2"/>
      <c r="BW785" s="2"/>
      <c r="BX785" s="2"/>
      <c r="BY785" s="2"/>
      <c r="BZ785" s="2"/>
      <c r="CA785" s="2"/>
      <c r="CB785" s="2"/>
      <c r="CC785" s="2"/>
      <c r="CD785" s="2"/>
      <c r="CE785" s="2"/>
      <c r="CF785" s="2"/>
      <c r="CG785" s="2"/>
      <c r="CH785" s="2"/>
      <c r="CI785" s="2"/>
      <c r="CJ785" s="2"/>
      <c r="CK785" s="2"/>
      <c r="CL785" s="2"/>
      <c r="CM785" s="2"/>
      <c r="CN785" s="2"/>
      <c r="CO785" s="2"/>
      <c r="CP785" s="2"/>
      <c r="CQ785" s="2"/>
      <c r="CR785" s="2"/>
      <c r="CS785" s="2"/>
      <c r="CT785" s="2"/>
      <c r="CU785" s="2"/>
      <c r="CV785" s="2"/>
      <c r="CW785" s="2"/>
      <c r="CX785" s="2"/>
      <c r="CY785" s="2"/>
      <c r="CZ785" s="2"/>
      <c r="DA785" s="2"/>
      <c r="DB785" s="2"/>
      <c r="DC785" s="2"/>
      <c r="DD785" s="2"/>
      <c r="DE785" s="2"/>
      <c r="DF785" s="2"/>
      <c r="DG785" s="2"/>
      <c r="DH785" s="2"/>
      <c r="DI785" s="2"/>
      <c r="DJ785" s="2"/>
      <c r="DK785" s="2"/>
      <c r="DL785" s="2"/>
      <c r="DM785" s="2"/>
      <c r="DN785" s="2"/>
      <c r="DO785" s="2"/>
      <c r="DP785" s="2"/>
      <c r="DQ785" s="2"/>
      <c r="DR785" s="2"/>
      <c r="DS785" s="2"/>
      <c r="DT785" s="2"/>
      <c r="DU785" s="2"/>
      <c r="DV785" s="2"/>
      <c r="DW785" s="2"/>
      <c r="DX785" s="2"/>
      <c r="DY785" s="2"/>
      <c r="DZ785" s="2"/>
      <c r="EA785" s="2"/>
      <c r="EB785" s="2"/>
      <c r="EC785" s="2"/>
      <c r="ED785" s="2"/>
      <c r="EE785" s="2"/>
      <c r="EF785" s="2"/>
      <c r="EG785" s="2"/>
      <c r="EH785" s="2"/>
      <c r="EI785" s="2"/>
      <c r="EJ785" s="2"/>
      <c r="EK785" s="2"/>
      <c r="EL785" s="2"/>
      <c r="EM785" s="2"/>
      <c r="EN785" s="2"/>
      <c r="EO785" s="2"/>
      <c r="EP785" s="2"/>
      <c r="EQ785" s="2"/>
      <c r="ER785" s="2"/>
      <c r="ES785" s="2"/>
      <c r="ET785" s="2"/>
      <c r="EU785" s="2"/>
      <c r="EV785" s="2"/>
      <c r="EW785" s="2"/>
      <c r="EX785" s="2"/>
      <c r="EY785" s="2"/>
      <c r="EZ785" s="2"/>
      <c r="FA785" s="2"/>
      <c r="FB785" s="2"/>
      <c r="FC785" s="2"/>
      <c r="FD785" s="2"/>
      <c r="FE785" s="2"/>
      <c r="FF785" s="2"/>
      <c r="FG785" s="2"/>
      <c r="FH785" s="2"/>
      <c r="FI785" s="2"/>
      <c r="FJ785" s="2"/>
      <c r="FK785" s="2"/>
      <c r="FL785" s="2"/>
      <c r="FM785" s="2"/>
      <c r="FN785" s="2"/>
      <c r="FO785" s="2"/>
      <c r="FP785" s="2"/>
      <c r="FQ785" s="2"/>
      <c r="FR785" s="2"/>
      <c r="FS785" s="2"/>
      <c r="FT785" s="2"/>
      <c r="FU785" s="2"/>
      <c r="FV785" s="2"/>
      <c r="FW785" s="2"/>
      <c r="FX785" s="2"/>
      <c r="FY785" s="2"/>
      <c r="FZ785" s="2"/>
      <c r="GA785" s="2"/>
      <c r="GB785" s="2"/>
      <c r="GC785" s="2"/>
      <c r="GD785" s="2"/>
      <c r="GE785" s="2"/>
      <c r="GF785" s="2"/>
      <c r="GG785" s="2"/>
      <c r="GH785" s="2"/>
      <c r="GI785" s="2"/>
      <c r="GJ785" s="2"/>
      <c r="GK785" s="2"/>
      <c r="GL785" s="2"/>
      <c r="GM785" s="2"/>
      <c r="GN785" s="2"/>
      <c r="GO785" s="2"/>
      <c r="GP785" s="2"/>
    </row>
    <row r="786" spans="6:198" s="1" customFormat="1" ht="13.5" customHeight="1">
      <c r="F786" s="98"/>
      <c r="G786" s="161"/>
      <c r="H786" s="380"/>
      <c r="I786" s="380"/>
      <c r="J786" s="380"/>
      <c r="K786" s="380"/>
      <c r="L786" s="380"/>
      <c r="M786" s="380"/>
      <c r="N786" s="380"/>
      <c r="O786" s="380"/>
      <c r="P786" s="380"/>
      <c r="Q786" s="380"/>
      <c r="R786" s="380"/>
      <c r="S786" s="380"/>
      <c r="T786" s="380"/>
      <c r="U786" s="380"/>
      <c r="V786" s="380"/>
      <c r="W786" s="380"/>
      <c r="X786" s="380"/>
      <c r="Y786" s="380"/>
      <c r="Z786" s="380"/>
      <c r="AA786" s="380"/>
      <c r="AB786" s="380"/>
      <c r="AC786" s="380"/>
      <c r="AD786" s="380"/>
      <c r="AE786" s="380"/>
      <c r="AF786" s="380"/>
      <c r="AG786" s="380"/>
      <c r="AH786" s="380"/>
      <c r="AI786" s="380"/>
      <c r="AJ786" s="380"/>
      <c r="AK786" s="380"/>
      <c r="AL786" s="380"/>
      <c r="AM786" s="380"/>
      <c r="AN786" s="380"/>
      <c r="AO786" s="380"/>
      <c r="AP786" s="380"/>
      <c r="AQ786" s="380"/>
      <c r="AR786" s="380"/>
      <c r="AS786" s="380"/>
      <c r="AT786" s="380"/>
      <c r="AU786" s="380"/>
      <c r="AV786" s="380"/>
      <c r="AW786" s="380"/>
      <c r="AX786" s="380"/>
      <c r="AY786" s="385"/>
      <c r="AZ786" s="385"/>
      <c r="BA786" s="385"/>
      <c r="BB786" s="385"/>
      <c r="BC786" s="385"/>
      <c r="BD786" s="18"/>
      <c r="BE786" s="82"/>
      <c r="BF786" s="393"/>
      <c r="BG786" s="82"/>
      <c r="BH786" s="82"/>
      <c r="BI786" s="98"/>
      <c r="BJ786" s="98"/>
      <c r="BK786" s="81"/>
      <c r="BR786" s="2"/>
      <c r="BS786" s="2"/>
      <c r="BT786" s="2"/>
      <c r="BU786" s="2"/>
      <c r="BV786" s="2"/>
      <c r="BW786" s="2"/>
      <c r="BX786" s="2"/>
      <c r="BY786" s="2"/>
      <c r="BZ786" s="2"/>
      <c r="CA786" s="2"/>
      <c r="CB786" s="2"/>
      <c r="CC786" s="2"/>
      <c r="CD786" s="2"/>
      <c r="CE786" s="2"/>
      <c r="CF786" s="2"/>
      <c r="CG786" s="2"/>
      <c r="CH786" s="2"/>
      <c r="CI786" s="2"/>
      <c r="CJ786" s="2"/>
      <c r="CK786" s="2"/>
      <c r="CL786" s="2"/>
      <c r="CM786" s="2"/>
      <c r="CN786" s="2"/>
      <c r="CO786" s="2"/>
      <c r="CP786" s="2"/>
      <c r="CQ786" s="2"/>
      <c r="CR786" s="2"/>
      <c r="CS786" s="2"/>
      <c r="CT786" s="2"/>
      <c r="CU786" s="2"/>
      <c r="CV786" s="2"/>
      <c r="CW786" s="2"/>
      <c r="CX786" s="2"/>
      <c r="CY786" s="2"/>
      <c r="CZ786" s="2"/>
      <c r="DA786" s="2"/>
      <c r="DB786" s="2"/>
      <c r="DC786" s="2"/>
      <c r="DD786" s="2"/>
      <c r="DE786" s="2"/>
      <c r="DF786" s="2"/>
      <c r="DG786" s="2"/>
      <c r="DH786" s="2"/>
      <c r="DI786" s="2"/>
      <c r="DJ786" s="2"/>
      <c r="DK786" s="2"/>
      <c r="DL786" s="2"/>
      <c r="DM786" s="2"/>
      <c r="DN786" s="2"/>
      <c r="DO786" s="2"/>
      <c r="DP786" s="2"/>
      <c r="DQ786" s="2"/>
      <c r="DR786" s="2"/>
      <c r="DS786" s="2"/>
      <c r="DT786" s="2"/>
      <c r="DU786" s="2"/>
      <c r="DV786" s="2"/>
      <c r="DW786" s="2"/>
      <c r="DX786" s="2"/>
      <c r="DY786" s="2"/>
      <c r="DZ786" s="2"/>
      <c r="EA786" s="2"/>
      <c r="EB786" s="2"/>
      <c r="EC786" s="2"/>
      <c r="ED786" s="2"/>
      <c r="EE786" s="2"/>
      <c r="EF786" s="2"/>
      <c r="EG786" s="2"/>
      <c r="EH786" s="2"/>
      <c r="EI786" s="2"/>
      <c r="EJ786" s="2"/>
      <c r="EK786" s="2"/>
      <c r="EL786" s="2"/>
      <c r="EM786" s="2"/>
      <c r="EN786" s="2"/>
      <c r="EO786" s="2"/>
      <c r="EP786" s="2"/>
      <c r="EQ786" s="2"/>
      <c r="ER786" s="2"/>
      <c r="ES786" s="2"/>
      <c r="ET786" s="2"/>
      <c r="EU786" s="2"/>
      <c r="EV786" s="2"/>
      <c r="EW786" s="2"/>
      <c r="EX786" s="2"/>
      <c r="EY786" s="2"/>
      <c r="EZ786" s="2"/>
      <c r="FA786" s="2"/>
      <c r="FB786" s="2"/>
      <c r="FC786" s="2"/>
      <c r="FD786" s="2"/>
      <c r="FE786" s="2"/>
      <c r="FF786" s="2"/>
      <c r="FG786" s="2"/>
      <c r="FH786" s="2"/>
      <c r="FI786" s="2"/>
      <c r="FJ786" s="2"/>
      <c r="FK786" s="2"/>
      <c r="FL786" s="2"/>
      <c r="FM786" s="2"/>
      <c r="FN786" s="2"/>
      <c r="FO786" s="2"/>
      <c r="FP786" s="2"/>
      <c r="FQ786" s="2"/>
      <c r="FR786" s="2"/>
      <c r="FS786" s="2"/>
      <c r="FT786" s="2"/>
      <c r="FU786" s="2"/>
      <c r="FV786" s="2"/>
      <c r="FW786" s="2"/>
      <c r="FX786" s="2"/>
      <c r="FY786" s="2"/>
      <c r="FZ786" s="2"/>
      <c r="GA786" s="2"/>
      <c r="GB786" s="2"/>
      <c r="GC786" s="2"/>
      <c r="GD786" s="2"/>
      <c r="GE786" s="2"/>
      <c r="GF786" s="2"/>
      <c r="GG786" s="2"/>
      <c r="GH786" s="2"/>
      <c r="GI786" s="2"/>
      <c r="GJ786" s="2"/>
      <c r="GK786" s="2"/>
      <c r="GL786" s="2"/>
      <c r="GM786" s="2"/>
      <c r="GN786" s="2"/>
      <c r="GO786" s="2"/>
      <c r="GP786" s="2"/>
    </row>
    <row r="787" spans="6:198" s="1" customFormat="1" ht="13.5" customHeight="1">
      <c r="F787" s="98"/>
      <c r="G787" s="161"/>
      <c r="H787" s="380"/>
      <c r="I787" s="380"/>
      <c r="J787" s="380"/>
      <c r="K787" s="380"/>
      <c r="L787" s="380"/>
      <c r="M787" s="380"/>
      <c r="N787" s="380"/>
      <c r="O787" s="380"/>
      <c r="P787" s="380"/>
      <c r="Q787" s="380"/>
      <c r="R787" s="380"/>
      <c r="S787" s="380"/>
      <c r="T787" s="380"/>
      <c r="U787" s="380"/>
      <c r="V787" s="380"/>
      <c r="W787" s="380"/>
      <c r="X787" s="380"/>
      <c r="Y787" s="380"/>
      <c r="Z787" s="380"/>
      <c r="AA787" s="380"/>
      <c r="AB787" s="380"/>
      <c r="AC787" s="380"/>
      <c r="AD787" s="380"/>
      <c r="AE787" s="380"/>
      <c r="AF787" s="380"/>
      <c r="AG787" s="380"/>
      <c r="AH787" s="380"/>
      <c r="AI787" s="380"/>
      <c r="AJ787" s="380"/>
      <c r="AK787" s="380"/>
      <c r="AL787" s="380"/>
      <c r="AM787" s="380"/>
      <c r="AN787" s="380"/>
      <c r="AO787" s="380"/>
      <c r="AP787" s="380"/>
      <c r="AQ787" s="380"/>
      <c r="AR787" s="380"/>
      <c r="AS787" s="380"/>
      <c r="AT787" s="380"/>
      <c r="AU787" s="380"/>
      <c r="AV787" s="380"/>
      <c r="AW787" s="380"/>
      <c r="AX787" s="380"/>
      <c r="AY787" s="385"/>
      <c r="AZ787" s="385"/>
      <c r="BA787" s="385"/>
      <c r="BB787" s="385"/>
      <c r="BC787" s="385"/>
      <c r="BD787" s="18"/>
      <c r="BE787" s="82"/>
      <c r="BF787" s="82"/>
      <c r="BG787" s="82"/>
      <c r="BH787" s="82"/>
      <c r="BI787" s="98"/>
      <c r="BJ787" s="98"/>
      <c r="BK787" s="81"/>
      <c r="BR787" s="2"/>
      <c r="BS787" s="2"/>
      <c r="BT787" s="2"/>
      <c r="BU787" s="2"/>
      <c r="BV787" s="2"/>
      <c r="BW787" s="2"/>
      <c r="BX787" s="2"/>
      <c r="BY787" s="2"/>
      <c r="BZ787" s="2"/>
      <c r="CA787" s="2"/>
      <c r="CB787" s="2"/>
      <c r="CC787" s="2"/>
      <c r="CD787" s="2"/>
      <c r="CE787" s="2"/>
      <c r="CF787" s="2"/>
      <c r="CG787" s="2"/>
      <c r="CH787" s="2"/>
      <c r="CI787" s="2"/>
      <c r="CJ787" s="2"/>
      <c r="CK787" s="2"/>
      <c r="CL787" s="2"/>
      <c r="CM787" s="2"/>
      <c r="CN787" s="2"/>
      <c r="CO787" s="2"/>
      <c r="CP787" s="2"/>
      <c r="CQ787" s="2"/>
      <c r="CR787" s="2"/>
      <c r="CS787" s="2"/>
      <c r="CT787" s="2"/>
      <c r="CU787" s="2"/>
      <c r="CV787" s="2"/>
      <c r="CW787" s="2"/>
      <c r="CX787" s="2"/>
      <c r="CY787" s="2"/>
      <c r="CZ787" s="2"/>
      <c r="DA787" s="2"/>
      <c r="DB787" s="2"/>
      <c r="DC787" s="2"/>
      <c r="DD787" s="2"/>
      <c r="DE787" s="2"/>
      <c r="DF787" s="2"/>
      <c r="DG787" s="2"/>
      <c r="DH787" s="2"/>
      <c r="DI787" s="2"/>
      <c r="DJ787" s="2"/>
      <c r="DK787" s="2"/>
      <c r="DL787" s="2"/>
      <c r="DM787" s="2"/>
      <c r="DN787" s="2"/>
      <c r="DO787" s="2"/>
      <c r="DP787" s="2"/>
      <c r="DQ787" s="2"/>
      <c r="DR787" s="2"/>
      <c r="DS787" s="2"/>
      <c r="DT787" s="2"/>
      <c r="DU787" s="2"/>
      <c r="DV787" s="2"/>
      <c r="DW787" s="2"/>
      <c r="DX787" s="2"/>
      <c r="DY787" s="2"/>
      <c r="DZ787" s="2"/>
      <c r="EA787" s="2"/>
      <c r="EB787" s="2"/>
      <c r="EC787" s="2"/>
      <c r="ED787" s="2"/>
      <c r="EE787" s="2"/>
      <c r="EF787" s="2"/>
      <c r="EG787" s="2"/>
      <c r="EH787" s="2"/>
      <c r="EI787" s="2"/>
      <c r="EJ787" s="2"/>
      <c r="EK787" s="2"/>
      <c r="EL787" s="2"/>
      <c r="EM787" s="2"/>
      <c r="EN787" s="2"/>
      <c r="EO787" s="2"/>
      <c r="EP787" s="2"/>
      <c r="EQ787" s="2"/>
      <c r="ER787" s="2"/>
      <c r="ES787" s="2"/>
      <c r="ET787" s="2"/>
      <c r="EU787" s="2"/>
      <c r="EV787" s="2"/>
      <c r="EW787" s="2"/>
      <c r="EX787" s="2"/>
      <c r="EY787" s="2"/>
      <c r="EZ787" s="2"/>
      <c r="FA787" s="2"/>
      <c r="FB787" s="2"/>
      <c r="FC787" s="2"/>
      <c r="FD787" s="2"/>
      <c r="FE787" s="2"/>
      <c r="FF787" s="2"/>
      <c r="FG787" s="2"/>
      <c r="FH787" s="2"/>
      <c r="FI787" s="2"/>
      <c r="FJ787" s="2"/>
      <c r="FK787" s="2"/>
      <c r="FL787" s="2"/>
      <c r="FM787" s="2"/>
      <c r="FN787" s="2"/>
      <c r="FO787" s="2"/>
      <c r="FP787" s="2"/>
      <c r="FQ787" s="2"/>
      <c r="FR787" s="2"/>
      <c r="FS787" s="2"/>
      <c r="FT787" s="2"/>
      <c r="FU787" s="2"/>
      <c r="FV787" s="2"/>
      <c r="FW787" s="2"/>
      <c r="FX787" s="2"/>
      <c r="FY787" s="2"/>
      <c r="FZ787" s="2"/>
      <c r="GA787" s="2"/>
      <c r="GB787" s="2"/>
      <c r="GC787" s="2"/>
      <c r="GD787" s="2"/>
      <c r="GE787" s="2"/>
      <c r="GF787" s="2"/>
      <c r="GG787" s="2"/>
      <c r="GH787" s="2"/>
      <c r="GI787" s="2"/>
      <c r="GJ787" s="2"/>
      <c r="GK787" s="2"/>
      <c r="GL787" s="2"/>
      <c r="GM787" s="2"/>
      <c r="GN787" s="2"/>
      <c r="GO787" s="2"/>
      <c r="GP787" s="2"/>
    </row>
    <row r="788" spans="6:198" s="1" customFormat="1" ht="13.5" customHeight="1">
      <c r="F788" s="98"/>
      <c r="G788" s="161"/>
      <c r="H788" s="380"/>
      <c r="I788" s="380"/>
      <c r="J788" s="380"/>
      <c r="K788" s="380"/>
      <c r="L788" s="380"/>
      <c r="M788" s="380"/>
      <c r="N788" s="380"/>
      <c r="O788" s="380"/>
      <c r="P788" s="380"/>
      <c r="Q788" s="380"/>
      <c r="R788" s="380"/>
      <c r="S788" s="380"/>
      <c r="T788" s="380"/>
      <c r="U788" s="380"/>
      <c r="V788" s="380"/>
      <c r="W788" s="380"/>
      <c r="X788" s="380"/>
      <c r="Y788" s="380"/>
      <c r="Z788" s="380"/>
      <c r="AA788" s="380"/>
      <c r="AB788" s="380"/>
      <c r="AC788" s="380"/>
      <c r="AD788" s="380"/>
      <c r="AE788" s="380"/>
      <c r="AF788" s="380"/>
      <c r="AG788" s="380"/>
      <c r="AH788" s="380"/>
      <c r="AI788" s="380"/>
      <c r="AJ788" s="380"/>
      <c r="AK788" s="380"/>
      <c r="AL788" s="380"/>
      <c r="AM788" s="380"/>
      <c r="AN788" s="380"/>
      <c r="AO788" s="380"/>
      <c r="AP788" s="380"/>
      <c r="AQ788" s="380"/>
      <c r="AR788" s="380"/>
      <c r="AS788" s="380"/>
      <c r="AT788" s="380"/>
      <c r="AU788" s="380"/>
      <c r="AV788" s="380"/>
      <c r="AW788" s="380"/>
      <c r="AX788" s="380"/>
      <c r="AY788" s="378"/>
      <c r="AZ788" s="378"/>
      <c r="BA788" s="378"/>
      <c r="BB788" s="378"/>
      <c r="BC788" s="378"/>
      <c r="BD788" s="161"/>
      <c r="BE788" s="395"/>
      <c r="BF788" s="395"/>
      <c r="BG788" s="395"/>
      <c r="BH788" s="395"/>
      <c r="BI788" s="395"/>
      <c r="BJ788" s="395"/>
      <c r="BK788" s="81"/>
      <c r="BR788" s="2"/>
      <c r="BS788" s="2"/>
      <c r="BT788" s="2"/>
      <c r="BU788" s="2"/>
      <c r="BV788" s="2"/>
      <c r="BW788" s="2"/>
      <c r="BX788" s="2"/>
      <c r="BY788" s="2"/>
      <c r="BZ788" s="2"/>
      <c r="CA788" s="2"/>
      <c r="CB788" s="2"/>
      <c r="CC788" s="2"/>
      <c r="CD788" s="2"/>
      <c r="CE788" s="2"/>
      <c r="CF788" s="2"/>
      <c r="CG788" s="2"/>
      <c r="CH788" s="2"/>
      <c r="CI788" s="2"/>
      <c r="CJ788" s="2"/>
      <c r="CK788" s="2"/>
      <c r="CL788" s="2"/>
      <c r="CM788" s="2"/>
      <c r="CN788" s="2"/>
      <c r="CO788" s="2"/>
      <c r="CP788" s="2"/>
      <c r="CQ788" s="2"/>
      <c r="CR788" s="2"/>
      <c r="CS788" s="2"/>
      <c r="CT788" s="2"/>
      <c r="CU788" s="2"/>
      <c r="CV788" s="2"/>
      <c r="CW788" s="2"/>
      <c r="CX788" s="2"/>
      <c r="CY788" s="2"/>
      <c r="CZ788" s="2"/>
      <c r="DA788" s="2"/>
      <c r="DB788" s="2"/>
      <c r="DC788" s="2"/>
      <c r="DD788" s="2"/>
      <c r="DE788" s="2"/>
      <c r="DF788" s="2"/>
      <c r="DG788" s="2"/>
      <c r="DH788" s="2"/>
      <c r="DI788" s="2"/>
      <c r="DJ788" s="2"/>
      <c r="DK788" s="2"/>
      <c r="DL788" s="2"/>
      <c r="DM788" s="2"/>
      <c r="DN788" s="2"/>
      <c r="DO788" s="2"/>
      <c r="DP788" s="2"/>
      <c r="DQ788" s="2"/>
      <c r="DR788" s="2"/>
      <c r="DS788" s="2"/>
      <c r="DT788" s="2"/>
      <c r="DU788" s="2"/>
      <c r="DV788" s="2"/>
      <c r="DW788" s="2"/>
      <c r="DX788" s="2"/>
      <c r="DY788" s="2"/>
      <c r="DZ788" s="2"/>
      <c r="EA788" s="2"/>
      <c r="EB788" s="2"/>
      <c r="EC788" s="2"/>
      <c r="ED788" s="2"/>
      <c r="EE788" s="2"/>
      <c r="EF788" s="2"/>
      <c r="EG788" s="2"/>
      <c r="EH788" s="2"/>
      <c r="EI788" s="2"/>
      <c r="EJ788" s="2"/>
      <c r="EK788" s="2"/>
      <c r="EL788" s="2"/>
      <c r="EM788" s="2"/>
      <c r="EN788" s="2"/>
      <c r="EO788" s="2"/>
      <c r="EP788" s="2"/>
      <c r="EQ788" s="2"/>
      <c r="ER788" s="2"/>
      <c r="ES788" s="2"/>
      <c r="ET788" s="2"/>
      <c r="EU788" s="2"/>
      <c r="EV788" s="2"/>
      <c r="EW788" s="2"/>
      <c r="EX788" s="2"/>
      <c r="EY788" s="2"/>
      <c r="EZ788" s="2"/>
      <c r="FA788" s="2"/>
      <c r="FB788" s="2"/>
      <c r="FC788" s="2"/>
      <c r="FD788" s="2"/>
      <c r="FE788" s="2"/>
      <c r="FF788" s="2"/>
      <c r="FG788" s="2"/>
      <c r="FH788" s="2"/>
      <c r="FI788" s="2"/>
      <c r="FJ788" s="2"/>
      <c r="FK788" s="2"/>
      <c r="FL788" s="2"/>
      <c r="FM788" s="2"/>
      <c r="FN788" s="2"/>
      <c r="FO788" s="2"/>
      <c r="FP788" s="2"/>
      <c r="FQ788" s="2"/>
      <c r="FR788" s="2"/>
      <c r="FS788" s="2"/>
      <c r="FT788" s="2"/>
      <c r="FU788" s="2"/>
      <c r="FV788" s="2"/>
      <c r="FW788" s="2"/>
      <c r="FX788" s="2"/>
      <c r="FY788" s="2"/>
      <c r="FZ788" s="2"/>
      <c r="GA788" s="2"/>
      <c r="GB788" s="2"/>
      <c r="GC788" s="2"/>
      <c r="GD788" s="2"/>
      <c r="GE788" s="2"/>
      <c r="GF788" s="2"/>
      <c r="GG788" s="2"/>
      <c r="GH788" s="2"/>
      <c r="GI788" s="2"/>
      <c r="GJ788" s="2"/>
      <c r="GK788" s="2"/>
      <c r="GL788" s="2"/>
      <c r="GM788" s="2"/>
      <c r="GN788" s="2"/>
      <c r="GO788" s="2"/>
      <c r="GP788" s="2"/>
    </row>
    <row r="789" spans="6:198" s="1" customFormat="1" ht="13.5" customHeight="1">
      <c r="F789" s="98"/>
      <c r="G789" s="161"/>
      <c r="H789" s="380"/>
      <c r="I789" s="380"/>
      <c r="J789" s="380"/>
      <c r="K789" s="380"/>
      <c r="L789" s="380"/>
      <c r="M789" s="380"/>
      <c r="N789" s="380"/>
      <c r="O789" s="380"/>
      <c r="P789" s="380"/>
      <c r="Q789" s="380"/>
      <c r="R789" s="380"/>
      <c r="S789" s="380"/>
      <c r="T789" s="380"/>
      <c r="U789" s="380"/>
      <c r="V789" s="380"/>
      <c r="W789" s="380"/>
      <c r="X789" s="380"/>
      <c r="Y789" s="380"/>
      <c r="Z789" s="380"/>
      <c r="AA789" s="380"/>
      <c r="AB789" s="380"/>
      <c r="AC789" s="380"/>
      <c r="AD789" s="380"/>
      <c r="AE789" s="380"/>
      <c r="AF789" s="380"/>
      <c r="AG789" s="380"/>
      <c r="AH789" s="380"/>
      <c r="AI789" s="380"/>
      <c r="AJ789" s="380"/>
      <c r="AK789" s="380"/>
      <c r="AL789" s="380"/>
      <c r="AM789" s="380"/>
      <c r="AN789" s="380"/>
      <c r="AO789" s="380"/>
      <c r="AP789" s="380"/>
      <c r="AQ789" s="380"/>
      <c r="AR789" s="380"/>
      <c r="AS789" s="380"/>
      <c r="AT789" s="380"/>
      <c r="AU789" s="380"/>
      <c r="AV789" s="380"/>
      <c r="AW789" s="380"/>
      <c r="AX789" s="380"/>
      <c r="AY789" s="378"/>
      <c r="AZ789" s="378"/>
      <c r="BA789" s="378"/>
      <c r="BB789" s="378"/>
      <c r="BC789" s="378"/>
      <c r="BD789" s="161"/>
      <c r="BE789" s="396"/>
      <c r="BF789" s="396"/>
      <c r="BG789" s="396"/>
      <c r="BH789" s="396"/>
      <c r="BI789" s="396"/>
      <c r="BJ789" s="396"/>
      <c r="BK789" s="81"/>
      <c r="BR789" s="2"/>
      <c r="BS789" s="2"/>
      <c r="BT789" s="2"/>
      <c r="BU789" s="2"/>
      <c r="BV789" s="2"/>
      <c r="BW789" s="2"/>
      <c r="BX789" s="2"/>
      <c r="BY789" s="2"/>
      <c r="BZ789" s="2"/>
      <c r="CA789" s="2"/>
      <c r="CB789" s="2"/>
      <c r="CC789" s="2"/>
      <c r="CD789" s="2"/>
      <c r="CE789" s="2"/>
      <c r="CF789" s="2"/>
      <c r="CG789" s="2"/>
      <c r="CH789" s="2"/>
      <c r="CI789" s="2"/>
      <c r="CJ789" s="2"/>
      <c r="CK789" s="2"/>
      <c r="CL789" s="2"/>
      <c r="CM789" s="2"/>
      <c r="CN789" s="2"/>
      <c r="CO789" s="2"/>
      <c r="CP789" s="2"/>
      <c r="CQ789" s="2"/>
      <c r="CR789" s="2"/>
      <c r="CS789" s="2"/>
      <c r="CT789" s="2"/>
      <c r="CU789" s="2"/>
      <c r="CV789" s="2"/>
      <c r="CW789" s="2"/>
      <c r="CX789" s="2"/>
      <c r="CY789" s="2"/>
      <c r="CZ789" s="2"/>
      <c r="DA789" s="2"/>
      <c r="DB789" s="2"/>
      <c r="DC789" s="2"/>
      <c r="DD789" s="2"/>
      <c r="DE789" s="2"/>
      <c r="DF789" s="2"/>
      <c r="DG789" s="2"/>
      <c r="DH789" s="2"/>
      <c r="DI789" s="2"/>
      <c r="DJ789" s="2"/>
      <c r="DK789" s="2"/>
      <c r="DL789" s="2"/>
      <c r="DM789" s="2"/>
      <c r="DN789" s="2"/>
      <c r="DO789" s="2"/>
      <c r="DP789" s="2"/>
      <c r="DQ789" s="2"/>
      <c r="DR789" s="2"/>
      <c r="DS789" s="2"/>
      <c r="DT789" s="2"/>
      <c r="DU789" s="2"/>
      <c r="DV789" s="2"/>
      <c r="DW789" s="2"/>
      <c r="DX789" s="2"/>
      <c r="DY789" s="2"/>
      <c r="DZ789" s="2"/>
      <c r="EA789" s="2"/>
      <c r="EB789" s="2"/>
      <c r="EC789" s="2"/>
      <c r="ED789" s="2"/>
      <c r="EE789" s="2"/>
      <c r="EF789" s="2"/>
      <c r="EG789" s="2"/>
      <c r="EH789" s="2"/>
      <c r="EI789" s="2"/>
      <c r="EJ789" s="2"/>
      <c r="EK789" s="2"/>
      <c r="EL789" s="2"/>
      <c r="EM789" s="2"/>
      <c r="EN789" s="2"/>
      <c r="EO789" s="2"/>
      <c r="EP789" s="2"/>
      <c r="EQ789" s="2"/>
      <c r="ER789" s="2"/>
      <c r="ES789" s="2"/>
      <c r="ET789" s="2"/>
      <c r="EU789" s="2"/>
      <c r="EV789" s="2"/>
      <c r="EW789" s="2"/>
      <c r="EX789" s="2"/>
      <c r="EY789" s="2"/>
      <c r="EZ789" s="2"/>
      <c r="FA789" s="2"/>
      <c r="FB789" s="2"/>
      <c r="FC789" s="2"/>
      <c r="FD789" s="2"/>
      <c r="FE789" s="2"/>
      <c r="FF789" s="2"/>
      <c r="FG789" s="2"/>
      <c r="FH789" s="2"/>
      <c r="FI789" s="2"/>
      <c r="FJ789" s="2"/>
      <c r="FK789" s="2"/>
      <c r="FL789" s="2"/>
      <c r="FM789" s="2"/>
      <c r="FN789" s="2"/>
      <c r="FO789" s="2"/>
      <c r="FP789" s="2"/>
      <c r="FQ789" s="2"/>
      <c r="FR789" s="2"/>
      <c r="FS789" s="2"/>
      <c r="FT789" s="2"/>
      <c r="FU789" s="2"/>
      <c r="FV789" s="2"/>
      <c r="FW789" s="2"/>
      <c r="FX789" s="2"/>
      <c r="FY789" s="2"/>
      <c r="FZ789" s="2"/>
      <c r="GA789" s="2"/>
      <c r="GB789" s="2"/>
      <c r="GC789" s="2"/>
      <c r="GD789" s="2"/>
      <c r="GE789" s="2"/>
      <c r="GF789" s="2"/>
      <c r="GG789" s="2"/>
      <c r="GH789" s="2"/>
      <c r="GI789" s="2"/>
      <c r="GJ789" s="2"/>
      <c r="GK789" s="2"/>
      <c r="GL789" s="2"/>
      <c r="GM789" s="2"/>
      <c r="GN789" s="2"/>
      <c r="GO789" s="2"/>
      <c r="GP789" s="2"/>
    </row>
    <row r="790" spans="6:198" s="1" customFormat="1" ht="13.5" customHeight="1">
      <c r="F790" s="98"/>
      <c r="G790" s="161"/>
      <c r="H790" s="161"/>
      <c r="I790" s="380"/>
      <c r="J790" s="380"/>
      <c r="K790" s="380"/>
      <c r="L790" s="380"/>
      <c r="M790" s="380"/>
      <c r="N790" s="380"/>
      <c r="O790" s="380"/>
      <c r="P790" s="380"/>
      <c r="Q790" s="380"/>
      <c r="R790" s="380"/>
      <c r="S790" s="380"/>
      <c r="T790" s="380"/>
      <c r="U790" s="380"/>
      <c r="V790" s="380"/>
      <c r="W790" s="380"/>
      <c r="X790" s="380"/>
      <c r="Y790" s="380"/>
      <c r="Z790" s="380"/>
      <c r="AA790" s="380"/>
      <c r="AB790" s="380"/>
      <c r="AC790" s="380"/>
      <c r="AD790" s="380"/>
      <c r="AE790" s="380"/>
      <c r="AF790" s="380"/>
      <c r="AG790" s="380"/>
      <c r="AH790" s="380"/>
      <c r="AI790" s="380"/>
      <c r="AJ790" s="380"/>
      <c r="AK790" s="380"/>
      <c r="AL790" s="380"/>
      <c r="AM790" s="380"/>
      <c r="AN790" s="380"/>
      <c r="AO790" s="380"/>
      <c r="AP790" s="380"/>
      <c r="AQ790" s="380"/>
      <c r="AR790" s="380"/>
      <c r="AS790" s="380"/>
      <c r="AT790" s="380"/>
      <c r="AU790" s="380"/>
      <c r="AV790" s="380"/>
      <c r="AW790" s="380"/>
      <c r="AX790" s="380"/>
      <c r="AY790" s="378"/>
      <c r="AZ790" s="378"/>
      <c r="BA790" s="378"/>
      <c r="BB790" s="378"/>
      <c r="BC790" s="378"/>
      <c r="BD790" s="161"/>
      <c r="BE790" s="396"/>
      <c r="BF790" s="396"/>
      <c r="BG790" s="396"/>
      <c r="BH790" s="396"/>
      <c r="BI790" s="396"/>
      <c r="BJ790" s="396"/>
      <c r="BK790" s="81"/>
      <c r="BR790" s="2"/>
      <c r="BS790" s="2"/>
      <c r="BT790" s="2"/>
      <c r="BU790" s="2"/>
      <c r="BV790" s="2"/>
      <c r="BW790" s="2"/>
      <c r="BX790" s="2"/>
      <c r="BY790" s="2"/>
      <c r="BZ790" s="2"/>
      <c r="CA790" s="2"/>
      <c r="CB790" s="2"/>
      <c r="CC790" s="2"/>
      <c r="CD790" s="2"/>
      <c r="CE790" s="2"/>
      <c r="CF790" s="2"/>
      <c r="CG790" s="2"/>
      <c r="CH790" s="2"/>
      <c r="CI790" s="2"/>
      <c r="CJ790" s="2"/>
      <c r="CK790" s="2"/>
      <c r="CL790" s="2"/>
      <c r="CM790" s="2"/>
      <c r="CN790" s="2"/>
      <c r="CO790" s="2"/>
      <c r="CP790" s="2"/>
      <c r="CQ790" s="2"/>
      <c r="CR790" s="2"/>
      <c r="CS790" s="2"/>
      <c r="CT790" s="2"/>
      <c r="CU790" s="2"/>
      <c r="CV790" s="2"/>
      <c r="CW790" s="2"/>
      <c r="CX790" s="2"/>
      <c r="CY790" s="2"/>
      <c r="CZ790" s="2"/>
      <c r="DA790" s="2"/>
      <c r="DB790" s="2"/>
      <c r="DC790" s="2"/>
      <c r="DD790" s="2"/>
      <c r="DE790" s="2"/>
      <c r="DF790" s="2"/>
      <c r="DG790" s="2"/>
      <c r="DH790" s="2"/>
      <c r="DI790" s="2"/>
      <c r="DJ790" s="2"/>
      <c r="DK790" s="2"/>
      <c r="DL790" s="2"/>
      <c r="DM790" s="2"/>
      <c r="DN790" s="2"/>
      <c r="DO790" s="2"/>
      <c r="DP790" s="2"/>
      <c r="DQ790" s="2"/>
      <c r="DR790" s="2"/>
      <c r="DS790" s="2"/>
      <c r="DT790" s="2"/>
      <c r="DU790" s="2"/>
      <c r="DV790" s="2"/>
      <c r="DW790" s="2"/>
      <c r="DX790" s="2"/>
      <c r="DY790" s="2"/>
      <c r="DZ790" s="2"/>
      <c r="EA790" s="2"/>
      <c r="EB790" s="2"/>
      <c r="EC790" s="2"/>
      <c r="ED790" s="2"/>
      <c r="EE790" s="2"/>
      <c r="EF790" s="2"/>
      <c r="EG790" s="2"/>
      <c r="EH790" s="2"/>
      <c r="EI790" s="2"/>
      <c r="EJ790" s="2"/>
      <c r="EK790" s="2"/>
      <c r="EL790" s="2"/>
      <c r="EM790" s="2"/>
      <c r="EN790" s="2"/>
      <c r="EO790" s="2"/>
      <c r="EP790" s="2"/>
      <c r="EQ790" s="2"/>
      <c r="ER790" s="2"/>
      <c r="ES790" s="2"/>
      <c r="ET790" s="2"/>
      <c r="EU790" s="2"/>
      <c r="EV790" s="2"/>
      <c r="EW790" s="2"/>
      <c r="EX790" s="2"/>
      <c r="EY790" s="2"/>
      <c r="EZ790" s="2"/>
      <c r="FA790" s="2"/>
      <c r="FB790" s="2"/>
      <c r="FC790" s="2"/>
      <c r="FD790" s="2"/>
      <c r="FE790" s="2"/>
      <c r="FF790" s="2"/>
      <c r="FG790" s="2"/>
      <c r="FH790" s="2"/>
      <c r="FI790" s="2"/>
      <c r="FJ790" s="2"/>
      <c r="FK790" s="2"/>
      <c r="FL790" s="2"/>
      <c r="FM790" s="2"/>
      <c r="FN790" s="2"/>
      <c r="FO790" s="2"/>
      <c r="FP790" s="2"/>
      <c r="FQ790" s="2"/>
      <c r="FR790" s="2"/>
      <c r="FS790" s="2"/>
      <c r="FT790" s="2"/>
      <c r="FU790" s="2"/>
      <c r="FV790" s="2"/>
      <c r="FW790" s="2"/>
      <c r="FX790" s="2"/>
      <c r="FY790" s="2"/>
      <c r="FZ790" s="2"/>
      <c r="GA790" s="2"/>
      <c r="GB790" s="2"/>
      <c r="GC790" s="2"/>
      <c r="GD790" s="2"/>
      <c r="GE790" s="2"/>
      <c r="GF790" s="2"/>
      <c r="GG790" s="2"/>
      <c r="GH790" s="2"/>
      <c r="GI790" s="2"/>
      <c r="GJ790" s="2"/>
      <c r="GK790" s="2"/>
      <c r="GL790" s="2"/>
      <c r="GM790" s="2"/>
      <c r="GN790" s="2"/>
      <c r="GO790" s="2"/>
      <c r="GP790" s="2"/>
    </row>
    <row r="791" spans="6:198" s="1" customFormat="1" ht="13.5" customHeight="1">
      <c r="F791" s="98"/>
      <c r="G791" s="161"/>
      <c r="H791" s="380"/>
      <c r="I791" s="380"/>
      <c r="J791" s="380"/>
      <c r="K791" s="380"/>
      <c r="L791" s="380"/>
      <c r="M791" s="380"/>
      <c r="N791" s="380"/>
      <c r="O791" s="380"/>
      <c r="P791" s="380"/>
      <c r="Q791" s="380"/>
      <c r="R791" s="380"/>
      <c r="S791" s="380"/>
      <c r="T791" s="380"/>
      <c r="U791" s="380"/>
      <c r="V791" s="380"/>
      <c r="W791" s="380"/>
      <c r="X791" s="380"/>
      <c r="Y791" s="380"/>
      <c r="Z791" s="380"/>
      <c r="AA791" s="380"/>
      <c r="AB791" s="380"/>
      <c r="AC791" s="380"/>
      <c r="AD791" s="380"/>
      <c r="AE791" s="380"/>
      <c r="AF791" s="380"/>
      <c r="AG791" s="380"/>
      <c r="AH791" s="380"/>
      <c r="AI791" s="380"/>
      <c r="AJ791" s="380"/>
      <c r="AK791" s="380"/>
      <c r="AL791" s="380"/>
      <c r="AM791" s="380"/>
      <c r="AN791" s="380"/>
      <c r="AO791" s="380"/>
      <c r="AP791" s="380"/>
      <c r="AQ791" s="380"/>
      <c r="AR791" s="380"/>
      <c r="AS791" s="380"/>
      <c r="AT791" s="380"/>
      <c r="AU791" s="380"/>
      <c r="AV791" s="380"/>
      <c r="AW791" s="380"/>
      <c r="AX791" s="380"/>
      <c r="AY791" s="385"/>
      <c r="AZ791" s="385"/>
      <c r="BA791" s="385"/>
      <c r="BB791" s="385"/>
      <c r="BC791" s="385"/>
      <c r="BD791" s="161"/>
      <c r="BE791" s="397"/>
      <c r="BF791" s="397"/>
      <c r="BG791" s="397"/>
      <c r="BH791" s="397"/>
      <c r="BI791" s="397"/>
      <c r="BJ791" s="397"/>
      <c r="BK791" s="81"/>
      <c r="BR791" s="2"/>
      <c r="BS791" s="2"/>
      <c r="BT791" s="2"/>
      <c r="BU791" s="2"/>
      <c r="BV791" s="2"/>
      <c r="BW791" s="2"/>
      <c r="BX791" s="2"/>
      <c r="BY791" s="2"/>
      <c r="BZ791" s="2"/>
      <c r="CA791" s="2"/>
      <c r="CB791" s="2"/>
      <c r="CC791" s="2"/>
      <c r="CD791" s="2"/>
      <c r="CE791" s="2"/>
      <c r="CF791" s="2"/>
      <c r="CG791" s="2"/>
      <c r="CH791" s="2"/>
      <c r="CI791" s="2"/>
      <c r="CJ791" s="2"/>
      <c r="CK791" s="2"/>
      <c r="CL791" s="2"/>
      <c r="CM791" s="2"/>
      <c r="CN791" s="2"/>
      <c r="CO791" s="2"/>
      <c r="CP791" s="2"/>
      <c r="CQ791" s="2"/>
      <c r="CR791" s="2"/>
      <c r="CS791" s="2"/>
      <c r="CT791" s="2"/>
      <c r="CU791" s="2"/>
      <c r="CV791" s="2"/>
      <c r="CW791" s="2"/>
      <c r="CX791" s="2"/>
      <c r="CY791" s="2"/>
      <c r="CZ791" s="2"/>
      <c r="DA791" s="2"/>
      <c r="DB791" s="2"/>
      <c r="DC791" s="2"/>
      <c r="DD791" s="2"/>
      <c r="DE791" s="2"/>
      <c r="DF791" s="2"/>
      <c r="DG791" s="2"/>
      <c r="DH791" s="2"/>
      <c r="DI791" s="2"/>
      <c r="DJ791" s="2"/>
      <c r="DK791" s="2"/>
      <c r="DL791" s="2"/>
      <c r="DM791" s="2"/>
      <c r="DN791" s="2"/>
      <c r="DO791" s="2"/>
      <c r="DP791" s="2"/>
      <c r="DQ791" s="2"/>
      <c r="DR791" s="2"/>
      <c r="DS791" s="2"/>
      <c r="DT791" s="2"/>
      <c r="DU791" s="2"/>
      <c r="DV791" s="2"/>
      <c r="DW791" s="2"/>
      <c r="DX791" s="2"/>
      <c r="DY791" s="2"/>
      <c r="DZ791" s="2"/>
      <c r="EA791" s="2"/>
      <c r="EB791" s="2"/>
      <c r="EC791" s="2"/>
      <c r="ED791" s="2"/>
      <c r="EE791" s="2"/>
      <c r="EF791" s="2"/>
      <c r="EG791" s="2"/>
      <c r="EH791" s="2"/>
      <c r="EI791" s="2"/>
      <c r="EJ791" s="2"/>
      <c r="EK791" s="2"/>
      <c r="EL791" s="2"/>
      <c r="EM791" s="2"/>
      <c r="EN791" s="2"/>
      <c r="EO791" s="2"/>
      <c r="EP791" s="2"/>
      <c r="EQ791" s="2"/>
      <c r="ER791" s="2"/>
      <c r="ES791" s="2"/>
      <c r="ET791" s="2"/>
      <c r="EU791" s="2"/>
      <c r="EV791" s="2"/>
      <c r="EW791" s="2"/>
      <c r="EX791" s="2"/>
      <c r="EY791" s="2"/>
      <c r="EZ791" s="2"/>
      <c r="FA791" s="2"/>
      <c r="FB791" s="2"/>
      <c r="FC791" s="2"/>
      <c r="FD791" s="2"/>
      <c r="FE791" s="2"/>
      <c r="FF791" s="2"/>
      <c r="FG791" s="2"/>
      <c r="FH791" s="2"/>
      <c r="FI791" s="2"/>
      <c r="FJ791" s="2"/>
      <c r="FK791" s="2"/>
      <c r="FL791" s="2"/>
      <c r="FM791" s="2"/>
      <c r="FN791" s="2"/>
      <c r="FO791" s="2"/>
      <c r="FP791" s="2"/>
      <c r="FQ791" s="2"/>
      <c r="FR791" s="2"/>
      <c r="FS791" s="2"/>
      <c r="FT791" s="2"/>
      <c r="FU791" s="2"/>
      <c r="FV791" s="2"/>
      <c r="FW791" s="2"/>
      <c r="FX791" s="2"/>
      <c r="FY791" s="2"/>
      <c r="FZ791" s="2"/>
      <c r="GA791" s="2"/>
      <c r="GB791" s="2"/>
      <c r="GC791" s="2"/>
      <c r="GD791" s="2"/>
      <c r="GE791" s="2"/>
      <c r="GF791" s="2"/>
      <c r="GG791" s="2"/>
      <c r="GH791" s="2"/>
      <c r="GI791" s="2"/>
      <c r="GJ791" s="2"/>
      <c r="GK791" s="2"/>
      <c r="GL791" s="2"/>
      <c r="GM791" s="2"/>
      <c r="GN791" s="2"/>
      <c r="GO791" s="2"/>
      <c r="GP791" s="2"/>
    </row>
    <row r="792" spans="6:198" s="1" customFormat="1" ht="13.5" customHeight="1">
      <c r="F792" s="98"/>
      <c r="G792" s="161"/>
      <c r="H792" s="398"/>
      <c r="I792" s="380"/>
      <c r="J792" s="380"/>
      <c r="K792" s="380"/>
      <c r="L792" s="380"/>
      <c r="M792" s="380"/>
      <c r="N792" s="380"/>
      <c r="O792" s="380"/>
      <c r="P792" s="380"/>
      <c r="Q792" s="380"/>
      <c r="R792" s="380"/>
      <c r="S792" s="380"/>
      <c r="T792" s="380"/>
      <c r="U792" s="380"/>
      <c r="V792" s="380"/>
      <c r="W792" s="380"/>
      <c r="X792" s="380"/>
      <c r="Y792" s="380"/>
      <c r="Z792" s="380"/>
      <c r="AA792" s="380"/>
      <c r="AB792" s="380"/>
      <c r="AC792" s="380"/>
      <c r="AD792" s="380"/>
      <c r="AE792" s="380"/>
      <c r="AF792" s="380"/>
      <c r="AG792" s="380"/>
      <c r="AH792" s="380"/>
      <c r="AI792" s="380"/>
      <c r="AJ792" s="380"/>
      <c r="AK792" s="380"/>
      <c r="AL792" s="380"/>
      <c r="AM792" s="380"/>
      <c r="AN792" s="380"/>
      <c r="AO792" s="380"/>
      <c r="AP792" s="380"/>
      <c r="AQ792" s="380"/>
      <c r="AR792" s="380"/>
      <c r="AS792" s="380"/>
      <c r="AT792" s="380"/>
      <c r="AU792" s="380"/>
      <c r="AV792" s="380"/>
      <c r="AW792" s="380"/>
      <c r="AX792" s="380"/>
      <c r="AY792" s="385"/>
      <c r="AZ792" s="385"/>
      <c r="BA792" s="385"/>
      <c r="BB792" s="385"/>
      <c r="BC792" s="385"/>
      <c r="BD792" s="98"/>
      <c r="BE792" s="396"/>
      <c r="BF792" s="396"/>
      <c r="BG792" s="396"/>
      <c r="BH792" s="396"/>
      <c r="BI792" s="396"/>
      <c r="BJ792" s="396"/>
      <c r="BK792" s="81"/>
      <c r="BR792" s="2"/>
      <c r="BS792" s="2"/>
      <c r="BT792" s="2"/>
      <c r="BU792" s="2"/>
      <c r="BV792" s="2"/>
      <c r="BW792" s="2"/>
      <c r="BX792" s="2"/>
      <c r="BY792" s="2"/>
      <c r="BZ792" s="2"/>
      <c r="CA792" s="2"/>
      <c r="CB792" s="2"/>
      <c r="CC792" s="2"/>
      <c r="CD792" s="2"/>
      <c r="CE792" s="2"/>
      <c r="CF792" s="2"/>
      <c r="CG792" s="2"/>
      <c r="CH792" s="2"/>
      <c r="CI792" s="2"/>
      <c r="CJ792" s="2"/>
      <c r="CK792" s="2"/>
      <c r="CL792" s="2"/>
      <c r="CM792" s="2"/>
      <c r="CN792" s="2"/>
      <c r="CO792" s="2"/>
      <c r="CP792" s="2"/>
      <c r="CQ792" s="2"/>
      <c r="CR792" s="2"/>
      <c r="CS792" s="2"/>
      <c r="CT792" s="2"/>
      <c r="CU792" s="2"/>
      <c r="CV792" s="2"/>
      <c r="CW792" s="2"/>
      <c r="CX792" s="2"/>
      <c r="CY792" s="2"/>
      <c r="CZ792" s="2"/>
      <c r="DA792" s="2"/>
      <c r="DB792" s="2"/>
      <c r="DC792" s="2"/>
      <c r="DD792" s="2"/>
      <c r="DE792" s="2"/>
      <c r="DF792" s="2"/>
      <c r="DG792" s="2"/>
      <c r="DH792" s="2"/>
      <c r="DI792" s="2"/>
      <c r="DJ792" s="2"/>
      <c r="DK792" s="2"/>
      <c r="DL792" s="2"/>
      <c r="DM792" s="2"/>
      <c r="DN792" s="2"/>
      <c r="DO792" s="2"/>
      <c r="DP792" s="2"/>
      <c r="DQ792" s="2"/>
      <c r="DR792" s="2"/>
      <c r="DS792" s="2"/>
      <c r="DT792" s="2"/>
      <c r="DU792" s="2"/>
      <c r="DV792" s="2"/>
      <c r="DW792" s="2"/>
      <c r="DX792" s="2"/>
      <c r="DY792" s="2"/>
      <c r="DZ792" s="2"/>
      <c r="EA792" s="2"/>
      <c r="EB792" s="2"/>
      <c r="EC792" s="2"/>
      <c r="ED792" s="2"/>
      <c r="EE792" s="2"/>
      <c r="EF792" s="2"/>
      <c r="EG792" s="2"/>
      <c r="EH792" s="2"/>
      <c r="EI792" s="2"/>
      <c r="EJ792" s="2"/>
      <c r="EK792" s="2"/>
      <c r="EL792" s="2"/>
      <c r="EM792" s="2"/>
      <c r="EN792" s="2"/>
      <c r="EO792" s="2"/>
      <c r="EP792" s="2"/>
      <c r="EQ792" s="2"/>
      <c r="ER792" s="2"/>
      <c r="ES792" s="2"/>
      <c r="ET792" s="2"/>
      <c r="EU792" s="2"/>
      <c r="EV792" s="2"/>
      <c r="EW792" s="2"/>
      <c r="EX792" s="2"/>
      <c r="EY792" s="2"/>
      <c r="EZ792" s="2"/>
      <c r="FA792" s="2"/>
      <c r="FB792" s="2"/>
      <c r="FC792" s="2"/>
      <c r="FD792" s="2"/>
      <c r="FE792" s="2"/>
      <c r="FF792" s="2"/>
      <c r="FG792" s="2"/>
      <c r="FH792" s="2"/>
      <c r="FI792" s="2"/>
      <c r="FJ792" s="2"/>
      <c r="FK792" s="2"/>
      <c r="FL792" s="2"/>
      <c r="FM792" s="2"/>
      <c r="FN792" s="2"/>
      <c r="FO792" s="2"/>
      <c r="FP792" s="2"/>
      <c r="FQ792" s="2"/>
      <c r="FR792" s="2"/>
      <c r="FS792" s="2"/>
      <c r="FT792" s="2"/>
      <c r="FU792" s="2"/>
      <c r="FV792" s="2"/>
      <c r="FW792" s="2"/>
      <c r="FX792" s="2"/>
      <c r="FY792" s="2"/>
      <c r="FZ792" s="2"/>
      <c r="GA792" s="2"/>
      <c r="GB792" s="2"/>
      <c r="GC792" s="2"/>
      <c r="GD792" s="2"/>
      <c r="GE792" s="2"/>
      <c r="GF792" s="2"/>
      <c r="GG792" s="2"/>
      <c r="GH792" s="2"/>
      <c r="GI792" s="2"/>
      <c r="GJ792" s="2"/>
      <c r="GK792" s="2"/>
      <c r="GL792" s="2"/>
      <c r="GM792" s="2"/>
      <c r="GN792" s="2"/>
      <c r="GO792" s="2"/>
      <c r="GP792" s="2"/>
    </row>
    <row r="793" spans="6:198" s="1" customFormat="1" ht="13.5" customHeight="1">
      <c r="F793" s="98"/>
      <c r="G793" s="161"/>
      <c r="H793" s="398"/>
      <c r="I793" s="380"/>
      <c r="J793" s="380"/>
      <c r="K793" s="380"/>
      <c r="L793" s="380"/>
      <c r="M793" s="380"/>
      <c r="N793" s="380"/>
      <c r="O793" s="380"/>
      <c r="P793" s="380"/>
      <c r="Q793" s="380"/>
      <c r="R793" s="380"/>
      <c r="S793" s="380"/>
      <c r="T793" s="380"/>
      <c r="U793" s="380"/>
      <c r="V793" s="380"/>
      <c r="W793" s="380"/>
      <c r="X793" s="380"/>
      <c r="Y793" s="380"/>
      <c r="Z793" s="380"/>
      <c r="AA793" s="380"/>
      <c r="AB793" s="380"/>
      <c r="AC793" s="380"/>
      <c r="AD793" s="380"/>
      <c r="AE793" s="380"/>
      <c r="AF793" s="380"/>
      <c r="AG793" s="380"/>
      <c r="AH793" s="380"/>
      <c r="AI793" s="380"/>
      <c r="AJ793" s="380"/>
      <c r="AK793" s="380"/>
      <c r="AL793" s="380"/>
      <c r="AM793" s="380"/>
      <c r="AN793" s="380"/>
      <c r="AO793" s="380"/>
      <c r="AP793" s="380"/>
      <c r="AQ793" s="380"/>
      <c r="AR793" s="380"/>
      <c r="AS793" s="380"/>
      <c r="AT793" s="380"/>
      <c r="AU793" s="380"/>
      <c r="AV793" s="380"/>
      <c r="AW793" s="380"/>
      <c r="AX793" s="380"/>
      <c r="AY793" s="385"/>
      <c r="AZ793" s="385"/>
      <c r="BA793" s="385"/>
      <c r="BB793" s="385"/>
      <c r="BC793" s="385"/>
      <c r="BD793" s="98"/>
      <c r="BE793" s="396"/>
      <c r="BF793" s="396"/>
      <c r="BG793" s="396"/>
      <c r="BH793" s="396"/>
      <c r="BI793" s="396"/>
      <c r="BJ793" s="396"/>
      <c r="BK793" s="81"/>
      <c r="BR793" s="2"/>
      <c r="BS793" s="2"/>
      <c r="BT793" s="2"/>
      <c r="BU793" s="2"/>
      <c r="BV793" s="2"/>
      <c r="BW793" s="2"/>
      <c r="BX793" s="2"/>
      <c r="BY793" s="2"/>
      <c r="BZ793" s="2"/>
      <c r="CA793" s="2"/>
      <c r="CB793" s="2"/>
      <c r="CC793" s="2"/>
      <c r="CD793" s="2"/>
      <c r="CE793" s="2"/>
      <c r="CF793" s="2"/>
      <c r="CG793" s="2"/>
      <c r="CH793" s="2"/>
      <c r="CI793" s="2"/>
      <c r="CJ793" s="2"/>
      <c r="CK793" s="2"/>
      <c r="CL793" s="2"/>
      <c r="CM793" s="2"/>
      <c r="CN793" s="2"/>
      <c r="CO793" s="2"/>
      <c r="CP793" s="2"/>
      <c r="CQ793" s="2"/>
      <c r="CR793" s="2"/>
      <c r="CS793" s="2"/>
      <c r="CT793" s="2"/>
      <c r="CU793" s="2"/>
      <c r="CV793" s="2"/>
      <c r="CW793" s="2"/>
      <c r="CX793" s="2"/>
      <c r="CY793" s="2"/>
      <c r="CZ793" s="2"/>
      <c r="DA793" s="2"/>
      <c r="DB793" s="2"/>
      <c r="DC793" s="2"/>
      <c r="DD793" s="2"/>
      <c r="DE793" s="2"/>
      <c r="DF793" s="2"/>
      <c r="DG793" s="2"/>
      <c r="DH793" s="2"/>
      <c r="DI793" s="2"/>
      <c r="DJ793" s="2"/>
      <c r="DK793" s="2"/>
      <c r="DL793" s="2"/>
      <c r="DM793" s="2"/>
      <c r="DN793" s="2"/>
      <c r="DO793" s="2"/>
      <c r="DP793" s="2"/>
      <c r="DQ793" s="2"/>
      <c r="DR793" s="2"/>
      <c r="DS793" s="2"/>
      <c r="DT793" s="2"/>
      <c r="DU793" s="2"/>
      <c r="DV793" s="2"/>
      <c r="DW793" s="2"/>
      <c r="DX793" s="2"/>
      <c r="DY793" s="2"/>
      <c r="DZ793" s="2"/>
      <c r="EA793" s="2"/>
      <c r="EB793" s="2"/>
      <c r="EC793" s="2"/>
      <c r="ED793" s="2"/>
      <c r="EE793" s="2"/>
      <c r="EF793" s="2"/>
      <c r="EG793" s="2"/>
      <c r="EH793" s="2"/>
      <c r="EI793" s="2"/>
      <c r="EJ793" s="2"/>
      <c r="EK793" s="2"/>
      <c r="EL793" s="2"/>
      <c r="EM793" s="2"/>
      <c r="EN793" s="2"/>
      <c r="EO793" s="2"/>
      <c r="EP793" s="2"/>
      <c r="EQ793" s="2"/>
      <c r="ER793" s="2"/>
      <c r="ES793" s="2"/>
      <c r="ET793" s="2"/>
      <c r="EU793" s="2"/>
      <c r="EV793" s="2"/>
      <c r="EW793" s="2"/>
      <c r="EX793" s="2"/>
      <c r="EY793" s="2"/>
      <c r="EZ793" s="2"/>
      <c r="FA793" s="2"/>
      <c r="FB793" s="2"/>
      <c r="FC793" s="2"/>
      <c r="FD793" s="2"/>
      <c r="FE793" s="2"/>
      <c r="FF793" s="2"/>
      <c r="FG793" s="2"/>
      <c r="FH793" s="2"/>
      <c r="FI793" s="2"/>
      <c r="FJ793" s="2"/>
      <c r="FK793" s="2"/>
      <c r="FL793" s="2"/>
      <c r="FM793" s="2"/>
      <c r="FN793" s="2"/>
      <c r="FO793" s="2"/>
      <c r="FP793" s="2"/>
      <c r="FQ793" s="2"/>
      <c r="FR793" s="2"/>
      <c r="FS793" s="2"/>
      <c r="FT793" s="2"/>
      <c r="FU793" s="2"/>
      <c r="FV793" s="2"/>
      <c r="FW793" s="2"/>
      <c r="FX793" s="2"/>
      <c r="FY793" s="2"/>
      <c r="FZ793" s="2"/>
      <c r="GA793" s="2"/>
      <c r="GB793" s="2"/>
      <c r="GC793" s="2"/>
      <c r="GD793" s="2"/>
      <c r="GE793" s="2"/>
      <c r="GF793" s="2"/>
      <c r="GG793" s="2"/>
      <c r="GH793" s="2"/>
      <c r="GI793" s="2"/>
      <c r="GJ793" s="2"/>
      <c r="GK793" s="2"/>
      <c r="GL793" s="2"/>
      <c r="GM793" s="2"/>
      <c r="GN793" s="2"/>
      <c r="GO793" s="2"/>
      <c r="GP793" s="2"/>
    </row>
    <row r="794" spans="6:198" s="1" customFormat="1" ht="13.5" customHeight="1">
      <c r="F794" s="98"/>
      <c r="G794" s="161"/>
      <c r="H794" s="306"/>
      <c r="I794" s="380"/>
      <c r="J794" s="380"/>
      <c r="K794" s="380"/>
      <c r="L794" s="380"/>
      <c r="M794" s="380"/>
      <c r="N794" s="380"/>
      <c r="O794" s="380"/>
      <c r="P794" s="380"/>
      <c r="Q794" s="380"/>
      <c r="R794" s="380"/>
      <c r="S794" s="380"/>
      <c r="T794" s="380"/>
      <c r="U794" s="380"/>
      <c r="V794" s="380"/>
      <c r="W794" s="380"/>
      <c r="X794" s="380"/>
      <c r="Y794" s="380"/>
      <c r="Z794" s="380"/>
      <c r="AA794" s="380"/>
      <c r="AB794" s="380"/>
      <c r="AC794" s="380"/>
      <c r="AD794" s="380"/>
      <c r="AE794" s="380"/>
      <c r="AF794" s="380"/>
      <c r="AG794" s="380"/>
      <c r="AH794" s="380"/>
      <c r="AI794" s="380"/>
      <c r="AJ794" s="380"/>
      <c r="AK794" s="380"/>
      <c r="AL794" s="380"/>
      <c r="AM794" s="380"/>
      <c r="AN794" s="380"/>
      <c r="AO794" s="380"/>
      <c r="AP794" s="380"/>
      <c r="AQ794" s="380"/>
      <c r="AR794" s="380"/>
      <c r="AS794" s="380"/>
      <c r="AT794" s="380"/>
      <c r="AU794" s="380"/>
      <c r="AV794" s="380"/>
      <c r="AW794" s="380"/>
      <c r="AX794" s="380"/>
      <c r="AY794" s="306"/>
      <c r="AZ794" s="306"/>
      <c r="BA794" s="306"/>
      <c r="BB794" s="306"/>
      <c r="BC794" s="306"/>
      <c r="BD794" s="98"/>
      <c r="BE794" s="399"/>
      <c r="BF794" s="98"/>
      <c r="BG794" s="98"/>
      <c r="BH794" s="98"/>
      <c r="BI794" s="98"/>
      <c r="BJ794" s="98"/>
      <c r="BK794" s="81"/>
      <c r="BR794" s="2"/>
      <c r="BS794" s="2"/>
      <c r="BT794" s="2"/>
      <c r="BU794" s="2"/>
      <c r="BV794" s="2"/>
      <c r="BW794" s="2"/>
      <c r="BX794" s="2"/>
      <c r="BY794" s="2"/>
      <c r="BZ794" s="2"/>
      <c r="CA794" s="2"/>
      <c r="CB794" s="2"/>
      <c r="CC794" s="2"/>
      <c r="CD794" s="2"/>
      <c r="CE794" s="2"/>
      <c r="CF794" s="2"/>
      <c r="CG794" s="2"/>
      <c r="CH794" s="2"/>
      <c r="CI794" s="2"/>
      <c r="CJ794" s="2"/>
      <c r="CK794" s="2"/>
      <c r="CL794" s="2"/>
      <c r="CM794" s="2"/>
      <c r="CN794" s="2"/>
      <c r="CO794" s="2"/>
      <c r="CP794" s="2"/>
      <c r="CQ794" s="2"/>
      <c r="CR794" s="2"/>
      <c r="CS794" s="2"/>
      <c r="CT794" s="2"/>
      <c r="CU794" s="2"/>
      <c r="CV794" s="2"/>
      <c r="CW794" s="2"/>
      <c r="CX794" s="2"/>
      <c r="CY794" s="2"/>
      <c r="CZ794" s="2"/>
      <c r="DA794" s="2"/>
      <c r="DB794" s="2"/>
      <c r="DC794" s="2"/>
      <c r="DD794" s="2"/>
      <c r="DE794" s="2"/>
      <c r="DF794" s="2"/>
      <c r="DG794" s="2"/>
      <c r="DH794" s="2"/>
      <c r="DI794" s="2"/>
      <c r="DJ794" s="2"/>
      <c r="DK794" s="2"/>
      <c r="DL794" s="2"/>
      <c r="DM794" s="2"/>
      <c r="DN794" s="2"/>
      <c r="DO794" s="2"/>
      <c r="DP794" s="2"/>
      <c r="DQ794" s="2"/>
      <c r="DR794" s="2"/>
      <c r="DS794" s="2"/>
      <c r="DT794" s="2"/>
      <c r="DU794" s="2"/>
      <c r="DV794" s="2"/>
      <c r="DW794" s="2"/>
      <c r="DX794" s="2"/>
      <c r="DY794" s="2"/>
      <c r="DZ794" s="2"/>
      <c r="EA794" s="2"/>
      <c r="EB794" s="2"/>
      <c r="EC794" s="2"/>
      <c r="ED794" s="2"/>
      <c r="EE794" s="2"/>
      <c r="EF794" s="2"/>
      <c r="EG794" s="2"/>
      <c r="EH794" s="2"/>
      <c r="EI794" s="2"/>
      <c r="EJ794" s="2"/>
      <c r="EK794" s="2"/>
      <c r="EL794" s="2"/>
      <c r="EM794" s="2"/>
      <c r="EN794" s="2"/>
      <c r="EO794" s="2"/>
      <c r="EP794" s="2"/>
      <c r="EQ794" s="2"/>
      <c r="ER794" s="2"/>
      <c r="ES794" s="2"/>
      <c r="ET794" s="2"/>
      <c r="EU794" s="2"/>
      <c r="EV794" s="2"/>
      <c r="EW794" s="2"/>
      <c r="EX794" s="2"/>
      <c r="EY794" s="2"/>
      <c r="EZ794" s="2"/>
      <c r="FA794" s="2"/>
      <c r="FB794" s="2"/>
      <c r="FC794" s="2"/>
      <c r="FD794" s="2"/>
      <c r="FE794" s="2"/>
      <c r="FF794" s="2"/>
      <c r="FG794" s="2"/>
      <c r="FH794" s="2"/>
      <c r="FI794" s="2"/>
      <c r="FJ794" s="2"/>
      <c r="FK794" s="2"/>
      <c r="FL794" s="2"/>
      <c r="FM794" s="2"/>
      <c r="FN794" s="2"/>
      <c r="FO794" s="2"/>
      <c r="FP794" s="2"/>
      <c r="FQ794" s="2"/>
      <c r="FR794" s="2"/>
      <c r="FS794" s="2"/>
      <c r="FT794" s="2"/>
      <c r="FU794" s="2"/>
      <c r="FV794" s="2"/>
      <c r="FW794" s="2"/>
      <c r="FX794" s="2"/>
      <c r="FY794" s="2"/>
      <c r="FZ794" s="2"/>
      <c r="GA794" s="2"/>
      <c r="GB794" s="2"/>
      <c r="GC794" s="2"/>
      <c r="GD794" s="2"/>
      <c r="GE794" s="2"/>
      <c r="GF794" s="2"/>
      <c r="GG794" s="2"/>
      <c r="GH794" s="2"/>
      <c r="GI794" s="2"/>
      <c r="GJ794" s="2"/>
      <c r="GK794" s="2"/>
      <c r="GL794" s="2"/>
      <c r="GM794" s="2"/>
      <c r="GN794" s="2"/>
      <c r="GO794" s="2"/>
      <c r="GP794" s="2"/>
    </row>
    <row r="795" spans="6:198" s="1" customFormat="1" ht="13.5" customHeight="1">
      <c r="F795" s="98"/>
      <c r="G795" s="161"/>
      <c r="H795" s="264"/>
      <c r="I795" s="380"/>
      <c r="J795" s="380"/>
      <c r="K795" s="380"/>
      <c r="L795" s="380"/>
      <c r="M795" s="380"/>
      <c r="N795" s="380"/>
      <c r="O795" s="380"/>
      <c r="P795" s="380"/>
      <c r="Q795" s="380"/>
      <c r="R795" s="380"/>
      <c r="S795" s="380"/>
      <c r="T795" s="380"/>
      <c r="U795" s="380"/>
      <c r="V795" s="380"/>
      <c r="W795" s="380"/>
      <c r="X795" s="380"/>
      <c r="Y795" s="380"/>
      <c r="Z795" s="380"/>
      <c r="AA795" s="380"/>
      <c r="AB795" s="380"/>
      <c r="AC795" s="380"/>
      <c r="AD795" s="380"/>
      <c r="AE795" s="380"/>
      <c r="AF795" s="380"/>
      <c r="AG795" s="380"/>
      <c r="AH795" s="380"/>
      <c r="AI795" s="380"/>
      <c r="AJ795" s="380"/>
      <c r="AK795" s="380"/>
      <c r="AL795" s="380"/>
      <c r="AM795" s="380"/>
      <c r="AN795" s="380"/>
      <c r="AO795" s="380"/>
      <c r="AP795" s="380"/>
      <c r="AQ795" s="380"/>
      <c r="AR795" s="380"/>
      <c r="AS795" s="380"/>
      <c r="AT795" s="380"/>
      <c r="AU795" s="380"/>
      <c r="AV795" s="380"/>
      <c r="AW795" s="380"/>
      <c r="AX795" s="380"/>
      <c r="AY795" s="382"/>
      <c r="AZ795" s="382"/>
      <c r="BA795" s="382"/>
      <c r="BB795" s="382"/>
      <c r="BC795" s="382"/>
      <c r="BD795" s="98"/>
      <c r="BE795" s="400"/>
      <c r="BF795" s="400"/>
      <c r="BG795" s="400"/>
      <c r="BH795" s="400"/>
      <c r="BI795" s="400"/>
      <c r="BJ795" s="400"/>
      <c r="BK795" s="81"/>
      <c r="BR795" s="2"/>
      <c r="BS795" s="2"/>
      <c r="BT795" s="2"/>
      <c r="BU795" s="2"/>
      <c r="BV795" s="2"/>
      <c r="BW795" s="2"/>
      <c r="BX795" s="2"/>
      <c r="BY795" s="2"/>
      <c r="BZ795" s="2"/>
      <c r="CA795" s="2"/>
      <c r="CB795" s="2"/>
      <c r="CC795" s="2"/>
      <c r="CD795" s="2"/>
      <c r="CE795" s="2"/>
      <c r="CF795" s="2"/>
      <c r="CG795" s="2"/>
      <c r="CH795" s="2"/>
      <c r="CI795" s="2"/>
      <c r="CJ795" s="2"/>
      <c r="CK795" s="2"/>
      <c r="CL795" s="2"/>
      <c r="CM795" s="2"/>
      <c r="CN795" s="2"/>
      <c r="CO795" s="2"/>
      <c r="CP795" s="2"/>
      <c r="CQ795" s="2"/>
      <c r="CR795" s="2"/>
      <c r="CS795" s="2"/>
      <c r="CT795" s="2"/>
      <c r="CU795" s="2"/>
      <c r="CV795" s="2"/>
      <c r="CW795" s="2"/>
      <c r="CX795" s="2"/>
      <c r="CY795" s="2"/>
      <c r="CZ795" s="2"/>
      <c r="DA795" s="2"/>
      <c r="DB795" s="2"/>
      <c r="DC795" s="2"/>
      <c r="DD795" s="2"/>
      <c r="DE795" s="2"/>
      <c r="DF795" s="2"/>
      <c r="DG795" s="2"/>
      <c r="DH795" s="2"/>
      <c r="DI795" s="2"/>
      <c r="DJ795" s="2"/>
      <c r="DK795" s="2"/>
      <c r="DL795" s="2"/>
      <c r="DM795" s="2"/>
      <c r="DN795" s="2"/>
      <c r="DO795" s="2"/>
      <c r="DP795" s="2"/>
      <c r="DQ795" s="2"/>
      <c r="DR795" s="2"/>
      <c r="DS795" s="2"/>
      <c r="DT795" s="2"/>
      <c r="DU795" s="2"/>
      <c r="DV795" s="2"/>
      <c r="DW795" s="2"/>
      <c r="DX795" s="2"/>
      <c r="DY795" s="2"/>
      <c r="DZ795" s="2"/>
      <c r="EA795" s="2"/>
      <c r="EB795" s="2"/>
      <c r="EC795" s="2"/>
      <c r="ED795" s="2"/>
      <c r="EE795" s="2"/>
      <c r="EF795" s="2"/>
      <c r="EG795" s="2"/>
      <c r="EH795" s="2"/>
      <c r="EI795" s="2"/>
      <c r="EJ795" s="2"/>
      <c r="EK795" s="2"/>
      <c r="EL795" s="2"/>
      <c r="EM795" s="2"/>
      <c r="EN795" s="2"/>
      <c r="EO795" s="2"/>
      <c r="EP795" s="2"/>
      <c r="EQ795" s="2"/>
      <c r="ER795" s="2"/>
      <c r="ES795" s="2"/>
      <c r="ET795" s="2"/>
      <c r="EU795" s="2"/>
      <c r="EV795" s="2"/>
      <c r="EW795" s="2"/>
      <c r="EX795" s="2"/>
      <c r="EY795" s="2"/>
      <c r="EZ795" s="2"/>
      <c r="FA795" s="2"/>
      <c r="FB795" s="2"/>
      <c r="FC795" s="2"/>
      <c r="FD795" s="2"/>
      <c r="FE795" s="2"/>
      <c r="FF795" s="2"/>
      <c r="FG795" s="2"/>
      <c r="FH795" s="2"/>
      <c r="FI795" s="2"/>
      <c r="FJ795" s="2"/>
      <c r="FK795" s="2"/>
      <c r="FL795" s="2"/>
      <c r="FM795" s="2"/>
      <c r="FN795" s="2"/>
      <c r="FO795" s="2"/>
      <c r="FP795" s="2"/>
      <c r="FQ795" s="2"/>
      <c r="FR795" s="2"/>
      <c r="FS795" s="2"/>
      <c r="FT795" s="2"/>
      <c r="FU795" s="2"/>
      <c r="FV795" s="2"/>
      <c r="FW795" s="2"/>
      <c r="FX795" s="2"/>
      <c r="FY795" s="2"/>
      <c r="FZ795" s="2"/>
      <c r="GA795" s="2"/>
      <c r="GB795" s="2"/>
      <c r="GC795" s="2"/>
      <c r="GD795" s="2"/>
      <c r="GE795" s="2"/>
      <c r="GF795" s="2"/>
      <c r="GG795" s="2"/>
      <c r="GH795" s="2"/>
      <c r="GI795" s="2"/>
      <c r="GJ795" s="2"/>
      <c r="GK795" s="2"/>
      <c r="GL795" s="2"/>
      <c r="GM795" s="2"/>
      <c r="GN795" s="2"/>
      <c r="GO795" s="2"/>
      <c r="GP795" s="2"/>
    </row>
    <row r="796" spans="6:198" s="1" customFormat="1" ht="13.5" customHeight="1" thickBot="1">
      <c r="F796" s="309"/>
      <c r="G796" s="281"/>
      <c r="H796" s="281"/>
      <c r="I796" s="281"/>
      <c r="J796" s="281"/>
      <c r="K796" s="281"/>
      <c r="L796" s="281"/>
      <c r="M796" s="281"/>
      <c r="N796" s="281"/>
      <c r="O796" s="281"/>
      <c r="P796" s="281"/>
      <c r="Q796" s="281"/>
      <c r="R796" s="281"/>
      <c r="S796" s="281"/>
      <c r="T796" s="281"/>
      <c r="U796" s="281"/>
      <c r="V796" s="281"/>
      <c r="W796" s="281"/>
      <c r="X796" s="281"/>
      <c r="Y796" s="281"/>
      <c r="Z796" s="281"/>
      <c r="AA796" s="281"/>
      <c r="AB796" s="281"/>
      <c r="AC796" s="281"/>
      <c r="AD796" s="281"/>
      <c r="AE796" s="281"/>
      <c r="AF796" s="281"/>
      <c r="AG796" s="281"/>
      <c r="AH796" s="281"/>
      <c r="AI796" s="281"/>
      <c r="AJ796" s="281"/>
      <c r="AK796" s="281"/>
      <c r="AL796" s="281"/>
      <c r="AM796" s="281"/>
      <c r="AN796" s="281"/>
      <c r="AO796" s="281"/>
      <c r="AP796" s="281"/>
      <c r="AQ796" s="281"/>
      <c r="AR796" s="281"/>
      <c r="AS796" s="281"/>
      <c r="AT796" s="281"/>
      <c r="AU796" s="281"/>
      <c r="AV796" s="281"/>
      <c r="AW796" s="281"/>
      <c r="AX796" s="281"/>
      <c r="AY796" s="281"/>
      <c r="AZ796" s="281"/>
      <c r="BA796" s="281"/>
      <c r="BB796" s="281"/>
      <c r="BC796" s="281"/>
      <c r="BD796" s="281"/>
      <c r="BE796" s="281"/>
      <c r="BF796" s="281"/>
      <c r="BG796" s="281"/>
      <c r="BH796" s="281"/>
      <c r="BI796" s="281"/>
      <c r="BJ796" s="281"/>
      <c r="BK796" s="192"/>
      <c r="BR796" s="2"/>
      <c r="BS796" s="2"/>
      <c r="BT796" s="2"/>
      <c r="BU796" s="2"/>
      <c r="BV796" s="2"/>
      <c r="BW796" s="2"/>
      <c r="BX796" s="2"/>
      <c r="BY796" s="2"/>
      <c r="BZ796" s="2"/>
      <c r="CA796" s="2"/>
      <c r="CB796" s="2"/>
      <c r="CC796" s="2"/>
      <c r="CD796" s="2"/>
      <c r="CE796" s="2"/>
      <c r="CF796" s="2"/>
      <c r="CG796" s="2"/>
      <c r="CH796" s="2"/>
      <c r="CI796" s="2"/>
      <c r="CJ796" s="2"/>
      <c r="CK796" s="2"/>
      <c r="CL796" s="2"/>
      <c r="CM796" s="2"/>
      <c r="CN796" s="2"/>
      <c r="CO796" s="2"/>
      <c r="CP796" s="2"/>
      <c r="CQ796" s="2"/>
      <c r="CR796" s="2"/>
      <c r="CS796" s="2"/>
      <c r="CT796" s="2"/>
      <c r="CU796" s="2"/>
      <c r="CV796" s="2"/>
      <c r="CW796" s="2"/>
      <c r="CX796" s="2"/>
      <c r="CY796" s="2"/>
      <c r="CZ796" s="2"/>
      <c r="DA796" s="2"/>
      <c r="DB796" s="2"/>
      <c r="DC796" s="2"/>
      <c r="DD796" s="2"/>
      <c r="DE796" s="2"/>
      <c r="DF796" s="2"/>
      <c r="DG796" s="2"/>
      <c r="DH796" s="2"/>
      <c r="DI796" s="2"/>
      <c r="DJ796" s="2"/>
      <c r="DK796" s="2"/>
      <c r="DL796" s="2"/>
      <c r="DM796" s="2"/>
      <c r="DN796" s="2"/>
      <c r="DO796" s="2"/>
      <c r="DP796" s="2"/>
      <c r="DQ796" s="2"/>
      <c r="DR796" s="2"/>
      <c r="DS796" s="2"/>
      <c r="DT796" s="2"/>
      <c r="DU796" s="2"/>
      <c r="DV796" s="2"/>
      <c r="DW796" s="2"/>
      <c r="DX796" s="2"/>
      <c r="DY796" s="2"/>
      <c r="DZ796" s="2"/>
      <c r="EA796" s="2"/>
      <c r="EB796" s="2"/>
      <c r="EC796" s="2"/>
      <c r="ED796" s="2"/>
      <c r="EE796" s="2"/>
      <c r="EF796" s="2"/>
      <c r="EG796" s="2"/>
      <c r="EH796" s="2"/>
      <c r="EI796" s="2"/>
      <c r="EJ796" s="2"/>
      <c r="EK796" s="2"/>
      <c r="EL796" s="2"/>
      <c r="EM796" s="2"/>
      <c r="EN796" s="2"/>
      <c r="EO796" s="2"/>
      <c r="EP796" s="2"/>
      <c r="EQ796" s="2"/>
      <c r="ER796" s="2"/>
      <c r="ES796" s="2"/>
      <c r="ET796" s="2"/>
      <c r="EU796" s="2"/>
      <c r="EV796" s="2"/>
      <c r="EW796" s="2"/>
      <c r="EX796" s="2"/>
      <c r="EY796" s="2"/>
      <c r="EZ796" s="2"/>
      <c r="FA796" s="2"/>
      <c r="FB796" s="2"/>
      <c r="FC796" s="2"/>
      <c r="FD796" s="2"/>
      <c r="FE796" s="2"/>
      <c r="FF796" s="2"/>
      <c r="FG796" s="2"/>
      <c r="FH796" s="2"/>
      <c r="FI796" s="2"/>
      <c r="FJ796" s="2"/>
      <c r="FK796" s="2"/>
      <c r="FL796" s="2"/>
      <c r="FM796" s="2"/>
      <c r="FN796" s="2"/>
      <c r="FO796" s="2"/>
      <c r="FP796" s="2"/>
      <c r="FQ796" s="2"/>
      <c r="FR796" s="2"/>
      <c r="FS796" s="2"/>
      <c r="FT796" s="2"/>
      <c r="FU796" s="2"/>
      <c r="FV796" s="2"/>
      <c r="FW796" s="2"/>
      <c r="FX796" s="2"/>
      <c r="FY796" s="2"/>
      <c r="FZ796" s="2"/>
      <c r="GA796" s="2"/>
      <c r="GB796" s="2"/>
      <c r="GC796" s="2"/>
      <c r="GD796" s="2"/>
      <c r="GE796" s="2"/>
      <c r="GF796" s="2"/>
      <c r="GG796" s="2"/>
      <c r="GH796" s="2"/>
      <c r="GI796" s="2"/>
      <c r="GJ796" s="2"/>
      <c r="GK796" s="2"/>
      <c r="GL796" s="2"/>
      <c r="GM796" s="2"/>
      <c r="GN796" s="2"/>
      <c r="GO796" s="2"/>
      <c r="GP796" s="2"/>
    </row>
    <row r="797" spans="6:198" s="1" customFormat="1" ht="18" customHeight="1">
      <c r="F797" s="550" t="str">
        <f>[2]Setup!$B$5</f>
        <v>Precise Mortgage Funding 2018-2B plc</v>
      </c>
      <c r="G797" s="550"/>
      <c r="H797" s="550"/>
      <c r="I797" s="550"/>
      <c r="J797" s="550"/>
      <c r="K797" s="550"/>
      <c r="L797" s="550"/>
      <c r="M797" s="550"/>
      <c r="N797" s="550"/>
      <c r="O797" s="550"/>
      <c r="P797" s="550"/>
      <c r="Q797" s="550"/>
      <c r="R797" s="550"/>
      <c r="S797" s="550"/>
      <c r="T797" s="550"/>
      <c r="U797" s="550"/>
      <c r="V797" s="550"/>
      <c r="W797" s="550"/>
      <c r="X797" s="550"/>
      <c r="Y797" s="550"/>
      <c r="Z797" s="550"/>
      <c r="AA797" s="550"/>
      <c r="AB797" s="550"/>
      <c r="AC797" s="550"/>
      <c r="AD797" s="550"/>
      <c r="AE797" s="550"/>
      <c r="AF797" s="550"/>
      <c r="AG797" s="550"/>
      <c r="AH797" s="550"/>
      <c r="AI797" s="550"/>
      <c r="AJ797" s="550"/>
      <c r="AK797" s="550"/>
      <c r="AL797" s="550"/>
      <c r="AM797" s="550"/>
      <c r="AN797" s="550"/>
      <c r="AO797" s="550"/>
      <c r="AP797" s="550"/>
      <c r="AQ797" s="550"/>
      <c r="AR797" s="550"/>
      <c r="AS797" s="550"/>
      <c r="AT797" s="550"/>
      <c r="AU797" s="550"/>
      <c r="AV797" s="550"/>
      <c r="AW797" s="550"/>
      <c r="AX797" s="550"/>
      <c r="AY797" s="550"/>
      <c r="AZ797" s="550"/>
      <c r="BA797" s="550"/>
      <c r="BB797" s="550"/>
      <c r="BC797" s="550"/>
      <c r="BD797" s="550"/>
      <c r="BE797" s="550"/>
      <c r="BF797" s="550"/>
      <c r="BG797" s="550"/>
      <c r="BH797" s="550"/>
      <c r="BI797" s="550"/>
      <c r="BJ797" s="550"/>
      <c r="BK797" s="550"/>
      <c r="BR797" s="2"/>
      <c r="BS797" s="2"/>
      <c r="BT797" s="2"/>
      <c r="BU797" s="2"/>
      <c r="BV797" s="2"/>
      <c r="BW797" s="2"/>
      <c r="BX797" s="2"/>
      <c r="BY797" s="2"/>
      <c r="BZ797" s="2"/>
      <c r="CA797" s="2"/>
      <c r="CB797" s="2"/>
      <c r="CC797" s="2"/>
      <c r="CD797" s="2"/>
      <c r="CE797" s="2"/>
      <c r="CF797" s="2"/>
      <c r="CG797" s="2"/>
      <c r="CH797" s="2"/>
      <c r="CI797" s="2"/>
      <c r="CJ797" s="2"/>
      <c r="CK797" s="2"/>
      <c r="CL797" s="2"/>
      <c r="CM797" s="2"/>
      <c r="CN797" s="2"/>
      <c r="CO797" s="2"/>
      <c r="CP797" s="2"/>
      <c r="CQ797" s="2"/>
      <c r="CR797" s="2"/>
      <c r="CS797" s="2"/>
      <c r="CT797" s="2"/>
      <c r="CU797" s="2"/>
      <c r="CV797" s="2"/>
      <c r="CW797" s="2"/>
      <c r="CX797" s="2"/>
      <c r="CY797" s="2"/>
      <c r="CZ797" s="2"/>
      <c r="DA797" s="2"/>
      <c r="DB797" s="2"/>
      <c r="DC797" s="2"/>
      <c r="DD797" s="2"/>
      <c r="DE797" s="2"/>
      <c r="DF797" s="2"/>
      <c r="DG797" s="2"/>
      <c r="DH797" s="2"/>
      <c r="DI797" s="2"/>
      <c r="DJ797" s="2"/>
      <c r="DK797" s="2"/>
      <c r="DL797" s="2"/>
      <c r="DM797" s="2"/>
      <c r="DN797" s="2"/>
      <c r="DO797" s="2"/>
      <c r="DP797" s="2"/>
      <c r="DQ797" s="2"/>
      <c r="DR797" s="2"/>
      <c r="DS797" s="2"/>
      <c r="DT797" s="2"/>
      <c r="DU797" s="2"/>
      <c r="DV797" s="2"/>
      <c r="DW797" s="2"/>
      <c r="DX797" s="2"/>
      <c r="DY797" s="2"/>
      <c r="DZ797" s="2"/>
      <c r="EA797" s="2"/>
      <c r="EB797" s="2"/>
      <c r="EC797" s="2"/>
      <c r="ED797" s="2"/>
      <c r="EE797" s="2"/>
      <c r="EF797" s="2"/>
      <c r="EG797" s="2"/>
      <c r="EH797" s="2"/>
      <c r="EI797" s="2"/>
      <c r="EJ797" s="2"/>
      <c r="EK797" s="2"/>
      <c r="EL797" s="2"/>
      <c r="EM797" s="2"/>
      <c r="EN797" s="2"/>
      <c r="EO797" s="2"/>
      <c r="EP797" s="2"/>
      <c r="EQ797" s="2"/>
      <c r="ER797" s="2"/>
      <c r="ES797" s="2"/>
      <c r="ET797" s="2"/>
      <c r="EU797" s="2"/>
      <c r="EV797" s="2"/>
      <c r="EW797" s="2"/>
      <c r="EX797" s="2"/>
      <c r="EY797" s="2"/>
      <c r="EZ797" s="2"/>
      <c r="FA797" s="2"/>
      <c r="FB797" s="2"/>
      <c r="FC797" s="2"/>
      <c r="FD797" s="2"/>
      <c r="FE797" s="2"/>
      <c r="FF797" s="2"/>
      <c r="FG797" s="2"/>
      <c r="FH797" s="2"/>
      <c r="FI797" s="2"/>
      <c r="FJ797" s="2"/>
      <c r="FK797" s="2"/>
      <c r="FL797" s="2"/>
      <c r="FM797" s="2"/>
      <c r="FN797" s="2"/>
      <c r="FO797" s="2"/>
      <c r="FP797" s="2"/>
      <c r="FQ797" s="2"/>
      <c r="FR797" s="2"/>
      <c r="FS797" s="2"/>
      <c r="FT797" s="2"/>
      <c r="FU797" s="2"/>
      <c r="FV797" s="2"/>
      <c r="FW797" s="2"/>
      <c r="FX797" s="2"/>
      <c r="FY797" s="2"/>
      <c r="FZ797" s="2"/>
      <c r="GA797" s="2"/>
      <c r="GB797" s="2"/>
      <c r="GC797" s="2"/>
      <c r="GD797" s="2"/>
      <c r="GE797" s="2"/>
      <c r="GF797" s="2"/>
      <c r="GG797" s="2"/>
      <c r="GH797" s="2"/>
      <c r="GI797" s="2"/>
      <c r="GJ797" s="2"/>
      <c r="GK797" s="2"/>
      <c r="GL797" s="2"/>
      <c r="GM797" s="2"/>
      <c r="GN797" s="2"/>
      <c r="GO797" s="2"/>
      <c r="GP797" s="2"/>
    </row>
    <row r="798" spans="6:198" s="1" customFormat="1" ht="15" customHeight="1">
      <c r="F798" s="551" t="s">
        <v>1</v>
      </c>
      <c r="G798" s="551"/>
      <c r="H798" s="551"/>
      <c r="I798" s="551"/>
      <c r="J798" s="551"/>
      <c r="K798" s="551"/>
      <c r="L798" s="551"/>
      <c r="M798" s="551"/>
      <c r="N798" s="551"/>
      <c r="O798" s="551"/>
      <c r="P798" s="551"/>
      <c r="Q798" s="551"/>
      <c r="R798" s="551"/>
      <c r="S798" s="551"/>
      <c r="T798" s="551"/>
      <c r="U798" s="551"/>
      <c r="V798" s="551"/>
      <c r="W798" s="551"/>
      <c r="X798" s="551"/>
      <c r="Y798" s="551"/>
      <c r="Z798" s="551"/>
      <c r="AA798" s="551"/>
      <c r="AB798" s="551"/>
      <c r="AC798" s="551"/>
      <c r="AD798" s="551"/>
      <c r="AE798" s="551"/>
      <c r="AF798" s="551"/>
      <c r="AG798" s="551"/>
      <c r="AH798" s="551"/>
      <c r="AI798" s="551"/>
      <c r="AJ798" s="551"/>
      <c r="AK798" s="551"/>
      <c r="AL798" s="551"/>
      <c r="AM798" s="551"/>
      <c r="AN798" s="551"/>
      <c r="AO798" s="551"/>
      <c r="AP798" s="551"/>
      <c r="AQ798" s="551"/>
      <c r="AR798" s="551"/>
      <c r="AS798" s="551"/>
      <c r="AT798" s="551"/>
      <c r="AU798" s="551"/>
      <c r="AV798" s="551"/>
      <c r="AW798" s="551"/>
      <c r="AX798" s="551"/>
      <c r="AY798" s="551"/>
      <c r="AZ798" s="551"/>
      <c r="BA798" s="551"/>
      <c r="BB798" s="551"/>
      <c r="BC798" s="551"/>
      <c r="BD798" s="551"/>
      <c r="BE798" s="551"/>
      <c r="BF798" s="551"/>
      <c r="BG798" s="551"/>
      <c r="BH798" s="551"/>
      <c r="BI798" s="551"/>
      <c r="BJ798" s="551"/>
      <c r="BK798" s="551"/>
      <c r="BR798" s="2"/>
      <c r="BS798" s="2"/>
      <c r="BT798" s="2"/>
      <c r="BU798" s="2"/>
      <c r="BV798" s="2"/>
      <c r="BW798" s="2"/>
      <c r="BX798" s="2"/>
      <c r="BY798" s="2"/>
      <c r="BZ798" s="2"/>
      <c r="CA798" s="2"/>
      <c r="CB798" s="2"/>
      <c r="CC798" s="2"/>
      <c r="CD798" s="2"/>
      <c r="CE798" s="2"/>
      <c r="CF798" s="2"/>
      <c r="CG798" s="2"/>
      <c r="CH798" s="2"/>
      <c r="CI798" s="2"/>
      <c r="CJ798" s="2"/>
      <c r="CK798" s="2"/>
      <c r="CL798" s="2"/>
      <c r="CM798" s="2"/>
      <c r="CN798" s="2"/>
      <c r="CO798" s="2"/>
      <c r="CP798" s="2"/>
      <c r="CQ798" s="2"/>
      <c r="CR798" s="2"/>
      <c r="CS798" s="2"/>
      <c r="CT798" s="2"/>
      <c r="CU798" s="2"/>
      <c r="CV798" s="2"/>
      <c r="CW798" s="2"/>
      <c r="CX798" s="2"/>
      <c r="CY798" s="2"/>
      <c r="CZ798" s="2"/>
      <c r="DA798" s="2"/>
      <c r="DB798" s="2"/>
      <c r="DC798" s="2"/>
      <c r="DD798" s="2"/>
      <c r="DE798" s="2"/>
      <c r="DF798" s="2"/>
      <c r="DG798" s="2"/>
      <c r="DH798" s="2"/>
      <c r="DI798" s="2"/>
      <c r="DJ798" s="2"/>
      <c r="DK798" s="2"/>
      <c r="DL798" s="2"/>
      <c r="DM798" s="2"/>
      <c r="DN798" s="2"/>
      <c r="DO798" s="2"/>
      <c r="DP798" s="2"/>
      <c r="DQ798" s="2"/>
      <c r="DR798" s="2"/>
      <c r="DS798" s="2"/>
      <c r="DT798" s="2"/>
      <c r="DU798" s="2"/>
      <c r="DV798" s="2"/>
      <c r="DW798" s="2"/>
      <c r="DX798" s="2"/>
      <c r="DY798" s="2"/>
      <c r="DZ798" s="2"/>
      <c r="EA798" s="2"/>
      <c r="EB798" s="2"/>
      <c r="EC798" s="2"/>
      <c r="ED798" s="2"/>
      <c r="EE798" s="2"/>
      <c r="EF798" s="2"/>
      <c r="EG798" s="2"/>
      <c r="EH798" s="2"/>
      <c r="EI798" s="2"/>
      <c r="EJ798" s="2"/>
      <c r="EK798" s="2"/>
      <c r="EL798" s="2"/>
      <c r="EM798" s="2"/>
      <c r="EN798" s="2"/>
      <c r="EO798" s="2"/>
      <c r="EP798" s="2"/>
      <c r="EQ798" s="2"/>
      <c r="ER798" s="2"/>
      <c r="ES798" s="2"/>
      <c r="ET798" s="2"/>
      <c r="EU798" s="2"/>
      <c r="EV798" s="2"/>
      <c r="EW798" s="2"/>
      <c r="EX798" s="2"/>
      <c r="EY798" s="2"/>
      <c r="EZ798" s="2"/>
      <c r="FA798" s="2"/>
      <c r="FB798" s="2"/>
      <c r="FC798" s="2"/>
      <c r="FD798" s="2"/>
      <c r="FE798" s="2"/>
      <c r="FF798" s="2"/>
      <c r="FG798" s="2"/>
      <c r="FH798" s="2"/>
      <c r="FI798" s="2"/>
      <c r="FJ798" s="2"/>
      <c r="FK798" s="2"/>
      <c r="FL798" s="2"/>
      <c r="FM798" s="2"/>
      <c r="FN798" s="2"/>
      <c r="FO798" s="2"/>
      <c r="FP798" s="2"/>
      <c r="FQ798" s="2"/>
      <c r="FR798" s="2"/>
      <c r="FS798" s="2"/>
      <c r="FT798" s="2"/>
      <c r="FU798" s="2"/>
      <c r="FV798" s="2"/>
      <c r="FW798" s="2"/>
      <c r="FX798" s="2"/>
      <c r="FY798" s="2"/>
      <c r="FZ798" s="2"/>
      <c r="GA798" s="2"/>
      <c r="GB798" s="2"/>
      <c r="GC798" s="2"/>
      <c r="GD798" s="2"/>
      <c r="GE798" s="2"/>
      <c r="GF798" s="2"/>
      <c r="GG798" s="2"/>
      <c r="GH798" s="2"/>
      <c r="GI798" s="2"/>
      <c r="GJ798" s="2"/>
      <c r="GK798" s="2"/>
      <c r="GL798" s="2"/>
      <c r="GM798" s="2"/>
      <c r="GN798" s="2"/>
      <c r="GO798" s="2"/>
      <c r="GP798" s="2"/>
    </row>
    <row r="799" spans="6:198" s="1" customFormat="1" ht="15" customHeight="1">
      <c r="F799" s="551" t="s">
        <v>2</v>
      </c>
      <c r="G799" s="551"/>
      <c r="H799" s="551"/>
      <c r="I799" s="551"/>
      <c r="J799" s="551"/>
      <c r="K799" s="551"/>
      <c r="L799" s="551"/>
      <c r="M799" s="551"/>
      <c r="N799" s="551"/>
      <c r="O799" s="551"/>
      <c r="P799" s="551"/>
      <c r="Q799" s="551"/>
      <c r="R799" s="551"/>
      <c r="S799" s="551"/>
      <c r="T799" s="551"/>
      <c r="U799" s="551"/>
      <c r="V799" s="551"/>
      <c r="W799" s="551"/>
      <c r="X799" s="551"/>
      <c r="Y799" s="551"/>
      <c r="Z799" s="551"/>
      <c r="AA799" s="551"/>
      <c r="AB799" s="551"/>
      <c r="AC799" s="551"/>
      <c r="AD799" s="551"/>
      <c r="AE799" s="551"/>
      <c r="AF799" s="551"/>
      <c r="AG799" s="551"/>
      <c r="AH799" s="551"/>
      <c r="AI799" s="551"/>
      <c r="AJ799" s="551"/>
      <c r="AK799" s="551"/>
      <c r="AL799" s="551"/>
      <c r="AM799" s="551"/>
      <c r="AN799" s="551"/>
      <c r="AO799" s="551"/>
      <c r="AP799" s="551"/>
      <c r="AQ799" s="551"/>
      <c r="AR799" s="551"/>
      <c r="AS799" s="551"/>
      <c r="AT799" s="551"/>
      <c r="AU799" s="551"/>
      <c r="AV799" s="551"/>
      <c r="AW799" s="551"/>
      <c r="AX799" s="551"/>
      <c r="AY799" s="551"/>
      <c r="AZ799" s="551"/>
      <c r="BA799" s="551"/>
      <c r="BB799" s="551"/>
      <c r="BC799" s="551"/>
      <c r="BD799" s="551"/>
      <c r="BE799" s="551"/>
      <c r="BF799" s="551"/>
      <c r="BG799" s="551"/>
      <c r="BH799" s="551"/>
      <c r="BI799" s="551"/>
      <c r="BJ799" s="551"/>
      <c r="BK799" s="551"/>
      <c r="BR799" s="2"/>
      <c r="BS799" s="2"/>
      <c r="BT799" s="2"/>
      <c r="BU799" s="2"/>
      <c r="BV799" s="2"/>
      <c r="BW799" s="2"/>
      <c r="BX799" s="2"/>
      <c r="BY799" s="2"/>
      <c r="BZ799" s="2"/>
      <c r="CA799" s="2"/>
      <c r="CB799" s="2"/>
      <c r="CC799" s="2"/>
      <c r="CD799" s="2"/>
      <c r="CE799" s="2"/>
      <c r="CF799" s="2"/>
      <c r="CG799" s="2"/>
      <c r="CH799" s="2"/>
      <c r="CI799" s="2"/>
      <c r="CJ799" s="2"/>
      <c r="CK799" s="2"/>
      <c r="CL799" s="2"/>
      <c r="CM799" s="2"/>
      <c r="CN799" s="2"/>
      <c r="CO799" s="2"/>
      <c r="CP799" s="2"/>
      <c r="CQ799" s="2"/>
      <c r="CR799" s="2"/>
      <c r="CS799" s="2"/>
      <c r="CT799" s="2"/>
      <c r="CU799" s="2"/>
      <c r="CV799" s="2"/>
      <c r="CW799" s="2"/>
      <c r="CX799" s="2"/>
      <c r="CY799" s="2"/>
      <c r="CZ799" s="2"/>
      <c r="DA799" s="2"/>
      <c r="DB799" s="2"/>
      <c r="DC799" s="2"/>
      <c r="DD799" s="2"/>
      <c r="DE799" s="2"/>
      <c r="DF799" s="2"/>
      <c r="DG799" s="2"/>
      <c r="DH799" s="2"/>
      <c r="DI799" s="2"/>
      <c r="DJ799" s="2"/>
      <c r="DK799" s="2"/>
      <c r="DL799" s="2"/>
      <c r="DM799" s="2"/>
      <c r="DN799" s="2"/>
      <c r="DO799" s="2"/>
      <c r="DP799" s="2"/>
      <c r="DQ799" s="2"/>
      <c r="DR799" s="2"/>
      <c r="DS799" s="2"/>
      <c r="DT799" s="2"/>
      <c r="DU799" s="2"/>
      <c r="DV799" s="2"/>
      <c r="DW799" s="2"/>
      <c r="DX799" s="2"/>
      <c r="DY799" s="2"/>
      <c r="DZ799" s="2"/>
      <c r="EA799" s="2"/>
      <c r="EB799" s="2"/>
      <c r="EC799" s="2"/>
      <c r="ED799" s="2"/>
      <c r="EE799" s="2"/>
      <c r="EF799" s="2"/>
      <c r="EG799" s="2"/>
      <c r="EH799" s="2"/>
      <c r="EI799" s="2"/>
      <c r="EJ799" s="2"/>
      <c r="EK799" s="2"/>
      <c r="EL799" s="2"/>
      <c r="EM799" s="2"/>
      <c r="EN799" s="2"/>
      <c r="EO799" s="2"/>
      <c r="EP799" s="2"/>
      <c r="EQ799" s="2"/>
      <c r="ER799" s="2"/>
      <c r="ES799" s="2"/>
      <c r="ET799" s="2"/>
      <c r="EU799" s="2"/>
      <c r="EV799" s="2"/>
      <c r="EW799" s="2"/>
      <c r="EX799" s="2"/>
      <c r="EY799" s="2"/>
      <c r="EZ799" s="2"/>
      <c r="FA799" s="2"/>
      <c r="FB799" s="2"/>
      <c r="FC799" s="2"/>
      <c r="FD799" s="2"/>
      <c r="FE799" s="2"/>
      <c r="FF799" s="2"/>
      <c r="FG799" s="2"/>
      <c r="FH799" s="2"/>
      <c r="FI799" s="2"/>
      <c r="FJ799" s="2"/>
      <c r="FK799" s="2"/>
      <c r="FL799" s="2"/>
      <c r="FM799" s="2"/>
      <c r="FN799" s="2"/>
      <c r="FO799" s="2"/>
      <c r="FP799" s="2"/>
      <c r="FQ799" s="2"/>
      <c r="FR799" s="2"/>
      <c r="FS799" s="2"/>
      <c r="FT799" s="2"/>
      <c r="FU799" s="2"/>
      <c r="FV799" s="2"/>
      <c r="FW799" s="2"/>
      <c r="FX799" s="2"/>
      <c r="FY799" s="2"/>
      <c r="FZ799" s="2"/>
      <c r="GA799" s="2"/>
      <c r="GB799" s="2"/>
      <c r="GC799" s="2"/>
      <c r="GD799" s="2"/>
      <c r="GE799" s="2"/>
      <c r="GF799" s="2"/>
      <c r="GG799" s="2"/>
      <c r="GH799" s="2"/>
      <c r="GI799" s="2"/>
      <c r="GJ799" s="2"/>
      <c r="GK799" s="2"/>
      <c r="GL799" s="2"/>
      <c r="GM799" s="2"/>
      <c r="GN799" s="2"/>
      <c r="GO799" s="2"/>
      <c r="GP799" s="2"/>
    </row>
    <row r="800" spans="6:198" s="1" customFormat="1" ht="13.5" customHeight="1" thickBot="1">
      <c r="F800" s="552">
        <f>[1]Input!$C$112</f>
        <v>43211</v>
      </c>
      <c r="G800" s="552"/>
      <c r="H800" s="552"/>
      <c r="I800" s="552"/>
      <c r="J800" s="552"/>
      <c r="K800" s="552"/>
      <c r="L800" s="552"/>
      <c r="M800" s="552"/>
      <c r="N800" s="552"/>
      <c r="O800" s="552"/>
      <c r="P800" s="552"/>
      <c r="Q800" s="552"/>
      <c r="R800" s="552"/>
      <c r="S800" s="552"/>
      <c r="T800" s="552"/>
      <c r="U800" s="552"/>
      <c r="V800" s="552"/>
      <c r="W800" s="552"/>
      <c r="X800" s="552"/>
      <c r="Y800" s="552"/>
      <c r="Z800" s="552"/>
      <c r="AA800" s="552"/>
      <c r="AB800" s="552"/>
      <c r="AC800" s="552"/>
      <c r="AD800" s="552"/>
      <c r="AE800" s="552"/>
      <c r="AF800" s="552"/>
      <c r="AG800" s="552"/>
      <c r="AH800" s="552"/>
      <c r="AI800" s="552"/>
      <c r="AJ800" s="552"/>
      <c r="AK800" s="552"/>
      <c r="AL800" s="552"/>
      <c r="AM800" s="552"/>
      <c r="AN800" s="552"/>
      <c r="AO800" s="552"/>
      <c r="AP800" s="552"/>
      <c r="AQ800" s="552"/>
      <c r="AR800" s="552"/>
      <c r="AS800" s="552"/>
      <c r="AT800" s="552"/>
      <c r="AU800" s="552"/>
      <c r="AV800" s="552"/>
      <c r="AW800" s="552"/>
      <c r="AX800" s="552"/>
      <c r="AY800" s="552"/>
      <c r="AZ800" s="552"/>
      <c r="BA800" s="552"/>
      <c r="BB800" s="552"/>
      <c r="BC800" s="552"/>
      <c r="BD800" s="552"/>
      <c r="BE800" s="552"/>
      <c r="BF800" s="552"/>
      <c r="BG800" s="552"/>
      <c r="BH800" s="552"/>
      <c r="BI800" s="552"/>
      <c r="BJ800" s="552"/>
      <c r="BK800" s="552"/>
      <c r="BR800" s="2"/>
      <c r="BS800" s="2"/>
      <c r="BT800" s="2"/>
      <c r="BU800" s="2"/>
      <c r="BV800" s="2"/>
      <c r="BW800" s="2"/>
      <c r="BX800" s="2"/>
      <c r="BY800" s="2"/>
      <c r="BZ800" s="2"/>
      <c r="CA800" s="2"/>
      <c r="CB800" s="2"/>
      <c r="CC800" s="2"/>
      <c r="CD800" s="2"/>
      <c r="CE800" s="2"/>
      <c r="CF800" s="2"/>
      <c r="CG800" s="2"/>
      <c r="CH800" s="2"/>
      <c r="CI800" s="2"/>
      <c r="CJ800" s="2"/>
      <c r="CK800" s="2"/>
      <c r="CL800" s="2"/>
      <c r="CM800" s="2"/>
      <c r="CN800" s="2"/>
      <c r="CO800" s="2"/>
      <c r="CP800" s="2"/>
      <c r="CQ800" s="2"/>
      <c r="CR800" s="2"/>
      <c r="CS800" s="2"/>
      <c r="CT800" s="2"/>
      <c r="CU800" s="2"/>
      <c r="CV800" s="2"/>
      <c r="CW800" s="2"/>
      <c r="CX800" s="2"/>
      <c r="CY800" s="2"/>
      <c r="CZ800" s="2"/>
      <c r="DA800" s="2"/>
      <c r="DB800" s="2"/>
      <c r="DC800" s="2"/>
      <c r="DD800" s="2"/>
      <c r="DE800" s="2"/>
      <c r="DF800" s="2"/>
      <c r="DG800" s="2"/>
      <c r="DH800" s="2"/>
      <c r="DI800" s="2"/>
      <c r="DJ800" s="2"/>
      <c r="DK800" s="2"/>
      <c r="DL800" s="2"/>
      <c r="DM800" s="2"/>
      <c r="DN800" s="2"/>
      <c r="DO800" s="2"/>
      <c r="DP800" s="2"/>
      <c r="DQ800" s="2"/>
      <c r="DR800" s="2"/>
      <c r="DS800" s="2"/>
      <c r="DT800" s="2"/>
      <c r="DU800" s="2"/>
      <c r="DV800" s="2"/>
      <c r="DW800" s="2"/>
      <c r="DX800" s="2"/>
      <c r="DY800" s="2"/>
      <c r="DZ800" s="2"/>
      <c r="EA800" s="2"/>
      <c r="EB800" s="2"/>
      <c r="EC800" s="2"/>
      <c r="ED800" s="2"/>
      <c r="EE800" s="2"/>
      <c r="EF800" s="2"/>
      <c r="EG800" s="2"/>
      <c r="EH800" s="2"/>
      <c r="EI800" s="2"/>
      <c r="EJ800" s="2"/>
      <c r="EK800" s="2"/>
      <c r="EL800" s="2"/>
      <c r="EM800" s="2"/>
      <c r="EN800" s="2"/>
      <c r="EO800" s="2"/>
      <c r="EP800" s="2"/>
      <c r="EQ800" s="2"/>
      <c r="ER800" s="2"/>
      <c r="ES800" s="2"/>
      <c r="ET800" s="2"/>
      <c r="EU800" s="2"/>
      <c r="EV800" s="2"/>
      <c r="EW800" s="2"/>
      <c r="EX800" s="2"/>
      <c r="EY800" s="2"/>
      <c r="EZ800" s="2"/>
      <c r="FA800" s="2"/>
      <c r="FB800" s="2"/>
      <c r="FC800" s="2"/>
      <c r="FD800" s="2"/>
      <c r="FE800" s="2"/>
      <c r="FF800" s="2"/>
      <c r="FG800" s="2"/>
      <c r="FH800" s="2"/>
      <c r="FI800" s="2"/>
      <c r="FJ800" s="2"/>
      <c r="FK800" s="2"/>
      <c r="FL800" s="2"/>
      <c r="FM800" s="2"/>
      <c r="FN800" s="2"/>
      <c r="FO800" s="2"/>
      <c r="FP800" s="2"/>
      <c r="FQ800" s="2"/>
      <c r="FR800" s="2"/>
      <c r="FS800" s="2"/>
      <c r="FT800" s="2"/>
      <c r="FU800" s="2"/>
      <c r="FV800" s="2"/>
      <c r="FW800" s="2"/>
      <c r="FX800" s="2"/>
      <c r="FY800" s="2"/>
      <c r="FZ800" s="2"/>
      <c r="GA800" s="2"/>
      <c r="GB800" s="2"/>
      <c r="GC800" s="2"/>
      <c r="GD800" s="2"/>
      <c r="GE800" s="2"/>
      <c r="GF800" s="2"/>
      <c r="GG800" s="2"/>
      <c r="GH800" s="2"/>
      <c r="GI800" s="2"/>
      <c r="GJ800" s="2"/>
      <c r="GK800" s="2"/>
      <c r="GL800" s="2"/>
      <c r="GM800" s="2"/>
      <c r="GN800" s="2"/>
      <c r="GO800" s="2"/>
      <c r="GP800" s="2"/>
    </row>
    <row r="801" spans="6:198" s="1" customFormat="1" ht="12.75" customHeight="1">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c r="AF801" s="4"/>
      <c r="AG801" s="4"/>
      <c r="AH801" s="4"/>
      <c r="AI801" s="4"/>
      <c r="AJ801" s="4"/>
      <c r="AK801" s="4"/>
      <c r="AL801" s="4"/>
      <c r="AM801" s="4"/>
      <c r="AN801" s="4"/>
      <c r="AO801" s="4"/>
      <c r="AP801" s="4"/>
      <c r="AQ801" s="4"/>
      <c r="AR801" s="4"/>
      <c r="AS801" s="4"/>
      <c r="AT801" s="4"/>
      <c r="AU801" s="4"/>
      <c r="AV801" s="4"/>
      <c r="AW801" s="4"/>
      <c r="AX801" s="4"/>
      <c r="AY801" s="4"/>
      <c r="AZ801" s="4"/>
      <c r="BA801" s="4"/>
      <c r="BB801" s="4"/>
      <c r="BC801" s="4"/>
      <c r="BD801" s="4"/>
      <c r="BE801" s="4"/>
      <c r="BF801" s="4"/>
      <c r="BG801" s="4"/>
      <c r="BH801" s="4"/>
      <c r="BI801" s="4"/>
      <c r="BJ801" s="4"/>
      <c r="BK801" s="4"/>
      <c r="BR801" s="2"/>
      <c r="BS801" s="2"/>
      <c r="BT801" s="2"/>
      <c r="BU801" s="2"/>
      <c r="BV801" s="2"/>
      <c r="BW801" s="2"/>
      <c r="BX801" s="2"/>
      <c r="BY801" s="2"/>
      <c r="BZ801" s="2"/>
      <c r="CA801" s="2"/>
      <c r="CB801" s="2"/>
      <c r="CC801" s="2"/>
      <c r="CD801" s="2"/>
      <c r="CE801" s="2"/>
      <c r="CF801" s="2"/>
      <c r="CG801" s="2"/>
      <c r="CH801" s="2"/>
      <c r="CI801" s="2"/>
      <c r="CJ801" s="2"/>
      <c r="CK801" s="2"/>
      <c r="CL801" s="2"/>
      <c r="CM801" s="2"/>
      <c r="CN801" s="2"/>
      <c r="CO801" s="2"/>
      <c r="CP801" s="2"/>
      <c r="CQ801" s="2"/>
      <c r="CR801" s="2"/>
      <c r="CS801" s="2"/>
      <c r="CT801" s="2"/>
      <c r="CU801" s="2"/>
      <c r="CV801" s="2"/>
      <c r="CW801" s="2"/>
      <c r="CX801" s="2"/>
      <c r="CY801" s="2"/>
      <c r="CZ801" s="2"/>
      <c r="DA801" s="2"/>
      <c r="DB801" s="2"/>
      <c r="DC801" s="2"/>
      <c r="DD801" s="2"/>
      <c r="DE801" s="2"/>
      <c r="DF801" s="2"/>
      <c r="DG801" s="2"/>
      <c r="DH801" s="2"/>
      <c r="DI801" s="2"/>
      <c r="DJ801" s="2"/>
      <c r="DK801" s="2"/>
      <c r="DL801" s="2"/>
      <c r="DM801" s="2"/>
      <c r="DN801" s="2"/>
      <c r="DO801" s="2"/>
      <c r="DP801" s="2"/>
      <c r="DQ801" s="2"/>
      <c r="DR801" s="2"/>
      <c r="DS801" s="2"/>
      <c r="DT801" s="2"/>
      <c r="DU801" s="2"/>
      <c r="DV801" s="2"/>
      <c r="DW801" s="2"/>
      <c r="DX801" s="2"/>
      <c r="DY801" s="2"/>
      <c r="DZ801" s="2"/>
      <c r="EA801" s="2"/>
      <c r="EB801" s="2"/>
      <c r="EC801" s="2"/>
      <c r="ED801" s="2"/>
      <c r="EE801" s="2"/>
      <c r="EF801" s="2"/>
      <c r="EG801" s="2"/>
      <c r="EH801" s="2"/>
      <c r="EI801" s="2"/>
      <c r="EJ801" s="2"/>
      <c r="EK801" s="2"/>
      <c r="EL801" s="2"/>
      <c r="EM801" s="2"/>
      <c r="EN801" s="2"/>
      <c r="EO801" s="2"/>
      <c r="EP801" s="2"/>
      <c r="EQ801" s="2"/>
      <c r="ER801" s="2"/>
      <c r="ES801" s="2"/>
      <c r="ET801" s="2"/>
      <c r="EU801" s="2"/>
      <c r="EV801" s="2"/>
      <c r="EW801" s="2"/>
      <c r="EX801" s="2"/>
      <c r="EY801" s="2"/>
      <c r="EZ801" s="2"/>
      <c r="FA801" s="2"/>
      <c r="FB801" s="2"/>
      <c r="FC801" s="2"/>
      <c r="FD801" s="2"/>
      <c r="FE801" s="2"/>
      <c r="FF801" s="2"/>
      <c r="FG801" s="2"/>
      <c r="FH801" s="2"/>
      <c r="FI801" s="2"/>
      <c r="FJ801" s="2"/>
      <c r="FK801" s="2"/>
      <c r="FL801" s="2"/>
      <c r="FM801" s="2"/>
      <c r="FN801" s="2"/>
      <c r="FO801" s="2"/>
      <c r="FP801" s="2"/>
      <c r="FQ801" s="2"/>
      <c r="FR801" s="2"/>
      <c r="FS801" s="2"/>
      <c r="FT801" s="2"/>
      <c r="FU801" s="2"/>
      <c r="FV801" s="2"/>
      <c r="FW801" s="2"/>
      <c r="FX801" s="2"/>
      <c r="FY801" s="2"/>
      <c r="FZ801" s="2"/>
      <c r="GA801" s="2"/>
      <c r="GB801" s="2"/>
      <c r="GC801" s="2"/>
      <c r="GD801" s="2"/>
      <c r="GE801" s="2"/>
      <c r="GF801" s="2"/>
      <c r="GG801" s="2"/>
      <c r="GH801" s="2"/>
      <c r="GI801" s="2"/>
      <c r="GJ801" s="2"/>
      <c r="GK801" s="2"/>
      <c r="GL801" s="2"/>
      <c r="GM801" s="2"/>
      <c r="GN801" s="2"/>
      <c r="GO801" s="2"/>
      <c r="GP801" s="2"/>
    </row>
    <row r="802" spans="6:198" s="1" customFormat="1" ht="12.75" customHeight="1">
      <c r="F802" s="579" t="s">
        <v>41</v>
      </c>
      <c r="G802" s="579"/>
      <c r="H802" s="579"/>
      <c r="I802" s="579"/>
      <c r="J802" s="579"/>
      <c r="K802" s="579"/>
      <c r="L802" s="579"/>
      <c r="M802" s="579"/>
      <c r="N802" s="579"/>
      <c r="O802" s="579"/>
      <c r="P802" s="579"/>
      <c r="Q802" s="579"/>
      <c r="R802" s="579"/>
      <c r="S802" s="579"/>
      <c r="T802" s="579"/>
      <c r="U802" s="579"/>
      <c r="V802" s="579"/>
      <c r="W802" s="579"/>
      <c r="X802" s="579"/>
      <c r="Y802" s="579"/>
      <c r="Z802" s="579"/>
      <c r="AA802" s="579"/>
      <c r="AB802" s="579"/>
      <c r="AC802" s="579"/>
      <c r="AD802" s="579"/>
      <c r="AE802" s="579"/>
      <c r="AF802" s="579"/>
      <c r="AG802" s="579"/>
      <c r="AH802" s="579"/>
      <c r="AI802" s="579"/>
      <c r="AJ802" s="579"/>
      <c r="AK802" s="579"/>
      <c r="AL802" s="579"/>
      <c r="AM802" s="579"/>
      <c r="AN802" s="579"/>
      <c r="AO802" s="579"/>
      <c r="AP802" s="579"/>
      <c r="AQ802" s="579"/>
      <c r="AR802" s="579"/>
      <c r="AS802" s="579"/>
      <c r="AT802" s="579"/>
      <c r="AU802" s="579"/>
      <c r="AV802" s="579"/>
      <c r="AW802" s="579"/>
      <c r="AX802" s="579"/>
      <c r="AY802" s="579"/>
      <c r="AZ802" s="579"/>
      <c r="BA802" s="579"/>
      <c r="BB802" s="579"/>
      <c r="BC802" s="579"/>
      <c r="BD802" s="579"/>
      <c r="BE802" s="579"/>
      <c r="BF802" s="579"/>
      <c r="BG802" s="579"/>
      <c r="BH802" s="579"/>
      <c r="BI802" s="579"/>
      <c r="BJ802" s="579"/>
      <c r="BK802" s="579"/>
      <c r="BR802" s="2"/>
      <c r="BS802" s="2"/>
      <c r="BT802" s="2"/>
      <c r="BU802" s="2"/>
      <c r="BV802" s="2"/>
      <c r="BW802" s="2"/>
      <c r="BX802" s="2"/>
      <c r="BY802" s="2"/>
      <c r="BZ802" s="2"/>
      <c r="CA802" s="2"/>
      <c r="CB802" s="2"/>
      <c r="CC802" s="2"/>
      <c r="CD802" s="2"/>
      <c r="CE802" s="2"/>
      <c r="CF802" s="2"/>
      <c r="CG802" s="2"/>
      <c r="CH802" s="2"/>
      <c r="CI802" s="2"/>
      <c r="CJ802" s="2"/>
      <c r="CK802" s="2"/>
      <c r="CL802" s="2"/>
      <c r="CM802" s="2"/>
      <c r="CN802" s="2"/>
      <c r="CO802" s="2"/>
      <c r="CP802" s="2"/>
      <c r="CQ802" s="2"/>
      <c r="CR802" s="2"/>
      <c r="CS802" s="2"/>
      <c r="CT802" s="2"/>
      <c r="CU802" s="2"/>
      <c r="CV802" s="2"/>
      <c r="CW802" s="2"/>
      <c r="CX802" s="2"/>
      <c r="CY802" s="2"/>
      <c r="CZ802" s="2"/>
      <c r="DA802" s="2"/>
      <c r="DB802" s="2"/>
      <c r="DC802" s="2"/>
      <c r="DD802" s="2"/>
      <c r="DE802" s="2"/>
      <c r="DF802" s="2"/>
      <c r="DG802" s="2"/>
      <c r="DH802" s="2"/>
      <c r="DI802" s="2"/>
      <c r="DJ802" s="2"/>
      <c r="DK802" s="2"/>
      <c r="DL802" s="2"/>
      <c r="DM802" s="2"/>
      <c r="DN802" s="2"/>
      <c r="DO802" s="2"/>
      <c r="DP802" s="2"/>
      <c r="DQ802" s="2"/>
      <c r="DR802" s="2"/>
      <c r="DS802" s="2"/>
      <c r="DT802" s="2"/>
      <c r="DU802" s="2"/>
      <c r="DV802" s="2"/>
      <c r="DW802" s="2"/>
      <c r="DX802" s="2"/>
      <c r="DY802" s="2"/>
      <c r="DZ802" s="2"/>
      <c r="EA802" s="2"/>
      <c r="EB802" s="2"/>
      <c r="EC802" s="2"/>
      <c r="ED802" s="2"/>
      <c r="EE802" s="2"/>
      <c r="EF802" s="2"/>
      <c r="EG802" s="2"/>
      <c r="EH802" s="2"/>
      <c r="EI802" s="2"/>
      <c r="EJ802" s="2"/>
      <c r="EK802" s="2"/>
      <c r="EL802" s="2"/>
      <c r="EM802" s="2"/>
      <c r="EN802" s="2"/>
      <c r="EO802" s="2"/>
      <c r="EP802" s="2"/>
      <c r="EQ802" s="2"/>
      <c r="ER802" s="2"/>
      <c r="ES802" s="2"/>
      <c r="ET802" s="2"/>
      <c r="EU802" s="2"/>
      <c r="EV802" s="2"/>
      <c r="EW802" s="2"/>
      <c r="EX802" s="2"/>
      <c r="EY802" s="2"/>
      <c r="EZ802" s="2"/>
      <c r="FA802" s="2"/>
      <c r="FB802" s="2"/>
      <c r="FC802" s="2"/>
      <c r="FD802" s="2"/>
      <c r="FE802" s="2"/>
      <c r="FF802" s="2"/>
      <c r="FG802" s="2"/>
      <c r="FH802" s="2"/>
      <c r="FI802" s="2"/>
      <c r="FJ802" s="2"/>
      <c r="FK802" s="2"/>
      <c r="FL802" s="2"/>
      <c r="FM802" s="2"/>
      <c r="FN802" s="2"/>
      <c r="FO802" s="2"/>
      <c r="FP802" s="2"/>
      <c r="FQ802" s="2"/>
      <c r="FR802" s="2"/>
      <c r="FS802" s="2"/>
      <c r="FT802" s="2"/>
      <c r="FU802" s="2"/>
      <c r="FV802" s="2"/>
      <c r="FW802" s="2"/>
      <c r="FX802" s="2"/>
      <c r="FY802" s="2"/>
      <c r="FZ802" s="2"/>
      <c r="GA802" s="2"/>
      <c r="GB802" s="2"/>
      <c r="GC802" s="2"/>
      <c r="GD802" s="2"/>
      <c r="GE802" s="2"/>
      <c r="GF802" s="2"/>
      <c r="GG802" s="2"/>
      <c r="GH802" s="2"/>
      <c r="GI802" s="2"/>
      <c r="GJ802" s="2"/>
      <c r="GK802" s="2"/>
      <c r="GL802" s="2"/>
      <c r="GM802" s="2"/>
      <c r="GN802" s="2"/>
      <c r="GO802" s="2"/>
      <c r="GP802" s="2"/>
    </row>
    <row r="803" spans="6:198" s="1" customFormat="1" ht="12.75" customHeight="1">
      <c r="F803" s="401" t="s">
        <v>351</v>
      </c>
      <c r="G803" s="401"/>
      <c r="H803" s="618">
        <f>'[1]Strats Summary'!$N$8</f>
        <v>43190</v>
      </c>
      <c r="I803" s="618"/>
      <c r="J803" s="618"/>
      <c r="K803" s="775"/>
      <c r="L803" s="775"/>
      <c r="M803" s="402"/>
      <c r="N803" s="401"/>
      <c r="O803" s="401"/>
      <c r="P803" s="401"/>
      <c r="Q803" s="401"/>
      <c r="R803" s="401"/>
      <c r="S803" s="403"/>
      <c r="T803" s="403"/>
      <c r="U803" s="403"/>
      <c r="V803" s="403"/>
      <c r="W803" s="403"/>
      <c r="X803" s="403"/>
      <c r="Y803" s="403"/>
      <c r="Z803" s="403"/>
      <c r="AA803" s="403"/>
      <c r="AB803" s="403"/>
      <c r="AC803" s="403"/>
      <c r="AD803" s="403"/>
      <c r="AE803" s="403"/>
      <c r="AF803" s="403"/>
      <c r="AG803" s="403"/>
      <c r="AH803" s="403"/>
      <c r="AI803" s="403"/>
      <c r="AJ803" s="403"/>
      <c r="AK803" s="403"/>
      <c r="AL803" s="403"/>
      <c r="AM803" s="403"/>
      <c r="AN803" s="401"/>
      <c r="AO803" s="401"/>
      <c r="AP803" s="401"/>
      <c r="AQ803" s="401"/>
      <c r="AR803" s="401"/>
      <c r="AS803" s="401"/>
      <c r="AT803" s="401"/>
      <c r="AU803" s="401"/>
      <c r="AV803" s="401"/>
      <c r="AW803" s="401"/>
      <c r="AX803" s="401"/>
      <c r="AY803" s="401"/>
      <c r="AZ803" s="401"/>
      <c r="BA803" s="401"/>
      <c r="BB803" s="401"/>
      <c r="BC803" s="401"/>
      <c r="BD803" s="401"/>
      <c r="BE803" s="401"/>
      <c r="BF803" s="401"/>
      <c r="BG803" s="401"/>
      <c r="BH803" s="401"/>
      <c r="BI803" s="404"/>
      <c r="BJ803" s="404"/>
      <c r="BK803" s="97"/>
      <c r="BR803" s="2"/>
      <c r="BS803" s="2"/>
      <c r="BT803" s="2"/>
      <c r="BU803" s="2"/>
      <c r="BV803" s="2"/>
      <c r="BW803" s="2"/>
      <c r="BX803" s="2"/>
      <c r="BY803" s="2"/>
      <c r="BZ803" s="2"/>
      <c r="CA803" s="2"/>
      <c r="CB803" s="2"/>
      <c r="CC803" s="2"/>
      <c r="CD803" s="2"/>
      <c r="CE803" s="2"/>
      <c r="CF803" s="2"/>
      <c r="CG803" s="2"/>
      <c r="CH803" s="2"/>
      <c r="CI803" s="2"/>
      <c r="CJ803" s="2"/>
      <c r="CK803" s="2"/>
      <c r="CL803" s="2"/>
      <c r="CM803" s="2"/>
      <c r="CN803" s="2"/>
      <c r="CO803" s="2"/>
      <c r="CP803" s="2"/>
      <c r="CQ803" s="2"/>
      <c r="CR803" s="2"/>
      <c r="CS803" s="2"/>
      <c r="CT803" s="2"/>
      <c r="CU803" s="2"/>
      <c r="CV803" s="2"/>
      <c r="CW803" s="2"/>
      <c r="CX803" s="2"/>
      <c r="CY803" s="2"/>
      <c r="CZ803" s="2"/>
      <c r="DA803" s="2"/>
      <c r="DB803" s="2"/>
      <c r="DC803" s="2"/>
      <c r="DD803" s="2"/>
      <c r="DE803" s="2"/>
      <c r="DF803" s="2"/>
      <c r="DG803" s="2"/>
      <c r="DH803" s="2"/>
      <c r="DI803" s="2"/>
      <c r="DJ803" s="2"/>
      <c r="DK803" s="2"/>
      <c r="DL803" s="2"/>
      <c r="DM803" s="2"/>
      <c r="DN803" s="2"/>
      <c r="DO803" s="2"/>
      <c r="DP803" s="2"/>
      <c r="DQ803" s="2"/>
      <c r="DR803" s="2"/>
      <c r="DS803" s="2"/>
      <c r="DT803" s="2"/>
      <c r="DU803" s="2"/>
      <c r="DV803" s="2"/>
      <c r="DW803" s="2"/>
      <c r="DX803" s="2"/>
      <c r="DY803" s="2"/>
      <c r="DZ803" s="2"/>
      <c r="EA803" s="2"/>
      <c r="EB803" s="2"/>
      <c r="EC803" s="2"/>
      <c r="ED803" s="2"/>
      <c r="EE803" s="2"/>
      <c r="EF803" s="2"/>
      <c r="EG803" s="2"/>
      <c r="EH803" s="2"/>
      <c r="EI803" s="2"/>
      <c r="EJ803" s="2"/>
      <c r="EK803" s="2"/>
      <c r="EL803" s="2"/>
      <c r="EM803" s="2"/>
      <c r="EN803" s="2"/>
      <c r="EO803" s="2"/>
      <c r="EP803" s="2"/>
      <c r="EQ803" s="2"/>
      <c r="ER803" s="2"/>
      <c r="ES803" s="2"/>
      <c r="ET803" s="2"/>
      <c r="EU803" s="2"/>
      <c r="EV803" s="2"/>
      <c r="EW803" s="2"/>
      <c r="EX803" s="2"/>
      <c r="EY803" s="2"/>
      <c r="EZ803" s="2"/>
      <c r="FA803" s="2"/>
      <c r="FB803" s="2"/>
      <c r="FC803" s="2"/>
      <c r="FD803" s="2"/>
      <c r="FE803" s="2"/>
      <c r="FF803" s="2"/>
      <c r="FG803" s="2"/>
      <c r="FH803" s="2"/>
      <c r="FI803" s="2"/>
      <c r="FJ803" s="2"/>
      <c r="FK803" s="2"/>
      <c r="FL803" s="2"/>
      <c r="FM803" s="2"/>
      <c r="FN803" s="2"/>
      <c r="FO803" s="2"/>
      <c r="FP803" s="2"/>
      <c r="FQ803" s="2"/>
      <c r="FR803" s="2"/>
      <c r="FS803" s="2"/>
      <c r="FT803" s="2"/>
      <c r="FU803" s="2"/>
      <c r="FV803" s="2"/>
      <c r="FW803" s="2"/>
      <c r="FX803" s="2"/>
      <c r="FY803" s="2"/>
      <c r="FZ803" s="2"/>
      <c r="GA803" s="2"/>
      <c r="GB803" s="2"/>
      <c r="GC803" s="2"/>
      <c r="GD803" s="2"/>
      <c r="GE803" s="2"/>
      <c r="GF803" s="2"/>
      <c r="GG803" s="2"/>
      <c r="GH803" s="2"/>
      <c r="GI803" s="2"/>
      <c r="GJ803" s="2"/>
      <c r="GK803" s="2"/>
      <c r="GL803" s="2"/>
      <c r="GM803" s="2"/>
      <c r="GN803" s="2"/>
      <c r="GO803" s="2"/>
      <c r="GP803" s="2"/>
    </row>
    <row r="804" spans="6:198" s="1" customFormat="1" ht="12.75" customHeight="1">
      <c r="F804" s="401"/>
      <c r="G804" s="401"/>
      <c r="H804" s="401"/>
      <c r="I804" s="401"/>
      <c r="J804" s="401"/>
      <c r="K804" s="401"/>
      <c r="L804" s="401"/>
      <c r="M804" s="401"/>
      <c r="N804" s="401"/>
      <c r="O804" s="401"/>
      <c r="P804" s="401"/>
      <c r="Q804" s="401"/>
      <c r="R804" s="401"/>
      <c r="S804" s="403"/>
      <c r="T804" s="403"/>
      <c r="U804" s="403"/>
      <c r="V804" s="403"/>
      <c r="W804" s="787">
        <f>F800-30</f>
        <v>43181</v>
      </c>
      <c r="X804" s="787"/>
      <c r="Y804" s="787"/>
      <c r="Z804" s="787"/>
      <c r="AA804" s="787"/>
      <c r="AB804" s="787"/>
      <c r="AC804" s="787"/>
      <c r="AD804" s="787"/>
      <c r="AE804" s="787"/>
      <c r="AF804" s="787"/>
      <c r="AG804" s="787"/>
      <c r="AH804" s="787"/>
      <c r="AI804" s="787"/>
      <c r="AJ804" s="403"/>
      <c r="AK804" s="403"/>
      <c r="AL804" s="403"/>
      <c r="AM804" s="403"/>
      <c r="AN804" s="401"/>
      <c r="AO804" s="401"/>
      <c r="AP804" s="401"/>
      <c r="AQ804" s="401"/>
      <c r="AR804" s="401"/>
      <c r="AS804" s="787" t="str">
        <f>IF([1]Input!$C$123=1,"Not Applicable",W804-30)</f>
        <v>Not Applicable</v>
      </c>
      <c r="AT804" s="787"/>
      <c r="AU804" s="787"/>
      <c r="AV804" s="787"/>
      <c r="AW804" s="787"/>
      <c r="AX804" s="787"/>
      <c r="AY804" s="787"/>
      <c r="AZ804" s="787"/>
      <c r="BA804" s="787"/>
      <c r="BB804" s="787"/>
      <c r="BC804" s="787"/>
      <c r="BD804" s="787"/>
      <c r="BE804" s="787"/>
      <c r="BF804" s="401"/>
      <c r="BG804" s="401"/>
      <c r="BH804" s="401"/>
      <c r="BI804" s="404"/>
      <c r="BJ804" s="404"/>
      <c r="BK804" s="126"/>
      <c r="BR804" s="2"/>
      <c r="BS804" s="2"/>
      <c r="BT804" s="2"/>
      <c r="BU804" s="2"/>
      <c r="BV804" s="2"/>
      <c r="BW804" s="2"/>
      <c r="BX804" s="2"/>
      <c r="BY804" s="2"/>
      <c r="BZ804" s="2"/>
      <c r="CA804" s="2"/>
      <c r="CB804" s="2"/>
      <c r="CC804" s="2"/>
      <c r="CD804" s="2"/>
      <c r="CE804" s="2"/>
      <c r="CF804" s="2"/>
      <c r="CG804" s="2"/>
      <c r="CH804" s="2"/>
      <c r="CI804" s="2"/>
      <c r="CJ804" s="2"/>
      <c r="CK804" s="2"/>
      <c r="CL804" s="2"/>
      <c r="CM804" s="2"/>
      <c r="CN804" s="2"/>
      <c r="CO804" s="2"/>
      <c r="CP804" s="2"/>
      <c r="CQ804" s="2"/>
      <c r="CR804" s="2"/>
      <c r="CS804" s="2"/>
      <c r="CT804" s="2"/>
      <c r="CU804" s="2"/>
      <c r="CV804" s="2"/>
      <c r="CW804" s="2"/>
      <c r="CX804" s="2"/>
      <c r="CY804" s="2"/>
      <c r="CZ804" s="2"/>
      <c r="DA804" s="2"/>
      <c r="DB804" s="2"/>
      <c r="DC804" s="2"/>
      <c r="DD804" s="2"/>
      <c r="DE804" s="2"/>
      <c r="DF804" s="2"/>
      <c r="DG804" s="2"/>
      <c r="DH804" s="2"/>
      <c r="DI804" s="2"/>
      <c r="DJ804" s="2"/>
      <c r="DK804" s="2"/>
      <c r="DL804" s="2"/>
      <c r="DM804" s="2"/>
      <c r="DN804" s="2"/>
      <c r="DO804" s="2"/>
      <c r="DP804" s="2"/>
      <c r="DQ804" s="2"/>
      <c r="DR804" s="2"/>
      <c r="DS804" s="2"/>
      <c r="DT804" s="2"/>
      <c r="DU804" s="2"/>
      <c r="DV804" s="2"/>
      <c r="DW804" s="2"/>
      <c r="DX804" s="2"/>
      <c r="DY804" s="2"/>
      <c r="DZ804" s="2"/>
      <c r="EA804" s="2"/>
      <c r="EB804" s="2"/>
      <c r="EC804" s="2"/>
      <c r="ED804" s="2"/>
      <c r="EE804" s="2"/>
      <c r="EF804" s="2"/>
      <c r="EG804" s="2"/>
      <c r="EH804" s="2"/>
      <c r="EI804" s="2"/>
      <c r="EJ804" s="2"/>
      <c r="EK804" s="2"/>
      <c r="EL804" s="2"/>
      <c r="EM804" s="2"/>
      <c r="EN804" s="2"/>
      <c r="EO804" s="2"/>
      <c r="EP804" s="2"/>
      <c r="EQ804" s="2"/>
      <c r="ER804" s="2"/>
      <c r="ES804" s="2"/>
      <c r="ET804" s="2"/>
      <c r="EU804" s="2"/>
      <c r="EV804" s="2"/>
      <c r="EW804" s="2"/>
      <c r="EX804" s="2"/>
      <c r="EY804" s="2"/>
      <c r="EZ804" s="2"/>
      <c r="FA804" s="2"/>
      <c r="FB804" s="2"/>
      <c r="FC804" s="2"/>
      <c r="FD804" s="2"/>
      <c r="FE804" s="2"/>
      <c r="FF804" s="2"/>
      <c r="FG804" s="2"/>
      <c r="FH804" s="2"/>
      <c r="FI804" s="2"/>
      <c r="FJ804" s="2"/>
      <c r="FK804" s="2"/>
      <c r="FL804" s="2"/>
      <c r="FM804" s="2"/>
      <c r="FN804" s="2"/>
      <c r="FO804" s="2"/>
      <c r="FP804" s="2"/>
      <c r="FQ804" s="2"/>
      <c r="FR804" s="2"/>
      <c r="FS804" s="2"/>
      <c r="FT804" s="2"/>
      <c r="FU804" s="2"/>
      <c r="FV804" s="2"/>
      <c r="FW804" s="2"/>
      <c r="FX804" s="2"/>
      <c r="FY804" s="2"/>
      <c r="FZ804" s="2"/>
      <c r="GA804" s="2"/>
      <c r="GB804" s="2"/>
      <c r="GC804" s="2"/>
      <c r="GD804" s="2"/>
      <c r="GE804" s="2"/>
      <c r="GF804" s="2"/>
      <c r="GG804" s="2"/>
      <c r="GH804" s="2"/>
      <c r="GI804" s="2"/>
      <c r="GJ804" s="2"/>
      <c r="GK804" s="2"/>
      <c r="GL804" s="2"/>
      <c r="GM804" s="2"/>
      <c r="GN804" s="2"/>
      <c r="GO804" s="2"/>
      <c r="GP804" s="2"/>
    </row>
    <row r="805" spans="6:198" s="1" customFormat="1" ht="12.75" customHeight="1">
      <c r="F805" s="404"/>
      <c r="G805" s="404"/>
      <c r="H805" s="404"/>
      <c r="I805" s="404"/>
      <c r="J805" s="404"/>
      <c r="K805" s="401"/>
      <c r="L805" s="401"/>
      <c r="M805" s="401"/>
      <c r="N805" s="401"/>
      <c r="O805" s="401"/>
      <c r="P805" s="401"/>
      <c r="Q805" s="401"/>
      <c r="R805" s="404"/>
      <c r="S805" s="781" t="s">
        <v>294</v>
      </c>
      <c r="T805" s="781"/>
      <c r="U805" s="781"/>
      <c r="V805" s="405"/>
      <c r="W805" s="781" t="s">
        <v>352</v>
      </c>
      <c r="X805" s="781"/>
      <c r="Y805" s="781"/>
      <c r="Z805" s="781"/>
      <c r="AA805" s="781"/>
      <c r="AB805" s="781"/>
      <c r="AC805" s="401"/>
      <c r="AD805" s="781" t="s">
        <v>353</v>
      </c>
      <c r="AE805" s="781"/>
      <c r="AF805" s="781"/>
      <c r="AG805" s="781"/>
      <c r="AH805" s="781"/>
      <c r="AI805" s="781"/>
      <c r="AJ805" s="405"/>
      <c r="AK805" s="781" t="s">
        <v>354</v>
      </c>
      <c r="AL805" s="781"/>
      <c r="AM805" s="781"/>
      <c r="AN805" s="404"/>
      <c r="AO805" s="781" t="s">
        <v>294</v>
      </c>
      <c r="AP805" s="781"/>
      <c r="AQ805" s="781"/>
      <c r="AR805" s="405"/>
      <c r="AS805" s="781" t="s">
        <v>352</v>
      </c>
      <c r="AT805" s="781"/>
      <c r="AU805" s="781"/>
      <c r="AV805" s="781"/>
      <c r="AW805" s="781"/>
      <c r="AX805" s="781"/>
      <c r="AY805" s="405"/>
      <c r="AZ805" s="781" t="s">
        <v>353</v>
      </c>
      <c r="BA805" s="781"/>
      <c r="BB805" s="781"/>
      <c r="BC805" s="781"/>
      <c r="BD805" s="781"/>
      <c r="BE805" s="781"/>
      <c r="BF805" s="405"/>
      <c r="BG805" s="781" t="s">
        <v>354</v>
      </c>
      <c r="BH805" s="781"/>
      <c r="BI805" s="781"/>
      <c r="BJ805" s="404"/>
      <c r="BK805" s="126"/>
      <c r="BR805" s="2"/>
      <c r="BS805" s="2"/>
      <c r="BT805" s="2"/>
      <c r="BU805" s="2"/>
      <c r="BV805" s="2"/>
      <c r="BW805" s="2"/>
      <c r="BX805" s="2"/>
      <c r="BY805" s="2"/>
      <c r="BZ805" s="2"/>
      <c r="CA805" s="2"/>
      <c r="CB805" s="2"/>
      <c r="CC805" s="2"/>
      <c r="CD805" s="2"/>
      <c r="CE805" s="2"/>
      <c r="CF805" s="2"/>
      <c r="CG805" s="2"/>
      <c r="CH805" s="2"/>
      <c r="CI805" s="2"/>
      <c r="CJ805" s="2"/>
      <c r="CK805" s="2"/>
      <c r="CL805" s="2"/>
      <c r="CM805" s="2"/>
      <c r="CN805" s="2"/>
      <c r="CO805" s="2"/>
      <c r="CP805" s="2"/>
      <c r="CQ805" s="2"/>
      <c r="CR805" s="2"/>
      <c r="CS805" s="2"/>
      <c r="CT805" s="2"/>
      <c r="CU805" s="2"/>
      <c r="CV805" s="2"/>
      <c r="CW805" s="2"/>
      <c r="CX805" s="2"/>
      <c r="CY805" s="2"/>
      <c r="CZ805" s="2"/>
      <c r="DA805" s="2"/>
      <c r="DB805" s="2"/>
      <c r="DC805" s="2"/>
      <c r="DD805" s="2"/>
      <c r="DE805" s="2"/>
      <c r="DF805" s="2"/>
      <c r="DG805" s="2"/>
      <c r="DH805" s="2"/>
      <c r="DI805" s="2"/>
      <c r="DJ805" s="2"/>
      <c r="DK805" s="2"/>
      <c r="DL805" s="2"/>
      <c r="DM805" s="2"/>
      <c r="DN805" s="2"/>
      <c r="DO805" s="2"/>
      <c r="DP805" s="2"/>
      <c r="DQ805" s="2"/>
      <c r="DR805" s="2"/>
      <c r="DS805" s="2"/>
      <c r="DT805" s="2"/>
      <c r="DU805" s="2"/>
      <c r="DV805" s="2"/>
      <c r="DW805" s="2"/>
      <c r="DX805" s="2"/>
      <c r="DY805" s="2"/>
      <c r="DZ805" s="2"/>
      <c r="EA805" s="2"/>
      <c r="EB805" s="2"/>
      <c r="EC805" s="2"/>
      <c r="ED805" s="2"/>
      <c r="EE805" s="2"/>
      <c r="EF805" s="2"/>
      <c r="EG805" s="2"/>
      <c r="EH805" s="2"/>
      <c r="EI805" s="2"/>
      <c r="EJ805" s="2"/>
      <c r="EK805" s="2"/>
      <c r="EL805" s="2"/>
      <c r="EM805" s="2"/>
      <c r="EN805" s="2"/>
      <c r="EO805" s="2"/>
      <c r="EP805" s="2"/>
      <c r="EQ805" s="2"/>
      <c r="ER805" s="2"/>
      <c r="ES805" s="2"/>
      <c r="ET805" s="2"/>
      <c r="EU805" s="2"/>
      <c r="EV805" s="2"/>
      <c r="EW805" s="2"/>
      <c r="EX805" s="2"/>
      <c r="EY805" s="2"/>
      <c r="EZ805" s="2"/>
      <c r="FA805" s="2"/>
      <c r="FB805" s="2"/>
      <c r="FC805" s="2"/>
      <c r="FD805" s="2"/>
      <c r="FE805" s="2"/>
      <c r="FF805" s="2"/>
      <c r="FG805" s="2"/>
      <c r="FH805" s="2"/>
      <c r="FI805" s="2"/>
      <c r="FJ805" s="2"/>
      <c r="FK805" s="2"/>
      <c r="FL805" s="2"/>
      <c r="FM805" s="2"/>
      <c r="FN805" s="2"/>
      <c r="FO805" s="2"/>
      <c r="FP805" s="2"/>
      <c r="FQ805" s="2"/>
      <c r="FR805" s="2"/>
      <c r="FS805" s="2"/>
      <c r="FT805" s="2"/>
      <c r="FU805" s="2"/>
      <c r="FV805" s="2"/>
      <c r="FW805" s="2"/>
      <c r="FX805" s="2"/>
      <c r="FY805" s="2"/>
      <c r="FZ805" s="2"/>
      <c r="GA805" s="2"/>
      <c r="GB805" s="2"/>
      <c r="GC805" s="2"/>
      <c r="GD805" s="2"/>
      <c r="GE805" s="2"/>
      <c r="GF805" s="2"/>
      <c r="GG805" s="2"/>
      <c r="GH805" s="2"/>
      <c r="GI805" s="2"/>
      <c r="GJ805" s="2"/>
      <c r="GK805" s="2"/>
      <c r="GL805" s="2"/>
      <c r="GM805" s="2"/>
      <c r="GN805" s="2"/>
      <c r="GO805" s="2"/>
      <c r="GP805" s="2"/>
    </row>
    <row r="806" spans="6:198" s="1" customFormat="1" ht="12.75" customHeight="1">
      <c r="F806" s="406" t="s">
        <v>278</v>
      </c>
      <c r="G806" s="404"/>
      <c r="H806" s="404"/>
      <c r="I806" s="404"/>
      <c r="J806" s="404"/>
      <c r="K806" s="404"/>
      <c r="L806" s="404"/>
      <c r="M806" s="401"/>
      <c r="N806" s="401"/>
      <c r="O806" s="401"/>
      <c r="P806" s="401"/>
      <c r="Q806" s="401"/>
      <c r="R806" s="404"/>
      <c r="S806" s="404"/>
      <c r="T806" s="404"/>
      <c r="U806" s="404"/>
      <c r="V806" s="404"/>
      <c r="W806" s="404"/>
      <c r="X806" s="404"/>
      <c r="Y806" s="404"/>
      <c r="Z806" s="404"/>
      <c r="AA806" s="404"/>
      <c r="AB806" s="404"/>
      <c r="AC806" s="404"/>
      <c r="AD806" s="404"/>
      <c r="AE806" s="404"/>
      <c r="AF806" s="404"/>
      <c r="AG806" s="404"/>
      <c r="AH806" s="404"/>
      <c r="AI806" s="404"/>
      <c r="AJ806" s="404"/>
      <c r="AK806" s="404"/>
      <c r="AL806" s="404"/>
      <c r="AM806" s="404"/>
      <c r="AN806" s="404"/>
      <c r="AO806" s="404"/>
      <c r="AP806" s="404"/>
      <c r="AQ806" s="404"/>
      <c r="AR806" s="404"/>
      <c r="AS806" s="404"/>
      <c r="AT806" s="404"/>
      <c r="AU806" s="404"/>
      <c r="AV806" s="404"/>
      <c r="AW806" s="404"/>
      <c r="AX806" s="404"/>
      <c r="AY806" s="404"/>
      <c r="AZ806" s="404"/>
      <c r="BA806" s="404"/>
      <c r="BB806" s="404"/>
      <c r="BC806" s="404"/>
      <c r="BD806" s="404"/>
      <c r="BE806" s="404"/>
      <c r="BF806" s="404"/>
      <c r="BG806" s="404"/>
      <c r="BH806" s="404"/>
      <c r="BI806" s="404"/>
      <c r="BJ806" s="404"/>
      <c r="BK806" s="97"/>
      <c r="BR806" s="2"/>
      <c r="BS806" s="2"/>
      <c r="BT806" s="2"/>
      <c r="BU806" s="2"/>
      <c r="BV806" s="2"/>
      <c r="BW806" s="2"/>
      <c r="BX806" s="2"/>
      <c r="BY806" s="2"/>
      <c r="BZ806" s="2"/>
      <c r="CA806" s="2"/>
      <c r="CB806" s="2"/>
      <c r="CC806" s="2"/>
      <c r="CD806" s="2"/>
      <c r="CE806" s="2"/>
      <c r="CF806" s="2"/>
      <c r="CG806" s="2"/>
      <c r="CH806" s="2"/>
      <c r="CI806" s="2"/>
      <c r="CJ806" s="2"/>
      <c r="CK806" s="2"/>
      <c r="CL806" s="2"/>
      <c r="CM806" s="2"/>
      <c r="CN806" s="2"/>
      <c r="CO806" s="2"/>
      <c r="CP806" s="2"/>
      <c r="CQ806" s="2"/>
      <c r="CR806" s="2"/>
      <c r="CS806" s="2"/>
      <c r="CT806" s="2"/>
      <c r="CU806" s="2"/>
      <c r="CV806" s="2"/>
      <c r="CW806" s="2"/>
      <c r="CX806" s="2"/>
      <c r="CY806" s="2"/>
      <c r="CZ806" s="2"/>
      <c r="DA806" s="2"/>
      <c r="DB806" s="2"/>
      <c r="DC806" s="2"/>
      <c r="DD806" s="2"/>
      <c r="DE806" s="2"/>
      <c r="DF806" s="2"/>
      <c r="DG806" s="2"/>
      <c r="DH806" s="2"/>
      <c r="DI806" s="2"/>
      <c r="DJ806" s="2"/>
      <c r="DK806" s="2"/>
      <c r="DL806" s="2"/>
      <c r="DM806" s="2"/>
      <c r="DN806" s="2"/>
      <c r="DO806" s="2"/>
      <c r="DP806" s="2"/>
      <c r="DQ806" s="2"/>
      <c r="DR806" s="2"/>
      <c r="DS806" s="2"/>
      <c r="DT806" s="2"/>
      <c r="DU806" s="2"/>
      <c r="DV806" s="2"/>
      <c r="DW806" s="2"/>
      <c r="DX806" s="2"/>
      <c r="DY806" s="2"/>
      <c r="DZ806" s="2"/>
      <c r="EA806" s="2"/>
      <c r="EB806" s="2"/>
      <c r="EC806" s="2"/>
      <c r="ED806" s="2"/>
      <c r="EE806" s="2"/>
      <c r="EF806" s="2"/>
      <c r="EG806" s="2"/>
      <c r="EH806" s="2"/>
      <c r="EI806" s="2"/>
      <c r="EJ806" s="2"/>
      <c r="EK806" s="2"/>
      <c r="EL806" s="2"/>
      <c r="EM806" s="2"/>
      <c r="EN806" s="2"/>
      <c r="EO806" s="2"/>
      <c r="EP806" s="2"/>
      <c r="EQ806" s="2"/>
      <c r="ER806" s="2"/>
      <c r="ES806" s="2"/>
      <c r="ET806" s="2"/>
      <c r="EU806" s="2"/>
      <c r="EV806" s="2"/>
      <c r="EW806" s="2"/>
      <c r="EX806" s="2"/>
      <c r="EY806" s="2"/>
      <c r="EZ806" s="2"/>
      <c r="FA806" s="2"/>
      <c r="FB806" s="2"/>
      <c r="FC806" s="2"/>
      <c r="FD806" s="2"/>
      <c r="FE806" s="2"/>
      <c r="FF806" s="2"/>
      <c r="FG806" s="2"/>
      <c r="FH806" s="2"/>
      <c r="FI806" s="2"/>
      <c r="FJ806" s="2"/>
      <c r="FK806" s="2"/>
      <c r="FL806" s="2"/>
      <c r="FM806" s="2"/>
      <c r="FN806" s="2"/>
      <c r="FO806" s="2"/>
      <c r="FP806" s="2"/>
      <c r="FQ806" s="2"/>
      <c r="FR806" s="2"/>
      <c r="FS806" s="2"/>
      <c r="FT806" s="2"/>
      <c r="FU806" s="2"/>
      <c r="FV806" s="2"/>
      <c r="FW806" s="2"/>
      <c r="FX806" s="2"/>
      <c r="FY806" s="2"/>
      <c r="FZ806" s="2"/>
      <c r="GA806" s="2"/>
      <c r="GB806" s="2"/>
      <c r="GC806" s="2"/>
      <c r="GD806" s="2"/>
      <c r="GE806" s="2"/>
      <c r="GF806" s="2"/>
      <c r="GG806" s="2"/>
      <c r="GH806" s="2"/>
      <c r="GI806" s="2"/>
      <c r="GJ806" s="2"/>
      <c r="GK806" s="2"/>
      <c r="GL806" s="2"/>
      <c r="GM806" s="2"/>
      <c r="GN806" s="2"/>
      <c r="GO806" s="2"/>
      <c r="GP806" s="2"/>
    </row>
    <row r="807" spans="6:198" s="1" customFormat="1" ht="12.75" customHeight="1">
      <c r="F807" s="401" t="s">
        <v>355</v>
      </c>
      <c r="G807" s="404"/>
      <c r="H807" s="404"/>
      <c r="I807" s="404"/>
      <c r="J807" s="404"/>
      <c r="K807" s="404"/>
      <c r="L807" s="404"/>
      <c r="M807" s="401"/>
      <c r="N807" s="401"/>
      <c r="O807" s="401"/>
      <c r="P807" s="401"/>
      <c r="Q807" s="401"/>
      <c r="R807" s="404"/>
      <c r="S807" s="782">
        <f>'[1]Monthly Report'!$B24</f>
        <v>2603</v>
      </c>
      <c r="T807" s="783"/>
      <c r="U807" s="783"/>
      <c r="V807" s="407"/>
      <c r="W807" s="784">
        <f>'[1]Monthly Report'!$C24</f>
        <v>373085400.82000017</v>
      </c>
      <c r="X807" s="784"/>
      <c r="Y807" s="784"/>
      <c r="Z807" s="784"/>
      <c r="AA807" s="784"/>
      <c r="AB807" s="784"/>
      <c r="AC807" s="407"/>
      <c r="AD807" s="784">
        <f>'[1]Monthly Report'!$D24</f>
        <v>0</v>
      </c>
      <c r="AE807" s="784"/>
      <c r="AF807" s="784"/>
      <c r="AG807" s="784"/>
      <c r="AH807" s="784"/>
      <c r="AI807" s="784"/>
      <c r="AJ807" s="407"/>
      <c r="AK807" s="785">
        <f>'[1]Monthly Report'!$E24</f>
        <v>0.99905669515500473</v>
      </c>
      <c r="AL807" s="785"/>
      <c r="AM807" s="785"/>
      <c r="AN807" s="408"/>
      <c r="AO807" s="782">
        <f>'[1]Monthly Report'!$F24</f>
        <v>0</v>
      </c>
      <c r="AP807" s="783"/>
      <c r="AQ807" s="783"/>
      <c r="AR807" s="407"/>
      <c r="AS807" s="784">
        <f>'[1]Monthly Report'!$G24</f>
        <v>0</v>
      </c>
      <c r="AT807" s="784"/>
      <c r="AU807" s="784"/>
      <c r="AV807" s="784"/>
      <c r="AW807" s="784"/>
      <c r="AX807" s="784"/>
      <c r="AY807" s="407"/>
      <c r="AZ807" s="784">
        <f>'[1]Monthly Report'!$H24</f>
        <v>0</v>
      </c>
      <c r="BA807" s="784"/>
      <c r="BB807" s="784"/>
      <c r="BC807" s="784"/>
      <c r="BD807" s="784"/>
      <c r="BE807" s="784"/>
      <c r="BF807" s="407"/>
      <c r="BG807" s="786">
        <f>'[1]Monthly Report'!$I24</f>
        <v>0</v>
      </c>
      <c r="BH807" s="786"/>
      <c r="BI807" s="786"/>
      <c r="BJ807" s="404"/>
      <c r="BK807" s="409"/>
      <c r="BR807" s="2"/>
      <c r="BS807" s="2"/>
      <c r="BT807" s="2"/>
      <c r="BU807" s="2"/>
      <c r="BV807" s="2"/>
      <c r="BW807" s="2"/>
      <c r="BX807" s="2"/>
      <c r="BY807" s="2"/>
      <c r="BZ807" s="2"/>
      <c r="CA807" s="2"/>
      <c r="CB807" s="2"/>
      <c r="CC807" s="2"/>
      <c r="CD807" s="2"/>
      <c r="CE807" s="2"/>
      <c r="CF807" s="2"/>
      <c r="CG807" s="2"/>
      <c r="CH807" s="2"/>
      <c r="CI807" s="2"/>
      <c r="CJ807" s="2"/>
      <c r="CK807" s="2"/>
      <c r="CL807" s="2"/>
      <c r="CM807" s="2"/>
      <c r="CN807" s="2"/>
      <c r="CO807" s="2"/>
      <c r="CP807" s="2"/>
      <c r="CQ807" s="2"/>
      <c r="CR807" s="2"/>
      <c r="CS807" s="2"/>
      <c r="CT807" s="2"/>
      <c r="CU807" s="2"/>
      <c r="CV807" s="2"/>
      <c r="CW807" s="2"/>
      <c r="CX807" s="2"/>
      <c r="CY807" s="2"/>
      <c r="CZ807" s="2"/>
      <c r="DA807" s="2"/>
      <c r="DB807" s="2"/>
      <c r="DC807" s="2"/>
      <c r="DD807" s="2"/>
      <c r="DE807" s="2"/>
      <c r="DF807" s="2"/>
      <c r="DG807" s="2"/>
      <c r="DH807" s="2"/>
      <c r="DI807" s="2"/>
      <c r="DJ807" s="2"/>
      <c r="DK807" s="2"/>
      <c r="DL807" s="2"/>
      <c r="DM807" s="2"/>
      <c r="DN807" s="2"/>
      <c r="DO807" s="2"/>
      <c r="DP807" s="2"/>
      <c r="DQ807" s="2"/>
      <c r="DR807" s="2"/>
      <c r="DS807" s="2"/>
      <c r="DT807" s="2"/>
      <c r="DU807" s="2"/>
      <c r="DV807" s="2"/>
      <c r="DW807" s="2"/>
      <c r="DX807" s="2"/>
      <c r="DY807" s="2"/>
      <c r="DZ807" s="2"/>
      <c r="EA807" s="2"/>
      <c r="EB807" s="2"/>
      <c r="EC807" s="2"/>
      <c r="ED807" s="2"/>
      <c r="EE807" s="2"/>
      <c r="EF807" s="2"/>
      <c r="EG807" s="2"/>
      <c r="EH807" s="2"/>
      <c r="EI807" s="2"/>
      <c r="EJ807" s="2"/>
      <c r="EK807" s="2"/>
      <c r="EL807" s="2"/>
      <c r="EM807" s="2"/>
      <c r="EN807" s="2"/>
      <c r="EO807" s="2"/>
      <c r="EP807" s="2"/>
      <c r="EQ807" s="2"/>
      <c r="ER807" s="2"/>
      <c r="ES807" s="2"/>
      <c r="ET807" s="2"/>
      <c r="EU807" s="2"/>
      <c r="EV807" s="2"/>
      <c r="EW807" s="2"/>
      <c r="EX807" s="2"/>
      <c r="EY807" s="2"/>
      <c r="EZ807" s="2"/>
      <c r="FA807" s="2"/>
      <c r="FB807" s="2"/>
      <c r="FC807" s="2"/>
      <c r="FD807" s="2"/>
      <c r="FE807" s="2"/>
      <c r="FF807" s="2"/>
      <c r="FG807" s="2"/>
      <c r="FH807" s="2"/>
      <c r="FI807" s="2"/>
      <c r="FJ807" s="2"/>
      <c r="FK807" s="2"/>
      <c r="FL807" s="2"/>
      <c r="FM807" s="2"/>
      <c r="FN807" s="2"/>
      <c r="FO807" s="2"/>
      <c r="FP807" s="2"/>
      <c r="FQ807" s="2"/>
      <c r="FR807" s="2"/>
      <c r="FS807" s="2"/>
      <c r="FT807" s="2"/>
      <c r="FU807" s="2"/>
      <c r="FV807" s="2"/>
      <c r="FW807" s="2"/>
      <c r="FX807" s="2"/>
      <c r="FY807" s="2"/>
      <c r="FZ807" s="2"/>
      <c r="GA807" s="2"/>
      <c r="GB807" s="2"/>
      <c r="GC807" s="2"/>
      <c r="GD807" s="2"/>
      <c r="GE807" s="2"/>
      <c r="GF807" s="2"/>
      <c r="GG807" s="2"/>
      <c r="GH807" s="2"/>
      <c r="GI807" s="2"/>
      <c r="GJ807" s="2"/>
      <c r="GK807" s="2"/>
      <c r="GL807" s="2"/>
      <c r="GM807" s="2"/>
      <c r="GN807" s="2"/>
      <c r="GO807" s="2"/>
      <c r="GP807" s="2"/>
    </row>
    <row r="808" spans="6:198" s="1" customFormat="1" ht="12.75" customHeight="1">
      <c r="F808" s="401" t="s">
        <v>356</v>
      </c>
      <c r="G808" s="404"/>
      <c r="H808" s="404"/>
      <c r="I808" s="404"/>
      <c r="J808" s="404"/>
      <c r="K808" s="404"/>
      <c r="L808" s="404"/>
      <c r="M808" s="401"/>
      <c r="N808" s="401"/>
      <c r="O808" s="401"/>
      <c r="P808" s="401"/>
      <c r="Q808" s="401"/>
      <c r="R808" s="404"/>
      <c r="S808" s="782">
        <f>'[1]Monthly Report'!$B25</f>
        <v>0</v>
      </c>
      <c r="T808" s="783"/>
      <c r="U808" s="783"/>
      <c r="V808" s="407"/>
      <c r="W808" s="784">
        <f>'[1]Monthly Report'!$C25</f>
        <v>0</v>
      </c>
      <c r="X808" s="784"/>
      <c r="Y808" s="784"/>
      <c r="Z808" s="784"/>
      <c r="AA808" s="784"/>
      <c r="AB808" s="784"/>
      <c r="AC808" s="407"/>
      <c r="AD808" s="784">
        <f>'[1]Monthly Report'!$D25</f>
        <v>0</v>
      </c>
      <c r="AE808" s="784"/>
      <c r="AF808" s="784"/>
      <c r="AG808" s="784"/>
      <c r="AH808" s="784"/>
      <c r="AI808" s="784"/>
      <c r="AJ808" s="407"/>
      <c r="AK808" s="785">
        <f>'[1]Monthly Report'!$E25</f>
        <v>0</v>
      </c>
      <c r="AL808" s="785"/>
      <c r="AM808" s="785"/>
      <c r="AN808" s="408"/>
      <c r="AO808" s="782">
        <f>'[1]Monthly Report'!$F25</f>
        <v>0</v>
      </c>
      <c r="AP808" s="783"/>
      <c r="AQ808" s="783"/>
      <c r="AR808" s="407"/>
      <c r="AS808" s="784">
        <f>'[1]Monthly Report'!$G25</f>
        <v>0</v>
      </c>
      <c r="AT808" s="784"/>
      <c r="AU808" s="784"/>
      <c r="AV808" s="784"/>
      <c r="AW808" s="784"/>
      <c r="AX808" s="784"/>
      <c r="AY808" s="407"/>
      <c r="AZ808" s="784">
        <f>'[1]Monthly Report'!$H25</f>
        <v>0</v>
      </c>
      <c r="BA808" s="784"/>
      <c r="BB808" s="784"/>
      <c r="BC808" s="784"/>
      <c r="BD808" s="784"/>
      <c r="BE808" s="784"/>
      <c r="BF808" s="407"/>
      <c r="BG808" s="786">
        <f>'[1]Monthly Report'!$I25</f>
        <v>0</v>
      </c>
      <c r="BH808" s="786"/>
      <c r="BI808" s="786"/>
      <c r="BJ808" s="404"/>
      <c r="BK808" s="409"/>
      <c r="BR808" s="2"/>
      <c r="BS808" s="2"/>
      <c r="BT808" s="2"/>
      <c r="BU808" s="2"/>
      <c r="BV808" s="2"/>
      <c r="BW808" s="2"/>
      <c r="BX808" s="2"/>
      <c r="BY808" s="2"/>
      <c r="BZ808" s="2"/>
      <c r="CA808" s="2"/>
      <c r="CB808" s="2"/>
      <c r="CC808" s="2"/>
      <c r="CD808" s="2"/>
      <c r="CE808" s="2"/>
      <c r="CF808" s="2"/>
      <c r="CG808" s="2"/>
      <c r="CH808" s="2"/>
      <c r="CI808" s="2"/>
      <c r="CJ808" s="2"/>
      <c r="CK808" s="2"/>
      <c r="CL808" s="2"/>
      <c r="CM808" s="2"/>
      <c r="CN808" s="2"/>
      <c r="CO808" s="2"/>
      <c r="CP808" s="2"/>
      <c r="CQ808" s="2"/>
      <c r="CR808" s="2"/>
      <c r="CS808" s="2"/>
      <c r="CT808" s="2"/>
      <c r="CU808" s="2"/>
      <c r="CV808" s="2"/>
      <c r="CW808" s="2"/>
      <c r="CX808" s="2"/>
      <c r="CY808" s="2"/>
      <c r="CZ808" s="2"/>
      <c r="DA808" s="2"/>
      <c r="DB808" s="2"/>
      <c r="DC808" s="2"/>
      <c r="DD808" s="2"/>
      <c r="DE808" s="2"/>
      <c r="DF808" s="2"/>
      <c r="DG808" s="2"/>
      <c r="DH808" s="2"/>
      <c r="DI808" s="2"/>
      <c r="DJ808" s="2"/>
      <c r="DK808" s="2"/>
      <c r="DL808" s="2"/>
      <c r="DM808" s="2"/>
      <c r="DN808" s="2"/>
      <c r="DO808" s="2"/>
      <c r="DP808" s="2"/>
      <c r="DQ808" s="2"/>
      <c r="DR808" s="2"/>
      <c r="DS808" s="2"/>
      <c r="DT808" s="2"/>
      <c r="DU808" s="2"/>
      <c r="DV808" s="2"/>
      <c r="DW808" s="2"/>
      <c r="DX808" s="2"/>
      <c r="DY808" s="2"/>
      <c r="DZ808" s="2"/>
      <c r="EA808" s="2"/>
      <c r="EB808" s="2"/>
      <c r="EC808" s="2"/>
      <c r="ED808" s="2"/>
      <c r="EE808" s="2"/>
      <c r="EF808" s="2"/>
      <c r="EG808" s="2"/>
      <c r="EH808" s="2"/>
      <c r="EI808" s="2"/>
      <c r="EJ808" s="2"/>
      <c r="EK808" s="2"/>
      <c r="EL808" s="2"/>
      <c r="EM808" s="2"/>
      <c r="EN808" s="2"/>
      <c r="EO808" s="2"/>
      <c r="EP808" s="2"/>
      <c r="EQ808" s="2"/>
      <c r="ER808" s="2"/>
      <c r="ES808" s="2"/>
      <c r="ET808" s="2"/>
      <c r="EU808" s="2"/>
      <c r="EV808" s="2"/>
      <c r="EW808" s="2"/>
      <c r="EX808" s="2"/>
      <c r="EY808" s="2"/>
      <c r="EZ808" s="2"/>
      <c r="FA808" s="2"/>
      <c r="FB808" s="2"/>
      <c r="FC808" s="2"/>
      <c r="FD808" s="2"/>
      <c r="FE808" s="2"/>
      <c r="FF808" s="2"/>
      <c r="FG808" s="2"/>
      <c r="FH808" s="2"/>
      <c r="FI808" s="2"/>
      <c r="FJ808" s="2"/>
      <c r="FK808" s="2"/>
      <c r="FL808" s="2"/>
      <c r="FM808" s="2"/>
      <c r="FN808" s="2"/>
      <c r="FO808" s="2"/>
      <c r="FP808" s="2"/>
      <c r="FQ808" s="2"/>
      <c r="FR808" s="2"/>
      <c r="FS808" s="2"/>
      <c r="FT808" s="2"/>
      <c r="FU808" s="2"/>
      <c r="FV808" s="2"/>
      <c r="FW808" s="2"/>
      <c r="FX808" s="2"/>
      <c r="FY808" s="2"/>
      <c r="FZ808" s="2"/>
      <c r="GA808" s="2"/>
      <c r="GB808" s="2"/>
      <c r="GC808" s="2"/>
      <c r="GD808" s="2"/>
      <c r="GE808" s="2"/>
      <c r="GF808" s="2"/>
      <c r="GG808" s="2"/>
      <c r="GH808" s="2"/>
      <c r="GI808" s="2"/>
      <c r="GJ808" s="2"/>
      <c r="GK808" s="2"/>
      <c r="GL808" s="2"/>
      <c r="GM808" s="2"/>
      <c r="GN808" s="2"/>
      <c r="GO808" s="2"/>
      <c r="GP808" s="2"/>
    </row>
    <row r="809" spans="6:198" s="1" customFormat="1" ht="12.75" customHeight="1">
      <c r="F809" s="401" t="s">
        <v>357</v>
      </c>
      <c r="G809" s="404"/>
      <c r="H809" s="404"/>
      <c r="I809" s="404"/>
      <c r="J809" s="404"/>
      <c r="K809" s="404"/>
      <c r="L809" s="404"/>
      <c r="M809" s="401"/>
      <c r="N809" s="401"/>
      <c r="O809" s="401"/>
      <c r="P809" s="401"/>
      <c r="Q809" s="401"/>
      <c r="R809" s="404"/>
      <c r="S809" s="782">
        <f>'[1]Monthly Report'!$B26</f>
        <v>0</v>
      </c>
      <c r="T809" s="783"/>
      <c r="U809" s="783"/>
      <c r="V809" s="407"/>
      <c r="W809" s="784">
        <f>'[1]Monthly Report'!$C26</f>
        <v>0</v>
      </c>
      <c r="X809" s="784"/>
      <c r="Y809" s="784"/>
      <c r="Z809" s="784"/>
      <c r="AA809" s="784"/>
      <c r="AB809" s="784"/>
      <c r="AC809" s="407"/>
      <c r="AD809" s="784">
        <f>'[1]Monthly Report'!$D26</f>
        <v>0</v>
      </c>
      <c r="AE809" s="784"/>
      <c r="AF809" s="784"/>
      <c r="AG809" s="784"/>
      <c r="AH809" s="784"/>
      <c r="AI809" s="784"/>
      <c r="AJ809" s="407"/>
      <c r="AK809" s="785">
        <f>'[1]Monthly Report'!$E26</f>
        <v>0</v>
      </c>
      <c r="AL809" s="785"/>
      <c r="AM809" s="785"/>
      <c r="AN809" s="408"/>
      <c r="AO809" s="782">
        <f>'[1]Monthly Report'!$F26</f>
        <v>0</v>
      </c>
      <c r="AP809" s="783"/>
      <c r="AQ809" s="783"/>
      <c r="AR809" s="407"/>
      <c r="AS809" s="784">
        <f>'[1]Monthly Report'!$G26</f>
        <v>0</v>
      </c>
      <c r="AT809" s="784"/>
      <c r="AU809" s="784"/>
      <c r="AV809" s="784"/>
      <c r="AW809" s="784"/>
      <c r="AX809" s="784"/>
      <c r="AY809" s="407"/>
      <c r="AZ809" s="784">
        <f>'[1]Monthly Report'!$H26</f>
        <v>0</v>
      </c>
      <c r="BA809" s="784"/>
      <c r="BB809" s="784"/>
      <c r="BC809" s="784"/>
      <c r="BD809" s="784"/>
      <c r="BE809" s="784"/>
      <c r="BF809" s="407"/>
      <c r="BG809" s="786">
        <f>'[1]Monthly Report'!$I26</f>
        <v>0</v>
      </c>
      <c r="BH809" s="786"/>
      <c r="BI809" s="786"/>
      <c r="BJ809" s="404"/>
      <c r="BK809" s="409"/>
      <c r="BR809" s="2"/>
      <c r="BS809" s="2"/>
      <c r="BT809" s="2"/>
      <c r="BU809" s="2"/>
      <c r="BV809" s="2"/>
      <c r="BW809" s="2"/>
      <c r="BX809" s="2"/>
      <c r="BY809" s="2"/>
      <c r="BZ809" s="2"/>
      <c r="CA809" s="2"/>
      <c r="CB809" s="2"/>
      <c r="CC809" s="2"/>
      <c r="CD809" s="2"/>
      <c r="CE809" s="2"/>
      <c r="CF809" s="2"/>
      <c r="CG809" s="2"/>
      <c r="CH809" s="2"/>
      <c r="CI809" s="2"/>
      <c r="CJ809" s="2"/>
      <c r="CK809" s="2"/>
      <c r="CL809" s="2"/>
      <c r="CM809" s="2"/>
      <c r="CN809" s="2"/>
      <c r="CO809" s="2"/>
      <c r="CP809" s="2"/>
      <c r="CQ809" s="2"/>
      <c r="CR809" s="2"/>
      <c r="CS809" s="2"/>
      <c r="CT809" s="2"/>
      <c r="CU809" s="2"/>
      <c r="CV809" s="2"/>
      <c r="CW809" s="2"/>
      <c r="CX809" s="2"/>
      <c r="CY809" s="2"/>
      <c r="CZ809" s="2"/>
      <c r="DA809" s="2"/>
      <c r="DB809" s="2"/>
      <c r="DC809" s="2"/>
      <c r="DD809" s="2"/>
      <c r="DE809" s="2"/>
      <c r="DF809" s="2"/>
      <c r="DG809" s="2"/>
      <c r="DH809" s="2"/>
      <c r="DI809" s="2"/>
      <c r="DJ809" s="2"/>
      <c r="DK809" s="2"/>
      <c r="DL809" s="2"/>
      <c r="DM809" s="2"/>
      <c r="DN809" s="2"/>
      <c r="DO809" s="2"/>
      <c r="DP809" s="2"/>
      <c r="DQ809" s="2"/>
      <c r="DR809" s="2"/>
      <c r="DS809" s="2"/>
      <c r="DT809" s="2"/>
      <c r="DU809" s="2"/>
      <c r="DV809" s="2"/>
      <c r="DW809" s="2"/>
      <c r="DX809" s="2"/>
      <c r="DY809" s="2"/>
      <c r="DZ809" s="2"/>
      <c r="EA809" s="2"/>
      <c r="EB809" s="2"/>
      <c r="EC809" s="2"/>
      <c r="ED809" s="2"/>
      <c r="EE809" s="2"/>
      <c r="EF809" s="2"/>
      <c r="EG809" s="2"/>
      <c r="EH809" s="2"/>
      <c r="EI809" s="2"/>
      <c r="EJ809" s="2"/>
      <c r="EK809" s="2"/>
      <c r="EL809" s="2"/>
      <c r="EM809" s="2"/>
      <c r="EN809" s="2"/>
      <c r="EO809" s="2"/>
      <c r="EP809" s="2"/>
      <c r="EQ809" s="2"/>
      <c r="ER809" s="2"/>
      <c r="ES809" s="2"/>
      <c r="ET809" s="2"/>
      <c r="EU809" s="2"/>
      <c r="EV809" s="2"/>
      <c r="EW809" s="2"/>
      <c r="EX809" s="2"/>
      <c r="EY809" s="2"/>
      <c r="EZ809" s="2"/>
      <c r="FA809" s="2"/>
      <c r="FB809" s="2"/>
      <c r="FC809" s="2"/>
      <c r="FD809" s="2"/>
      <c r="FE809" s="2"/>
      <c r="FF809" s="2"/>
      <c r="FG809" s="2"/>
      <c r="FH809" s="2"/>
      <c r="FI809" s="2"/>
      <c r="FJ809" s="2"/>
      <c r="FK809" s="2"/>
      <c r="FL809" s="2"/>
      <c r="FM809" s="2"/>
      <c r="FN809" s="2"/>
      <c r="FO809" s="2"/>
      <c r="FP809" s="2"/>
      <c r="FQ809" s="2"/>
      <c r="FR809" s="2"/>
      <c r="FS809" s="2"/>
      <c r="FT809" s="2"/>
      <c r="FU809" s="2"/>
      <c r="FV809" s="2"/>
      <c r="FW809" s="2"/>
      <c r="FX809" s="2"/>
      <c r="FY809" s="2"/>
      <c r="FZ809" s="2"/>
      <c r="GA809" s="2"/>
      <c r="GB809" s="2"/>
      <c r="GC809" s="2"/>
      <c r="GD809" s="2"/>
      <c r="GE809" s="2"/>
      <c r="GF809" s="2"/>
      <c r="GG809" s="2"/>
      <c r="GH809" s="2"/>
      <c r="GI809" s="2"/>
      <c r="GJ809" s="2"/>
      <c r="GK809" s="2"/>
      <c r="GL809" s="2"/>
      <c r="GM809" s="2"/>
      <c r="GN809" s="2"/>
      <c r="GO809" s="2"/>
      <c r="GP809" s="2"/>
    </row>
    <row r="810" spans="6:198" s="1" customFormat="1" ht="12.75" customHeight="1">
      <c r="F810" s="401" t="s">
        <v>358</v>
      </c>
      <c r="G810" s="404"/>
      <c r="H810" s="404"/>
      <c r="I810" s="404"/>
      <c r="J810" s="404"/>
      <c r="K810" s="404"/>
      <c r="L810" s="404"/>
      <c r="M810" s="401"/>
      <c r="N810" s="401"/>
      <c r="O810" s="401"/>
      <c r="P810" s="401"/>
      <c r="Q810" s="401"/>
      <c r="R810" s="404"/>
      <c r="S810" s="782">
        <f>'[1]Monthly Report'!$B27</f>
        <v>4</v>
      </c>
      <c r="T810" s="783"/>
      <c r="U810" s="783"/>
      <c r="V810" s="407"/>
      <c r="W810" s="784">
        <f>'[1]Monthly Report'!$C27</f>
        <v>352265.56</v>
      </c>
      <c r="X810" s="784"/>
      <c r="Y810" s="784"/>
      <c r="Z810" s="784"/>
      <c r="AA810" s="784"/>
      <c r="AB810" s="784"/>
      <c r="AC810" s="407"/>
      <c r="AD810" s="784">
        <f>'[1]Monthly Report'!$D27</f>
        <v>0</v>
      </c>
      <c r="AE810" s="784"/>
      <c r="AF810" s="784"/>
      <c r="AG810" s="784"/>
      <c r="AH810" s="784"/>
      <c r="AI810" s="784"/>
      <c r="AJ810" s="407"/>
      <c r="AK810" s="785">
        <f>'[1]Monthly Report'!$E27</f>
        <v>9.4330484499531976E-4</v>
      </c>
      <c r="AL810" s="785"/>
      <c r="AM810" s="785"/>
      <c r="AN810" s="408"/>
      <c r="AO810" s="782">
        <f>'[1]Monthly Report'!$F27</f>
        <v>0</v>
      </c>
      <c r="AP810" s="783"/>
      <c r="AQ810" s="783"/>
      <c r="AR810" s="407"/>
      <c r="AS810" s="784">
        <f>'[1]Monthly Report'!$G27</f>
        <v>0</v>
      </c>
      <c r="AT810" s="784"/>
      <c r="AU810" s="784"/>
      <c r="AV810" s="784"/>
      <c r="AW810" s="784"/>
      <c r="AX810" s="784"/>
      <c r="AY810" s="407"/>
      <c r="AZ810" s="784">
        <f>'[1]Monthly Report'!$H27</f>
        <v>0</v>
      </c>
      <c r="BA810" s="784"/>
      <c r="BB810" s="784"/>
      <c r="BC810" s="784"/>
      <c r="BD810" s="784"/>
      <c r="BE810" s="784"/>
      <c r="BF810" s="407"/>
      <c r="BG810" s="786">
        <f>'[1]Monthly Report'!$I27</f>
        <v>0</v>
      </c>
      <c r="BH810" s="786"/>
      <c r="BI810" s="786"/>
      <c r="BJ810" s="404"/>
      <c r="BK810" s="409"/>
      <c r="BR810" s="2"/>
      <c r="BS810" s="2"/>
      <c r="BT810" s="2"/>
      <c r="BU810" s="2"/>
      <c r="BV810" s="2"/>
      <c r="BW810" s="2"/>
      <c r="BX810" s="2"/>
      <c r="BY810" s="2"/>
      <c r="BZ810" s="2"/>
      <c r="CA810" s="2"/>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c r="CZ810" s="2"/>
      <c r="DA810" s="2"/>
      <c r="DB810" s="2"/>
      <c r="DC810" s="2"/>
      <c r="DD810" s="2"/>
      <c r="DE810" s="2"/>
      <c r="DF810" s="2"/>
      <c r="DG810" s="2"/>
      <c r="DH810" s="2"/>
      <c r="DI810" s="2"/>
      <c r="DJ810" s="2"/>
      <c r="DK810" s="2"/>
      <c r="DL810" s="2"/>
      <c r="DM810" s="2"/>
      <c r="DN810" s="2"/>
      <c r="DO810" s="2"/>
      <c r="DP810" s="2"/>
      <c r="DQ810" s="2"/>
      <c r="DR810" s="2"/>
      <c r="DS810" s="2"/>
      <c r="DT810" s="2"/>
      <c r="DU810" s="2"/>
      <c r="DV810" s="2"/>
      <c r="DW810" s="2"/>
      <c r="DX810" s="2"/>
      <c r="DY810" s="2"/>
      <c r="DZ810" s="2"/>
      <c r="EA810" s="2"/>
      <c r="EB810" s="2"/>
      <c r="EC810" s="2"/>
      <c r="ED810" s="2"/>
      <c r="EE810" s="2"/>
      <c r="EF810" s="2"/>
      <c r="EG810" s="2"/>
      <c r="EH810" s="2"/>
      <c r="EI810" s="2"/>
      <c r="EJ810" s="2"/>
      <c r="EK810" s="2"/>
      <c r="EL810" s="2"/>
      <c r="EM810" s="2"/>
      <c r="EN810" s="2"/>
      <c r="EO810" s="2"/>
      <c r="EP810" s="2"/>
      <c r="EQ810" s="2"/>
      <c r="ER810" s="2"/>
      <c r="ES810" s="2"/>
      <c r="ET810" s="2"/>
      <c r="EU810" s="2"/>
      <c r="EV810" s="2"/>
      <c r="EW810" s="2"/>
      <c r="EX810" s="2"/>
      <c r="EY810" s="2"/>
      <c r="EZ810" s="2"/>
      <c r="FA810" s="2"/>
      <c r="FB810" s="2"/>
      <c r="FC810" s="2"/>
      <c r="FD810" s="2"/>
      <c r="FE810" s="2"/>
      <c r="FF810" s="2"/>
      <c r="FG810" s="2"/>
      <c r="FH810" s="2"/>
      <c r="FI810" s="2"/>
      <c r="FJ810" s="2"/>
      <c r="FK810" s="2"/>
      <c r="FL810" s="2"/>
      <c r="FM810" s="2"/>
      <c r="FN810" s="2"/>
      <c r="FO810" s="2"/>
      <c r="FP810" s="2"/>
      <c r="FQ810" s="2"/>
      <c r="FR810" s="2"/>
      <c r="FS810" s="2"/>
      <c r="FT810" s="2"/>
      <c r="FU810" s="2"/>
      <c r="FV810" s="2"/>
      <c r="FW810" s="2"/>
      <c r="FX810" s="2"/>
      <c r="FY810" s="2"/>
      <c r="FZ810" s="2"/>
      <c r="GA810" s="2"/>
      <c r="GB810" s="2"/>
      <c r="GC810" s="2"/>
      <c r="GD810" s="2"/>
      <c r="GE810" s="2"/>
      <c r="GF810" s="2"/>
      <c r="GG810" s="2"/>
      <c r="GH810" s="2"/>
      <c r="GI810" s="2"/>
      <c r="GJ810" s="2"/>
      <c r="GK810" s="2"/>
      <c r="GL810" s="2"/>
      <c r="GM810" s="2"/>
      <c r="GN810" s="2"/>
      <c r="GO810" s="2"/>
      <c r="GP810" s="2"/>
    </row>
    <row r="811" spans="6:198" s="1" customFormat="1" ht="12.75" customHeight="1">
      <c r="F811" s="410" t="s">
        <v>278</v>
      </c>
      <c r="G811" s="411"/>
      <c r="H811" s="411"/>
      <c r="I811" s="411"/>
      <c r="J811" s="411"/>
      <c r="K811" s="411"/>
      <c r="L811" s="411"/>
      <c r="M811" s="410"/>
      <c r="N811" s="410"/>
      <c r="O811" s="410"/>
      <c r="P811" s="410"/>
      <c r="Q811" s="410"/>
      <c r="R811" s="411"/>
      <c r="S811" s="782">
        <f>'[1]Monthly Report'!$B28</f>
        <v>2607</v>
      </c>
      <c r="T811" s="783"/>
      <c r="U811" s="783"/>
      <c r="V811" s="412"/>
      <c r="W811" s="784">
        <f>'[1]Monthly Report'!$C28</f>
        <v>373437666.38000017</v>
      </c>
      <c r="X811" s="784"/>
      <c r="Y811" s="784"/>
      <c r="Z811" s="784"/>
      <c r="AA811" s="784"/>
      <c r="AB811" s="784"/>
      <c r="AC811" s="412"/>
      <c r="AD811" s="784">
        <f>'[1]Monthly Report'!$D28</f>
        <v>0</v>
      </c>
      <c r="AE811" s="784"/>
      <c r="AF811" s="784"/>
      <c r="AG811" s="784"/>
      <c r="AH811" s="784"/>
      <c r="AI811" s="784"/>
      <c r="AJ811" s="412"/>
      <c r="AK811" s="785">
        <f>'[1]Monthly Report'!$E28</f>
        <v>1</v>
      </c>
      <c r="AL811" s="785"/>
      <c r="AM811" s="785"/>
      <c r="AN811" s="413"/>
      <c r="AO811" s="782">
        <f>'[1]Monthly Report'!$F28</f>
        <v>0</v>
      </c>
      <c r="AP811" s="783"/>
      <c r="AQ811" s="783"/>
      <c r="AR811" s="412"/>
      <c r="AS811" s="784">
        <f>'[1]Monthly Report'!$G28</f>
        <v>0</v>
      </c>
      <c r="AT811" s="784"/>
      <c r="AU811" s="784"/>
      <c r="AV811" s="784"/>
      <c r="AW811" s="784"/>
      <c r="AX811" s="784"/>
      <c r="AY811" s="412"/>
      <c r="AZ811" s="784">
        <f>'[1]Monthly Report'!$H28</f>
        <v>0</v>
      </c>
      <c r="BA811" s="784"/>
      <c r="BB811" s="784"/>
      <c r="BC811" s="784"/>
      <c r="BD811" s="784"/>
      <c r="BE811" s="784"/>
      <c r="BF811" s="412"/>
      <c r="BG811" s="786">
        <f>'[1]Monthly Report'!$I28</f>
        <v>1</v>
      </c>
      <c r="BH811" s="786"/>
      <c r="BI811" s="786"/>
      <c r="BJ811" s="411"/>
      <c r="BK811" s="414"/>
      <c r="BR811" s="2"/>
      <c r="BS811" s="2"/>
      <c r="BT811" s="2"/>
      <c r="BU811" s="2"/>
      <c r="BV811" s="2"/>
      <c r="BW811" s="2"/>
      <c r="BX811" s="2"/>
      <c r="BY811" s="2"/>
      <c r="BZ811" s="2"/>
      <c r="CA811" s="2"/>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c r="DG811" s="2"/>
      <c r="DH811" s="2"/>
      <c r="DI811" s="2"/>
      <c r="DJ811" s="2"/>
      <c r="DK811" s="2"/>
      <c r="DL811" s="2"/>
      <c r="DM811" s="2"/>
      <c r="DN811" s="2"/>
      <c r="DO811" s="2"/>
      <c r="DP811" s="2"/>
      <c r="DQ811" s="2"/>
      <c r="DR811" s="2"/>
      <c r="DS811" s="2"/>
      <c r="DT811" s="2"/>
      <c r="DU811" s="2"/>
      <c r="DV811" s="2"/>
      <c r="DW811" s="2"/>
      <c r="DX811" s="2"/>
      <c r="DY811" s="2"/>
      <c r="DZ811" s="2"/>
      <c r="EA811" s="2"/>
      <c r="EB811" s="2"/>
      <c r="EC811" s="2"/>
      <c r="ED811" s="2"/>
      <c r="EE811" s="2"/>
      <c r="EF811" s="2"/>
      <c r="EG811" s="2"/>
      <c r="EH811" s="2"/>
      <c r="EI811" s="2"/>
      <c r="EJ811" s="2"/>
      <c r="EK811" s="2"/>
      <c r="EL811" s="2"/>
      <c r="EM811" s="2"/>
      <c r="EN811" s="2"/>
      <c r="EO811" s="2"/>
      <c r="EP811" s="2"/>
      <c r="EQ811" s="2"/>
      <c r="ER811" s="2"/>
      <c r="ES811" s="2"/>
      <c r="ET811" s="2"/>
      <c r="EU811" s="2"/>
      <c r="EV811" s="2"/>
      <c r="EW811" s="2"/>
      <c r="EX811" s="2"/>
      <c r="EY811" s="2"/>
      <c r="EZ811" s="2"/>
      <c r="FA811" s="2"/>
      <c r="FB811" s="2"/>
      <c r="FC811" s="2"/>
      <c r="FD811" s="2"/>
      <c r="FE811" s="2"/>
      <c r="FF811" s="2"/>
      <c r="FG811" s="2"/>
      <c r="FH811" s="2"/>
      <c r="FI811" s="2"/>
      <c r="FJ811" s="2"/>
      <c r="FK811" s="2"/>
      <c r="FL811" s="2"/>
      <c r="FM811" s="2"/>
      <c r="FN811" s="2"/>
      <c r="FO811" s="2"/>
      <c r="FP811" s="2"/>
      <c r="FQ811" s="2"/>
      <c r="FR811" s="2"/>
      <c r="FS811" s="2"/>
      <c r="FT811" s="2"/>
      <c r="FU811" s="2"/>
      <c r="FV811" s="2"/>
      <c r="FW811" s="2"/>
      <c r="FX811" s="2"/>
      <c r="FY811" s="2"/>
      <c r="FZ811" s="2"/>
      <c r="GA811" s="2"/>
      <c r="GB811" s="2"/>
      <c r="GC811" s="2"/>
      <c r="GD811" s="2"/>
      <c r="GE811" s="2"/>
      <c r="GF811" s="2"/>
      <c r="GG811" s="2"/>
      <c r="GH811" s="2"/>
      <c r="GI811" s="2"/>
      <c r="GJ811" s="2"/>
      <c r="GK811" s="2"/>
      <c r="GL811" s="2"/>
      <c r="GM811" s="2"/>
      <c r="GN811" s="2"/>
      <c r="GO811" s="2"/>
      <c r="GP811" s="2"/>
    </row>
    <row r="812" spans="6:198" s="1" customFormat="1" ht="12.75" customHeight="1">
      <c r="F812" s="401"/>
      <c r="G812" s="404"/>
      <c r="H812" s="404"/>
      <c r="I812" s="404"/>
      <c r="J812" s="404"/>
      <c r="K812" s="404"/>
      <c r="L812" s="404"/>
      <c r="M812" s="401"/>
      <c r="N812" s="401"/>
      <c r="O812" s="401"/>
      <c r="P812" s="401"/>
      <c r="Q812" s="401"/>
      <c r="R812" s="404"/>
      <c r="S812" s="407"/>
      <c r="T812" s="407"/>
      <c r="U812" s="407"/>
      <c r="V812" s="407"/>
      <c r="W812" s="407"/>
      <c r="X812" s="407"/>
      <c r="Y812" s="407"/>
      <c r="Z812" s="407"/>
      <c r="AA812" s="407"/>
      <c r="AB812" s="407"/>
      <c r="AC812" s="407"/>
      <c r="AD812" s="407"/>
      <c r="AE812" s="407"/>
      <c r="AF812" s="407"/>
      <c r="AG812" s="407"/>
      <c r="AH812" s="407"/>
      <c r="AI812" s="407"/>
      <c r="AJ812" s="407"/>
      <c r="AK812" s="415"/>
      <c r="AL812" s="415"/>
      <c r="AM812" s="415"/>
      <c r="AN812" s="408"/>
      <c r="AO812" s="407"/>
      <c r="AP812" s="407"/>
      <c r="AQ812" s="407"/>
      <c r="AR812" s="407"/>
      <c r="AS812" s="407"/>
      <c r="AT812" s="407"/>
      <c r="AU812" s="407"/>
      <c r="AV812" s="407"/>
      <c r="AW812" s="407"/>
      <c r="AX812" s="407"/>
      <c r="AY812" s="407"/>
      <c r="AZ812" s="407"/>
      <c r="BA812" s="407"/>
      <c r="BB812" s="407"/>
      <c r="BC812" s="407"/>
      <c r="BD812" s="407"/>
      <c r="BE812" s="407"/>
      <c r="BF812" s="407"/>
      <c r="BG812" s="416"/>
      <c r="BH812" s="416"/>
      <c r="BI812" s="416"/>
      <c r="BJ812" s="404"/>
      <c r="BK812" s="97"/>
      <c r="BR812" s="2"/>
      <c r="BS812" s="2"/>
      <c r="BT812" s="2"/>
      <c r="BU812" s="2"/>
      <c r="BV812" s="2"/>
      <c r="BW812" s="2"/>
      <c r="BX812" s="2"/>
      <c r="BY812" s="2"/>
      <c r="BZ812" s="2"/>
      <c r="CA812" s="2"/>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c r="DC812" s="2"/>
      <c r="DD812" s="2"/>
      <c r="DE812" s="2"/>
      <c r="DF812" s="2"/>
      <c r="DG812" s="2"/>
      <c r="DH812" s="2"/>
      <c r="DI812" s="2"/>
      <c r="DJ812" s="2"/>
      <c r="DK812" s="2"/>
      <c r="DL812" s="2"/>
      <c r="DM812" s="2"/>
      <c r="DN812" s="2"/>
      <c r="DO812" s="2"/>
      <c r="DP812" s="2"/>
      <c r="DQ812" s="2"/>
      <c r="DR812" s="2"/>
      <c r="DS812" s="2"/>
      <c r="DT812" s="2"/>
      <c r="DU812" s="2"/>
      <c r="DV812" s="2"/>
      <c r="DW812" s="2"/>
      <c r="DX812" s="2"/>
      <c r="DY812" s="2"/>
      <c r="DZ812" s="2"/>
      <c r="EA812" s="2"/>
      <c r="EB812" s="2"/>
      <c r="EC812" s="2"/>
      <c r="ED812" s="2"/>
      <c r="EE812" s="2"/>
      <c r="EF812" s="2"/>
      <c r="EG812" s="2"/>
      <c r="EH812" s="2"/>
      <c r="EI812" s="2"/>
      <c r="EJ812" s="2"/>
      <c r="EK812" s="2"/>
      <c r="EL812" s="2"/>
      <c r="EM812" s="2"/>
      <c r="EN812" s="2"/>
      <c r="EO812" s="2"/>
      <c r="EP812" s="2"/>
      <c r="EQ812" s="2"/>
      <c r="ER812" s="2"/>
      <c r="ES812" s="2"/>
      <c r="ET812" s="2"/>
      <c r="EU812" s="2"/>
      <c r="EV812" s="2"/>
      <c r="EW812" s="2"/>
      <c r="EX812" s="2"/>
      <c r="EY812" s="2"/>
      <c r="EZ812" s="2"/>
      <c r="FA812" s="2"/>
      <c r="FB812" s="2"/>
      <c r="FC812" s="2"/>
      <c r="FD812" s="2"/>
      <c r="FE812" s="2"/>
      <c r="FF812" s="2"/>
      <c r="FG812" s="2"/>
      <c r="FH812" s="2"/>
      <c r="FI812" s="2"/>
      <c r="FJ812" s="2"/>
      <c r="FK812" s="2"/>
      <c r="FL812" s="2"/>
      <c r="FM812" s="2"/>
      <c r="FN812" s="2"/>
      <c r="FO812" s="2"/>
      <c r="FP812" s="2"/>
      <c r="FQ812" s="2"/>
      <c r="FR812" s="2"/>
      <c r="FS812" s="2"/>
      <c r="FT812" s="2"/>
      <c r="FU812" s="2"/>
      <c r="FV812" s="2"/>
      <c r="FW812" s="2"/>
      <c r="FX812" s="2"/>
      <c r="FY812" s="2"/>
      <c r="FZ812" s="2"/>
      <c r="GA812" s="2"/>
      <c r="GB812" s="2"/>
      <c r="GC812" s="2"/>
      <c r="GD812" s="2"/>
      <c r="GE812" s="2"/>
      <c r="GF812" s="2"/>
      <c r="GG812" s="2"/>
      <c r="GH812" s="2"/>
      <c r="GI812" s="2"/>
      <c r="GJ812" s="2"/>
      <c r="GK812" s="2"/>
      <c r="GL812" s="2"/>
      <c r="GM812" s="2"/>
      <c r="GN812" s="2"/>
      <c r="GO812" s="2"/>
      <c r="GP812" s="2"/>
    </row>
    <row r="813" spans="6:198" s="1" customFormat="1" ht="12.75" customHeight="1">
      <c r="F813" s="401" t="s">
        <v>359</v>
      </c>
      <c r="G813" s="404"/>
      <c r="H813" s="404"/>
      <c r="I813" s="404"/>
      <c r="J813" s="404"/>
      <c r="K813" s="404"/>
      <c r="L813" s="404"/>
      <c r="M813" s="401"/>
      <c r="N813" s="401"/>
      <c r="O813" s="401"/>
      <c r="P813" s="401"/>
      <c r="Q813" s="401"/>
      <c r="R813" s="404"/>
      <c r="S813" s="407"/>
      <c r="T813" s="407"/>
      <c r="U813" s="407"/>
      <c r="V813" s="407"/>
      <c r="W813" s="407"/>
      <c r="X813" s="407"/>
      <c r="Y813" s="407"/>
      <c r="Z813" s="407"/>
      <c r="AA813" s="407"/>
      <c r="AB813" s="407"/>
      <c r="AC813" s="407"/>
      <c r="AD813" s="407"/>
      <c r="AE813" s="407"/>
      <c r="AF813" s="407"/>
      <c r="AG813" s="407"/>
      <c r="AH813" s="407"/>
      <c r="AI813" s="407"/>
      <c r="AJ813" s="407"/>
      <c r="AK813" s="785">
        <f>'[1]Monthly Report'!$C$30</f>
        <v>0.99630123918162572</v>
      </c>
      <c r="AL813" s="785"/>
      <c r="AM813" s="785"/>
      <c r="AN813" s="408"/>
      <c r="AO813" s="407"/>
      <c r="AP813" s="407"/>
      <c r="AQ813" s="407"/>
      <c r="AR813" s="407"/>
      <c r="AS813" s="407"/>
      <c r="AT813" s="407"/>
      <c r="AU813" s="407"/>
      <c r="AV813" s="407"/>
      <c r="AW813" s="407"/>
      <c r="AX813" s="407"/>
      <c r="AY813" s="407"/>
      <c r="AZ813" s="407"/>
      <c r="BA813" s="407"/>
      <c r="BB813" s="407"/>
      <c r="BC813" s="407"/>
      <c r="BD813" s="407"/>
      <c r="BE813" s="407"/>
      <c r="BF813" s="407"/>
      <c r="BG813" s="786">
        <f>'[1]Monthly Report'!$G$30</f>
        <v>0</v>
      </c>
      <c r="BH813" s="786"/>
      <c r="BI813" s="786"/>
      <c r="BJ813" s="404"/>
      <c r="BK813" s="409"/>
      <c r="BR813" s="2"/>
      <c r="BS813" s="2"/>
      <c r="BT813" s="2"/>
      <c r="BU813" s="2"/>
      <c r="BV813" s="2"/>
      <c r="BW813" s="2"/>
      <c r="BX813" s="2"/>
      <c r="BY813" s="2"/>
      <c r="BZ813" s="2"/>
      <c r="CA813" s="2"/>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c r="CZ813" s="2"/>
      <c r="DA813" s="2"/>
      <c r="DB813" s="2"/>
      <c r="DC813" s="2"/>
      <c r="DD813" s="2"/>
      <c r="DE813" s="2"/>
      <c r="DF813" s="2"/>
      <c r="DG813" s="2"/>
      <c r="DH813" s="2"/>
      <c r="DI813" s="2"/>
      <c r="DJ813" s="2"/>
      <c r="DK813" s="2"/>
      <c r="DL813" s="2"/>
      <c r="DM813" s="2"/>
      <c r="DN813" s="2"/>
      <c r="DO813" s="2"/>
      <c r="DP813" s="2"/>
      <c r="DQ813" s="2"/>
      <c r="DR813" s="2"/>
      <c r="DS813" s="2"/>
      <c r="DT813" s="2"/>
      <c r="DU813" s="2"/>
      <c r="DV813" s="2"/>
      <c r="DW813" s="2"/>
      <c r="DX813" s="2"/>
      <c r="DY813" s="2"/>
      <c r="DZ813" s="2"/>
      <c r="EA813" s="2"/>
      <c r="EB813" s="2"/>
      <c r="EC813" s="2"/>
      <c r="ED813" s="2"/>
      <c r="EE813" s="2"/>
      <c r="EF813" s="2"/>
      <c r="EG813" s="2"/>
      <c r="EH813" s="2"/>
      <c r="EI813" s="2"/>
      <c r="EJ813" s="2"/>
      <c r="EK813" s="2"/>
      <c r="EL813" s="2"/>
      <c r="EM813" s="2"/>
      <c r="EN813" s="2"/>
      <c r="EO813" s="2"/>
      <c r="EP813" s="2"/>
      <c r="EQ813" s="2"/>
      <c r="ER813" s="2"/>
      <c r="ES813" s="2"/>
      <c r="ET813" s="2"/>
      <c r="EU813" s="2"/>
      <c r="EV813" s="2"/>
      <c r="EW813" s="2"/>
      <c r="EX813" s="2"/>
      <c r="EY813" s="2"/>
      <c r="EZ813" s="2"/>
      <c r="FA813" s="2"/>
      <c r="FB813" s="2"/>
      <c r="FC813" s="2"/>
      <c r="FD813" s="2"/>
      <c r="FE813" s="2"/>
      <c r="FF813" s="2"/>
      <c r="FG813" s="2"/>
      <c r="FH813" s="2"/>
      <c r="FI813" s="2"/>
      <c r="FJ813" s="2"/>
      <c r="FK813" s="2"/>
      <c r="FL813" s="2"/>
      <c r="FM813" s="2"/>
      <c r="FN813" s="2"/>
      <c r="FO813" s="2"/>
      <c r="FP813" s="2"/>
      <c r="FQ813" s="2"/>
      <c r="FR813" s="2"/>
      <c r="FS813" s="2"/>
      <c r="FT813" s="2"/>
      <c r="FU813" s="2"/>
      <c r="FV813" s="2"/>
      <c r="FW813" s="2"/>
      <c r="FX813" s="2"/>
      <c r="FY813" s="2"/>
      <c r="FZ813" s="2"/>
      <c r="GA813" s="2"/>
      <c r="GB813" s="2"/>
      <c r="GC813" s="2"/>
      <c r="GD813" s="2"/>
      <c r="GE813" s="2"/>
      <c r="GF813" s="2"/>
      <c r="GG813" s="2"/>
      <c r="GH813" s="2"/>
      <c r="GI813" s="2"/>
      <c r="GJ813" s="2"/>
      <c r="GK813" s="2"/>
      <c r="GL813" s="2"/>
      <c r="GM813" s="2"/>
      <c r="GN813" s="2"/>
      <c r="GO813" s="2"/>
      <c r="GP813" s="2"/>
    </row>
    <row r="814" spans="6:198" s="1" customFormat="1" ht="12.75" customHeight="1">
      <c r="F814" s="401" t="s">
        <v>360</v>
      </c>
      <c r="G814" s="404"/>
      <c r="H814" s="404"/>
      <c r="I814" s="404"/>
      <c r="J814" s="404"/>
      <c r="K814" s="404"/>
      <c r="L814" s="404"/>
      <c r="M814" s="401"/>
      <c r="N814" s="401"/>
      <c r="O814" s="401"/>
      <c r="P814" s="401"/>
      <c r="Q814" s="401"/>
      <c r="R814" s="404"/>
      <c r="S814" s="407"/>
      <c r="T814" s="407"/>
      <c r="U814" s="407"/>
      <c r="V814" s="407"/>
      <c r="W814" s="407"/>
      <c r="X814" s="407"/>
      <c r="Y814" s="407"/>
      <c r="Z814" s="407"/>
      <c r="AA814" s="407"/>
      <c r="AB814" s="407"/>
      <c r="AC814" s="407"/>
      <c r="AD814" s="407"/>
      <c r="AE814" s="407"/>
      <c r="AF814" s="407"/>
      <c r="AG814" s="407"/>
      <c r="AH814" s="407"/>
      <c r="AI814" s="407"/>
      <c r="AJ814" s="407"/>
      <c r="AK814" s="785">
        <f>'[1]Monthly Report'!$C$31</f>
        <v>0.99905669515500517</v>
      </c>
      <c r="AL814" s="785"/>
      <c r="AM814" s="785"/>
      <c r="AN814" s="408"/>
      <c r="AO814" s="407"/>
      <c r="AP814" s="407"/>
      <c r="AQ814" s="407"/>
      <c r="AR814" s="407"/>
      <c r="AS814" s="407"/>
      <c r="AT814" s="407"/>
      <c r="AU814" s="407"/>
      <c r="AV814" s="407"/>
      <c r="AW814" s="407"/>
      <c r="AX814" s="407"/>
      <c r="AY814" s="407"/>
      <c r="AZ814" s="407"/>
      <c r="BA814" s="407"/>
      <c r="BB814" s="407"/>
      <c r="BC814" s="407"/>
      <c r="BD814" s="407"/>
      <c r="BE814" s="407"/>
      <c r="BF814" s="407"/>
      <c r="BG814" s="786">
        <f>'[1]Monthly Report'!$G$31</f>
        <v>0</v>
      </c>
      <c r="BH814" s="786"/>
      <c r="BI814" s="786"/>
      <c r="BJ814" s="404"/>
      <c r="BK814" s="97"/>
      <c r="BR814" s="2"/>
      <c r="BS814" s="2"/>
      <c r="BT814" s="2"/>
      <c r="BU814" s="2"/>
      <c r="BV814" s="2"/>
      <c r="BW814" s="2"/>
      <c r="BX814" s="2"/>
      <c r="BY814" s="2"/>
      <c r="BZ814" s="2"/>
      <c r="CA814" s="2"/>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c r="DG814" s="2"/>
      <c r="DH814" s="2"/>
      <c r="DI814" s="2"/>
      <c r="DJ814" s="2"/>
      <c r="DK814" s="2"/>
      <c r="DL814" s="2"/>
      <c r="DM814" s="2"/>
      <c r="DN814" s="2"/>
      <c r="DO814" s="2"/>
      <c r="DP814" s="2"/>
      <c r="DQ814" s="2"/>
      <c r="DR814" s="2"/>
      <c r="DS814" s="2"/>
      <c r="DT814" s="2"/>
      <c r="DU814" s="2"/>
      <c r="DV814" s="2"/>
      <c r="DW814" s="2"/>
      <c r="DX814" s="2"/>
      <c r="DY814" s="2"/>
      <c r="DZ814" s="2"/>
      <c r="EA814" s="2"/>
      <c r="EB814" s="2"/>
      <c r="EC814" s="2"/>
      <c r="ED814" s="2"/>
      <c r="EE814" s="2"/>
      <c r="EF814" s="2"/>
      <c r="EG814" s="2"/>
      <c r="EH814" s="2"/>
      <c r="EI814" s="2"/>
      <c r="EJ814" s="2"/>
      <c r="EK814" s="2"/>
      <c r="EL814" s="2"/>
      <c r="EM814" s="2"/>
      <c r="EN814" s="2"/>
      <c r="EO814" s="2"/>
      <c r="EP814" s="2"/>
      <c r="EQ814" s="2"/>
      <c r="ER814" s="2"/>
      <c r="ES814" s="2"/>
      <c r="ET814" s="2"/>
      <c r="EU814" s="2"/>
      <c r="EV814" s="2"/>
      <c r="EW814" s="2"/>
      <c r="EX814" s="2"/>
      <c r="EY814" s="2"/>
      <c r="EZ814" s="2"/>
      <c r="FA814" s="2"/>
      <c r="FB814" s="2"/>
      <c r="FC814" s="2"/>
      <c r="FD814" s="2"/>
      <c r="FE814" s="2"/>
      <c r="FF814" s="2"/>
      <c r="FG814" s="2"/>
      <c r="FH814" s="2"/>
      <c r="FI814" s="2"/>
      <c r="FJ814" s="2"/>
      <c r="FK814" s="2"/>
      <c r="FL814" s="2"/>
      <c r="FM814" s="2"/>
      <c r="FN814" s="2"/>
      <c r="FO814" s="2"/>
      <c r="FP814" s="2"/>
      <c r="FQ814" s="2"/>
      <c r="FR814" s="2"/>
      <c r="FS814" s="2"/>
      <c r="FT814" s="2"/>
      <c r="FU814" s="2"/>
      <c r="FV814" s="2"/>
      <c r="FW814" s="2"/>
      <c r="FX814" s="2"/>
      <c r="FY814" s="2"/>
      <c r="FZ814" s="2"/>
      <c r="GA814" s="2"/>
      <c r="GB814" s="2"/>
      <c r="GC814" s="2"/>
      <c r="GD814" s="2"/>
      <c r="GE814" s="2"/>
      <c r="GF814" s="2"/>
      <c r="GG814" s="2"/>
      <c r="GH814" s="2"/>
      <c r="GI814" s="2"/>
      <c r="GJ814" s="2"/>
      <c r="GK814" s="2"/>
      <c r="GL814" s="2"/>
      <c r="GM814" s="2"/>
      <c r="GN814" s="2"/>
      <c r="GO814" s="2"/>
      <c r="GP814" s="2"/>
    </row>
    <row r="815" spans="6:198" s="1" customFormat="1" ht="12.75" customHeight="1">
      <c r="F815" s="404"/>
      <c r="G815" s="404"/>
      <c r="H815" s="404"/>
      <c r="I815" s="404"/>
      <c r="J815" s="404"/>
      <c r="K815" s="404"/>
      <c r="L815" s="404"/>
      <c r="M815" s="401"/>
      <c r="N815" s="401"/>
      <c r="O815" s="401"/>
      <c r="P815" s="401"/>
      <c r="Q815" s="401"/>
      <c r="R815" s="404"/>
      <c r="S815" s="407"/>
      <c r="T815" s="407"/>
      <c r="U815" s="407"/>
      <c r="V815" s="407"/>
      <c r="W815" s="407"/>
      <c r="X815" s="407"/>
      <c r="Y815" s="407"/>
      <c r="Z815" s="407"/>
      <c r="AA815" s="407"/>
      <c r="AB815" s="407"/>
      <c r="AC815" s="407"/>
      <c r="AD815" s="407"/>
      <c r="AE815" s="407"/>
      <c r="AF815" s="407"/>
      <c r="AG815" s="407"/>
      <c r="AH815" s="407"/>
      <c r="AI815" s="407"/>
      <c r="AJ815" s="407"/>
      <c r="AK815" s="407"/>
      <c r="AL815" s="407"/>
      <c r="AM815" s="407"/>
      <c r="AN815" s="408"/>
      <c r="AO815" s="407"/>
      <c r="AP815" s="407"/>
      <c r="AQ815" s="407"/>
      <c r="AR815" s="407"/>
      <c r="AS815" s="407"/>
      <c r="AT815" s="407"/>
      <c r="AU815" s="407"/>
      <c r="AV815" s="407"/>
      <c r="AW815" s="407"/>
      <c r="AX815" s="407"/>
      <c r="AY815" s="407"/>
      <c r="AZ815" s="407"/>
      <c r="BA815" s="407"/>
      <c r="BB815" s="407"/>
      <c r="BC815" s="407"/>
      <c r="BD815" s="407"/>
      <c r="BE815" s="407"/>
      <c r="BF815" s="407"/>
      <c r="BG815" s="407"/>
      <c r="BH815" s="407"/>
      <c r="BI815" s="407"/>
      <c r="BJ815" s="404"/>
      <c r="BK815" s="97"/>
      <c r="BR815" s="2"/>
      <c r="BS815" s="2"/>
      <c r="BT815" s="2"/>
      <c r="BU815" s="2"/>
      <c r="BV815" s="2"/>
      <c r="BW815" s="2"/>
      <c r="BX815" s="2"/>
      <c r="BY815" s="2"/>
      <c r="BZ815" s="2"/>
      <c r="CA815" s="2"/>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c r="DG815" s="2"/>
      <c r="DH815" s="2"/>
      <c r="DI815" s="2"/>
      <c r="DJ815" s="2"/>
      <c r="DK815" s="2"/>
      <c r="DL815" s="2"/>
      <c r="DM815" s="2"/>
      <c r="DN815" s="2"/>
      <c r="DO815" s="2"/>
      <c r="DP815" s="2"/>
      <c r="DQ815" s="2"/>
      <c r="DR815" s="2"/>
      <c r="DS815" s="2"/>
      <c r="DT815" s="2"/>
      <c r="DU815" s="2"/>
      <c r="DV815" s="2"/>
      <c r="DW815" s="2"/>
      <c r="DX815" s="2"/>
      <c r="DY815" s="2"/>
      <c r="DZ815" s="2"/>
      <c r="EA815" s="2"/>
      <c r="EB815" s="2"/>
      <c r="EC815" s="2"/>
      <c r="ED815" s="2"/>
      <c r="EE815" s="2"/>
      <c r="EF815" s="2"/>
      <c r="EG815" s="2"/>
      <c r="EH815" s="2"/>
      <c r="EI815" s="2"/>
      <c r="EJ815" s="2"/>
      <c r="EK815" s="2"/>
      <c r="EL815" s="2"/>
      <c r="EM815" s="2"/>
      <c r="EN815" s="2"/>
      <c r="EO815" s="2"/>
      <c r="EP815" s="2"/>
      <c r="EQ815" s="2"/>
      <c r="ER815" s="2"/>
      <c r="ES815" s="2"/>
      <c r="ET815" s="2"/>
      <c r="EU815" s="2"/>
      <c r="EV815" s="2"/>
      <c r="EW815" s="2"/>
      <c r="EX815" s="2"/>
      <c r="EY815" s="2"/>
      <c r="EZ815" s="2"/>
      <c r="FA815" s="2"/>
      <c r="FB815" s="2"/>
      <c r="FC815" s="2"/>
      <c r="FD815" s="2"/>
      <c r="FE815" s="2"/>
      <c r="FF815" s="2"/>
      <c r="FG815" s="2"/>
      <c r="FH815" s="2"/>
      <c r="FI815" s="2"/>
      <c r="FJ815" s="2"/>
      <c r="FK815" s="2"/>
      <c r="FL815" s="2"/>
      <c r="FM815" s="2"/>
      <c r="FN815" s="2"/>
      <c r="FO815" s="2"/>
      <c r="FP815" s="2"/>
      <c r="FQ815" s="2"/>
      <c r="FR815" s="2"/>
      <c r="FS815" s="2"/>
      <c r="FT815" s="2"/>
      <c r="FU815" s="2"/>
      <c r="FV815" s="2"/>
      <c r="FW815" s="2"/>
      <c r="FX815" s="2"/>
      <c r="FY815" s="2"/>
      <c r="FZ815" s="2"/>
      <c r="GA815" s="2"/>
      <c r="GB815" s="2"/>
      <c r="GC815" s="2"/>
      <c r="GD815" s="2"/>
      <c r="GE815" s="2"/>
      <c r="GF815" s="2"/>
      <c r="GG815" s="2"/>
      <c r="GH815" s="2"/>
      <c r="GI815" s="2"/>
      <c r="GJ815" s="2"/>
      <c r="GK815" s="2"/>
      <c r="GL815" s="2"/>
      <c r="GM815" s="2"/>
      <c r="GN815" s="2"/>
      <c r="GO815" s="2"/>
      <c r="GP815" s="2"/>
    </row>
    <row r="816" spans="6:198" s="1" customFormat="1" ht="12.75" customHeight="1">
      <c r="F816" s="404"/>
      <c r="G816" s="404"/>
      <c r="H816" s="404"/>
      <c r="I816" s="404"/>
      <c r="J816" s="404"/>
      <c r="K816" s="404"/>
      <c r="L816" s="404"/>
      <c r="M816" s="404"/>
      <c r="N816" s="404"/>
      <c r="O816" s="404"/>
      <c r="P816" s="404"/>
      <c r="Q816" s="404"/>
      <c r="R816" s="404"/>
      <c r="S816" s="408"/>
      <c r="T816" s="408"/>
      <c r="U816" s="408"/>
      <c r="V816" s="408"/>
      <c r="W816" s="408"/>
      <c r="X816" s="408"/>
      <c r="Y816" s="408"/>
      <c r="Z816" s="408"/>
      <c r="AA816" s="408"/>
      <c r="AB816" s="408"/>
      <c r="AC816" s="408"/>
      <c r="AD816" s="408"/>
      <c r="AE816" s="408"/>
      <c r="AF816" s="408"/>
      <c r="AG816" s="408"/>
      <c r="AH816" s="408"/>
      <c r="AI816" s="408"/>
      <c r="AJ816" s="408"/>
      <c r="AK816" s="408"/>
      <c r="AL816" s="407"/>
      <c r="AM816" s="407"/>
      <c r="AN816" s="408"/>
      <c r="AO816" s="408"/>
      <c r="AP816" s="408"/>
      <c r="AQ816" s="408"/>
      <c r="AR816" s="408"/>
      <c r="AS816" s="408"/>
      <c r="AT816" s="408"/>
      <c r="AU816" s="408"/>
      <c r="AV816" s="408"/>
      <c r="AW816" s="408"/>
      <c r="AX816" s="408"/>
      <c r="AY816" s="408"/>
      <c r="AZ816" s="408"/>
      <c r="BA816" s="408"/>
      <c r="BB816" s="408"/>
      <c r="BC816" s="408"/>
      <c r="BD816" s="408"/>
      <c r="BE816" s="408"/>
      <c r="BF816" s="408"/>
      <c r="BG816" s="408"/>
      <c r="BH816" s="407"/>
      <c r="BI816" s="407"/>
      <c r="BJ816" s="404"/>
      <c r="BK816" s="409"/>
      <c r="BR816" s="2"/>
      <c r="BS816" s="2"/>
      <c r="BT816" s="2"/>
      <c r="BU816" s="2"/>
      <c r="BV816" s="2"/>
      <c r="BW816" s="2"/>
      <c r="BX816" s="2"/>
      <c r="BY816" s="2"/>
      <c r="BZ816" s="2"/>
      <c r="CA816" s="2"/>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c r="DG816" s="2"/>
      <c r="DH816" s="2"/>
      <c r="DI816" s="2"/>
      <c r="DJ816" s="2"/>
      <c r="DK816" s="2"/>
      <c r="DL816" s="2"/>
      <c r="DM816" s="2"/>
      <c r="DN816" s="2"/>
      <c r="DO816" s="2"/>
      <c r="DP816" s="2"/>
      <c r="DQ816" s="2"/>
      <c r="DR816" s="2"/>
      <c r="DS816" s="2"/>
      <c r="DT816" s="2"/>
      <c r="DU816" s="2"/>
      <c r="DV816" s="2"/>
      <c r="DW816" s="2"/>
      <c r="DX816" s="2"/>
      <c r="DY816" s="2"/>
      <c r="DZ816" s="2"/>
      <c r="EA816" s="2"/>
      <c r="EB816" s="2"/>
      <c r="EC816" s="2"/>
      <c r="ED816" s="2"/>
      <c r="EE816" s="2"/>
      <c r="EF816" s="2"/>
      <c r="EG816" s="2"/>
      <c r="EH816" s="2"/>
      <c r="EI816" s="2"/>
      <c r="EJ816" s="2"/>
      <c r="EK816" s="2"/>
      <c r="EL816" s="2"/>
      <c r="EM816" s="2"/>
      <c r="EN816" s="2"/>
      <c r="EO816" s="2"/>
      <c r="EP816" s="2"/>
      <c r="EQ816" s="2"/>
      <c r="ER816" s="2"/>
      <c r="ES816" s="2"/>
      <c r="ET816" s="2"/>
      <c r="EU816" s="2"/>
      <c r="EV816" s="2"/>
      <c r="EW816" s="2"/>
      <c r="EX816" s="2"/>
      <c r="EY816" s="2"/>
      <c r="EZ816" s="2"/>
      <c r="FA816" s="2"/>
      <c r="FB816" s="2"/>
      <c r="FC816" s="2"/>
      <c r="FD816" s="2"/>
      <c r="FE816" s="2"/>
      <c r="FF816" s="2"/>
      <c r="FG816" s="2"/>
      <c r="FH816" s="2"/>
      <c r="FI816" s="2"/>
      <c r="FJ816" s="2"/>
      <c r="FK816" s="2"/>
      <c r="FL816" s="2"/>
      <c r="FM816" s="2"/>
      <c r="FN816" s="2"/>
      <c r="FO816" s="2"/>
      <c r="FP816" s="2"/>
      <c r="FQ816" s="2"/>
      <c r="FR816" s="2"/>
      <c r="FS816" s="2"/>
      <c r="FT816" s="2"/>
      <c r="FU816" s="2"/>
      <c r="FV816" s="2"/>
      <c r="FW816" s="2"/>
      <c r="FX816" s="2"/>
      <c r="FY816" s="2"/>
      <c r="FZ816" s="2"/>
      <c r="GA816" s="2"/>
      <c r="GB816" s="2"/>
      <c r="GC816" s="2"/>
      <c r="GD816" s="2"/>
      <c r="GE816" s="2"/>
      <c r="GF816" s="2"/>
      <c r="GG816" s="2"/>
      <c r="GH816" s="2"/>
      <c r="GI816" s="2"/>
      <c r="GJ816" s="2"/>
      <c r="GK816" s="2"/>
      <c r="GL816" s="2"/>
      <c r="GM816" s="2"/>
      <c r="GN816" s="2"/>
      <c r="GO816" s="2"/>
      <c r="GP816" s="2"/>
    </row>
    <row r="817" spans="6:198" s="1" customFormat="1" ht="12.75" customHeight="1">
      <c r="F817" s="410" t="s">
        <v>361</v>
      </c>
      <c r="G817" s="404"/>
      <c r="H817" s="404"/>
      <c r="I817" s="404"/>
      <c r="J817" s="404"/>
      <c r="K817" s="404"/>
      <c r="L817" s="404"/>
      <c r="M817" s="401"/>
      <c r="N817" s="401"/>
      <c r="O817" s="401"/>
      <c r="P817" s="401"/>
      <c r="Q817" s="401"/>
      <c r="R817" s="404"/>
      <c r="S817" s="408"/>
      <c r="T817" s="408"/>
      <c r="U817" s="408"/>
      <c r="V817" s="408"/>
      <c r="W817" s="408"/>
      <c r="X817" s="408"/>
      <c r="Y817" s="408"/>
      <c r="Z817" s="408"/>
      <c r="AA817" s="408"/>
      <c r="AB817" s="408"/>
      <c r="AC817" s="408"/>
      <c r="AD817" s="408"/>
      <c r="AE817" s="408"/>
      <c r="AF817" s="408"/>
      <c r="AG817" s="408"/>
      <c r="AH817" s="408"/>
      <c r="AI817" s="408"/>
      <c r="AJ817" s="408"/>
      <c r="AK817" s="408"/>
      <c r="AL817" s="408"/>
      <c r="AM817" s="416"/>
      <c r="AN817" s="408"/>
      <c r="AO817" s="408"/>
      <c r="AP817" s="408"/>
      <c r="AQ817" s="408"/>
      <c r="AR817" s="408"/>
      <c r="AS817" s="408"/>
      <c r="AT817" s="408"/>
      <c r="AU817" s="408"/>
      <c r="AV817" s="408"/>
      <c r="AW817" s="408"/>
      <c r="AX817" s="408"/>
      <c r="AY817" s="408"/>
      <c r="AZ817" s="408"/>
      <c r="BA817" s="408"/>
      <c r="BB817" s="408"/>
      <c r="BC817" s="408"/>
      <c r="BD817" s="408"/>
      <c r="BE817" s="408"/>
      <c r="BF817" s="408"/>
      <c r="BG817" s="408"/>
      <c r="BH817" s="408"/>
      <c r="BI817" s="416"/>
      <c r="BJ817" s="404"/>
      <c r="BK817" s="409"/>
      <c r="BR817" s="2"/>
      <c r="BS817" s="2"/>
      <c r="BT817" s="2"/>
      <c r="BU817" s="2"/>
      <c r="BV817" s="2"/>
      <c r="BW817" s="2"/>
      <c r="BX817" s="2"/>
      <c r="BY817" s="2"/>
      <c r="BZ817" s="2"/>
      <c r="CA817" s="2"/>
      <c r="CB817" s="2"/>
      <c r="CC817" s="2"/>
      <c r="CD817" s="2"/>
      <c r="CE817" s="2"/>
      <c r="CF817" s="2"/>
      <c r="CG817" s="2"/>
      <c r="CH817" s="2"/>
      <c r="CI817" s="2"/>
      <c r="CJ817" s="2"/>
      <c r="CK817" s="2"/>
      <c r="CL817" s="2"/>
      <c r="CM817" s="2"/>
      <c r="CN817" s="2"/>
      <c r="CO817" s="2"/>
      <c r="CP817" s="2"/>
      <c r="CQ817" s="2"/>
      <c r="CR817" s="2"/>
      <c r="CS817" s="2"/>
      <c r="CT817" s="2"/>
      <c r="CU817" s="2"/>
      <c r="CV817" s="2"/>
      <c r="CW817" s="2"/>
      <c r="CX817" s="2"/>
      <c r="CY817" s="2"/>
      <c r="CZ817" s="2"/>
      <c r="DA817" s="2"/>
      <c r="DB817" s="2"/>
      <c r="DC817" s="2"/>
      <c r="DD817" s="2"/>
      <c r="DE817" s="2"/>
      <c r="DF817" s="2"/>
      <c r="DG817" s="2"/>
      <c r="DH817" s="2"/>
      <c r="DI817" s="2"/>
      <c r="DJ817" s="2"/>
      <c r="DK817" s="2"/>
      <c r="DL817" s="2"/>
      <c r="DM817" s="2"/>
      <c r="DN817" s="2"/>
      <c r="DO817" s="2"/>
      <c r="DP817" s="2"/>
      <c r="DQ817" s="2"/>
      <c r="DR817" s="2"/>
      <c r="DS817" s="2"/>
      <c r="DT817" s="2"/>
      <c r="DU817" s="2"/>
      <c r="DV817" s="2"/>
      <c r="DW817" s="2"/>
      <c r="DX817" s="2"/>
      <c r="DY817" s="2"/>
      <c r="DZ817" s="2"/>
      <c r="EA817" s="2"/>
      <c r="EB817" s="2"/>
      <c r="EC817" s="2"/>
      <c r="ED817" s="2"/>
      <c r="EE817" s="2"/>
      <c r="EF817" s="2"/>
      <c r="EG817" s="2"/>
      <c r="EH817" s="2"/>
      <c r="EI817" s="2"/>
      <c r="EJ817" s="2"/>
      <c r="EK817" s="2"/>
      <c r="EL817" s="2"/>
      <c r="EM817" s="2"/>
      <c r="EN817" s="2"/>
      <c r="EO817" s="2"/>
      <c r="EP817" s="2"/>
      <c r="EQ817" s="2"/>
      <c r="ER817" s="2"/>
      <c r="ES817" s="2"/>
      <c r="ET817" s="2"/>
      <c r="EU817" s="2"/>
      <c r="EV817" s="2"/>
      <c r="EW817" s="2"/>
      <c r="EX817" s="2"/>
      <c r="EY817" s="2"/>
      <c r="EZ817" s="2"/>
      <c r="FA817" s="2"/>
      <c r="FB817" s="2"/>
      <c r="FC817" s="2"/>
      <c r="FD817" s="2"/>
      <c r="FE817" s="2"/>
      <c r="FF817" s="2"/>
      <c r="FG817" s="2"/>
      <c r="FH817" s="2"/>
      <c r="FI817" s="2"/>
      <c r="FJ817" s="2"/>
      <c r="FK817" s="2"/>
      <c r="FL817" s="2"/>
      <c r="FM817" s="2"/>
      <c r="FN817" s="2"/>
      <c r="FO817" s="2"/>
      <c r="FP817" s="2"/>
      <c r="FQ817" s="2"/>
      <c r="FR817" s="2"/>
      <c r="FS817" s="2"/>
      <c r="FT817" s="2"/>
      <c r="FU817" s="2"/>
      <c r="FV817" s="2"/>
      <c r="FW817" s="2"/>
      <c r="FX817" s="2"/>
      <c r="FY817" s="2"/>
      <c r="FZ817" s="2"/>
      <c r="GA817" s="2"/>
      <c r="GB817" s="2"/>
      <c r="GC817" s="2"/>
      <c r="GD817" s="2"/>
      <c r="GE817" s="2"/>
      <c r="GF817" s="2"/>
      <c r="GG817" s="2"/>
      <c r="GH817" s="2"/>
      <c r="GI817" s="2"/>
      <c r="GJ817" s="2"/>
      <c r="GK817" s="2"/>
      <c r="GL817" s="2"/>
      <c r="GM817" s="2"/>
      <c r="GN817" s="2"/>
      <c r="GO817" s="2"/>
      <c r="GP817" s="2"/>
    </row>
    <row r="818" spans="6:198" s="1" customFormat="1" ht="12.75" customHeight="1">
      <c r="F818" s="401" t="s">
        <v>355</v>
      </c>
      <c r="G818" s="404"/>
      <c r="H818" s="404"/>
      <c r="I818" s="404"/>
      <c r="J818" s="404"/>
      <c r="K818" s="404"/>
      <c r="L818" s="404"/>
      <c r="M818" s="401"/>
      <c r="N818" s="401"/>
      <c r="O818" s="401"/>
      <c r="P818" s="401"/>
      <c r="Q818" s="401"/>
      <c r="R818" s="404"/>
      <c r="S818" s="782">
        <f>'[1]Monthly Report'!$B34</f>
        <v>0</v>
      </c>
      <c r="T818" s="783"/>
      <c r="U818" s="783"/>
      <c r="V818" s="407"/>
      <c r="W818" s="784">
        <f>'[1]Monthly Report'!$C34</f>
        <v>0</v>
      </c>
      <c r="X818" s="784"/>
      <c r="Y818" s="784"/>
      <c r="Z818" s="784"/>
      <c r="AA818" s="784"/>
      <c r="AB818" s="784"/>
      <c r="AC818" s="407"/>
      <c r="AD818" s="784">
        <f>'[1]Monthly Report'!$D34</f>
        <v>0</v>
      </c>
      <c r="AE818" s="784"/>
      <c r="AF818" s="784"/>
      <c r="AG818" s="784"/>
      <c r="AH818" s="784"/>
      <c r="AI818" s="784"/>
      <c r="AJ818" s="407"/>
      <c r="AK818" s="786">
        <f>'[1]Monthly Report'!$E34</f>
        <v>0</v>
      </c>
      <c r="AL818" s="786"/>
      <c r="AM818" s="786"/>
      <c r="AN818" s="408"/>
      <c r="AO818" s="782">
        <f>'[1]Monthly Report'!$F34</f>
        <v>0</v>
      </c>
      <c r="AP818" s="783"/>
      <c r="AQ818" s="783"/>
      <c r="AR818" s="407"/>
      <c r="AS818" s="784">
        <f>'[1]Monthly Report'!$G34</f>
        <v>0</v>
      </c>
      <c r="AT818" s="784"/>
      <c r="AU818" s="784"/>
      <c r="AV818" s="784"/>
      <c r="AW818" s="784"/>
      <c r="AX818" s="784"/>
      <c r="AY818" s="407"/>
      <c r="AZ818" s="784">
        <f>'[1]Monthly Report'!$H34</f>
        <v>0</v>
      </c>
      <c r="BA818" s="784"/>
      <c r="BB818" s="784"/>
      <c r="BC818" s="784"/>
      <c r="BD818" s="784"/>
      <c r="BE818" s="784"/>
      <c r="BF818" s="407"/>
      <c r="BG818" s="786">
        <f>'[1]Monthly Report'!$I34</f>
        <v>0</v>
      </c>
      <c r="BH818" s="786"/>
      <c r="BI818" s="786"/>
      <c r="BJ818" s="404"/>
      <c r="BK818" s="409"/>
      <c r="BR818" s="2"/>
      <c r="BS818" s="2"/>
      <c r="BT818" s="2"/>
      <c r="BU818" s="2"/>
      <c r="BV818" s="2"/>
      <c r="BW818" s="2"/>
      <c r="BX818" s="2"/>
      <c r="BY818" s="2"/>
      <c r="BZ818" s="2"/>
      <c r="CA818" s="2"/>
      <c r="CB818" s="2"/>
      <c r="CC818" s="2"/>
      <c r="CD818" s="2"/>
      <c r="CE818" s="2"/>
      <c r="CF818" s="2"/>
      <c r="CG818" s="2"/>
      <c r="CH818" s="2"/>
      <c r="CI818" s="2"/>
      <c r="CJ818" s="2"/>
      <c r="CK818" s="2"/>
      <c r="CL818" s="2"/>
      <c r="CM818" s="2"/>
      <c r="CN818" s="2"/>
      <c r="CO818" s="2"/>
      <c r="CP818" s="2"/>
      <c r="CQ818" s="2"/>
      <c r="CR818" s="2"/>
      <c r="CS818" s="2"/>
      <c r="CT818" s="2"/>
      <c r="CU818" s="2"/>
      <c r="CV818" s="2"/>
      <c r="CW818" s="2"/>
      <c r="CX818" s="2"/>
      <c r="CY818" s="2"/>
      <c r="CZ818" s="2"/>
      <c r="DA818" s="2"/>
      <c r="DB818" s="2"/>
      <c r="DC818" s="2"/>
      <c r="DD818" s="2"/>
      <c r="DE818" s="2"/>
      <c r="DF818" s="2"/>
      <c r="DG818" s="2"/>
      <c r="DH818" s="2"/>
      <c r="DI818" s="2"/>
      <c r="DJ818" s="2"/>
      <c r="DK818" s="2"/>
      <c r="DL818" s="2"/>
      <c r="DM818" s="2"/>
      <c r="DN818" s="2"/>
      <c r="DO818" s="2"/>
      <c r="DP818" s="2"/>
      <c r="DQ818" s="2"/>
      <c r="DR818" s="2"/>
      <c r="DS818" s="2"/>
      <c r="DT818" s="2"/>
      <c r="DU818" s="2"/>
      <c r="DV818" s="2"/>
      <c r="DW818" s="2"/>
      <c r="DX818" s="2"/>
      <c r="DY818" s="2"/>
      <c r="DZ818" s="2"/>
      <c r="EA818" s="2"/>
      <c r="EB818" s="2"/>
      <c r="EC818" s="2"/>
      <c r="ED818" s="2"/>
      <c r="EE818" s="2"/>
      <c r="EF818" s="2"/>
      <c r="EG818" s="2"/>
      <c r="EH818" s="2"/>
      <c r="EI818" s="2"/>
      <c r="EJ818" s="2"/>
      <c r="EK818" s="2"/>
      <c r="EL818" s="2"/>
      <c r="EM818" s="2"/>
      <c r="EN818" s="2"/>
      <c r="EO818" s="2"/>
      <c r="EP818" s="2"/>
      <c r="EQ818" s="2"/>
      <c r="ER818" s="2"/>
      <c r="ES818" s="2"/>
      <c r="ET818" s="2"/>
      <c r="EU818" s="2"/>
      <c r="EV818" s="2"/>
      <c r="EW818" s="2"/>
      <c r="EX818" s="2"/>
      <c r="EY818" s="2"/>
      <c r="EZ818" s="2"/>
      <c r="FA818" s="2"/>
      <c r="FB818" s="2"/>
      <c r="FC818" s="2"/>
      <c r="FD818" s="2"/>
      <c r="FE818" s="2"/>
      <c r="FF818" s="2"/>
      <c r="FG818" s="2"/>
      <c r="FH818" s="2"/>
      <c r="FI818" s="2"/>
      <c r="FJ818" s="2"/>
      <c r="FK818" s="2"/>
      <c r="FL818" s="2"/>
      <c r="FM818" s="2"/>
      <c r="FN818" s="2"/>
      <c r="FO818" s="2"/>
      <c r="FP818" s="2"/>
      <c r="FQ818" s="2"/>
      <c r="FR818" s="2"/>
      <c r="FS818" s="2"/>
      <c r="FT818" s="2"/>
      <c r="FU818" s="2"/>
      <c r="FV818" s="2"/>
      <c r="FW818" s="2"/>
      <c r="FX818" s="2"/>
      <c r="FY818" s="2"/>
      <c r="FZ818" s="2"/>
      <c r="GA818" s="2"/>
      <c r="GB818" s="2"/>
      <c r="GC818" s="2"/>
      <c r="GD818" s="2"/>
      <c r="GE818" s="2"/>
      <c r="GF818" s="2"/>
      <c r="GG818" s="2"/>
      <c r="GH818" s="2"/>
      <c r="GI818" s="2"/>
      <c r="GJ818" s="2"/>
      <c r="GK818" s="2"/>
      <c r="GL818" s="2"/>
      <c r="GM818" s="2"/>
      <c r="GN818" s="2"/>
      <c r="GO818" s="2"/>
      <c r="GP818" s="2"/>
    </row>
    <row r="819" spans="6:198" s="1" customFormat="1" ht="12.75" customHeight="1">
      <c r="F819" s="401" t="s">
        <v>356</v>
      </c>
      <c r="G819" s="404"/>
      <c r="H819" s="404"/>
      <c r="I819" s="404"/>
      <c r="J819" s="404"/>
      <c r="K819" s="404"/>
      <c r="L819" s="404"/>
      <c r="M819" s="401"/>
      <c r="N819" s="401"/>
      <c r="O819" s="401"/>
      <c r="P819" s="401"/>
      <c r="Q819" s="401"/>
      <c r="R819" s="404"/>
      <c r="S819" s="782">
        <f>'[1]Monthly Report'!$B35</f>
        <v>0</v>
      </c>
      <c r="T819" s="783"/>
      <c r="U819" s="783"/>
      <c r="V819" s="407"/>
      <c r="W819" s="784">
        <f>'[1]Monthly Report'!$C35</f>
        <v>0</v>
      </c>
      <c r="X819" s="784"/>
      <c r="Y819" s="784"/>
      <c r="Z819" s="784"/>
      <c r="AA819" s="784"/>
      <c r="AB819" s="784"/>
      <c r="AC819" s="407"/>
      <c r="AD819" s="784">
        <f>'[1]Monthly Report'!$D35</f>
        <v>0</v>
      </c>
      <c r="AE819" s="784"/>
      <c r="AF819" s="784"/>
      <c r="AG819" s="784"/>
      <c r="AH819" s="784"/>
      <c r="AI819" s="784"/>
      <c r="AJ819" s="407"/>
      <c r="AK819" s="786">
        <f>'[1]Monthly Report'!$E35</f>
        <v>0</v>
      </c>
      <c r="AL819" s="786"/>
      <c r="AM819" s="786"/>
      <c r="AN819" s="408"/>
      <c r="AO819" s="782">
        <f>'[1]Monthly Report'!$F35</f>
        <v>0</v>
      </c>
      <c r="AP819" s="783"/>
      <c r="AQ819" s="783"/>
      <c r="AR819" s="407"/>
      <c r="AS819" s="784">
        <f>'[1]Monthly Report'!$G35</f>
        <v>0</v>
      </c>
      <c r="AT819" s="784"/>
      <c r="AU819" s="784"/>
      <c r="AV819" s="784"/>
      <c r="AW819" s="784"/>
      <c r="AX819" s="784"/>
      <c r="AY819" s="407"/>
      <c r="AZ819" s="784">
        <f>'[1]Monthly Report'!$H35</f>
        <v>0</v>
      </c>
      <c r="BA819" s="784"/>
      <c r="BB819" s="784"/>
      <c r="BC819" s="784"/>
      <c r="BD819" s="784"/>
      <c r="BE819" s="784"/>
      <c r="BF819" s="407"/>
      <c r="BG819" s="786">
        <f>'[1]Monthly Report'!$I35</f>
        <v>0</v>
      </c>
      <c r="BH819" s="786"/>
      <c r="BI819" s="786"/>
      <c r="BJ819" s="404"/>
      <c r="BK819" s="409"/>
      <c r="BR819" s="2"/>
      <c r="BS819" s="2"/>
      <c r="BT819" s="2"/>
      <c r="BU819" s="2"/>
      <c r="BV819" s="2"/>
      <c r="BW819" s="2"/>
      <c r="BX819" s="2"/>
      <c r="BY819" s="2"/>
      <c r="BZ819" s="2"/>
      <c r="CA819" s="2"/>
      <c r="CB819" s="2"/>
      <c r="CC819" s="2"/>
      <c r="CD819" s="2"/>
      <c r="CE819" s="2"/>
      <c r="CF819" s="2"/>
      <c r="CG819" s="2"/>
      <c r="CH819" s="2"/>
      <c r="CI819" s="2"/>
      <c r="CJ819" s="2"/>
      <c r="CK819" s="2"/>
      <c r="CL819" s="2"/>
      <c r="CM819" s="2"/>
      <c r="CN819" s="2"/>
      <c r="CO819" s="2"/>
      <c r="CP819" s="2"/>
      <c r="CQ819" s="2"/>
      <c r="CR819" s="2"/>
      <c r="CS819" s="2"/>
      <c r="CT819" s="2"/>
      <c r="CU819" s="2"/>
      <c r="CV819" s="2"/>
      <c r="CW819" s="2"/>
      <c r="CX819" s="2"/>
      <c r="CY819" s="2"/>
      <c r="CZ819" s="2"/>
      <c r="DA819" s="2"/>
      <c r="DB819" s="2"/>
      <c r="DC819" s="2"/>
      <c r="DD819" s="2"/>
      <c r="DE819" s="2"/>
      <c r="DF819" s="2"/>
      <c r="DG819" s="2"/>
      <c r="DH819" s="2"/>
      <c r="DI819" s="2"/>
      <c r="DJ819" s="2"/>
      <c r="DK819" s="2"/>
      <c r="DL819" s="2"/>
      <c r="DM819" s="2"/>
      <c r="DN819" s="2"/>
      <c r="DO819" s="2"/>
      <c r="DP819" s="2"/>
      <c r="DQ819" s="2"/>
      <c r="DR819" s="2"/>
      <c r="DS819" s="2"/>
      <c r="DT819" s="2"/>
      <c r="DU819" s="2"/>
      <c r="DV819" s="2"/>
      <c r="DW819" s="2"/>
      <c r="DX819" s="2"/>
      <c r="DY819" s="2"/>
      <c r="DZ819" s="2"/>
      <c r="EA819" s="2"/>
      <c r="EB819" s="2"/>
      <c r="EC819" s="2"/>
      <c r="ED819" s="2"/>
      <c r="EE819" s="2"/>
      <c r="EF819" s="2"/>
      <c r="EG819" s="2"/>
      <c r="EH819" s="2"/>
      <c r="EI819" s="2"/>
      <c r="EJ819" s="2"/>
      <c r="EK819" s="2"/>
      <c r="EL819" s="2"/>
      <c r="EM819" s="2"/>
      <c r="EN819" s="2"/>
      <c r="EO819" s="2"/>
      <c r="EP819" s="2"/>
      <c r="EQ819" s="2"/>
      <c r="ER819" s="2"/>
      <c r="ES819" s="2"/>
      <c r="ET819" s="2"/>
      <c r="EU819" s="2"/>
      <c r="EV819" s="2"/>
      <c r="EW819" s="2"/>
      <c r="EX819" s="2"/>
      <c r="EY819" s="2"/>
      <c r="EZ819" s="2"/>
      <c r="FA819" s="2"/>
      <c r="FB819" s="2"/>
      <c r="FC819" s="2"/>
      <c r="FD819" s="2"/>
      <c r="FE819" s="2"/>
      <c r="FF819" s="2"/>
      <c r="FG819" s="2"/>
      <c r="FH819" s="2"/>
      <c r="FI819" s="2"/>
      <c r="FJ819" s="2"/>
      <c r="FK819" s="2"/>
      <c r="FL819" s="2"/>
      <c r="FM819" s="2"/>
      <c r="FN819" s="2"/>
      <c r="FO819" s="2"/>
      <c r="FP819" s="2"/>
      <c r="FQ819" s="2"/>
      <c r="FR819" s="2"/>
      <c r="FS819" s="2"/>
      <c r="FT819" s="2"/>
      <c r="FU819" s="2"/>
      <c r="FV819" s="2"/>
      <c r="FW819" s="2"/>
      <c r="FX819" s="2"/>
      <c r="FY819" s="2"/>
      <c r="FZ819" s="2"/>
      <c r="GA819" s="2"/>
      <c r="GB819" s="2"/>
      <c r="GC819" s="2"/>
      <c r="GD819" s="2"/>
      <c r="GE819" s="2"/>
      <c r="GF819" s="2"/>
      <c r="GG819" s="2"/>
      <c r="GH819" s="2"/>
      <c r="GI819" s="2"/>
      <c r="GJ819" s="2"/>
      <c r="GK819" s="2"/>
      <c r="GL819" s="2"/>
      <c r="GM819" s="2"/>
      <c r="GN819" s="2"/>
      <c r="GO819" s="2"/>
      <c r="GP819" s="2"/>
    </row>
    <row r="820" spans="6:198" s="1" customFormat="1" ht="12.75" customHeight="1">
      <c r="F820" s="401" t="s">
        <v>357</v>
      </c>
      <c r="G820" s="404"/>
      <c r="H820" s="404"/>
      <c r="I820" s="404"/>
      <c r="J820" s="404"/>
      <c r="K820" s="404"/>
      <c r="L820" s="404"/>
      <c r="M820" s="401"/>
      <c r="N820" s="401"/>
      <c r="O820" s="401"/>
      <c r="P820" s="401"/>
      <c r="Q820" s="401"/>
      <c r="R820" s="404"/>
      <c r="S820" s="782">
        <f>'[1]Monthly Report'!$B36</f>
        <v>0</v>
      </c>
      <c r="T820" s="783"/>
      <c r="U820" s="783"/>
      <c r="V820" s="407"/>
      <c r="W820" s="784">
        <f>'[1]Monthly Report'!$C36</f>
        <v>0</v>
      </c>
      <c r="X820" s="784"/>
      <c r="Y820" s="784"/>
      <c r="Z820" s="784"/>
      <c r="AA820" s="784"/>
      <c r="AB820" s="784"/>
      <c r="AC820" s="407"/>
      <c r="AD820" s="784">
        <f>'[1]Monthly Report'!$D36</f>
        <v>0</v>
      </c>
      <c r="AE820" s="784"/>
      <c r="AF820" s="784"/>
      <c r="AG820" s="784"/>
      <c r="AH820" s="784"/>
      <c r="AI820" s="784"/>
      <c r="AJ820" s="407"/>
      <c r="AK820" s="786">
        <f>'[1]Monthly Report'!$E36</f>
        <v>0</v>
      </c>
      <c r="AL820" s="786"/>
      <c r="AM820" s="786"/>
      <c r="AN820" s="408"/>
      <c r="AO820" s="782">
        <f>'[1]Monthly Report'!$F36</f>
        <v>0</v>
      </c>
      <c r="AP820" s="783"/>
      <c r="AQ820" s="783"/>
      <c r="AR820" s="407"/>
      <c r="AS820" s="784">
        <f>'[1]Monthly Report'!$G36</f>
        <v>0</v>
      </c>
      <c r="AT820" s="784"/>
      <c r="AU820" s="784"/>
      <c r="AV820" s="784"/>
      <c r="AW820" s="784"/>
      <c r="AX820" s="784"/>
      <c r="AY820" s="407"/>
      <c r="AZ820" s="784">
        <f>'[1]Monthly Report'!$H36</f>
        <v>0</v>
      </c>
      <c r="BA820" s="784"/>
      <c r="BB820" s="784"/>
      <c r="BC820" s="784"/>
      <c r="BD820" s="784"/>
      <c r="BE820" s="784"/>
      <c r="BF820" s="407"/>
      <c r="BG820" s="786">
        <f>'[1]Monthly Report'!$I36</f>
        <v>0</v>
      </c>
      <c r="BH820" s="786"/>
      <c r="BI820" s="786"/>
      <c r="BJ820" s="404"/>
      <c r="BK820" s="414"/>
      <c r="BR820" s="2"/>
      <c r="BS820" s="2"/>
      <c r="BT820" s="2"/>
      <c r="BU820" s="2"/>
      <c r="BV820" s="2"/>
      <c r="BW820" s="2"/>
      <c r="BX820" s="2"/>
      <c r="BY820" s="2"/>
      <c r="BZ820" s="2"/>
      <c r="CA820" s="2"/>
      <c r="CB820" s="2"/>
      <c r="CC820" s="2"/>
      <c r="CD820" s="2"/>
      <c r="CE820" s="2"/>
      <c r="CF820" s="2"/>
      <c r="CG820" s="2"/>
      <c r="CH820" s="2"/>
      <c r="CI820" s="2"/>
      <c r="CJ820" s="2"/>
      <c r="CK820" s="2"/>
      <c r="CL820" s="2"/>
      <c r="CM820" s="2"/>
      <c r="CN820" s="2"/>
      <c r="CO820" s="2"/>
      <c r="CP820" s="2"/>
      <c r="CQ820" s="2"/>
      <c r="CR820" s="2"/>
      <c r="CS820" s="2"/>
      <c r="CT820" s="2"/>
      <c r="CU820" s="2"/>
      <c r="CV820" s="2"/>
      <c r="CW820" s="2"/>
      <c r="CX820" s="2"/>
      <c r="CY820" s="2"/>
      <c r="CZ820" s="2"/>
      <c r="DA820" s="2"/>
      <c r="DB820" s="2"/>
      <c r="DC820" s="2"/>
      <c r="DD820" s="2"/>
      <c r="DE820" s="2"/>
      <c r="DF820" s="2"/>
      <c r="DG820" s="2"/>
      <c r="DH820" s="2"/>
      <c r="DI820" s="2"/>
      <c r="DJ820" s="2"/>
      <c r="DK820" s="2"/>
      <c r="DL820" s="2"/>
      <c r="DM820" s="2"/>
      <c r="DN820" s="2"/>
      <c r="DO820" s="2"/>
      <c r="DP820" s="2"/>
      <c r="DQ820" s="2"/>
      <c r="DR820" s="2"/>
      <c r="DS820" s="2"/>
      <c r="DT820" s="2"/>
      <c r="DU820" s="2"/>
      <c r="DV820" s="2"/>
      <c r="DW820" s="2"/>
      <c r="DX820" s="2"/>
      <c r="DY820" s="2"/>
      <c r="DZ820" s="2"/>
      <c r="EA820" s="2"/>
      <c r="EB820" s="2"/>
      <c r="EC820" s="2"/>
      <c r="ED820" s="2"/>
      <c r="EE820" s="2"/>
      <c r="EF820" s="2"/>
      <c r="EG820" s="2"/>
      <c r="EH820" s="2"/>
      <c r="EI820" s="2"/>
      <c r="EJ820" s="2"/>
      <c r="EK820" s="2"/>
      <c r="EL820" s="2"/>
      <c r="EM820" s="2"/>
      <c r="EN820" s="2"/>
      <c r="EO820" s="2"/>
      <c r="EP820" s="2"/>
      <c r="EQ820" s="2"/>
      <c r="ER820" s="2"/>
      <c r="ES820" s="2"/>
      <c r="ET820" s="2"/>
      <c r="EU820" s="2"/>
      <c r="EV820" s="2"/>
      <c r="EW820" s="2"/>
      <c r="EX820" s="2"/>
      <c r="EY820" s="2"/>
      <c r="EZ820" s="2"/>
      <c r="FA820" s="2"/>
      <c r="FB820" s="2"/>
      <c r="FC820" s="2"/>
      <c r="FD820" s="2"/>
      <c r="FE820" s="2"/>
      <c r="FF820" s="2"/>
      <c r="FG820" s="2"/>
      <c r="FH820" s="2"/>
      <c r="FI820" s="2"/>
      <c r="FJ820" s="2"/>
      <c r="FK820" s="2"/>
      <c r="FL820" s="2"/>
      <c r="FM820" s="2"/>
      <c r="FN820" s="2"/>
      <c r="FO820" s="2"/>
      <c r="FP820" s="2"/>
      <c r="FQ820" s="2"/>
      <c r="FR820" s="2"/>
      <c r="FS820" s="2"/>
      <c r="FT820" s="2"/>
      <c r="FU820" s="2"/>
      <c r="FV820" s="2"/>
      <c r="FW820" s="2"/>
      <c r="FX820" s="2"/>
      <c r="FY820" s="2"/>
      <c r="FZ820" s="2"/>
      <c r="GA820" s="2"/>
      <c r="GB820" s="2"/>
      <c r="GC820" s="2"/>
      <c r="GD820" s="2"/>
      <c r="GE820" s="2"/>
      <c r="GF820" s="2"/>
      <c r="GG820" s="2"/>
      <c r="GH820" s="2"/>
      <c r="GI820" s="2"/>
      <c r="GJ820" s="2"/>
      <c r="GK820" s="2"/>
      <c r="GL820" s="2"/>
      <c r="GM820" s="2"/>
      <c r="GN820" s="2"/>
      <c r="GO820" s="2"/>
      <c r="GP820" s="2"/>
    </row>
    <row r="821" spans="6:198" s="1" customFormat="1" ht="12.75" customHeight="1">
      <c r="F821" s="401" t="s">
        <v>358</v>
      </c>
      <c r="G821" s="404"/>
      <c r="H821" s="404"/>
      <c r="I821" s="404"/>
      <c r="J821" s="404"/>
      <c r="K821" s="404"/>
      <c r="L821" s="404"/>
      <c r="M821" s="401"/>
      <c r="N821" s="401"/>
      <c r="O821" s="401"/>
      <c r="P821" s="401"/>
      <c r="Q821" s="401"/>
      <c r="R821" s="404"/>
      <c r="S821" s="782">
        <f>'[1]Monthly Report'!$B37</f>
        <v>0</v>
      </c>
      <c r="T821" s="783"/>
      <c r="U821" s="783"/>
      <c r="V821" s="407"/>
      <c r="W821" s="784">
        <f>'[1]Monthly Report'!$C37</f>
        <v>0</v>
      </c>
      <c r="X821" s="784"/>
      <c r="Y821" s="784"/>
      <c r="Z821" s="784"/>
      <c r="AA821" s="784"/>
      <c r="AB821" s="784"/>
      <c r="AC821" s="407"/>
      <c r="AD821" s="784">
        <f>'[1]Monthly Report'!$D37</f>
        <v>0</v>
      </c>
      <c r="AE821" s="784"/>
      <c r="AF821" s="784"/>
      <c r="AG821" s="784"/>
      <c r="AH821" s="784"/>
      <c r="AI821" s="784"/>
      <c r="AJ821" s="407"/>
      <c r="AK821" s="786">
        <f>'[1]Monthly Report'!$E37</f>
        <v>0</v>
      </c>
      <c r="AL821" s="786"/>
      <c r="AM821" s="786"/>
      <c r="AN821" s="408"/>
      <c r="AO821" s="782">
        <f>'[1]Monthly Report'!$F37</f>
        <v>0</v>
      </c>
      <c r="AP821" s="783"/>
      <c r="AQ821" s="783"/>
      <c r="AR821" s="407"/>
      <c r="AS821" s="784">
        <f>'[1]Monthly Report'!$G37</f>
        <v>0</v>
      </c>
      <c r="AT821" s="784"/>
      <c r="AU821" s="784"/>
      <c r="AV821" s="784"/>
      <c r="AW821" s="784"/>
      <c r="AX821" s="784"/>
      <c r="AY821" s="407"/>
      <c r="AZ821" s="784">
        <f>'[1]Monthly Report'!$H37</f>
        <v>0</v>
      </c>
      <c r="BA821" s="784"/>
      <c r="BB821" s="784"/>
      <c r="BC821" s="784"/>
      <c r="BD821" s="784"/>
      <c r="BE821" s="784"/>
      <c r="BF821" s="407"/>
      <c r="BG821" s="786">
        <f>'[1]Monthly Report'!$I37</f>
        <v>0</v>
      </c>
      <c r="BH821" s="786"/>
      <c r="BI821" s="786"/>
      <c r="BJ821" s="404"/>
      <c r="BK821" s="97"/>
      <c r="BR821" s="2"/>
      <c r="BS821" s="2"/>
      <c r="BT821" s="2"/>
      <c r="BU821" s="2"/>
      <c r="BV821" s="2"/>
      <c r="BW821" s="2"/>
      <c r="BX821" s="2"/>
      <c r="BY821" s="2"/>
      <c r="BZ821" s="2"/>
      <c r="CA821" s="2"/>
      <c r="CB821" s="2"/>
      <c r="CC821" s="2"/>
      <c r="CD821" s="2"/>
      <c r="CE821" s="2"/>
      <c r="CF821" s="2"/>
      <c r="CG821" s="2"/>
      <c r="CH821" s="2"/>
      <c r="CI821" s="2"/>
      <c r="CJ821" s="2"/>
      <c r="CK821" s="2"/>
      <c r="CL821" s="2"/>
      <c r="CM821" s="2"/>
      <c r="CN821" s="2"/>
      <c r="CO821" s="2"/>
      <c r="CP821" s="2"/>
      <c r="CQ821" s="2"/>
      <c r="CR821" s="2"/>
      <c r="CS821" s="2"/>
      <c r="CT821" s="2"/>
      <c r="CU821" s="2"/>
      <c r="CV821" s="2"/>
      <c r="CW821" s="2"/>
      <c r="CX821" s="2"/>
      <c r="CY821" s="2"/>
      <c r="CZ821" s="2"/>
      <c r="DA821" s="2"/>
      <c r="DB821" s="2"/>
      <c r="DC821" s="2"/>
      <c r="DD821" s="2"/>
      <c r="DE821" s="2"/>
      <c r="DF821" s="2"/>
      <c r="DG821" s="2"/>
      <c r="DH821" s="2"/>
      <c r="DI821" s="2"/>
      <c r="DJ821" s="2"/>
      <c r="DK821" s="2"/>
      <c r="DL821" s="2"/>
      <c r="DM821" s="2"/>
      <c r="DN821" s="2"/>
      <c r="DO821" s="2"/>
      <c r="DP821" s="2"/>
      <c r="DQ821" s="2"/>
      <c r="DR821" s="2"/>
      <c r="DS821" s="2"/>
      <c r="DT821" s="2"/>
      <c r="DU821" s="2"/>
      <c r="DV821" s="2"/>
      <c r="DW821" s="2"/>
      <c r="DX821" s="2"/>
      <c r="DY821" s="2"/>
      <c r="DZ821" s="2"/>
      <c r="EA821" s="2"/>
      <c r="EB821" s="2"/>
      <c r="EC821" s="2"/>
      <c r="ED821" s="2"/>
      <c r="EE821" s="2"/>
      <c r="EF821" s="2"/>
      <c r="EG821" s="2"/>
      <c r="EH821" s="2"/>
      <c r="EI821" s="2"/>
      <c r="EJ821" s="2"/>
      <c r="EK821" s="2"/>
      <c r="EL821" s="2"/>
      <c r="EM821" s="2"/>
      <c r="EN821" s="2"/>
      <c r="EO821" s="2"/>
      <c r="EP821" s="2"/>
      <c r="EQ821" s="2"/>
      <c r="ER821" s="2"/>
      <c r="ES821" s="2"/>
      <c r="ET821" s="2"/>
      <c r="EU821" s="2"/>
      <c r="EV821" s="2"/>
      <c r="EW821" s="2"/>
      <c r="EX821" s="2"/>
      <c r="EY821" s="2"/>
      <c r="EZ821" s="2"/>
      <c r="FA821" s="2"/>
      <c r="FB821" s="2"/>
      <c r="FC821" s="2"/>
      <c r="FD821" s="2"/>
      <c r="FE821" s="2"/>
      <c r="FF821" s="2"/>
      <c r="FG821" s="2"/>
      <c r="FH821" s="2"/>
      <c r="FI821" s="2"/>
      <c r="FJ821" s="2"/>
      <c r="FK821" s="2"/>
      <c r="FL821" s="2"/>
      <c r="FM821" s="2"/>
      <c r="FN821" s="2"/>
      <c r="FO821" s="2"/>
      <c r="FP821" s="2"/>
      <c r="FQ821" s="2"/>
      <c r="FR821" s="2"/>
      <c r="FS821" s="2"/>
      <c r="FT821" s="2"/>
      <c r="FU821" s="2"/>
      <c r="FV821" s="2"/>
      <c r="FW821" s="2"/>
      <c r="FX821" s="2"/>
      <c r="FY821" s="2"/>
      <c r="FZ821" s="2"/>
      <c r="GA821" s="2"/>
      <c r="GB821" s="2"/>
      <c r="GC821" s="2"/>
      <c r="GD821" s="2"/>
      <c r="GE821" s="2"/>
      <c r="GF821" s="2"/>
      <c r="GG821" s="2"/>
      <c r="GH821" s="2"/>
      <c r="GI821" s="2"/>
      <c r="GJ821" s="2"/>
      <c r="GK821" s="2"/>
      <c r="GL821" s="2"/>
      <c r="GM821" s="2"/>
      <c r="GN821" s="2"/>
      <c r="GO821" s="2"/>
      <c r="GP821" s="2"/>
    </row>
    <row r="822" spans="6:198" s="1" customFormat="1" ht="12.75" customHeight="1">
      <c r="F822" s="410" t="s">
        <v>278</v>
      </c>
      <c r="G822" s="411"/>
      <c r="H822" s="411"/>
      <c r="I822" s="411"/>
      <c r="J822" s="411"/>
      <c r="K822" s="411"/>
      <c r="L822" s="411"/>
      <c r="M822" s="410"/>
      <c r="N822" s="410"/>
      <c r="O822" s="410"/>
      <c r="P822" s="410"/>
      <c r="Q822" s="410"/>
      <c r="R822" s="411"/>
      <c r="S822" s="782">
        <f>'[1]Monthly Report'!$B38</f>
        <v>0</v>
      </c>
      <c r="T822" s="783"/>
      <c r="U822" s="783"/>
      <c r="V822" s="412"/>
      <c r="W822" s="784">
        <f>'[1]Monthly Report'!$C38</f>
        <v>0</v>
      </c>
      <c r="X822" s="784"/>
      <c r="Y822" s="784"/>
      <c r="Z822" s="784"/>
      <c r="AA822" s="784"/>
      <c r="AB822" s="784"/>
      <c r="AC822" s="412"/>
      <c r="AD822" s="784">
        <f>'[1]Monthly Report'!$D38</f>
        <v>0</v>
      </c>
      <c r="AE822" s="784"/>
      <c r="AF822" s="784"/>
      <c r="AG822" s="784"/>
      <c r="AH822" s="784"/>
      <c r="AI822" s="784"/>
      <c r="AJ822" s="412"/>
      <c r="AK822" s="786">
        <f>'[1]Monthly Report'!$E38</f>
        <v>0</v>
      </c>
      <c r="AL822" s="786"/>
      <c r="AM822" s="786"/>
      <c r="AN822" s="413"/>
      <c r="AO822" s="782">
        <f>'[1]Monthly Report'!$F38</f>
        <v>0</v>
      </c>
      <c r="AP822" s="783"/>
      <c r="AQ822" s="783"/>
      <c r="AR822" s="412"/>
      <c r="AS822" s="784">
        <f>'[1]Monthly Report'!$G38</f>
        <v>0</v>
      </c>
      <c r="AT822" s="784"/>
      <c r="AU822" s="784"/>
      <c r="AV822" s="784"/>
      <c r="AW822" s="784"/>
      <c r="AX822" s="784"/>
      <c r="AY822" s="412"/>
      <c r="AZ822" s="784">
        <f>'[1]Monthly Report'!$H38</f>
        <v>0</v>
      </c>
      <c r="BA822" s="784"/>
      <c r="BB822" s="784"/>
      <c r="BC822" s="784"/>
      <c r="BD822" s="784"/>
      <c r="BE822" s="784"/>
      <c r="BF822" s="412"/>
      <c r="BG822" s="786">
        <f>'[1]Monthly Report'!$I38</f>
        <v>0</v>
      </c>
      <c r="BH822" s="786"/>
      <c r="BI822" s="786"/>
      <c r="BJ822" s="411"/>
      <c r="BK822" s="409"/>
      <c r="BR822" s="2"/>
      <c r="BS822" s="2"/>
      <c r="BT822" s="2"/>
      <c r="BU822" s="2"/>
      <c r="BV822" s="2"/>
      <c r="BW822" s="2"/>
      <c r="BX822" s="2"/>
      <c r="BY822" s="2"/>
      <c r="BZ822" s="2"/>
      <c r="CA822" s="2"/>
      <c r="CB822" s="2"/>
      <c r="CC822" s="2"/>
      <c r="CD822" s="2"/>
      <c r="CE822" s="2"/>
      <c r="CF822" s="2"/>
      <c r="CG822" s="2"/>
      <c r="CH822" s="2"/>
      <c r="CI822" s="2"/>
      <c r="CJ822" s="2"/>
      <c r="CK822" s="2"/>
      <c r="CL822" s="2"/>
      <c r="CM822" s="2"/>
      <c r="CN822" s="2"/>
      <c r="CO822" s="2"/>
      <c r="CP822" s="2"/>
      <c r="CQ822" s="2"/>
      <c r="CR822" s="2"/>
      <c r="CS822" s="2"/>
      <c r="CT822" s="2"/>
      <c r="CU822" s="2"/>
      <c r="CV822" s="2"/>
      <c r="CW822" s="2"/>
      <c r="CX822" s="2"/>
      <c r="CY822" s="2"/>
      <c r="CZ822" s="2"/>
      <c r="DA822" s="2"/>
      <c r="DB822" s="2"/>
      <c r="DC822" s="2"/>
      <c r="DD822" s="2"/>
      <c r="DE822" s="2"/>
      <c r="DF822" s="2"/>
      <c r="DG822" s="2"/>
      <c r="DH822" s="2"/>
      <c r="DI822" s="2"/>
      <c r="DJ822" s="2"/>
      <c r="DK822" s="2"/>
      <c r="DL822" s="2"/>
      <c r="DM822" s="2"/>
      <c r="DN822" s="2"/>
      <c r="DO822" s="2"/>
      <c r="DP822" s="2"/>
      <c r="DQ822" s="2"/>
      <c r="DR822" s="2"/>
      <c r="DS822" s="2"/>
      <c r="DT822" s="2"/>
      <c r="DU822" s="2"/>
      <c r="DV822" s="2"/>
      <c r="DW822" s="2"/>
      <c r="DX822" s="2"/>
      <c r="DY822" s="2"/>
      <c r="DZ822" s="2"/>
      <c r="EA822" s="2"/>
      <c r="EB822" s="2"/>
      <c r="EC822" s="2"/>
      <c r="ED822" s="2"/>
      <c r="EE822" s="2"/>
      <c r="EF822" s="2"/>
      <c r="EG822" s="2"/>
      <c r="EH822" s="2"/>
      <c r="EI822" s="2"/>
      <c r="EJ822" s="2"/>
      <c r="EK822" s="2"/>
      <c r="EL822" s="2"/>
      <c r="EM822" s="2"/>
      <c r="EN822" s="2"/>
      <c r="EO822" s="2"/>
      <c r="EP822" s="2"/>
      <c r="EQ822" s="2"/>
      <c r="ER822" s="2"/>
      <c r="ES822" s="2"/>
      <c r="ET822" s="2"/>
      <c r="EU822" s="2"/>
      <c r="EV822" s="2"/>
      <c r="EW822" s="2"/>
      <c r="EX822" s="2"/>
      <c r="EY822" s="2"/>
      <c r="EZ822" s="2"/>
      <c r="FA822" s="2"/>
      <c r="FB822" s="2"/>
      <c r="FC822" s="2"/>
      <c r="FD822" s="2"/>
      <c r="FE822" s="2"/>
      <c r="FF822" s="2"/>
      <c r="FG822" s="2"/>
      <c r="FH822" s="2"/>
      <c r="FI822" s="2"/>
      <c r="FJ822" s="2"/>
      <c r="FK822" s="2"/>
      <c r="FL822" s="2"/>
      <c r="FM822" s="2"/>
      <c r="FN822" s="2"/>
      <c r="FO822" s="2"/>
      <c r="FP822" s="2"/>
      <c r="FQ822" s="2"/>
      <c r="FR822" s="2"/>
      <c r="FS822" s="2"/>
      <c r="FT822" s="2"/>
      <c r="FU822" s="2"/>
      <c r="FV822" s="2"/>
      <c r="FW822" s="2"/>
      <c r="FX822" s="2"/>
      <c r="FY822" s="2"/>
      <c r="FZ822" s="2"/>
      <c r="GA822" s="2"/>
      <c r="GB822" s="2"/>
      <c r="GC822" s="2"/>
      <c r="GD822" s="2"/>
      <c r="GE822" s="2"/>
      <c r="GF822" s="2"/>
      <c r="GG822" s="2"/>
      <c r="GH822" s="2"/>
      <c r="GI822" s="2"/>
      <c r="GJ822" s="2"/>
      <c r="GK822" s="2"/>
      <c r="GL822" s="2"/>
      <c r="GM822" s="2"/>
      <c r="GN822" s="2"/>
      <c r="GO822" s="2"/>
      <c r="GP822" s="2"/>
    </row>
    <row r="823" spans="6:198" s="1" customFormat="1" ht="12.75" customHeight="1">
      <c r="F823" s="401"/>
      <c r="G823" s="404"/>
      <c r="H823" s="404"/>
      <c r="I823" s="404"/>
      <c r="J823" s="404"/>
      <c r="K823" s="404"/>
      <c r="L823" s="404"/>
      <c r="M823" s="401"/>
      <c r="N823" s="401"/>
      <c r="O823" s="401"/>
      <c r="P823" s="401"/>
      <c r="Q823" s="401"/>
      <c r="R823" s="404"/>
      <c r="S823" s="407"/>
      <c r="T823" s="407"/>
      <c r="U823" s="407"/>
      <c r="V823" s="407"/>
      <c r="W823" s="407"/>
      <c r="X823" s="407"/>
      <c r="Y823" s="407"/>
      <c r="Z823" s="407"/>
      <c r="AA823" s="407"/>
      <c r="AB823" s="407"/>
      <c r="AC823" s="407"/>
      <c r="AD823" s="407"/>
      <c r="AE823" s="407"/>
      <c r="AF823" s="407"/>
      <c r="AG823" s="407"/>
      <c r="AH823" s="407"/>
      <c r="AI823" s="407"/>
      <c r="AJ823" s="407"/>
      <c r="AK823" s="416"/>
      <c r="AL823" s="416"/>
      <c r="AM823" s="416"/>
      <c r="AN823" s="408"/>
      <c r="AO823" s="407"/>
      <c r="AP823" s="407"/>
      <c r="AQ823" s="407"/>
      <c r="AR823" s="407"/>
      <c r="AS823" s="407"/>
      <c r="AT823" s="407"/>
      <c r="AU823" s="407"/>
      <c r="AV823" s="407"/>
      <c r="AW823" s="407"/>
      <c r="AX823" s="407"/>
      <c r="AY823" s="407"/>
      <c r="AZ823" s="407"/>
      <c r="BA823" s="407"/>
      <c r="BB823" s="407"/>
      <c r="BC823" s="407"/>
      <c r="BD823" s="407"/>
      <c r="BE823" s="407"/>
      <c r="BF823" s="407"/>
      <c r="BG823" s="416"/>
      <c r="BH823" s="416"/>
      <c r="BI823" s="416"/>
      <c r="BJ823" s="404"/>
      <c r="BK823" s="409"/>
      <c r="BR823" s="2"/>
      <c r="BS823" s="2"/>
      <c r="BT823" s="2"/>
      <c r="BU823" s="2"/>
      <c r="BV823" s="2"/>
      <c r="BW823" s="2"/>
      <c r="BX823" s="2"/>
      <c r="BY823" s="2"/>
      <c r="BZ823" s="2"/>
      <c r="CA823" s="2"/>
      <c r="CB823" s="2"/>
      <c r="CC823" s="2"/>
      <c r="CD823" s="2"/>
      <c r="CE823" s="2"/>
      <c r="CF823" s="2"/>
      <c r="CG823" s="2"/>
      <c r="CH823" s="2"/>
      <c r="CI823" s="2"/>
      <c r="CJ823" s="2"/>
      <c r="CK823" s="2"/>
      <c r="CL823" s="2"/>
      <c r="CM823" s="2"/>
      <c r="CN823" s="2"/>
      <c r="CO823" s="2"/>
      <c r="CP823" s="2"/>
      <c r="CQ823" s="2"/>
      <c r="CR823" s="2"/>
      <c r="CS823" s="2"/>
      <c r="CT823" s="2"/>
      <c r="CU823" s="2"/>
      <c r="CV823" s="2"/>
      <c r="CW823" s="2"/>
      <c r="CX823" s="2"/>
      <c r="CY823" s="2"/>
      <c r="CZ823" s="2"/>
      <c r="DA823" s="2"/>
      <c r="DB823" s="2"/>
      <c r="DC823" s="2"/>
      <c r="DD823" s="2"/>
      <c r="DE823" s="2"/>
      <c r="DF823" s="2"/>
      <c r="DG823" s="2"/>
      <c r="DH823" s="2"/>
      <c r="DI823" s="2"/>
      <c r="DJ823" s="2"/>
      <c r="DK823" s="2"/>
      <c r="DL823" s="2"/>
      <c r="DM823" s="2"/>
      <c r="DN823" s="2"/>
      <c r="DO823" s="2"/>
      <c r="DP823" s="2"/>
      <c r="DQ823" s="2"/>
      <c r="DR823" s="2"/>
      <c r="DS823" s="2"/>
      <c r="DT823" s="2"/>
      <c r="DU823" s="2"/>
      <c r="DV823" s="2"/>
      <c r="DW823" s="2"/>
      <c r="DX823" s="2"/>
      <c r="DY823" s="2"/>
      <c r="DZ823" s="2"/>
      <c r="EA823" s="2"/>
      <c r="EB823" s="2"/>
      <c r="EC823" s="2"/>
      <c r="ED823" s="2"/>
      <c r="EE823" s="2"/>
      <c r="EF823" s="2"/>
      <c r="EG823" s="2"/>
      <c r="EH823" s="2"/>
      <c r="EI823" s="2"/>
      <c r="EJ823" s="2"/>
      <c r="EK823" s="2"/>
      <c r="EL823" s="2"/>
      <c r="EM823" s="2"/>
      <c r="EN823" s="2"/>
      <c r="EO823" s="2"/>
      <c r="EP823" s="2"/>
      <c r="EQ823" s="2"/>
      <c r="ER823" s="2"/>
      <c r="ES823" s="2"/>
      <c r="ET823" s="2"/>
      <c r="EU823" s="2"/>
      <c r="EV823" s="2"/>
      <c r="EW823" s="2"/>
      <c r="EX823" s="2"/>
      <c r="EY823" s="2"/>
      <c r="EZ823" s="2"/>
      <c r="FA823" s="2"/>
      <c r="FB823" s="2"/>
      <c r="FC823" s="2"/>
      <c r="FD823" s="2"/>
      <c r="FE823" s="2"/>
      <c r="FF823" s="2"/>
      <c r="FG823" s="2"/>
      <c r="FH823" s="2"/>
      <c r="FI823" s="2"/>
      <c r="FJ823" s="2"/>
      <c r="FK823" s="2"/>
      <c r="FL823" s="2"/>
      <c r="FM823" s="2"/>
      <c r="FN823" s="2"/>
      <c r="FO823" s="2"/>
      <c r="FP823" s="2"/>
      <c r="FQ823" s="2"/>
      <c r="FR823" s="2"/>
      <c r="FS823" s="2"/>
      <c r="FT823" s="2"/>
      <c r="FU823" s="2"/>
      <c r="FV823" s="2"/>
      <c r="FW823" s="2"/>
      <c r="FX823" s="2"/>
      <c r="FY823" s="2"/>
      <c r="FZ823" s="2"/>
      <c r="GA823" s="2"/>
      <c r="GB823" s="2"/>
      <c r="GC823" s="2"/>
      <c r="GD823" s="2"/>
      <c r="GE823" s="2"/>
      <c r="GF823" s="2"/>
      <c r="GG823" s="2"/>
      <c r="GH823" s="2"/>
      <c r="GI823" s="2"/>
      <c r="GJ823" s="2"/>
      <c r="GK823" s="2"/>
      <c r="GL823" s="2"/>
      <c r="GM823" s="2"/>
      <c r="GN823" s="2"/>
      <c r="GO823" s="2"/>
      <c r="GP823" s="2"/>
    </row>
    <row r="824" spans="6:198" s="1" customFormat="1" ht="12.75" customHeight="1">
      <c r="F824" s="401" t="s">
        <v>362</v>
      </c>
      <c r="G824" s="404"/>
      <c r="H824" s="404"/>
      <c r="I824" s="404"/>
      <c r="J824" s="404"/>
      <c r="K824" s="404"/>
      <c r="L824" s="404"/>
      <c r="M824" s="401"/>
      <c r="N824" s="401"/>
      <c r="O824" s="401"/>
      <c r="P824" s="401"/>
      <c r="Q824" s="401"/>
      <c r="R824" s="404"/>
      <c r="S824" s="407"/>
      <c r="T824" s="407"/>
      <c r="U824" s="407"/>
      <c r="V824" s="407"/>
      <c r="W824" s="407"/>
      <c r="X824" s="407"/>
      <c r="Y824" s="407"/>
      <c r="Z824" s="407"/>
      <c r="AA824" s="407"/>
      <c r="AB824" s="407"/>
      <c r="AC824" s="407"/>
      <c r="AD824" s="407"/>
      <c r="AE824" s="407"/>
      <c r="AF824" s="407"/>
      <c r="AG824" s="407"/>
      <c r="AH824" s="407"/>
      <c r="AI824" s="407"/>
      <c r="AJ824" s="407"/>
      <c r="AK824" s="786">
        <f>'[1]Monthly Report'!$C$40</f>
        <v>0</v>
      </c>
      <c r="AL824" s="786"/>
      <c r="AM824" s="786"/>
      <c r="AN824" s="408"/>
      <c r="AO824" s="407"/>
      <c r="AP824" s="407"/>
      <c r="AQ824" s="407"/>
      <c r="AR824" s="407"/>
      <c r="AS824" s="407"/>
      <c r="AT824" s="407"/>
      <c r="AU824" s="407"/>
      <c r="AV824" s="407"/>
      <c r="AW824" s="407"/>
      <c r="AX824" s="407"/>
      <c r="AY824" s="407"/>
      <c r="AZ824" s="407"/>
      <c r="BA824" s="407"/>
      <c r="BB824" s="407"/>
      <c r="BC824" s="407"/>
      <c r="BD824" s="407"/>
      <c r="BE824" s="407"/>
      <c r="BF824" s="407"/>
      <c r="BG824" s="786">
        <f>'[1]Monthly Report'!$G$40</f>
        <v>0</v>
      </c>
      <c r="BH824" s="786"/>
      <c r="BI824" s="786"/>
      <c r="BJ824" s="404"/>
      <c r="BK824" s="409"/>
      <c r="BR824" s="2"/>
      <c r="BS824" s="2"/>
      <c r="BT824" s="2"/>
      <c r="BU824" s="2"/>
      <c r="BV824" s="2"/>
      <c r="BW824" s="2"/>
      <c r="BX824" s="2"/>
      <c r="BY824" s="2"/>
      <c r="BZ824" s="2"/>
      <c r="CA824" s="2"/>
      <c r="CB824" s="2"/>
      <c r="CC824" s="2"/>
      <c r="CD824" s="2"/>
      <c r="CE824" s="2"/>
      <c r="CF824" s="2"/>
      <c r="CG824" s="2"/>
      <c r="CH824" s="2"/>
      <c r="CI824" s="2"/>
      <c r="CJ824" s="2"/>
      <c r="CK824" s="2"/>
      <c r="CL824" s="2"/>
      <c r="CM824" s="2"/>
      <c r="CN824" s="2"/>
      <c r="CO824" s="2"/>
      <c r="CP824" s="2"/>
      <c r="CQ824" s="2"/>
      <c r="CR824" s="2"/>
      <c r="CS824" s="2"/>
      <c r="CT824" s="2"/>
      <c r="CU824" s="2"/>
      <c r="CV824" s="2"/>
      <c r="CW824" s="2"/>
      <c r="CX824" s="2"/>
      <c r="CY824" s="2"/>
      <c r="CZ824" s="2"/>
      <c r="DA824" s="2"/>
      <c r="DB824" s="2"/>
      <c r="DC824" s="2"/>
      <c r="DD824" s="2"/>
      <c r="DE824" s="2"/>
      <c r="DF824" s="2"/>
      <c r="DG824" s="2"/>
      <c r="DH824" s="2"/>
      <c r="DI824" s="2"/>
      <c r="DJ824" s="2"/>
      <c r="DK824" s="2"/>
      <c r="DL824" s="2"/>
      <c r="DM824" s="2"/>
      <c r="DN824" s="2"/>
      <c r="DO824" s="2"/>
      <c r="DP824" s="2"/>
      <c r="DQ824" s="2"/>
      <c r="DR824" s="2"/>
      <c r="DS824" s="2"/>
      <c r="DT824" s="2"/>
      <c r="DU824" s="2"/>
      <c r="DV824" s="2"/>
      <c r="DW824" s="2"/>
      <c r="DX824" s="2"/>
      <c r="DY824" s="2"/>
      <c r="DZ824" s="2"/>
      <c r="EA824" s="2"/>
      <c r="EB824" s="2"/>
      <c r="EC824" s="2"/>
      <c r="ED824" s="2"/>
      <c r="EE824" s="2"/>
      <c r="EF824" s="2"/>
      <c r="EG824" s="2"/>
      <c r="EH824" s="2"/>
      <c r="EI824" s="2"/>
      <c r="EJ824" s="2"/>
      <c r="EK824" s="2"/>
      <c r="EL824" s="2"/>
      <c r="EM824" s="2"/>
      <c r="EN824" s="2"/>
      <c r="EO824" s="2"/>
      <c r="EP824" s="2"/>
      <c r="EQ824" s="2"/>
      <c r="ER824" s="2"/>
      <c r="ES824" s="2"/>
      <c r="ET824" s="2"/>
      <c r="EU824" s="2"/>
      <c r="EV824" s="2"/>
      <c r="EW824" s="2"/>
      <c r="EX824" s="2"/>
      <c r="EY824" s="2"/>
      <c r="EZ824" s="2"/>
      <c r="FA824" s="2"/>
      <c r="FB824" s="2"/>
      <c r="FC824" s="2"/>
      <c r="FD824" s="2"/>
      <c r="FE824" s="2"/>
      <c r="FF824" s="2"/>
      <c r="FG824" s="2"/>
      <c r="FH824" s="2"/>
      <c r="FI824" s="2"/>
      <c r="FJ824" s="2"/>
      <c r="FK824" s="2"/>
      <c r="FL824" s="2"/>
      <c r="FM824" s="2"/>
      <c r="FN824" s="2"/>
      <c r="FO824" s="2"/>
      <c r="FP824" s="2"/>
      <c r="FQ824" s="2"/>
      <c r="FR824" s="2"/>
      <c r="FS824" s="2"/>
      <c r="FT824" s="2"/>
      <c r="FU824" s="2"/>
      <c r="FV824" s="2"/>
      <c r="FW824" s="2"/>
      <c r="FX824" s="2"/>
      <c r="FY824" s="2"/>
      <c r="FZ824" s="2"/>
      <c r="GA824" s="2"/>
      <c r="GB824" s="2"/>
      <c r="GC824" s="2"/>
      <c r="GD824" s="2"/>
      <c r="GE824" s="2"/>
      <c r="GF824" s="2"/>
      <c r="GG824" s="2"/>
      <c r="GH824" s="2"/>
      <c r="GI824" s="2"/>
      <c r="GJ824" s="2"/>
      <c r="GK824" s="2"/>
      <c r="GL824" s="2"/>
      <c r="GM824" s="2"/>
      <c r="GN824" s="2"/>
      <c r="GO824" s="2"/>
      <c r="GP824" s="2"/>
    </row>
    <row r="825" spans="6:198" s="1" customFormat="1" ht="12.75" customHeight="1">
      <c r="F825" s="401" t="s">
        <v>363</v>
      </c>
      <c r="G825" s="404"/>
      <c r="H825" s="404"/>
      <c r="I825" s="404"/>
      <c r="J825" s="404"/>
      <c r="K825" s="404"/>
      <c r="L825" s="404"/>
      <c r="M825" s="401"/>
      <c r="N825" s="401"/>
      <c r="O825" s="401"/>
      <c r="P825" s="401"/>
      <c r="Q825" s="401"/>
      <c r="R825" s="404"/>
      <c r="S825" s="407"/>
      <c r="T825" s="407"/>
      <c r="U825" s="407"/>
      <c r="V825" s="407"/>
      <c r="W825" s="407"/>
      <c r="X825" s="407"/>
      <c r="Y825" s="407"/>
      <c r="Z825" s="407"/>
      <c r="AA825" s="407"/>
      <c r="AB825" s="407"/>
      <c r="AC825" s="407"/>
      <c r="AD825" s="407"/>
      <c r="AE825" s="407"/>
      <c r="AF825" s="407"/>
      <c r="AG825" s="407"/>
      <c r="AH825" s="407"/>
      <c r="AI825" s="407"/>
      <c r="AJ825" s="407"/>
      <c r="AK825" s="786">
        <f>'[1]Monthly Report'!$C$41</f>
        <v>0</v>
      </c>
      <c r="AL825" s="786"/>
      <c r="AM825" s="786"/>
      <c r="AN825" s="408"/>
      <c r="AO825" s="407"/>
      <c r="AP825" s="407"/>
      <c r="AQ825" s="407"/>
      <c r="AR825" s="407"/>
      <c r="AS825" s="407"/>
      <c r="AT825" s="407"/>
      <c r="AU825" s="407"/>
      <c r="AV825" s="407"/>
      <c r="AW825" s="407"/>
      <c r="AX825" s="407"/>
      <c r="AY825" s="407"/>
      <c r="AZ825" s="407"/>
      <c r="BA825" s="407"/>
      <c r="BB825" s="407"/>
      <c r="BC825" s="407"/>
      <c r="BD825" s="407"/>
      <c r="BE825" s="407"/>
      <c r="BF825" s="407"/>
      <c r="BG825" s="786">
        <f>'[1]Monthly Report'!$G$41</f>
        <v>0</v>
      </c>
      <c r="BH825" s="786"/>
      <c r="BI825" s="786"/>
      <c r="BJ825" s="404"/>
      <c r="BK825" s="97"/>
      <c r="BR825" s="2"/>
      <c r="BS825" s="2"/>
      <c r="BT825" s="2"/>
      <c r="BU825" s="2"/>
      <c r="BV825" s="2"/>
      <c r="BW825" s="2"/>
      <c r="BX825" s="2"/>
      <c r="BY825" s="2"/>
      <c r="BZ825" s="2"/>
      <c r="CA825" s="2"/>
      <c r="CB825" s="2"/>
      <c r="CC825" s="2"/>
      <c r="CD825" s="2"/>
      <c r="CE825" s="2"/>
      <c r="CF825" s="2"/>
      <c r="CG825" s="2"/>
      <c r="CH825" s="2"/>
      <c r="CI825" s="2"/>
      <c r="CJ825" s="2"/>
      <c r="CK825" s="2"/>
      <c r="CL825" s="2"/>
      <c r="CM825" s="2"/>
      <c r="CN825" s="2"/>
      <c r="CO825" s="2"/>
      <c r="CP825" s="2"/>
      <c r="CQ825" s="2"/>
      <c r="CR825" s="2"/>
      <c r="CS825" s="2"/>
      <c r="CT825" s="2"/>
      <c r="CU825" s="2"/>
      <c r="CV825" s="2"/>
      <c r="CW825" s="2"/>
      <c r="CX825" s="2"/>
      <c r="CY825" s="2"/>
      <c r="CZ825" s="2"/>
      <c r="DA825" s="2"/>
      <c r="DB825" s="2"/>
      <c r="DC825" s="2"/>
      <c r="DD825" s="2"/>
      <c r="DE825" s="2"/>
      <c r="DF825" s="2"/>
      <c r="DG825" s="2"/>
      <c r="DH825" s="2"/>
      <c r="DI825" s="2"/>
      <c r="DJ825" s="2"/>
      <c r="DK825" s="2"/>
      <c r="DL825" s="2"/>
      <c r="DM825" s="2"/>
      <c r="DN825" s="2"/>
      <c r="DO825" s="2"/>
      <c r="DP825" s="2"/>
      <c r="DQ825" s="2"/>
      <c r="DR825" s="2"/>
      <c r="DS825" s="2"/>
      <c r="DT825" s="2"/>
      <c r="DU825" s="2"/>
      <c r="DV825" s="2"/>
      <c r="DW825" s="2"/>
      <c r="DX825" s="2"/>
      <c r="DY825" s="2"/>
      <c r="DZ825" s="2"/>
      <c r="EA825" s="2"/>
      <c r="EB825" s="2"/>
      <c r="EC825" s="2"/>
      <c r="ED825" s="2"/>
      <c r="EE825" s="2"/>
      <c r="EF825" s="2"/>
      <c r="EG825" s="2"/>
      <c r="EH825" s="2"/>
      <c r="EI825" s="2"/>
      <c r="EJ825" s="2"/>
      <c r="EK825" s="2"/>
      <c r="EL825" s="2"/>
      <c r="EM825" s="2"/>
      <c r="EN825" s="2"/>
      <c r="EO825" s="2"/>
      <c r="EP825" s="2"/>
      <c r="EQ825" s="2"/>
      <c r="ER825" s="2"/>
      <c r="ES825" s="2"/>
      <c r="ET825" s="2"/>
      <c r="EU825" s="2"/>
      <c r="EV825" s="2"/>
      <c r="EW825" s="2"/>
      <c r="EX825" s="2"/>
      <c r="EY825" s="2"/>
      <c r="EZ825" s="2"/>
      <c r="FA825" s="2"/>
      <c r="FB825" s="2"/>
      <c r="FC825" s="2"/>
      <c r="FD825" s="2"/>
      <c r="FE825" s="2"/>
      <c r="FF825" s="2"/>
      <c r="FG825" s="2"/>
      <c r="FH825" s="2"/>
      <c r="FI825" s="2"/>
      <c r="FJ825" s="2"/>
      <c r="FK825" s="2"/>
      <c r="FL825" s="2"/>
      <c r="FM825" s="2"/>
      <c r="FN825" s="2"/>
      <c r="FO825" s="2"/>
      <c r="FP825" s="2"/>
      <c r="FQ825" s="2"/>
      <c r="FR825" s="2"/>
      <c r="FS825" s="2"/>
      <c r="FT825" s="2"/>
      <c r="FU825" s="2"/>
      <c r="FV825" s="2"/>
      <c r="FW825" s="2"/>
      <c r="FX825" s="2"/>
      <c r="FY825" s="2"/>
      <c r="FZ825" s="2"/>
      <c r="GA825" s="2"/>
      <c r="GB825" s="2"/>
      <c r="GC825" s="2"/>
      <c r="GD825" s="2"/>
      <c r="GE825" s="2"/>
      <c r="GF825" s="2"/>
      <c r="GG825" s="2"/>
      <c r="GH825" s="2"/>
      <c r="GI825" s="2"/>
      <c r="GJ825" s="2"/>
      <c r="GK825" s="2"/>
      <c r="GL825" s="2"/>
      <c r="GM825" s="2"/>
      <c r="GN825" s="2"/>
      <c r="GO825" s="2"/>
      <c r="GP825" s="2"/>
    </row>
    <row r="826" spans="6:198" s="1" customFormat="1" ht="12.75" customHeight="1">
      <c r="F826" s="404"/>
      <c r="G826" s="404"/>
      <c r="H826" s="404"/>
      <c r="I826" s="404"/>
      <c r="J826" s="404"/>
      <c r="K826" s="404"/>
      <c r="L826" s="404"/>
      <c r="M826" s="404"/>
      <c r="N826" s="404"/>
      <c r="O826" s="404"/>
      <c r="P826" s="404"/>
      <c r="Q826" s="404"/>
      <c r="R826" s="404"/>
      <c r="S826" s="408"/>
      <c r="T826" s="408"/>
      <c r="U826" s="408"/>
      <c r="V826" s="408"/>
      <c r="W826" s="408"/>
      <c r="X826" s="408"/>
      <c r="Y826" s="408"/>
      <c r="Z826" s="408"/>
      <c r="AA826" s="408"/>
      <c r="AB826" s="408"/>
      <c r="AC826" s="408"/>
      <c r="AD826" s="408"/>
      <c r="AE826" s="408"/>
      <c r="AF826" s="408"/>
      <c r="AG826" s="408"/>
      <c r="AH826" s="408"/>
      <c r="AI826" s="408"/>
      <c r="AJ826" s="408"/>
      <c r="AK826" s="408"/>
      <c r="AL826" s="408"/>
      <c r="AM826" s="408"/>
      <c r="AN826" s="408"/>
      <c r="AO826" s="408"/>
      <c r="AP826" s="408"/>
      <c r="AQ826" s="408"/>
      <c r="AR826" s="408"/>
      <c r="AS826" s="408"/>
      <c r="AT826" s="408"/>
      <c r="AU826" s="408"/>
      <c r="AV826" s="408"/>
      <c r="AW826" s="408"/>
      <c r="AX826" s="408"/>
      <c r="AY826" s="408"/>
      <c r="AZ826" s="408"/>
      <c r="BA826" s="408"/>
      <c r="BB826" s="408"/>
      <c r="BC826" s="408"/>
      <c r="BD826" s="408"/>
      <c r="BE826" s="408"/>
      <c r="BF826" s="408"/>
      <c r="BG826" s="408"/>
      <c r="BH826" s="408"/>
      <c r="BI826" s="408"/>
      <c r="BJ826" s="404"/>
      <c r="BK826" s="409"/>
      <c r="BR826" s="2"/>
      <c r="BS826" s="2"/>
      <c r="BT826" s="2"/>
      <c r="BU826" s="2"/>
      <c r="BV826" s="2"/>
      <c r="BW826" s="2"/>
      <c r="BX826" s="2"/>
      <c r="BY826" s="2"/>
      <c r="BZ826" s="2"/>
      <c r="CA826" s="2"/>
      <c r="CB826" s="2"/>
      <c r="CC826" s="2"/>
      <c r="CD826" s="2"/>
      <c r="CE826" s="2"/>
      <c r="CF826" s="2"/>
      <c r="CG826" s="2"/>
      <c r="CH826" s="2"/>
      <c r="CI826" s="2"/>
      <c r="CJ826" s="2"/>
      <c r="CK826" s="2"/>
      <c r="CL826" s="2"/>
      <c r="CM826" s="2"/>
      <c r="CN826" s="2"/>
      <c r="CO826" s="2"/>
      <c r="CP826" s="2"/>
      <c r="CQ826" s="2"/>
      <c r="CR826" s="2"/>
      <c r="CS826" s="2"/>
      <c r="CT826" s="2"/>
      <c r="CU826" s="2"/>
      <c r="CV826" s="2"/>
      <c r="CW826" s="2"/>
      <c r="CX826" s="2"/>
      <c r="CY826" s="2"/>
      <c r="CZ826" s="2"/>
      <c r="DA826" s="2"/>
      <c r="DB826" s="2"/>
      <c r="DC826" s="2"/>
      <c r="DD826" s="2"/>
      <c r="DE826" s="2"/>
      <c r="DF826" s="2"/>
      <c r="DG826" s="2"/>
      <c r="DH826" s="2"/>
      <c r="DI826" s="2"/>
      <c r="DJ826" s="2"/>
      <c r="DK826" s="2"/>
      <c r="DL826" s="2"/>
      <c r="DM826" s="2"/>
      <c r="DN826" s="2"/>
      <c r="DO826" s="2"/>
      <c r="DP826" s="2"/>
      <c r="DQ826" s="2"/>
      <c r="DR826" s="2"/>
      <c r="DS826" s="2"/>
      <c r="DT826" s="2"/>
      <c r="DU826" s="2"/>
      <c r="DV826" s="2"/>
      <c r="DW826" s="2"/>
      <c r="DX826" s="2"/>
      <c r="DY826" s="2"/>
      <c r="DZ826" s="2"/>
      <c r="EA826" s="2"/>
      <c r="EB826" s="2"/>
      <c r="EC826" s="2"/>
      <c r="ED826" s="2"/>
      <c r="EE826" s="2"/>
      <c r="EF826" s="2"/>
      <c r="EG826" s="2"/>
      <c r="EH826" s="2"/>
      <c r="EI826" s="2"/>
      <c r="EJ826" s="2"/>
      <c r="EK826" s="2"/>
      <c r="EL826" s="2"/>
      <c r="EM826" s="2"/>
      <c r="EN826" s="2"/>
      <c r="EO826" s="2"/>
      <c r="EP826" s="2"/>
      <c r="EQ826" s="2"/>
      <c r="ER826" s="2"/>
      <c r="ES826" s="2"/>
      <c r="ET826" s="2"/>
      <c r="EU826" s="2"/>
      <c r="EV826" s="2"/>
      <c r="EW826" s="2"/>
      <c r="EX826" s="2"/>
      <c r="EY826" s="2"/>
      <c r="EZ826" s="2"/>
      <c r="FA826" s="2"/>
      <c r="FB826" s="2"/>
      <c r="FC826" s="2"/>
      <c r="FD826" s="2"/>
      <c r="FE826" s="2"/>
      <c r="FF826" s="2"/>
      <c r="FG826" s="2"/>
      <c r="FH826" s="2"/>
      <c r="FI826" s="2"/>
      <c r="FJ826" s="2"/>
      <c r="FK826" s="2"/>
      <c r="FL826" s="2"/>
      <c r="FM826" s="2"/>
      <c r="FN826" s="2"/>
      <c r="FO826" s="2"/>
      <c r="FP826" s="2"/>
      <c r="FQ826" s="2"/>
      <c r="FR826" s="2"/>
      <c r="FS826" s="2"/>
      <c r="FT826" s="2"/>
      <c r="FU826" s="2"/>
      <c r="FV826" s="2"/>
      <c r="FW826" s="2"/>
      <c r="FX826" s="2"/>
      <c r="FY826" s="2"/>
      <c r="FZ826" s="2"/>
      <c r="GA826" s="2"/>
      <c r="GB826" s="2"/>
      <c r="GC826" s="2"/>
      <c r="GD826" s="2"/>
      <c r="GE826" s="2"/>
      <c r="GF826" s="2"/>
      <c r="GG826" s="2"/>
      <c r="GH826" s="2"/>
      <c r="GI826" s="2"/>
      <c r="GJ826" s="2"/>
      <c r="GK826" s="2"/>
      <c r="GL826" s="2"/>
      <c r="GM826" s="2"/>
      <c r="GN826" s="2"/>
      <c r="GO826" s="2"/>
      <c r="GP826" s="2"/>
    </row>
    <row r="827" spans="6:198" s="1" customFormat="1" ht="12.75" customHeight="1">
      <c r="F827" s="404"/>
      <c r="G827" s="404"/>
      <c r="H827" s="404"/>
      <c r="I827" s="404"/>
      <c r="J827" s="404"/>
      <c r="K827" s="404"/>
      <c r="L827" s="404"/>
      <c r="M827" s="404"/>
      <c r="N827" s="404"/>
      <c r="O827" s="404"/>
      <c r="P827" s="404"/>
      <c r="Q827" s="404"/>
      <c r="R827" s="404"/>
      <c r="S827" s="408"/>
      <c r="T827" s="408"/>
      <c r="U827" s="408"/>
      <c r="V827" s="408"/>
      <c r="W827" s="408"/>
      <c r="X827" s="408"/>
      <c r="Y827" s="408"/>
      <c r="Z827" s="408"/>
      <c r="AA827" s="408"/>
      <c r="AB827" s="408"/>
      <c r="AC827" s="408"/>
      <c r="AD827" s="408"/>
      <c r="AE827" s="408"/>
      <c r="AF827" s="408"/>
      <c r="AG827" s="408"/>
      <c r="AH827" s="408"/>
      <c r="AI827" s="408"/>
      <c r="AJ827" s="408"/>
      <c r="AK827" s="408"/>
      <c r="AL827" s="408"/>
      <c r="AM827" s="408"/>
      <c r="AN827" s="408"/>
      <c r="AO827" s="408"/>
      <c r="AP827" s="408"/>
      <c r="AQ827" s="408"/>
      <c r="AR827" s="408"/>
      <c r="AS827" s="408"/>
      <c r="AT827" s="408"/>
      <c r="AU827" s="408"/>
      <c r="AV827" s="408"/>
      <c r="AW827" s="408"/>
      <c r="AX827" s="408"/>
      <c r="AY827" s="408"/>
      <c r="AZ827" s="408"/>
      <c r="BA827" s="408"/>
      <c r="BB827" s="408"/>
      <c r="BC827" s="408"/>
      <c r="BD827" s="408"/>
      <c r="BE827" s="408"/>
      <c r="BF827" s="408"/>
      <c r="BG827" s="408"/>
      <c r="BH827" s="408"/>
      <c r="BI827" s="408"/>
      <c r="BJ827" s="404"/>
      <c r="BK827" s="409"/>
      <c r="BR827" s="2"/>
      <c r="BS827" s="2"/>
      <c r="BT827" s="2"/>
      <c r="BU827" s="2"/>
      <c r="BV827" s="2"/>
      <c r="BW827" s="2"/>
      <c r="BX827" s="2"/>
      <c r="BY827" s="2"/>
      <c r="BZ827" s="2"/>
      <c r="CA827" s="2"/>
      <c r="CB827" s="2"/>
      <c r="CC827" s="2"/>
      <c r="CD827" s="2"/>
      <c r="CE827" s="2"/>
      <c r="CF827" s="2"/>
      <c r="CG827" s="2"/>
      <c r="CH827" s="2"/>
      <c r="CI827" s="2"/>
      <c r="CJ827" s="2"/>
      <c r="CK827" s="2"/>
      <c r="CL827" s="2"/>
      <c r="CM827" s="2"/>
      <c r="CN827" s="2"/>
      <c r="CO827" s="2"/>
      <c r="CP827" s="2"/>
      <c r="CQ827" s="2"/>
      <c r="CR827" s="2"/>
      <c r="CS827" s="2"/>
      <c r="CT827" s="2"/>
      <c r="CU827" s="2"/>
      <c r="CV827" s="2"/>
      <c r="CW827" s="2"/>
      <c r="CX827" s="2"/>
      <c r="CY827" s="2"/>
      <c r="CZ827" s="2"/>
      <c r="DA827" s="2"/>
      <c r="DB827" s="2"/>
      <c r="DC827" s="2"/>
      <c r="DD827" s="2"/>
      <c r="DE827" s="2"/>
      <c r="DF827" s="2"/>
      <c r="DG827" s="2"/>
      <c r="DH827" s="2"/>
      <c r="DI827" s="2"/>
      <c r="DJ827" s="2"/>
      <c r="DK827" s="2"/>
      <c r="DL827" s="2"/>
      <c r="DM827" s="2"/>
      <c r="DN827" s="2"/>
      <c r="DO827" s="2"/>
      <c r="DP827" s="2"/>
      <c r="DQ827" s="2"/>
      <c r="DR827" s="2"/>
      <c r="DS827" s="2"/>
      <c r="DT827" s="2"/>
      <c r="DU827" s="2"/>
      <c r="DV827" s="2"/>
      <c r="DW827" s="2"/>
      <c r="DX827" s="2"/>
      <c r="DY827" s="2"/>
      <c r="DZ827" s="2"/>
      <c r="EA827" s="2"/>
      <c r="EB827" s="2"/>
      <c r="EC827" s="2"/>
      <c r="ED827" s="2"/>
      <c r="EE827" s="2"/>
      <c r="EF827" s="2"/>
      <c r="EG827" s="2"/>
      <c r="EH827" s="2"/>
      <c r="EI827" s="2"/>
      <c r="EJ827" s="2"/>
      <c r="EK827" s="2"/>
      <c r="EL827" s="2"/>
      <c r="EM827" s="2"/>
      <c r="EN827" s="2"/>
      <c r="EO827" s="2"/>
      <c r="EP827" s="2"/>
      <c r="EQ827" s="2"/>
      <c r="ER827" s="2"/>
      <c r="ES827" s="2"/>
      <c r="ET827" s="2"/>
      <c r="EU827" s="2"/>
      <c r="EV827" s="2"/>
      <c r="EW827" s="2"/>
      <c r="EX827" s="2"/>
      <c r="EY827" s="2"/>
      <c r="EZ827" s="2"/>
      <c r="FA827" s="2"/>
      <c r="FB827" s="2"/>
      <c r="FC827" s="2"/>
      <c r="FD827" s="2"/>
      <c r="FE827" s="2"/>
      <c r="FF827" s="2"/>
      <c r="FG827" s="2"/>
      <c r="FH827" s="2"/>
      <c r="FI827" s="2"/>
      <c r="FJ827" s="2"/>
      <c r="FK827" s="2"/>
      <c r="FL827" s="2"/>
      <c r="FM827" s="2"/>
      <c r="FN827" s="2"/>
      <c r="FO827" s="2"/>
      <c r="FP827" s="2"/>
      <c r="FQ827" s="2"/>
      <c r="FR827" s="2"/>
      <c r="FS827" s="2"/>
      <c r="FT827" s="2"/>
      <c r="FU827" s="2"/>
      <c r="FV827" s="2"/>
      <c r="FW827" s="2"/>
      <c r="FX827" s="2"/>
      <c r="FY827" s="2"/>
      <c r="FZ827" s="2"/>
      <c r="GA827" s="2"/>
      <c r="GB827" s="2"/>
      <c r="GC827" s="2"/>
      <c r="GD827" s="2"/>
      <c r="GE827" s="2"/>
      <c r="GF827" s="2"/>
      <c r="GG827" s="2"/>
      <c r="GH827" s="2"/>
      <c r="GI827" s="2"/>
      <c r="GJ827" s="2"/>
      <c r="GK827" s="2"/>
      <c r="GL827" s="2"/>
      <c r="GM827" s="2"/>
      <c r="GN827" s="2"/>
      <c r="GO827" s="2"/>
      <c r="GP827" s="2"/>
    </row>
    <row r="828" spans="6:198" s="1" customFormat="1" ht="12.75" customHeight="1">
      <c r="F828" s="410" t="s">
        <v>364</v>
      </c>
      <c r="G828" s="404"/>
      <c r="H828" s="404"/>
      <c r="I828" s="404"/>
      <c r="J828" s="404"/>
      <c r="K828" s="404"/>
      <c r="L828" s="404"/>
      <c r="M828" s="401"/>
      <c r="N828" s="401"/>
      <c r="O828" s="401"/>
      <c r="P828" s="401"/>
      <c r="Q828" s="401"/>
      <c r="R828" s="404"/>
      <c r="S828" s="408"/>
      <c r="T828" s="408"/>
      <c r="U828" s="408"/>
      <c r="V828" s="408"/>
      <c r="W828" s="408"/>
      <c r="X828" s="408"/>
      <c r="Y828" s="408"/>
      <c r="Z828" s="408"/>
      <c r="AA828" s="408"/>
      <c r="AB828" s="408"/>
      <c r="AC828" s="408"/>
      <c r="AD828" s="408"/>
      <c r="AE828" s="408"/>
      <c r="AF828" s="408"/>
      <c r="AG828" s="408"/>
      <c r="AH828" s="408"/>
      <c r="AI828" s="408"/>
      <c r="AJ828" s="408"/>
      <c r="AK828" s="408"/>
      <c r="AL828" s="408"/>
      <c r="AM828" s="408"/>
      <c r="AN828" s="408"/>
      <c r="AO828" s="408"/>
      <c r="AP828" s="408"/>
      <c r="AQ828" s="408"/>
      <c r="AR828" s="408"/>
      <c r="AS828" s="408"/>
      <c r="AT828" s="408"/>
      <c r="AU828" s="408"/>
      <c r="AV828" s="408"/>
      <c r="AW828" s="408"/>
      <c r="AX828" s="408"/>
      <c r="AY828" s="408"/>
      <c r="AZ828" s="408"/>
      <c r="BA828" s="408"/>
      <c r="BB828" s="408"/>
      <c r="BC828" s="408"/>
      <c r="BD828" s="408"/>
      <c r="BE828" s="408"/>
      <c r="BF828" s="408"/>
      <c r="BG828" s="408"/>
      <c r="BH828" s="408"/>
      <c r="BI828" s="408"/>
      <c r="BJ828" s="404"/>
      <c r="BK828" s="409"/>
      <c r="BR828" s="2"/>
      <c r="BS828" s="2"/>
      <c r="BT828" s="2"/>
      <c r="BU828" s="2"/>
      <c r="BV828" s="2"/>
      <c r="BW828" s="2"/>
      <c r="BX828" s="2"/>
      <c r="BY828" s="2"/>
      <c r="BZ828" s="2"/>
      <c r="CA828" s="2"/>
      <c r="CB828" s="2"/>
      <c r="CC828" s="2"/>
      <c r="CD828" s="2"/>
      <c r="CE828" s="2"/>
      <c r="CF828" s="2"/>
      <c r="CG828" s="2"/>
      <c r="CH828" s="2"/>
      <c r="CI828" s="2"/>
      <c r="CJ828" s="2"/>
      <c r="CK828" s="2"/>
      <c r="CL828" s="2"/>
      <c r="CM828" s="2"/>
      <c r="CN828" s="2"/>
      <c r="CO828" s="2"/>
      <c r="CP828" s="2"/>
      <c r="CQ828" s="2"/>
      <c r="CR828" s="2"/>
      <c r="CS828" s="2"/>
      <c r="CT828" s="2"/>
      <c r="CU828" s="2"/>
      <c r="CV828" s="2"/>
      <c r="CW828" s="2"/>
      <c r="CX828" s="2"/>
      <c r="CY828" s="2"/>
      <c r="CZ828" s="2"/>
      <c r="DA828" s="2"/>
      <c r="DB828" s="2"/>
      <c r="DC828" s="2"/>
      <c r="DD828" s="2"/>
      <c r="DE828" s="2"/>
      <c r="DF828" s="2"/>
      <c r="DG828" s="2"/>
      <c r="DH828" s="2"/>
      <c r="DI828" s="2"/>
      <c r="DJ828" s="2"/>
      <c r="DK828" s="2"/>
      <c r="DL828" s="2"/>
      <c r="DM828" s="2"/>
      <c r="DN828" s="2"/>
      <c r="DO828" s="2"/>
      <c r="DP828" s="2"/>
      <c r="DQ828" s="2"/>
      <c r="DR828" s="2"/>
      <c r="DS828" s="2"/>
      <c r="DT828" s="2"/>
      <c r="DU828" s="2"/>
      <c r="DV828" s="2"/>
      <c r="DW828" s="2"/>
      <c r="DX828" s="2"/>
      <c r="DY828" s="2"/>
      <c r="DZ828" s="2"/>
      <c r="EA828" s="2"/>
      <c r="EB828" s="2"/>
      <c r="EC828" s="2"/>
      <c r="ED828" s="2"/>
      <c r="EE828" s="2"/>
      <c r="EF828" s="2"/>
      <c r="EG828" s="2"/>
      <c r="EH828" s="2"/>
      <c r="EI828" s="2"/>
      <c r="EJ828" s="2"/>
      <c r="EK828" s="2"/>
      <c r="EL828" s="2"/>
      <c r="EM828" s="2"/>
      <c r="EN828" s="2"/>
      <c r="EO828" s="2"/>
      <c r="EP828" s="2"/>
      <c r="EQ828" s="2"/>
      <c r="ER828" s="2"/>
      <c r="ES828" s="2"/>
      <c r="ET828" s="2"/>
      <c r="EU828" s="2"/>
      <c r="EV828" s="2"/>
      <c r="EW828" s="2"/>
      <c r="EX828" s="2"/>
      <c r="EY828" s="2"/>
      <c r="EZ828" s="2"/>
      <c r="FA828" s="2"/>
      <c r="FB828" s="2"/>
      <c r="FC828" s="2"/>
      <c r="FD828" s="2"/>
      <c r="FE828" s="2"/>
      <c r="FF828" s="2"/>
      <c r="FG828" s="2"/>
      <c r="FH828" s="2"/>
      <c r="FI828" s="2"/>
      <c r="FJ828" s="2"/>
      <c r="FK828" s="2"/>
      <c r="FL828" s="2"/>
      <c r="FM828" s="2"/>
      <c r="FN828" s="2"/>
      <c r="FO828" s="2"/>
      <c r="FP828" s="2"/>
      <c r="FQ828" s="2"/>
      <c r="FR828" s="2"/>
      <c r="FS828" s="2"/>
      <c r="FT828" s="2"/>
      <c r="FU828" s="2"/>
      <c r="FV828" s="2"/>
      <c r="FW828" s="2"/>
      <c r="FX828" s="2"/>
      <c r="FY828" s="2"/>
      <c r="FZ828" s="2"/>
      <c r="GA828" s="2"/>
      <c r="GB828" s="2"/>
      <c r="GC828" s="2"/>
      <c r="GD828" s="2"/>
      <c r="GE828" s="2"/>
      <c r="GF828" s="2"/>
      <c r="GG828" s="2"/>
      <c r="GH828" s="2"/>
      <c r="GI828" s="2"/>
      <c r="GJ828" s="2"/>
      <c r="GK828" s="2"/>
      <c r="GL828" s="2"/>
      <c r="GM828" s="2"/>
      <c r="GN828" s="2"/>
      <c r="GO828" s="2"/>
      <c r="GP828" s="2"/>
    </row>
    <row r="829" spans="6:198" s="1" customFormat="1" ht="12.75" customHeight="1">
      <c r="F829" s="401" t="s">
        <v>355</v>
      </c>
      <c r="G829" s="404"/>
      <c r="H829" s="404"/>
      <c r="I829" s="404"/>
      <c r="J829" s="404"/>
      <c r="K829" s="404"/>
      <c r="L829" s="404"/>
      <c r="M829" s="401"/>
      <c r="N829" s="401"/>
      <c r="O829" s="401"/>
      <c r="P829" s="401"/>
      <c r="Q829" s="401"/>
      <c r="R829" s="404"/>
      <c r="S829" s="782">
        <f>'[1]Monthly Report'!$B45</f>
        <v>0</v>
      </c>
      <c r="T829" s="783"/>
      <c r="U829" s="783"/>
      <c r="V829" s="407"/>
      <c r="W829" s="784">
        <f>'[1]Monthly Report'!$C45</f>
        <v>0</v>
      </c>
      <c r="X829" s="784"/>
      <c r="Y829" s="784"/>
      <c r="Z829" s="784"/>
      <c r="AA829" s="784"/>
      <c r="AB829" s="784"/>
      <c r="AC829" s="407"/>
      <c r="AD829" s="784">
        <f>'[1]Monthly Report'!$D45</f>
        <v>0</v>
      </c>
      <c r="AE829" s="784"/>
      <c r="AF829" s="784"/>
      <c r="AG829" s="784"/>
      <c r="AH829" s="784"/>
      <c r="AI829" s="784"/>
      <c r="AJ829" s="407"/>
      <c r="AK829" s="786">
        <f>'[1]Monthly Report'!$E45</f>
        <v>0</v>
      </c>
      <c r="AL829" s="786"/>
      <c r="AM829" s="786"/>
      <c r="AN829" s="408"/>
      <c r="AO829" s="782">
        <f>'[1]Monthly Report'!$F45</f>
        <v>0</v>
      </c>
      <c r="AP829" s="783"/>
      <c r="AQ829" s="783"/>
      <c r="AR829" s="407"/>
      <c r="AS829" s="784">
        <f>'[1]Monthly Report'!$G45</f>
        <v>0</v>
      </c>
      <c r="AT829" s="784"/>
      <c r="AU829" s="784"/>
      <c r="AV829" s="784"/>
      <c r="AW829" s="784"/>
      <c r="AX829" s="784"/>
      <c r="AY829" s="407"/>
      <c r="AZ829" s="784">
        <f>'[1]Monthly Report'!$H45</f>
        <v>0</v>
      </c>
      <c r="BA829" s="784"/>
      <c r="BB829" s="784"/>
      <c r="BC829" s="784"/>
      <c r="BD829" s="784"/>
      <c r="BE829" s="784"/>
      <c r="BF829" s="407"/>
      <c r="BG829" s="786">
        <f>'[1]Monthly Report'!$I45</f>
        <v>0</v>
      </c>
      <c r="BH829" s="786"/>
      <c r="BI829" s="786"/>
      <c r="BJ829" s="404"/>
      <c r="BK829" s="409"/>
      <c r="BR829" s="2"/>
      <c r="BS829" s="2"/>
      <c r="BT829" s="2"/>
      <c r="BU829" s="2"/>
      <c r="BV829" s="2"/>
      <c r="BW829" s="2"/>
      <c r="BX829" s="2"/>
      <c r="BY829" s="2"/>
      <c r="BZ829" s="2"/>
      <c r="CA829" s="2"/>
      <c r="CB829" s="2"/>
      <c r="CC829" s="2"/>
      <c r="CD829" s="2"/>
      <c r="CE829" s="2"/>
      <c r="CF829" s="2"/>
      <c r="CG829" s="2"/>
      <c r="CH829" s="2"/>
      <c r="CI829" s="2"/>
      <c r="CJ829" s="2"/>
      <c r="CK829" s="2"/>
      <c r="CL829" s="2"/>
      <c r="CM829" s="2"/>
      <c r="CN829" s="2"/>
      <c r="CO829" s="2"/>
      <c r="CP829" s="2"/>
      <c r="CQ829" s="2"/>
      <c r="CR829" s="2"/>
      <c r="CS829" s="2"/>
      <c r="CT829" s="2"/>
      <c r="CU829" s="2"/>
      <c r="CV829" s="2"/>
      <c r="CW829" s="2"/>
      <c r="CX829" s="2"/>
      <c r="CY829" s="2"/>
      <c r="CZ829" s="2"/>
      <c r="DA829" s="2"/>
      <c r="DB829" s="2"/>
      <c r="DC829" s="2"/>
      <c r="DD829" s="2"/>
      <c r="DE829" s="2"/>
      <c r="DF829" s="2"/>
      <c r="DG829" s="2"/>
      <c r="DH829" s="2"/>
      <c r="DI829" s="2"/>
      <c r="DJ829" s="2"/>
      <c r="DK829" s="2"/>
      <c r="DL829" s="2"/>
      <c r="DM829" s="2"/>
      <c r="DN829" s="2"/>
      <c r="DO829" s="2"/>
      <c r="DP829" s="2"/>
      <c r="DQ829" s="2"/>
      <c r="DR829" s="2"/>
      <c r="DS829" s="2"/>
      <c r="DT829" s="2"/>
      <c r="DU829" s="2"/>
      <c r="DV829" s="2"/>
      <c r="DW829" s="2"/>
      <c r="DX829" s="2"/>
      <c r="DY829" s="2"/>
      <c r="DZ829" s="2"/>
      <c r="EA829" s="2"/>
      <c r="EB829" s="2"/>
      <c r="EC829" s="2"/>
      <c r="ED829" s="2"/>
      <c r="EE829" s="2"/>
      <c r="EF829" s="2"/>
      <c r="EG829" s="2"/>
      <c r="EH829" s="2"/>
      <c r="EI829" s="2"/>
      <c r="EJ829" s="2"/>
      <c r="EK829" s="2"/>
      <c r="EL829" s="2"/>
      <c r="EM829" s="2"/>
      <c r="EN829" s="2"/>
      <c r="EO829" s="2"/>
      <c r="EP829" s="2"/>
      <c r="EQ829" s="2"/>
      <c r="ER829" s="2"/>
      <c r="ES829" s="2"/>
      <c r="ET829" s="2"/>
      <c r="EU829" s="2"/>
      <c r="EV829" s="2"/>
      <c r="EW829" s="2"/>
      <c r="EX829" s="2"/>
      <c r="EY829" s="2"/>
      <c r="EZ829" s="2"/>
      <c r="FA829" s="2"/>
      <c r="FB829" s="2"/>
      <c r="FC829" s="2"/>
      <c r="FD829" s="2"/>
      <c r="FE829" s="2"/>
      <c r="FF829" s="2"/>
      <c r="FG829" s="2"/>
      <c r="FH829" s="2"/>
      <c r="FI829" s="2"/>
      <c r="FJ829" s="2"/>
      <c r="FK829" s="2"/>
      <c r="FL829" s="2"/>
      <c r="FM829" s="2"/>
      <c r="FN829" s="2"/>
      <c r="FO829" s="2"/>
      <c r="FP829" s="2"/>
      <c r="FQ829" s="2"/>
      <c r="FR829" s="2"/>
      <c r="FS829" s="2"/>
      <c r="FT829" s="2"/>
      <c r="FU829" s="2"/>
      <c r="FV829" s="2"/>
      <c r="FW829" s="2"/>
      <c r="FX829" s="2"/>
      <c r="FY829" s="2"/>
      <c r="FZ829" s="2"/>
      <c r="GA829" s="2"/>
      <c r="GB829" s="2"/>
      <c r="GC829" s="2"/>
      <c r="GD829" s="2"/>
      <c r="GE829" s="2"/>
      <c r="GF829" s="2"/>
      <c r="GG829" s="2"/>
      <c r="GH829" s="2"/>
      <c r="GI829" s="2"/>
      <c r="GJ829" s="2"/>
      <c r="GK829" s="2"/>
      <c r="GL829" s="2"/>
      <c r="GM829" s="2"/>
      <c r="GN829" s="2"/>
      <c r="GO829" s="2"/>
      <c r="GP829" s="2"/>
    </row>
    <row r="830" spans="6:198" s="1" customFormat="1" ht="12.75" customHeight="1">
      <c r="F830" s="401" t="s">
        <v>356</v>
      </c>
      <c r="G830" s="404"/>
      <c r="H830" s="404"/>
      <c r="I830" s="404"/>
      <c r="J830" s="404"/>
      <c r="K830" s="404"/>
      <c r="L830" s="404"/>
      <c r="M830" s="401"/>
      <c r="N830" s="401"/>
      <c r="O830" s="401"/>
      <c r="P830" s="401"/>
      <c r="Q830" s="401"/>
      <c r="R830" s="404"/>
      <c r="S830" s="782">
        <f>'[1]Monthly Report'!$B46</f>
        <v>0</v>
      </c>
      <c r="T830" s="783"/>
      <c r="U830" s="783"/>
      <c r="V830" s="407"/>
      <c r="W830" s="784">
        <f>'[1]Monthly Report'!$C46</f>
        <v>0</v>
      </c>
      <c r="X830" s="784"/>
      <c r="Y830" s="784"/>
      <c r="Z830" s="784"/>
      <c r="AA830" s="784"/>
      <c r="AB830" s="784"/>
      <c r="AC830" s="407"/>
      <c r="AD830" s="784">
        <f>'[1]Monthly Report'!$D46</f>
        <v>0</v>
      </c>
      <c r="AE830" s="784"/>
      <c r="AF830" s="784"/>
      <c r="AG830" s="784"/>
      <c r="AH830" s="784"/>
      <c r="AI830" s="784"/>
      <c r="AJ830" s="407"/>
      <c r="AK830" s="786">
        <f>'[1]Monthly Report'!$E46</f>
        <v>0</v>
      </c>
      <c r="AL830" s="786"/>
      <c r="AM830" s="786"/>
      <c r="AN830" s="408"/>
      <c r="AO830" s="782">
        <f>'[1]Monthly Report'!$F46</f>
        <v>0</v>
      </c>
      <c r="AP830" s="783"/>
      <c r="AQ830" s="783"/>
      <c r="AR830" s="407"/>
      <c r="AS830" s="784">
        <f>'[1]Monthly Report'!$G46</f>
        <v>0</v>
      </c>
      <c r="AT830" s="784"/>
      <c r="AU830" s="784"/>
      <c r="AV830" s="784"/>
      <c r="AW830" s="784"/>
      <c r="AX830" s="784"/>
      <c r="AY830" s="407"/>
      <c r="AZ830" s="784">
        <f>'[1]Monthly Report'!$H46</f>
        <v>0</v>
      </c>
      <c r="BA830" s="784"/>
      <c r="BB830" s="784"/>
      <c r="BC830" s="784"/>
      <c r="BD830" s="784"/>
      <c r="BE830" s="784"/>
      <c r="BF830" s="407"/>
      <c r="BG830" s="786">
        <f>'[1]Monthly Report'!$I46</f>
        <v>0</v>
      </c>
      <c r="BH830" s="786"/>
      <c r="BI830" s="786"/>
      <c r="BJ830" s="404"/>
      <c r="BK830" s="414"/>
      <c r="BR830" s="2"/>
      <c r="BS830" s="2"/>
      <c r="BT830" s="2"/>
      <c r="BU830" s="2"/>
      <c r="BV830" s="2"/>
      <c r="BW830" s="2"/>
      <c r="BX830" s="2"/>
      <c r="BY830" s="2"/>
      <c r="BZ830" s="2"/>
      <c r="CA830" s="2"/>
      <c r="CB830" s="2"/>
      <c r="CC830" s="2"/>
      <c r="CD830" s="2"/>
      <c r="CE830" s="2"/>
      <c r="CF830" s="2"/>
      <c r="CG830" s="2"/>
      <c r="CH830" s="2"/>
      <c r="CI830" s="2"/>
      <c r="CJ830" s="2"/>
      <c r="CK830" s="2"/>
      <c r="CL830" s="2"/>
      <c r="CM830" s="2"/>
      <c r="CN830" s="2"/>
      <c r="CO830" s="2"/>
      <c r="CP830" s="2"/>
      <c r="CQ830" s="2"/>
      <c r="CR830" s="2"/>
      <c r="CS830" s="2"/>
      <c r="CT830" s="2"/>
      <c r="CU830" s="2"/>
      <c r="CV830" s="2"/>
      <c r="CW830" s="2"/>
      <c r="CX830" s="2"/>
      <c r="CY830" s="2"/>
      <c r="CZ830" s="2"/>
      <c r="DA830" s="2"/>
      <c r="DB830" s="2"/>
      <c r="DC830" s="2"/>
      <c r="DD830" s="2"/>
      <c r="DE830" s="2"/>
      <c r="DF830" s="2"/>
      <c r="DG830" s="2"/>
      <c r="DH830" s="2"/>
      <c r="DI830" s="2"/>
      <c r="DJ830" s="2"/>
      <c r="DK830" s="2"/>
      <c r="DL830" s="2"/>
      <c r="DM830" s="2"/>
      <c r="DN830" s="2"/>
      <c r="DO830" s="2"/>
      <c r="DP830" s="2"/>
      <c r="DQ830" s="2"/>
      <c r="DR830" s="2"/>
      <c r="DS830" s="2"/>
      <c r="DT830" s="2"/>
      <c r="DU830" s="2"/>
      <c r="DV830" s="2"/>
      <c r="DW830" s="2"/>
      <c r="DX830" s="2"/>
      <c r="DY830" s="2"/>
      <c r="DZ830" s="2"/>
      <c r="EA830" s="2"/>
      <c r="EB830" s="2"/>
      <c r="EC830" s="2"/>
      <c r="ED830" s="2"/>
      <c r="EE830" s="2"/>
      <c r="EF830" s="2"/>
      <c r="EG830" s="2"/>
      <c r="EH830" s="2"/>
      <c r="EI830" s="2"/>
      <c r="EJ830" s="2"/>
      <c r="EK830" s="2"/>
      <c r="EL830" s="2"/>
      <c r="EM830" s="2"/>
      <c r="EN830" s="2"/>
      <c r="EO830" s="2"/>
      <c r="EP830" s="2"/>
      <c r="EQ830" s="2"/>
      <c r="ER830" s="2"/>
      <c r="ES830" s="2"/>
      <c r="ET830" s="2"/>
      <c r="EU830" s="2"/>
      <c r="EV830" s="2"/>
      <c r="EW830" s="2"/>
      <c r="EX830" s="2"/>
      <c r="EY830" s="2"/>
      <c r="EZ830" s="2"/>
      <c r="FA830" s="2"/>
      <c r="FB830" s="2"/>
      <c r="FC830" s="2"/>
      <c r="FD830" s="2"/>
      <c r="FE830" s="2"/>
      <c r="FF830" s="2"/>
      <c r="FG830" s="2"/>
      <c r="FH830" s="2"/>
      <c r="FI830" s="2"/>
      <c r="FJ830" s="2"/>
      <c r="FK830" s="2"/>
      <c r="FL830" s="2"/>
      <c r="FM830" s="2"/>
      <c r="FN830" s="2"/>
      <c r="FO830" s="2"/>
      <c r="FP830" s="2"/>
      <c r="FQ830" s="2"/>
      <c r="FR830" s="2"/>
      <c r="FS830" s="2"/>
      <c r="FT830" s="2"/>
      <c r="FU830" s="2"/>
      <c r="FV830" s="2"/>
      <c r="FW830" s="2"/>
      <c r="FX830" s="2"/>
      <c r="FY830" s="2"/>
      <c r="FZ830" s="2"/>
      <c r="GA830" s="2"/>
      <c r="GB830" s="2"/>
      <c r="GC830" s="2"/>
      <c r="GD830" s="2"/>
      <c r="GE830" s="2"/>
      <c r="GF830" s="2"/>
      <c r="GG830" s="2"/>
      <c r="GH830" s="2"/>
      <c r="GI830" s="2"/>
      <c r="GJ830" s="2"/>
      <c r="GK830" s="2"/>
      <c r="GL830" s="2"/>
      <c r="GM830" s="2"/>
      <c r="GN830" s="2"/>
      <c r="GO830" s="2"/>
      <c r="GP830" s="2"/>
    </row>
    <row r="831" spans="6:198" s="1" customFormat="1" ht="12.75" customHeight="1">
      <c r="F831" s="401" t="s">
        <v>357</v>
      </c>
      <c r="G831" s="404"/>
      <c r="H831" s="404"/>
      <c r="I831" s="404"/>
      <c r="J831" s="404"/>
      <c r="K831" s="404"/>
      <c r="L831" s="404"/>
      <c r="M831" s="401"/>
      <c r="N831" s="401"/>
      <c r="O831" s="401"/>
      <c r="P831" s="401"/>
      <c r="Q831" s="401"/>
      <c r="R831" s="404"/>
      <c r="S831" s="782">
        <f>'[1]Monthly Report'!$B47</f>
        <v>0</v>
      </c>
      <c r="T831" s="783"/>
      <c r="U831" s="783"/>
      <c r="V831" s="407"/>
      <c r="W831" s="784">
        <f>'[1]Monthly Report'!$C47</f>
        <v>0</v>
      </c>
      <c r="X831" s="784"/>
      <c r="Y831" s="784"/>
      <c r="Z831" s="784"/>
      <c r="AA831" s="784"/>
      <c r="AB831" s="784"/>
      <c r="AC831" s="407"/>
      <c r="AD831" s="784">
        <f>'[1]Monthly Report'!$D47</f>
        <v>0</v>
      </c>
      <c r="AE831" s="784"/>
      <c r="AF831" s="784"/>
      <c r="AG831" s="784"/>
      <c r="AH831" s="784"/>
      <c r="AI831" s="784"/>
      <c r="AJ831" s="407"/>
      <c r="AK831" s="786">
        <f>'[1]Monthly Report'!$E47</f>
        <v>0</v>
      </c>
      <c r="AL831" s="786"/>
      <c r="AM831" s="786"/>
      <c r="AN831" s="408"/>
      <c r="AO831" s="782">
        <f>'[1]Monthly Report'!$F47</f>
        <v>0</v>
      </c>
      <c r="AP831" s="783"/>
      <c r="AQ831" s="783"/>
      <c r="AR831" s="407"/>
      <c r="AS831" s="784">
        <f>'[1]Monthly Report'!$G47</f>
        <v>0</v>
      </c>
      <c r="AT831" s="784"/>
      <c r="AU831" s="784"/>
      <c r="AV831" s="784"/>
      <c r="AW831" s="784"/>
      <c r="AX831" s="784"/>
      <c r="AY831" s="407"/>
      <c r="AZ831" s="784">
        <f>'[1]Monthly Report'!$H47</f>
        <v>0</v>
      </c>
      <c r="BA831" s="784"/>
      <c r="BB831" s="784"/>
      <c r="BC831" s="784"/>
      <c r="BD831" s="784"/>
      <c r="BE831" s="784"/>
      <c r="BF831" s="407"/>
      <c r="BG831" s="786">
        <f>'[1]Monthly Report'!$I47</f>
        <v>0</v>
      </c>
      <c r="BH831" s="786"/>
      <c r="BI831" s="786"/>
      <c r="BJ831" s="404"/>
      <c r="BK831" s="97"/>
      <c r="BR831" s="2"/>
      <c r="BS831" s="2"/>
      <c r="BT831" s="2"/>
      <c r="BU831" s="2"/>
      <c r="BV831" s="2"/>
      <c r="BW831" s="2"/>
      <c r="BX831" s="2"/>
      <c r="BY831" s="2"/>
      <c r="BZ831" s="2"/>
      <c r="CA831" s="2"/>
      <c r="CB831" s="2"/>
      <c r="CC831" s="2"/>
      <c r="CD831" s="2"/>
      <c r="CE831" s="2"/>
      <c r="CF831" s="2"/>
      <c r="CG831" s="2"/>
      <c r="CH831" s="2"/>
      <c r="CI831" s="2"/>
      <c r="CJ831" s="2"/>
      <c r="CK831" s="2"/>
      <c r="CL831" s="2"/>
      <c r="CM831" s="2"/>
      <c r="CN831" s="2"/>
      <c r="CO831" s="2"/>
      <c r="CP831" s="2"/>
      <c r="CQ831" s="2"/>
      <c r="CR831" s="2"/>
      <c r="CS831" s="2"/>
      <c r="CT831" s="2"/>
      <c r="CU831" s="2"/>
      <c r="CV831" s="2"/>
      <c r="CW831" s="2"/>
      <c r="CX831" s="2"/>
      <c r="CY831" s="2"/>
      <c r="CZ831" s="2"/>
      <c r="DA831" s="2"/>
      <c r="DB831" s="2"/>
      <c r="DC831" s="2"/>
      <c r="DD831" s="2"/>
      <c r="DE831" s="2"/>
      <c r="DF831" s="2"/>
      <c r="DG831" s="2"/>
      <c r="DH831" s="2"/>
      <c r="DI831" s="2"/>
      <c r="DJ831" s="2"/>
      <c r="DK831" s="2"/>
      <c r="DL831" s="2"/>
      <c r="DM831" s="2"/>
      <c r="DN831" s="2"/>
      <c r="DO831" s="2"/>
      <c r="DP831" s="2"/>
      <c r="DQ831" s="2"/>
      <c r="DR831" s="2"/>
      <c r="DS831" s="2"/>
      <c r="DT831" s="2"/>
      <c r="DU831" s="2"/>
      <c r="DV831" s="2"/>
      <c r="DW831" s="2"/>
      <c r="DX831" s="2"/>
      <c r="DY831" s="2"/>
      <c r="DZ831" s="2"/>
      <c r="EA831" s="2"/>
      <c r="EB831" s="2"/>
      <c r="EC831" s="2"/>
      <c r="ED831" s="2"/>
      <c r="EE831" s="2"/>
      <c r="EF831" s="2"/>
      <c r="EG831" s="2"/>
      <c r="EH831" s="2"/>
      <c r="EI831" s="2"/>
      <c r="EJ831" s="2"/>
      <c r="EK831" s="2"/>
      <c r="EL831" s="2"/>
      <c r="EM831" s="2"/>
      <c r="EN831" s="2"/>
      <c r="EO831" s="2"/>
      <c r="EP831" s="2"/>
      <c r="EQ831" s="2"/>
      <c r="ER831" s="2"/>
      <c r="ES831" s="2"/>
      <c r="ET831" s="2"/>
      <c r="EU831" s="2"/>
      <c r="EV831" s="2"/>
      <c r="EW831" s="2"/>
      <c r="EX831" s="2"/>
      <c r="EY831" s="2"/>
      <c r="EZ831" s="2"/>
      <c r="FA831" s="2"/>
      <c r="FB831" s="2"/>
      <c r="FC831" s="2"/>
      <c r="FD831" s="2"/>
      <c r="FE831" s="2"/>
      <c r="FF831" s="2"/>
      <c r="FG831" s="2"/>
      <c r="FH831" s="2"/>
      <c r="FI831" s="2"/>
      <c r="FJ831" s="2"/>
      <c r="FK831" s="2"/>
      <c r="FL831" s="2"/>
      <c r="FM831" s="2"/>
      <c r="FN831" s="2"/>
      <c r="FO831" s="2"/>
      <c r="FP831" s="2"/>
      <c r="FQ831" s="2"/>
      <c r="FR831" s="2"/>
      <c r="FS831" s="2"/>
      <c r="FT831" s="2"/>
      <c r="FU831" s="2"/>
      <c r="FV831" s="2"/>
      <c r="FW831" s="2"/>
      <c r="FX831" s="2"/>
      <c r="FY831" s="2"/>
      <c r="FZ831" s="2"/>
      <c r="GA831" s="2"/>
      <c r="GB831" s="2"/>
      <c r="GC831" s="2"/>
      <c r="GD831" s="2"/>
      <c r="GE831" s="2"/>
      <c r="GF831" s="2"/>
      <c r="GG831" s="2"/>
      <c r="GH831" s="2"/>
      <c r="GI831" s="2"/>
      <c r="GJ831" s="2"/>
      <c r="GK831" s="2"/>
      <c r="GL831" s="2"/>
      <c r="GM831" s="2"/>
      <c r="GN831" s="2"/>
      <c r="GO831" s="2"/>
      <c r="GP831" s="2"/>
    </row>
    <row r="832" spans="6:198" s="1" customFormat="1" ht="12.75" customHeight="1">
      <c r="F832" s="401" t="s">
        <v>358</v>
      </c>
      <c r="G832" s="404"/>
      <c r="H832" s="404"/>
      <c r="I832" s="404"/>
      <c r="J832" s="404"/>
      <c r="K832" s="404"/>
      <c r="L832" s="404"/>
      <c r="M832" s="401"/>
      <c r="N832" s="401"/>
      <c r="O832" s="401"/>
      <c r="P832" s="401"/>
      <c r="Q832" s="401"/>
      <c r="R832" s="404"/>
      <c r="S832" s="782">
        <f>'[1]Monthly Report'!$B48</f>
        <v>0</v>
      </c>
      <c r="T832" s="783"/>
      <c r="U832" s="783"/>
      <c r="V832" s="407"/>
      <c r="W832" s="784">
        <f>'[1]Monthly Report'!$C48</f>
        <v>0</v>
      </c>
      <c r="X832" s="784"/>
      <c r="Y832" s="784"/>
      <c r="Z832" s="784"/>
      <c r="AA832" s="784"/>
      <c r="AB832" s="784"/>
      <c r="AC832" s="407"/>
      <c r="AD832" s="784">
        <f>'[1]Monthly Report'!$D48</f>
        <v>0</v>
      </c>
      <c r="AE832" s="784"/>
      <c r="AF832" s="784"/>
      <c r="AG832" s="784"/>
      <c r="AH832" s="784"/>
      <c r="AI832" s="784"/>
      <c r="AJ832" s="407"/>
      <c r="AK832" s="786">
        <f>'[1]Monthly Report'!$E48</f>
        <v>0</v>
      </c>
      <c r="AL832" s="786"/>
      <c r="AM832" s="786"/>
      <c r="AN832" s="408"/>
      <c r="AO832" s="782">
        <f>'[1]Monthly Report'!$F48</f>
        <v>0</v>
      </c>
      <c r="AP832" s="783"/>
      <c r="AQ832" s="783"/>
      <c r="AR832" s="407"/>
      <c r="AS832" s="784">
        <f>'[1]Monthly Report'!$G48</f>
        <v>0</v>
      </c>
      <c r="AT832" s="784"/>
      <c r="AU832" s="784"/>
      <c r="AV832" s="784"/>
      <c r="AW832" s="784"/>
      <c r="AX832" s="784"/>
      <c r="AY832" s="407"/>
      <c r="AZ832" s="784">
        <f>'[1]Monthly Report'!$H48</f>
        <v>0</v>
      </c>
      <c r="BA832" s="784"/>
      <c r="BB832" s="784"/>
      <c r="BC832" s="784"/>
      <c r="BD832" s="784"/>
      <c r="BE832" s="784"/>
      <c r="BF832" s="407"/>
      <c r="BG832" s="786">
        <f>'[1]Monthly Report'!$I48</f>
        <v>0</v>
      </c>
      <c r="BH832" s="786"/>
      <c r="BI832" s="786"/>
      <c r="BJ832" s="404"/>
      <c r="BK832" s="409"/>
      <c r="BR832" s="2"/>
      <c r="BS832" s="2"/>
      <c r="BT832" s="2"/>
      <c r="BU832" s="2"/>
      <c r="BV832" s="2"/>
      <c r="BW832" s="2"/>
      <c r="BX832" s="2"/>
      <c r="BY832" s="2"/>
      <c r="BZ832" s="2"/>
      <c r="CA832" s="2"/>
      <c r="CB832" s="2"/>
      <c r="CC832" s="2"/>
      <c r="CD832" s="2"/>
      <c r="CE832" s="2"/>
      <c r="CF832" s="2"/>
      <c r="CG832" s="2"/>
      <c r="CH832" s="2"/>
      <c r="CI832" s="2"/>
      <c r="CJ832" s="2"/>
      <c r="CK832" s="2"/>
      <c r="CL832" s="2"/>
      <c r="CM832" s="2"/>
      <c r="CN832" s="2"/>
      <c r="CO832" s="2"/>
      <c r="CP832" s="2"/>
      <c r="CQ832" s="2"/>
      <c r="CR832" s="2"/>
      <c r="CS832" s="2"/>
      <c r="CT832" s="2"/>
      <c r="CU832" s="2"/>
      <c r="CV832" s="2"/>
      <c r="CW832" s="2"/>
      <c r="CX832" s="2"/>
      <c r="CY832" s="2"/>
      <c r="CZ832" s="2"/>
      <c r="DA832" s="2"/>
      <c r="DB832" s="2"/>
      <c r="DC832" s="2"/>
      <c r="DD832" s="2"/>
      <c r="DE832" s="2"/>
      <c r="DF832" s="2"/>
      <c r="DG832" s="2"/>
      <c r="DH832" s="2"/>
      <c r="DI832" s="2"/>
      <c r="DJ832" s="2"/>
      <c r="DK832" s="2"/>
      <c r="DL832" s="2"/>
      <c r="DM832" s="2"/>
      <c r="DN832" s="2"/>
      <c r="DO832" s="2"/>
      <c r="DP832" s="2"/>
      <c r="DQ832" s="2"/>
      <c r="DR832" s="2"/>
      <c r="DS832" s="2"/>
      <c r="DT832" s="2"/>
      <c r="DU832" s="2"/>
      <c r="DV832" s="2"/>
      <c r="DW832" s="2"/>
      <c r="DX832" s="2"/>
      <c r="DY832" s="2"/>
      <c r="DZ832" s="2"/>
      <c r="EA832" s="2"/>
      <c r="EB832" s="2"/>
      <c r="EC832" s="2"/>
      <c r="ED832" s="2"/>
      <c r="EE832" s="2"/>
      <c r="EF832" s="2"/>
      <c r="EG832" s="2"/>
      <c r="EH832" s="2"/>
      <c r="EI832" s="2"/>
      <c r="EJ832" s="2"/>
      <c r="EK832" s="2"/>
      <c r="EL832" s="2"/>
      <c r="EM832" s="2"/>
      <c r="EN832" s="2"/>
      <c r="EO832" s="2"/>
      <c r="EP832" s="2"/>
      <c r="EQ832" s="2"/>
      <c r="ER832" s="2"/>
      <c r="ES832" s="2"/>
      <c r="ET832" s="2"/>
      <c r="EU832" s="2"/>
      <c r="EV832" s="2"/>
      <c r="EW832" s="2"/>
      <c r="EX832" s="2"/>
      <c r="EY832" s="2"/>
      <c r="EZ832" s="2"/>
      <c r="FA832" s="2"/>
      <c r="FB832" s="2"/>
      <c r="FC832" s="2"/>
      <c r="FD832" s="2"/>
      <c r="FE832" s="2"/>
      <c r="FF832" s="2"/>
      <c r="FG832" s="2"/>
      <c r="FH832" s="2"/>
      <c r="FI832" s="2"/>
      <c r="FJ832" s="2"/>
      <c r="FK832" s="2"/>
      <c r="FL832" s="2"/>
      <c r="FM832" s="2"/>
      <c r="FN832" s="2"/>
      <c r="FO832" s="2"/>
      <c r="FP832" s="2"/>
      <c r="FQ832" s="2"/>
      <c r="FR832" s="2"/>
      <c r="FS832" s="2"/>
      <c r="FT832" s="2"/>
      <c r="FU832" s="2"/>
      <c r="FV832" s="2"/>
      <c r="FW832" s="2"/>
      <c r="FX832" s="2"/>
      <c r="FY832" s="2"/>
      <c r="FZ832" s="2"/>
      <c r="GA832" s="2"/>
      <c r="GB832" s="2"/>
      <c r="GC832" s="2"/>
      <c r="GD832" s="2"/>
      <c r="GE832" s="2"/>
      <c r="GF832" s="2"/>
      <c r="GG832" s="2"/>
      <c r="GH832" s="2"/>
      <c r="GI832" s="2"/>
      <c r="GJ832" s="2"/>
      <c r="GK832" s="2"/>
      <c r="GL832" s="2"/>
      <c r="GM832" s="2"/>
      <c r="GN832" s="2"/>
      <c r="GO832" s="2"/>
      <c r="GP832" s="2"/>
    </row>
    <row r="833" spans="6:198" s="1" customFormat="1" ht="12.75" customHeight="1">
      <c r="F833" s="410" t="s">
        <v>278</v>
      </c>
      <c r="G833" s="411"/>
      <c r="H833" s="411"/>
      <c r="I833" s="411"/>
      <c r="J833" s="411"/>
      <c r="K833" s="411"/>
      <c r="L833" s="411"/>
      <c r="M833" s="410"/>
      <c r="N833" s="410"/>
      <c r="O833" s="410"/>
      <c r="P833" s="410"/>
      <c r="Q833" s="410"/>
      <c r="R833" s="411"/>
      <c r="S833" s="782">
        <f>'[1]Monthly Report'!$B49</f>
        <v>0</v>
      </c>
      <c r="T833" s="783"/>
      <c r="U833" s="783"/>
      <c r="V833" s="412"/>
      <c r="W833" s="784">
        <f>'[1]Monthly Report'!$C49</f>
        <v>0</v>
      </c>
      <c r="X833" s="784"/>
      <c r="Y833" s="784"/>
      <c r="Z833" s="784"/>
      <c r="AA833" s="784"/>
      <c r="AB833" s="784"/>
      <c r="AC833" s="412"/>
      <c r="AD833" s="784">
        <f>'[1]Monthly Report'!$D49</f>
        <v>0</v>
      </c>
      <c r="AE833" s="784"/>
      <c r="AF833" s="784"/>
      <c r="AG833" s="784"/>
      <c r="AH833" s="784"/>
      <c r="AI833" s="784"/>
      <c r="AJ833" s="412"/>
      <c r="AK833" s="786">
        <f>'[1]Monthly Report'!$E49</f>
        <v>0</v>
      </c>
      <c r="AL833" s="786"/>
      <c r="AM833" s="786"/>
      <c r="AN833" s="413"/>
      <c r="AO833" s="782">
        <f>'[1]Monthly Report'!$F49</f>
        <v>0</v>
      </c>
      <c r="AP833" s="783"/>
      <c r="AQ833" s="783"/>
      <c r="AR833" s="412"/>
      <c r="AS833" s="784">
        <f>'[1]Monthly Report'!$G49</f>
        <v>0</v>
      </c>
      <c r="AT833" s="784"/>
      <c r="AU833" s="784"/>
      <c r="AV833" s="784"/>
      <c r="AW833" s="784"/>
      <c r="AX833" s="784"/>
      <c r="AY833" s="412"/>
      <c r="AZ833" s="784">
        <f>'[1]Monthly Report'!$H49</f>
        <v>0</v>
      </c>
      <c r="BA833" s="784"/>
      <c r="BB833" s="784"/>
      <c r="BC833" s="784"/>
      <c r="BD833" s="784"/>
      <c r="BE833" s="784"/>
      <c r="BF833" s="412"/>
      <c r="BG833" s="786">
        <f>'[1]Monthly Report'!$I49</f>
        <v>0</v>
      </c>
      <c r="BH833" s="786"/>
      <c r="BI833" s="786"/>
      <c r="BJ833" s="411"/>
      <c r="BK833" s="409"/>
      <c r="BR833" s="2"/>
      <c r="BS833" s="2"/>
      <c r="BT833" s="2"/>
      <c r="BU833" s="2"/>
      <c r="BV833" s="2"/>
      <c r="BW833" s="2"/>
      <c r="BX833" s="2"/>
      <c r="BY833" s="2"/>
      <c r="BZ833" s="2"/>
      <c r="CA833" s="2"/>
      <c r="CB833" s="2"/>
      <c r="CC833" s="2"/>
      <c r="CD833" s="2"/>
      <c r="CE833" s="2"/>
      <c r="CF833" s="2"/>
      <c r="CG833" s="2"/>
      <c r="CH833" s="2"/>
      <c r="CI833" s="2"/>
      <c r="CJ833" s="2"/>
      <c r="CK833" s="2"/>
      <c r="CL833" s="2"/>
      <c r="CM833" s="2"/>
      <c r="CN833" s="2"/>
      <c r="CO833" s="2"/>
      <c r="CP833" s="2"/>
      <c r="CQ833" s="2"/>
      <c r="CR833" s="2"/>
      <c r="CS833" s="2"/>
      <c r="CT833" s="2"/>
      <c r="CU833" s="2"/>
      <c r="CV833" s="2"/>
      <c r="CW833" s="2"/>
      <c r="CX833" s="2"/>
      <c r="CY833" s="2"/>
      <c r="CZ833" s="2"/>
      <c r="DA833" s="2"/>
      <c r="DB833" s="2"/>
      <c r="DC833" s="2"/>
      <c r="DD833" s="2"/>
      <c r="DE833" s="2"/>
      <c r="DF833" s="2"/>
      <c r="DG833" s="2"/>
      <c r="DH833" s="2"/>
      <c r="DI833" s="2"/>
      <c r="DJ833" s="2"/>
      <c r="DK833" s="2"/>
      <c r="DL833" s="2"/>
      <c r="DM833" s="2"/>
      <c r="DN833" s="2"/>
      <c r="DO833" s="2"/>
      <c r="DP833" s="2"/>
      <c r="DQ833" s="2"/>
      <c r="DR833" s="2"/>
      <c r="DS833" s="2"/>
      <c r="DT833" s="2"/>
      <c r="DU833" s="2"/>
      <c r="DV833" s="2"/>
      <c r="DW833" s="2"/>
      <c r="DX833" s="2"/>
      <c r="DY833" s="2"/>
      <c r="DZ833" s="2"/>
      <c r="EA833" s="2"/>
      <c r="EB833" s="2"/>
      <c r="EC833" s="2"/>
      <c r="ED833" s="2"/>
      <c r="EE833" s="2"/>
      <c r="EF833" s="2"/>
      <c r="EG833" s="2"/>
      <c r="EH833" s="2"/>
      <c r="EI833" s="2"/>
      <c r="EJ833" s="2"/>
      <c r="EK833" s="2"/>
      <c r="EL833" s="2"/>
      <c r="EM833" s="2"/>
      <c r="EN833" s="2"/>
      <c r="EO833" s="2"/>
      <c r="EP833" s="2"/>
      <c r="EQ833" s="2"/>
      <c r="ER833" s="2"/>
      <c r="ES833" s="2"/>
      <c r="ET833" s="2"/>
      <c r="EU833" s="2"/>
      <c r="EV833" s="2"/>
      <c r="EW833" s="2"/>
      <c r="EX833" s="2"/>
      <c r="EY833" s="2"/>
      <c r="EZ833" s="2"/>
      <c r="FA833" s="2"/>
      <c r="FB833" s="2"/>
      <c r="FC833" s="2"/>
      <c r="FD833" s="2"/>
      <c r="FE833" s="2"/>
      <c r="FF833" s="2"/>
      <c r="FG833" s="2"/>
      <c r="FH833" s="2"/>
      <c r="FI833" s="2"/>
      <c r="FJ833" s="2"/>
      <c r="FK833" s="2"/>
      <c r="FL833" s="2"/>
      <c r="FM833" s="2"/>
      <c r="FN833" s="2"/>
      <c r="FO833" s="2"/>
      <c r="FP833" s="2"/>
      <c r="FQ833" s="2"/>
      <c r="FR833" s="2"/>
      <c r="FS833" s="2"/>
      <c r="FT833" s="2"/>
      <c r="FU833" s="2"/>
      <c r="FV833" s="2"/>
      <c r="FW833" s="2"/>
      <c r="FX833" s="2"/>
      <c r="FY833" s="2"/>
      <c r="FZ833" s="2"/>
      <c r="GA833" s="2"/>
      <c r="GB833" s="2"/>
      <c r="GC833" s="2"/>
      <c r="GD833" s="2"/>
      <c r="GE833" s="2"/>
      <c r="GF833" s="2"/>
      <c r="GG833" s="2"/>
      <c r="GH833" s="2"/>
      <c r="GI833" s="2"/>
      <c r="GJ833" s="2"/>
      <c r="GK833" s="2"/>
      <c r="GL833" s="2"/>
      <c r="GM833" s="2"/>
      <c r="GN833" s="2"/>
      <c r="GO833" s="2"/>
      <c r="GP833" s="2"/>
    </row>
    <row r="834" spans="6:198" s="1" customFormat="1" ht="12.75" customHeight="1">
      <c r="F834" s="401"/>
      <c r="G834" s="404"/>
      <c r="H834" s="404"/>
      <c r="I834" s="404"/>
      <c r="J834" s="404"/>
      <c r="K834" s="404"/>
      <c r="L834" s="404"/>
      <c r="M834" s="401"/>
      <c r="N834" s="401"/>
      <c r="O834" s="401"/>
      <c r="P834" s="401"/>
      <c r="Q834" s="401"/>
      <c r="R834" s="404"/>
      <c r="S834" s="407"/>
      <c r="T834" s="407"/>
      <c r="U834" s="407"/>
      <c r="V834" s="407"/>
      <c r="W834" s="407"/>
      <c r="X834" s="407"/>
      <c r="Y834" s="407"/>
      <c r="Z834" s="407"/>
      <c r="AA834" s="407"/>
      <c r="AB834" s="407"/>
      <c r="AC834" s="407"/>
      <c r="AD834" s="407"/>
      <c r="AE834" s="407"/>
      <c r="AF834" s="407"/>
      <c r="AG834" s="407"/>
      <c r="AH834" s="407"/>
      <c r="AI834" s="407"/>
      <c r="AJ834" s="407"/>
      <c r="AK834" s="416"/>
      <c r="AL834" s="416"/>
      <c r="AM834" s="416"/>
      <c r="AN834" s="408"/>
      <c r="AO834" s="407"/>
      <c r="AP834" s="407"/>
      <c r="AQ834" s="407"/>
      <c r="AR834" s="407"/>
      <c r="AS834" s="407"/>
      <c r="AT834" s="407"/>
      <c r="AU834" s="407"/>
      <c r="AV834" s="407"/>
      <c r="AW834" s="407"/>
      <c r="AX834" s="407"/>
      <c r="AY834" s="407"/>
      <c r="AZ834" s="407"/>
      <c r="BA834" s="407"/>
      <c r="BB834" s="407"/>
      <c r="BC834" s="407"/>
      <c r="BD834" s="407"/>
      <c r="BE834" s="407"/>
      <c r="BF834" s="407"/>
      <c r="BG834" s="416"/>
      <c r="BH834" s="416"/>
      <c r="BI834" s="416"/>
      <c r="BJ834" s="404"/>
      <c r="BK834" s="97"/>
      <c r="BR834" s="2"/>
      <c r="BS834" s="2"/>
      <c r="BT834" s="2"/>
      <c r="BU834" s="2"/>
      <c r="BV834" s="2"/>
      <c r="BW834" s="2"/>
      <c r="BX834" s="2"/>
      <c r="BY834" s="2"/>
      <c r="BZ834" s="2"/>
      <c r="CA834" s="2"/>
      <c r="CB834" s="2"/>
      <c r="CC834" s="2"/>
      <c r="CD834" s="2"/>
      <c r="CE834" s="2"/>
      <c r="CF834" s="2"/>
      <c r="CG834" s="2"/>
      <c r="CH834" s="2"/>
      <c r="CI834" s="2"/>
      <c r="CJ834" s="2"/>
      <c r="CK834" s="2"/>
      <c r="CL834" s="2"/>
      <c r="CM834" s="2"/>
      <c r="CN834" s="2"/>
      <c r="CO834" s="2"/>
      <c r="CP834" s="2"/>
      <c r="CQ834" s="2"/>
      <c r="CR834" s="2"/>
      <c r="CS834" s="2"/>
      <c r="CT834" s="2"/>
      <c r="CU834" s="2"/>
      <c r="CV834" s="2"/>
      <c r="CW834" s="2"/>
      <c r="CX834" s="2"/>
      <c r="CY834" s="2"/>
      <c r="CZ834" s="2"/>
      <c r="DA834" s="2"/>
      <c r="DB834" s="2"/>
      <c r="DC834" s="2"/>
      <c r="DD834" s="2"/>
      <c r="DE834" s="2"/>
      <c r="DF834" s="2"/>
      <c r="DG834" s="2"/>
      <c r="DH834" s="2"/>
      <c r="DI834" s="2"/>
      <c r="DJ834" s="2"/>
      <c r="DK834" s="2"/>
      <c r="DL834" s="2"/>
      <c r="DM834" s="2"/>
      <c r="DN834" s="2"/>
      <c r="DO834" s="2"/>
      <c r="DP834" s="2"/>
      <c r="DQ834" s="2"/>
      <c r="DR834" s="2"/>
      <c r="DS834" s="2"/>
      <c r="DT834" s="2"/>
      <c r="DU834" s="2"/>
      <c r="DV834" s="2"/>
      <c r="DW834" s="2"/>
      <c r="DX834" s="2"/>
      <c r="DY834" s="2"/>
      <c r="DZ834" s="2"/>
      <c r="EA834" s="2"/>
      <c r="EB834" s="2"/>
      <c r="EC834" s="2"/>
      <c r="ED834" s="2"/>
      <c r="EE834" s="2"/>
      <c r="EF834" s="2"/>
      <c r="EG834" s="2"/>
      <c r="EH834" s="2"/>
      <c r="EI834" s="2"/>
      <c r="EJ834" s="2"/>
      <c r="EK834" s="2"/>
      <c r="EL834" s="2"/>
      <c r="EM834" s="2"/>
      <c r="EN834" s="2"/>
      <c r="EO834" s="2"/>
      <c r="EP834" s="2"/>
      <c r="EQ834" s="2"/>
      <c r="ER834" s="2"/>
      <c r="ES834" s="2"/>
      <c r="ET834" s="2"/>
      <c r="EU834" s="2"/>
      <c r="EV834" s="2"/>
      <c r="EW834" s="2"/>
      <c r="EX834" s="2"/>
      <c r="EY834" s="2"/>
      <c r="EZ834" s="2"/>
      <c r="FA834" s="2"/>
      <c r="FB834" s="2"/>
      <c r="FC834" s="2"/>
      <c r="FD834" s="2"/>
      <c r="FE834" s="2"/>
      <c r="FF834" s="2"/>
      <c r="FG834" s="2"/>
      <c r="FH834" s="2"/>
      <c r="FI834" s="2"/>
      <c r="FJ834" s="2"/>
      <c r="FK834" s="2"/>
      <c r="FL834" s="2"/>
      <c r="FM834" s="2"/>
      <c r="FN834" s="2"/>
      <c r="FO834" s="2"/>
      <c r="FP834" s="2"/>
      <c r="FQ834" s="2"/>
      <c r="FR834" s="2"/>
      <c r="FS834" s="2"/>
      <c r="FT834" s="2"/>
      <c r="FU834" s="2"/>
      <c r="FV834" s="2"/>
      <c r="FW834" s="2"/>
      <c r="FX834" s="2"/>
      <c r="FY834" s="2"/>
      <c r="FZ834" s="2"/>
      <c r="GA834" s="2"/>
      <c r="GB834" s="2"/>
      <c r="GC834" s="2"/>
      <c r="GD834" s="2"/>
      <c r="GE834" s="2"/>
      <c r="GF834" s="2"/>
      <c r="GG834" s="2"/>
      <c r="GH834" s="2"/>
      <c r="GI834" s="2"/>
      <c r="GJ834" s="2"/>
      <c r="GK834" s="2"/>
      <c r="GL834" s="2"/>
      <c r="GM834" s="2"/>
      <c r="GN834" s="2"/>
      <c r="GO834" s="2"/>
      <c r="GP834" s="2"/>
    </row>
    <row r="835" spans="6:198" s="1" customFormat="1" ht="12.75" customHeight="1">
      <c r="F835" s="401" t="s">
        <v>362</v>
      </c>
      <c r="G835" s="404"/>
      <c r="H835" s="404"/>
      <c r="I835" s="404"/>
      <c r="J835" s="404"/>
      <c r="K835" s="404"/>
      <c r="L835" s="404"/>
      <c r="M835" s="401"/>
      <c r="N835" s="401"/>
      <c r="O835" s="401"/>
      <c r="P835" s="401"/>
      <c r="Q835" s="401"/>
      <c r="R835" s="404"/>
      <c r="S835" s="407"/>
      <c r="T835" s="407"/>
      <c r="U835" s="407"/>
      <c r="V835" s="407"/>
      <c r="W835" s="407"/>
      <c r="X835" s="407"/>
      <c r="Y835" s="407"/>
      <c r="Z835" s="407"/>
      <c r="AA835" s="407"/>
      <c r="AB835" s="407"/>
      <c r="AC835" s="407"/>
      <c r="AD835" s="407"/>
      <c r="AE835" s="407"/>
      <c r="AF835" s="407"/>
      <c r="AG835" s="407"/>
      <c r="AH835" s="407"/>
      <c r="AI835" s="407"/>
      <c r="AJ835" s="407"/>
      <c r="AK835" s="786">
        <f>'[1]Monthly Report'!$C$51</f>
        <v>0</v>
      </c>
      <c r="AL835" s="790"/>
      <c r="AM835" s="790"/>
      <c r="AN835" s="408"/>
      <c r="AO835" s="407"/>
      <c r="AP835" s="407"/>
      <c r="AQ835" s="407"/>
      <c r="AR835" s="407"/>
      <c r="AS835" s="407"/>
      <c r="AT835" s="407"/>
      <c r="AU835" s="407"/>
      <c r="AV835" s="407"/>
      <c r="AW835" s="407"/>
      <c r="AX835" s="407"/>
      <c r="AY835" s="407"/>
      <c r="AZ835" s="407"/>
      <c r="BA835" s="407"/>
      <c r="BB835" s="407"/>
      <c r="BC835" s="407"/>
      <c r="BD835" s="407"/>
      <c r="BE835" s="407"/>
      <c r="BF835" s="407"/>
      <c r="BG835" s="786">
        <f>'[1]Monthly Report'!$G$51</f>
        <v>0</v>
      </c>
      <c r="BH835" s="786"/>
      <c r="BI835" s="786"/>
      <c r="BJ835" s="404"/>
      <c r="BK835" s="97"/>
      <c r="BR835" s="2"/>
      <c r="BS835" s="2"/>
      <c r="BT835" s="2"/>
      <c r="BU835" s="2"/>
      <c r="BV835" s="2"/>
      <c r="BW835" s="2"/>
      <c r="BX835" s="2"/>
      <c r="BY835" s="2"/>
      <c r="BZ835" s="2"/>
      <c r="CA835" s="2"/>
      <c r="CB835" s="2"/>
      <c r="CC835" s="2"/>
      <c r="CD835" s="2"/>
      <c r="CE835" s="2"/>
      <c r="CF835" s="2"/>
      <c r="CG835" s="2"/>
      <c r="CH835" s="2"/>
      <c r="CI835" s="2"/>
      <c r="CJ835" s="2"/>
      <c r="CK835" s="2"/>
      <c r="CL835" s="2"/>
      <c r="CM835" s="2"/>
      <c r="CN835" s="2"/>
      <c r="CO835" s="2"/>
      <c r="CP835" s="2"/>
      <c r="CQ835" s="2"/>
      <c r="CR835" s="2"/>
      <c r="CS835" s="2"/>
      <c r="CT835" s="2"/>
      <c r="CU835" s="2"/>
      <c r="CV835" s="2"/>
      <c r="CW835" s="2"/>
      <c r="CX835" s="2"/>
      <c r="CY835" s="2"/>
      <c r="CZ835" s="2"/>
      <c r="DA835" s="2"/>
      <c r="DB835" s="2"/>
      <c r="DC835" s="2"/>
      <c r="DD835" s="2"/>
      <c r="DE835" s="2"/>
      <c r="DF835" s="2"/>
      <c r="DG835" s="2"/>
      <c r="DH835" s="2"/>
      <c r="DI835" s="2"/>
      <c r="DJ835" s="2"/>
      <c r="DK835" s="2"/>
      <c r="DL835" s="2"/>
      <c r="DM835" s="2"/>
      <c r="DN835" s="2"/>
      <c r="DO835" s="2"/>
      <c r="DP835" s="2"/>
      <c r="DQ835" s="2"/>
      <c r="DR835" s="2"/>
      <c r="DS835" s="2"/>
      <c r="DT835" s="2"/>
      <c r="DU835" s="2"/>
      <c r="DV835" s="2"/>
      <c r="DW835" s="2"/>
      <c r="DX835" s="2"/>
      <c r="DY835" s="2"/>
      <c r="DZ835" s="2"/>
      <c r="EA835" s="2"/>
      <c r="EB835" s="2"/>
      <c r="EC835" s="2"/>
      <c r="ED835" s="2"/>
      <c r="EE835" s="2"/>
      <c r="EF835" s="2"/>
      <c r="EG835" s="2"/>
      <c r="EH835" s="2"/>
      <c r="EI835" s="2"/>
      <c r="EJ835" s="2"/>
      <c r="EK835" s="2"/>
      <c r="EL835" s="2"/>
      <c r="EM835" s="2"/>
      <c r="EN835" s="2"/>
      <c r="EO835" s="2"/>
      <c r="EP835" s="2"/>
      <c r="EQ835" s="2"/>
      <c r="ER835" s="2"/>
      <c r="ES835" s="2"/>
      <c r="ET835" s="2"/>
      <c r="EU835" s="2"/>
      <c r="EV835" s="2"/>
      <c r="EW835" s="2"/>
      <c r="EX835" s="2"/>
      <c r="EY835" s="2"/>
      <c r="EZ835" s="2"/>
      <c r="FA835" s="2"/>
      <c r="FB835" s="2"/>
      <c r="FC835" s="2"/>
      <c r="FD835" s="2"/>
      <c r="FE835" s="2"/>
      <c r="FF835" s="2"/>
      <c r="FG835" s="2"/>
      <c r="FH835" s="2"/>
      <c r="FI835" s="2"/>
      <c r="FJ835" s="2"/>
      <c r="FK835" s="2"/>
      <c r="FL835" s="2"/>
      <c r="FM835" s="2"/>
      <c r="FN835" s="2"/>
      <c r="FO835" s="2"/>
      <c r="FP835" s="2"/>
      <c r="FQ835" s="2"/>
      <c r="FR835" s="2"/>
      <c r="FS835" s="2"/>
      <c r="FT835" s="2"/>
      <c r="FU835" s="2"/>
      <c r="FV835" s="2"/>
      <c r="FW835" s="2"/>
      <c r="FX835" s="2"/>
      <c r="FY835" s="2"/>
      <c r="FZ835" s="2"/>
      <c r="GA835" s="2"/>
      <c r="GB835" s="2"/>
      <c r="GC835" s="2"/>
      <c r="GD835" s="2"/>
      <c r="GE835" s="2"/>
      <c r="GF835" s="2"/>
      <c r="GG835" s="2"/>
      <c r="GH835" s="2"/>
      <c r="GI835" s="2"/>
      <c r="GJ835" s="2"/>
      <c r="GK835" s="2"/>
      <c r="GL835" s="2"/>
      <c r="GM835" s="2"/>
      <c r="GN835" s="2"/>
      <c r="GO835" s="2"/>
      <c r="GP835" s="2"/>
    </row>
    <row r="836" spans="6:198" s="1" customFormat="1" ht="12.75" customHeight="1">
      <c r="F836" s="401" t="s">
        <v>363</v>
      </c>
      <c r="G836" s="417"/>
      <c r="H836" s="404"/>
      <c r="I836" s="417"/>
      <c r="J836" s="417"/>
      <c r="K836" s="404"/>
      <c r="L836" s="417"/>
      <c r="M836" s="401"/>
      <c r="N836" s="401"/>
      <c r="O836" s="401"/>
      <c r="P836" s="401"/>
      <c r="Q836" s="401"/>
      <c r="R836" s="404"/>
      <c r="S836" s="407"/>
      <c r="T836" s="407"/>
      <c r="U836" s="407"/>
      <c r="V836" s="407"/>
      <c r="W836" s="407"/>
      <c r="X836" s="407"/>
      <c r="Y836" s="407"/>
      <c r="Z836" s="407"/>
      <c r="AA836" s="407"/>
      <c r="AB836" s="407"/>
      <c r="AC836" s="407"/>
      <c r="AD836" s="407"/>
      <c r="AE836" s="407"/>
      <c r="AF836" s="407"/>
      <c r="AG836" s="407"/>
      <c r="AH836" s="407"/>
      <c r="AI836" s="407"/>
      <c r="AJ836" s="407"/>
      <c r="AK836" s="786">
        <f>'[1]Monthly Report'!$C$51</f>
        <v>0</v>
      </c>
      <c r="AL836" s="790"/>
      <c r="AM836" s="790"/>
      <c r="AN836" s="408"/>
      <c r="AO836" s="407"/>
      <c r="AP836" s="407"/>
      <c r="AQ836" s="407"/>
      <c r="AR836" s="407"/>
      <c r="AS836" s="407"/>
      <c r="AT836" s="407"/>
      <c r="AU836" s="407"/>
      <c r="AV836" s="407"/>
      <c r="AW836" s="407"/>
      <c r="AX836" s="407"/>
      <c r="AY836" s="407"/>
      <c r="AZ836" s="407"/>
      <c r="BA836" s="407"/>
      <c r="BB836" s="407"/>
      <c r="BC836" s="407"/>
      <c r="BD836" s="407"/>
      <c r="BE836" s="407"/>
      <c r="BF836" s="407"/>
      <c r="BG836" s="786">
        <f>'[1]Monthly Report'!$G$51</f>
        <v>0</v>
      </c>
      <c r="BH836" s="786"/>
      <c r="BI836" s="786"/>
      <c r="BJ836" s="417"/>
      <c r="BK836" s="97"/>
      <c r="BR836" s="2"/>
      <c r="BS836" s="2"/>
      <c r="BT836" s="2"/>
      <c r="BU836" s="2"/>
      <c r="BV836" s="2"/>
      <c r="BW836" s="2"/>
      <c r="BX836" s="2"/>
      <c r="BY836" s="2"/>
      <c r="BZ836" s="2"/>
      <c r="CA836" s="2"/>
      <c r="CB836" s="2"/>
      <c r="CC836" s="2"/>
      <c r="CD836" s="2"/>
      <c r="CE836" s="2"/>
      <c r="CF836" s="2"/>
      <c r="CG836" s="2"/>
      <c r="CH836" s="2"/>
      <c r="CI836" s="2"/>
      <c r="CJ836" s="2"/>
      <c r="CK836" s="2"/>
      <c r="CL836" s="2"/>
      <c r="CM836" s="2"/>
      <c r="CN836" s="2"/>
      <c r="CO836" s="2"/>
      <c r="CP836" s="2"/>
      <c r="CQ836" s="2"/>
      <c r="CR836" s="2"/>
      <c r="CS836" s="2"/>
      <c r="CT836" s="2"/>
      <c r="CU836" s="2"/>
      <c r="CV836" s="2"/>
      <c r="CW836" s="2"/>
      <c r="CX836" s="2"/>
      <c r="CY836" s="2"/>
      <c r="CZ836" s="2"/>
      <c r="DA836" s="2"/>
      <c r="DB836" s="2"/>
      <c r="DC836" s="2"/>
      <c r="DD836" s="2"/>
      <c r="DE836" s="2"/>
      <c r="DF836" s="2"/>
      <c r="DG836" s="2"/>
      <c r="DH836" s="2"/>
      <c r="DI836" s="2"/>
      <c r="DJ836" s="2"/>
      <c r="DK836" s="2"/>
      <c r="DL836" s="2"/>
      <c r="DM836" s="2"/>
      <c r="DN836" s="2"/>
      <c r="DO836" s="2"/>
      <c r="DP836" s="2"/>
      <c r="DQ836" s="2"/>
      <c r="DR836" s="2"/>
      <c r="DS836" s="2"/>
      <c r="DT836" s="2"/>
      <c r="DU836" s="2"/>
      <c r="DV836" s="2"/>
      <c r="DW836" s="2"/>
      <c r="DX836" s="2"/>
      <c r="DY836" s="2"/>
      <c r="DZ836" s="2"/>
      <c r="EA836" s="2"/>
      <c r="EB836" s="2"/>
      <c r="EC836" s="2"/>
      <c r="ED836" s="2"/>
      <c r="EE836" s="2"/>
      <c r="EF836" s="2"/>
      <c r="EG836" s="2"/>
      <c r="EH836" s="2"/>
      <c r="EI836" s="2"/>
      <c r="EJ836" s="2"/>
      <c r="EK836" s="2"/>
      <c r="EL836" s="2"/>
      <c r="EM836" s="2"/>
      <c r="EN836" s="2"/>
      <c r="EO836" s="2"/>
      <c r="EP836" s="2"/>
      <c r="EQ836" s="2"/>
      <c r="ER836" s="2"/>
      <c r="ES836" s="2"/>
      <c r="ET836" s="2"/>
      <c r="EU836" s="2"/>
      <c r="EV836" s="2"/>
      <c r="EW836" s="2"/>
      <c r="EX836" s="2"/>
      <c r="EY836" s="2"/>
      <c r="EZ836" s="2"/>
      <c r="FA836" s="2"/>
      <c r="FB836" s="2"/>
      <c r="FC836" s="2"/>
      <c r="FD836" s="2"/>
      <c r="FE836" s="2"/>
      <c r="FF836" s="2"/>
      <c r="FG836" s="2"/>
      <c r="FH836" s="2"/>
      <c r="FI836" s="2"/>
      <c r="FJ836" s="2"/>
      <c r="FK836" s="2"/>
      <c r="FL836" s="2"/>
      <c r="FM836" s="2"/>
      <c r="FN836" s="2"/>
      <c r="FO836" s="2"/>
      <c r="FP836" s="2"/>
      <c r="FQ836" s="2"/>
      <c r="FR836" s="2"/>
      <c r="FS836" s="2"/>
      <c r="FT836" s="2"/>
      <c r="FU836" s="2"/>
      <c r="FV836" s="2"/>
      <c r="FW836" s="2"/>
      <c r="FX836" s="2"/>
      <c r="FY836" s="2"/>
      <c r="FZ836" s="2"/>
      <c r="GA836" s="2"/>
      <c r="GB836" s="2"/>
      <c r="GC836" s="2"/>
      <c r="GD836" s="2"/>
      <c r="GE836" s="2"/>
      <c r="GF836" s="2"/>
      <c r="GG836" s="2"/>
      <c r="GH836" s="2"/>
      <c r="GI836" s="2"/>
      <c r="GJ836" s="2"/>
      <c r="GK836" s="2"/>
      <c r="GL836" s="2"/>
      <c r="GM836" s="2"/>
      <c r="GN836" s="2"/>
      <c r="GO836" s="2"/>
      <c r="GP836" s="2"/>
    </row>
    <row r="837" spans="6:198" s="1" customFormat="1" ht="13.5" customHeight="1" thickBot="1">
      <c r="F837" s="418"/>
      <c r="G837" s="419"/>
      <c r="H837" s="419"/>
      <c r="I837" s="419"/>
      <c r="J837" s="419"/>
      <c r="K837" s="419"/>
      <c r="L837" s="419"/>
      <c r="M837" s="419"/>
      <c r="N837" s="419"/>
      <c r="O837" s="419"/>
      <c r="P837" s="419"/>
      <c r="Q837" s="419"/>
      <c r="R837" s="419"/>
      <c r="S837" s="419"/>
      <c r="T837" s="419"/>
      <c r="U837" s="419"/>
      <c r="V837" s="419"/>
      <c r="W837" s="419"/>
      <c r="X837" s="419"/>
      <c r="Y837" s="419"/>
      <c r="Z837" s="419"/>
      <c r="AA837" s="419"/>
      <c r="AB837" s="419"/>
      <c r="AC837" s="419"/>
      <c r="AD837" s="419"/>
      <c r="AE837" s="419"/>
      <c r="AF837" s="419"/>
      <c r="AG837" s="419"/>
      <c r="AH837" s="419"/>
      <c r="AI837" s="419"/>
      <c r="AJ837" s="419"/>
      <c r="AK837" s="419"/>
      <c r="AL837" s="419"/>
      <c r="AM837" s="419"/>
      <c r="AN837" s="419"/>
      <c r="AO837" s="419"/>
      <c r="AP837" s="419"/>
      <c r="AQ837" s="419"/>
      <c r="AR837" s="419"/>
      <c r="AS837" s="419"/>
      <c r="AT837" s="419"/>
      <c r="AU837" s="419"/>
      <c r="AV837" s="419"/>
      <c r="AW837" s="419"/>
      <c r="AX837" s="419"/>
      <c r="AY837" s="419"/>
      <c r="AZ837" s="419"/>
      <c r="BA837" s="419"/>
      <c r="BB837" s="419"/>
      <c r="BC837" s="419"/>
      <c r="BD837" s="419"/>
      <c r="BE837" s="420"/>
      <c r="BF837" s="420"/>
      <c r="BG837" s="420"/>
      <c r="BH837" s="420"/>
      <c r="BI837" s="419"/>
      <c r="BJ837" s="419"/>
      <c r="BK837" s="192"/>
      <c r="BR837" s="2"/>
      <c r="BS837" s="2"/>
      <c r="BT837" s="2"/>
      <c r="BU837" s="2"/>
      <c r="BV837" s="2"/>
      <c r="BW837" s="2"/>
      <c r="BX837" s="2"/>
      <c r="BY837" s="2"/>
      <c r="BZ837" s="2"/>
      <c r="CA837" s="2"/>
      <c r="CB837" s="2"/>
      <c r="CC837" s="2"/>
      <c r="CD837" s="2"/>
      <c r="CE837" s="2"/>
      <c r="CF837" s="2"/>
      <c r="CG837" s="2"/>
      <c r="CH837" s="2"/>
      <c r="CI837" s="2"/>
      <c r="CJ837" s="2"/>
      <c r="CK837" s="2"/>
      <c r="CL837" s="2"/>
      <c r="CM837" s="2"/>
      <c r="CN837" s="2"/>
      <c r="CO837" s="2"/>
      <c r="CP837" s="2"/>
      <c r="CQ837" s="2"/>
      <c r="CR837" s="2"/>
      <c r="CS837" s="2"/>
      <c r="CT837" s="2"/>
      <c r="CU837" s="2"/>
      <c r="CV837" s="2"/>
      <c r="CW837" s="2"/>
      <c r="CX837" s="2"/>
      <c r="CY837" s="2"/>
      <c r="CZ837" s="2"/>
      <c r="DA837" s="2"/>
      <c r="DB837" s="2"/>
      <c r="DC837" s="2"/>
      <c r="DD837" s="2"/>
      <c r="DE837" s="2"/>
      <c r="DF837" s="2"/>
      <c r="DG837" s="2"/>
      <c r="DH837" s="2"/>
      <c r="DI837" s="2"/>
      <c r="DJ837" s="2"/>
      <c r="DK837" s="2"/>
      <c r="DL837" s="2"/>
      <c r="DM837" s="2"/>
      <c r="DN837" s="2"/>
      <c r="DO837" s="2"/>
      <c r="DP837" s="2"/>
      <c r="DQ837" s="2"/>
      <c r="DR837" s="2"/>
      <c r="DS837" s="2"/>
      <c r="DT837" s="2"/>
      <c r="DU837" s="2"/>
      <c r="DV837" s="2"/>
      <c r="DW837" s="2"/>
      <c r="DX837" s="2"/>
      <c r="DY837" s="2"/>
      <c r="DZ837" s="2"/>
      <c r="EA837" s="2"/>
      <c r="EB837" s="2"/>
      <c r="EC837" s="2"/>
      <c r="ED837" s="2"/>
      <c r="EE837" s="2"/>
      <c r="EF837" s="2"/>
      <c r="EG837" s="2"/>
      <c r="EH837" s="2"/>
      <c r="EI837" s="2"/>
      <c r="EJ837" s="2"/>
      <c r="EK837" s="2"/>
      <c r="EL837" s="2"/>
      <c r="EM837" s="2"/>
      <c r="EN837" s="2"/>
      <c r="EO837" s="2"/>
      <c r="EP837" s="2"/>
      <c r="EQ837" s="2"/>
      <c r="ER837" s="2"/>
      <c r="ES837" s="2"/>
      <c r="ET837" s="2"/>
      <c r="EU837" s="2"/>
      <c r="EV837" s="2"/>
      <c r="EW837" s="2"/>
      <c r="EX837" s="2"/>
      <c r="EY837" s="2"/>
      <c r="EZ837" s="2"/>
      <c r="FA837" s="2"/>
      <c r="FB837" s="2"/>
      <c r="FC837" s="2"/>
      <c r="FD837" s="2"/>
      <c r="FE837" s="2"/>
      <c r="FF837" s="2"/>
      <c r="FG837" s="2"/>
      <c r="FH837" s="2"/>
      <c r="FI837" s="2"/>
      <c r="FJ837" s="2"/>
      <c r="FK837" s="2"/>
      <c r="FL837" s="2"/>
      <c r="FM837" s="2"/>
      <c r="FN837" s="2"/>
      <c r="FO837" s="2"/>
      <c r="FP837" s="2"/>
      <c r="FQ837" s="2"/>
      <c r="FR837" s="2"/>
      <c r="FS837" s="2"/>
      <c r="FT837" s="2"/>
      <c r="FU837" s="2"/>
      <c r="FV837" s="2"/>
      <c r="FW837" s="2"/>
      <c r="FX837" s="2"/>
      <c r="FY837" s="2"/>
      <c r="FZ837" s="2"/>
      <c r="GA837" s="2"/>
      <c r="GB837" s="2"/>
      <c r="GC837" s="2"/>
      <c r="GD837" s="2"/>
      <c r="GE837" s="2"/>
      <c r="GF837" s="2"/>
      <c r="GG837" s="2"/>
      <c r="GH837" s="2"/>
      <c r="GI837" s="2"/>
      <c r="GJ837" s="2"/>
      <c r="GK837" s="2"/>
      <c r="GL837" s="2"/>
      <c r="GM837" s="2"/>
      <c r="GN837" s="2"/>
      <c r="GO837" s="2"/>
      <c r="GP837" s="2"/>
    </row>
    <row r="838" spans="6:198" s="1" customFormat="1" ht="18" customHeight="1">
      <c r="F838" s="550" t="str">
        <f>[2]Setup!$B$5</f>
        <v>Precise Mortgage Funding 2018-2B plc</v>
      </c>
      <c r="G838" s="550"/>
      <c r="H838" s="550"/>
      <c r="I838" s="550"/>
      <c r="J838" s="550"/>
      <c r="K838" s="550"/>
      <c r="L838" s="550"/>
      <c r="M838" s="550"/>
      <c r="N838" s="550"/>
      <c r="O838" s="550"/>
      <c r="P838" s="550"/>
      <c r="Q838" s="550"/>
      <c r="R838" s="550"/>
      <c r="S838" s="550"/>
      <c r="T838" s="550"/>
      <c r="U838" s="550"/>
      <c r="V838" s="550"/>
      <c r="W838" s="550"/>
      <c r="X838" s="550"/>
      <c r="Y838" s="550"/>
      <c r="Z838" s="550"/>
      <c r="AA838" s="550"/>
      <c r="AB838" s="550"/>
      <c r="AC838" s="550"/>
      <c r="AD838" s="550"/>
      <c r="AE838" s="550"/>
      <c r="AF838" s="550"/>
      <c r="AG838" s="550"/>
      <c r="AH838" s="550"/>
      <c r="AI838" s="550"/>
      <c r="AJ838" s="550"/>
      <c r="AK838" s="550"/>
      <c r="AL838" s="550"/>
      <c r="AM838" s="550"/>
      <c r="AN838" s="550"/>
      <c r="AO838" s="550"/>
      <c r="AP838" s="550"/>
      <c r="AQ838" s="550"/>
      <c r="AR838" s="550"/>
      <c r="AS838" s="550"/>
      <c r="AT838" s="550"/>
      <c r="AU838" s="550"/>
      <c r="AV838" s="550"/>
      <c r="AW838" s="550"/>
      <c r="AX838" s="550"/>
      <c r="AY838" s="550"/>
      <c r="AZ838" s="550"/>
      <c r="BA838" s="550"/>
      <c r="BB838" s="550"/>
      <c r="BC838" s="550"/>
      <c r="BD838" s="550"/>
      <c r="BE838" s="550"/>
      <c r="BF838" s="550"/>
      <c r="BG838" s="550"/>
      <c r="BH838" s="550"/>
      <c r="BI838" s="550"/>
      <c r="BJ838" s="550"/>
      <c r="BK838" s="550"/>
      <c r="BR838" s="2"/>
      <c r="BS838" s="2"/>
      <c r="BT838" s="2"/>
      <c r="BU838" s="2"/>
      <c r="BV838" s="2"/>
      <c r="BW838" s="2"/>
      <c r="BX838" s="2"/>
      <c r="BY838" s="2"/>
      <c r="BZ838" s="2"/>
      <c r="CA838" s="2"/>
      <c r="CB838" s="2"/>
      <c r="CC838" s="2"/>
      <c r="CD838" s="2"/>
      <c r="CE838" s="2"/>
      <c r="CF838" s="2"/>
      <c r="CG838" s="2"/>
      <c r="CH838" s="2"/>
      <c r="CI838" s="2"/>
      <c r="CJ838" s="2"/>
      <c r="CK838" s="2"/>
      <c r="CL838" s="2"/>
      <c r="CM838" s="2"/>
      <c r="CN838" s="2"/>
      <c r="CO838" s="2"/>
      <c r="CP838" s="2"/>
      <c r="CQ838" s="2"/>
      <c r="CR838" s="2"/>
      <c r="CS838" s="2"/>
      <c r="CT838" s="2"/>
      <c r="CU838" s="2"/>
      <c r="CV838" s="2"/>
      <c r="CW838" s="2"/>
      <c r="CX838" s="2"/>
      <c r="CY838" s="2"/>
      <c r="CZ838" s="2"/>
      <c r="DA838" s="2"/>
      <c r="DB838" s="2"/>
      <c r="DC838" s="2"/>
      <c r="DD838" s="2"/>
      <c r="DE838" s="2"/>
      <c r="DF838" s="2"/>
      <c r="DG838" s="2"/>
      <c r="DH838" s="2"/>
      <c r="DI838" s="2"/>
      <c r="DJ838" s="2"/>
      <c r="DK838" s="2"/>
      <c r="DL838" s="2"/>
      <c r="DM838" s="2"/>
      <c r="DN838" s="2"/>
      <c r="DO838" s="2"/>
      <c r="DP838" s="2"/>
      <c r="DQ838" s="2"/>
      <c r="DR838" s="2"/>
      <c r="DS838" s="2"/>
      <c r="DT838" s="2"/>
      <c r="DU838" s="2"/>
      <c r="DV838" s="2"/>
      <c r="DW838" s="2"/>
      <c r="DX838" s="2"/>
      <c r="DY838" s="2"/>
      <c r="DZ838" s="2"/>
      <c r="EA838" s="2"/>
      <c r="EB838" s="2"/>
      <c r="EC838" s="2"/>
      <c r="ED838" s="2"/>
      <c r="EE838" s="2"/>
      <c r="EF838" s="2"/>
      <c r="EG838" s="2"/>
      <c r="EH838" s="2"/>
      <c r="EI838" s="2"/>
      <c r="EJ838" s="2"/>
      <c r="EK838" s="2"/>
      <c r="EL838" s="2"/>
      <c r="EM838" s="2"/>
      <c r="EN838" s="2"/>
      <c r="EO838" s="2"/>
      <c r="EP838" s="2"/>
      <c r="EQ838" s="2"/>
      <c r="ER838" s="2"/>
      <c r="ES838" s="2"/>
      <c r="ET838" s="2"/>
      <c r="EU838" s="2"/>
      <c r="EV838" s="2"/>
      <c r="EW838" s="2"/>
      <c r="EX838" s="2"/>
      <c r="EY838" s="2"/>
      <c r="EZ838" s="2"/>
      <c r="FA838" s="2"/>
      <c r="FB838" s="2"/>
      <c r="FC838" s="2"/>
      <c r="FD838" s="2"/>
      <c r="FE838" s="2"/>
      <c r="FF838" s="2"/>
      <c r="FG838" s="2"/>
      <c r="FH838" s="2"/>
      <c r="FI838" s="2"/>
      <c r="FJ838" s="2"/>
      <c r="FK838" s="2"/>
      <c r="FL838" s="2"/>
      <c r="FM838" s="2"/>
      <c r="FN838" s="2"/>
      <c r="FO838" s="2"/>
      <c r="FP838" s="2"/>
      <c r="FQ838" s="2"/>
      <c r="FR838" s="2"/>
      <c r="FS838" s="2"/>
      <c r="FT838" s="2"/>
      <c r="FU838" s="2"/>
      <c r="FV838" s="2"/>
      <c r="FW838" s="2"/>
      <c r="FX838" s="2"/>
      <c r="FY838" s="2"/>
      <c r="FZ838" s="2"/>
      <c r="GA838" s="2"/>
      <c r="GB838" s="2"/>
      <c r="GC838" s="2"/>
      <c r="GD838" s="2"/>
      <c r="GE838" s="2"/>
      <c r="GF838" s="2"/>
      <c r="GG838" s="2"/>
      <c r="GH838" s="2"/>
      <c r="GI838" s="2"/>
      <c r="GJ838" s="2"/>
      <c r="GK838" s="2"/>
      <c r="GL838" s="2"/>
      <c r="GM838" s="2"/>
      <c r="GN838" s="2"/>
      <c r="GO838" s="2"/>
      <c r="GP838" s="2"/>
    </row>
    <row r="839" spans="6:198" s="1" customFormat="1" ht="15" customHeight="1">
      <c r="F839" s="551" t="s">
        <v>1</v>
      </c>
      <c r="G839" s="551"/>
      <c r="H839" s="551"/>
      <c r="I839" s="551"/>
      <c r="J839" s="551"/>
      <c r="K839" s="551"/>
      <c r="L839" s="551"/>
      <c r="M839" s="551"/>
      <c r="N839" s="551"/>
      <c r="O839" s="551"/>
      <c r="P839" s="551"/>
      <c r="Q839" s="551"/>
      <c r="R839" s="551"/>
      <c r="S839" s="551"/>
      <c r="T839" s="551"/>
      <c r="U839" s="551"/>
      <c r="V839" s="551"/>
      <c r="W839" s="551"/>
      <c r="X839" s="551"/>
      <c r="Y839" s="551"/>
      <c r="Z839" s="551"/>
      <c r="AA839" s="551"/>
      <c r="AB839" s="551"/>
      <c r="AC839" s="551"/>
      <c r="AD839" s="551"/>
      <c r="AE839" s="551"/>
      <c r="AF839" s="551"/>
      <c r="AG839" s="551"/>
      <c r="AH839" s="551"/>
      <c r="AI839" s="551"/>
      <c r="AJ839" s="551"/>
      <c r="AK839" s="551"/>
      <c r="AL839" s="551"/>
      <c r="AM839" s="551"/>
      <c r="AN839" s="551"/>
      <c r="AO839" s="551"/>
      <c r="AP839" s="551"/>
      <c r="AQ839" s="551"/>
      <c r="AR839" s="551"/>
      <c r="AS839" s="551"/>
      <c r="AT839" s="551"/>
      <c r="AU839" s="551"/>
      <c r="AV839" s="551"/>
      <c r="AW839" s="551"/>
      <c r="AX839" s="551"/>
      <c r="AY839" s="551"/>
      <c r="AZ839" s="551"/>
      <c r="BA839" s="551"/>
      <c r="BB839" s="551"/>
      <c r="BC839" s="551"/>
      <c r="BD839" s="551"/>
      <c r="BE839" s="551"/>
      <c r="BF839" s="551"/>
      <c r="BG839" s="551"/>
      <c r="BH839" s="551"/>
      <c r="BI839" s="551"/>
      <c r="BJ839" s="551"/>
      <c r="BK839" s="551"/>
      <c r="BR839" s="2"/>
      <c r="BS839" s="2"/>
      <c r="BT839" s="2"/>
      <c r="BU839" s="2"/>
      <c r="BV839" s="2"/>
      <c r="BW839" s="2"/>
      <c r="BX839" s="2"/>
      <c r="BY839" s="2"/>
      <c r="BZ839" s="2"/>
      <c r="CA839" s="2"/>
      <c r="CB839" s="2"/>
      <c r="CC839" s="2"/>
      <c r="CD839" s="2"/>
      <c r="CE839" s="2"/>
      <c r="CF839" s="2"/>
      <c r="CG839" s="2"/>
      <c r="CH839" s="2"/>
      <c r="CI839" s="2"/>
      <c r="CJ839" s="2"/>
      <c r="CK839" s="2"/>
      <c r="CL839" s="2"/>
      <c r="CM839" s="2"/>
      <c r="CN839" s="2"/>
      <c r="CO839" s="2"/>
      <c r="CP839" s="2"/>
      <c r="CQ839" s="2"/>
      <c r="CR839" s="2"/>
      <c r="CS839" s="2"/>
      <c r="CT839" s="2"/>
      <c r="CU839" s="2"/>
      <c r="CV839" s="2"/>
      <c r="CW839" s="2"/>
      <c r="CX839" s="2"/>
      <c r="CY839" s="2"/>
      <c r="CZ839" s="2"/>
      <c r="DA839" s="2"/>
      <c r="DB839" s="2"/>
      <c r="DC839" s="2"/>
      <c r="DD839" s="2"/>
      <c r="DE839" s="2"/>
      <c r="DF839" s="2"/>
      <c r="DG839" s="2"/>
      <c r="DH839" s="2"/>
      <c r="DI839" s="2"/>
      <c r="DJ839" s="2"/>
      <c r="DK839" s="2"/>
      <c r="DL839" s="2"/>
      <c r="DM839" s="2"/>
      <c r="DN839" s="2"/>
      <c r="DO839" s="2"/>
      <c r="DP839" s="2"/>
      <c r="DQ839" s="2"/>
      <c r="DR839" s="2"/>
      <c r="DS839" s="2"/>
      <c r="DT839" s="2"/>
      <c r="DU839" s="2"/>
      <c r="DV839" s="2"/>
      <c r="DW839" s="2"/>
      <c r="DX839" s="2"/>
      <c r="DY839" s="2"/>
      <c r="DZ839" s="2"/>
      <c r="EA839" s="2"/>
      <c r="EB839" s="2"/>
      <c r="EC839" s="2"/>
      <c r="ED839" s="2"/>
      <c r="EE839" s="2"/>
      <c r="EF839" s="2"/>
      <c r="EG839" s="2"/>
      <c r="EH839" s="2"/>
      <c r="EI839" s="2"/>
      <c r="EJ839" s="2"/>
      <c r="EK839" s="2"/>
      <c r="EL839" s="2"/>
      <c r="EM839" s="2"/>
      <c r="EN839" s="2"/>
      <c r="EO839" s="2"/>
      <c r="EP839" s="2"/>
      <c r="EQ839" s="2"/>
      <c r="ER839" s="2"/>
      <c r="ES839" s="2"/>
      <c r="ET839" s="2"/>
      <c r="EU839" s="2"/>
      <c r="EV839" s="2"/>
      <c r="EW839" s="2"/>
      <c r="EX839" s="2"/>
      <c r="EY839" s="2"/>
      <c r="EZ839" s="2"/>
      <c r="FA839" s="2"/>
      <c r="FB839" s="2"/>
      <c r="FC839" s="2"/>
      <c r="FD839" s="2"/>
      <c r="FE839" s="2"/>
      <c r="FF839" s="2"/>
      <c r="FG839" s="2"/>
      <c r="FH839" s="2"/>
      <c r="FI839" s="2"/>
      <c r="FJ839" s="2"/>
      <c r="FK839" s="2"/>
      <c r="FL839" s="2"/>
      <c r="FM839" s="2"/>
      <c r="FN839" s="2"/>
      <c r="FO839" s="2"/>
      <c r="FP839" s="2"/>
      <c r="FQ839" s="2"/>
      <c r="FR839" s="2"/>
      <c r="FS839" s="2"/>
      <c r="FT839" s="2"/>
      <c r="FU839" s="2"/>
      <c r="FV839" s="2"/>
      <c r="FW839" s="2"/>
      <c r="FX839" s="2"/>
      <c r="FY839" s="2"/>
      <c r="FZ839" s="2"/>
      <c r="GA839" s="2"/>
      <c r="GB839" s="2"/>
      <c r="GC839" s="2"/>
      <c r="GD839" s="2"/>
      <c r="GE839" s="2"/>
      <c r="GF839" s="2"/>
      <c r="GG839" s="2"/>
      <c r="GH839" s="2"/>
      <c r="GI839" s="2"/>
      <c r="GJ839" s="2"/>
      <c r="GK839" s="2"/>
      <c r="GL839" s="2"/>
      <c r="GM839" s="2"/>
      <c r="GN839" s="2"/>
      <c r="GO839" s="2"/>
      <c r="GP839" s="2"/>
    </row>
    <row r="840" spans="6:198" s="1" customFormat="1" ht="15" customHeight="1">
      <c r="F840" s="551" t="s">
        <v>2</v>
      </c>
      <c r="G840" s="551"/>
      <c r="H840" s="551"/>
      <c r="I840" s="551"/>
      <c r="J840" s="551"/>
      <c r="K840" s="551"/>
      <c r="L840" s="551"/>
      <c r="M840" s="551"/>
      <c r="N840" s="551"/>
      <c r="O840" s="551"/>
      <c r="P840" s="551"/>
      <c r="Q840" s="551"/>
      <c r="R840" s="551"/>
      <c r="S840" s="551"/>
      <c r="T840" s="551"/>
      <c r="U840" s="551"/>
      <c r="V840" s="551"/>
      <c r="W840" s="551"/>
      <c r="X840" s="551"/>
      <c r="Y840" s="551"/>
      <c r="Z840" s="551"/>
      <c r="AA840" s="551"/>
      <c r="AB840" s="551"/>
      <c r="AC840" s="551"/>
      <c r="AD840" s="551"/>
      <c r="AE840" s="551"/>
      <c r="AF840" s="551"/>
      <c r="AG840" s="551"/>
      <c r="AH840" s="551"/>
      <c r="AI840" s="551"/>
      <c r="AJ840" s="551"/>
      <c r="AK840" s="551"/>
      <c r="AL840" s="551"/>
      <c r="AM840" s="551"/>
      <c r="AN840" s="551"/>
      <c r="AO840" s="551"/>
      <c r="AP840" s="551"/>
      <c r="AQ840" s="551"/>
      <c r="AR840" s="551"/>
      <c r="AS840" s="551"/>
      <c r="AT840" s="551"/>
      <c r="AU840" s="551"/>
      <c r="AV840" s="551"/>
      <c r="AW840" s="551"/>
      <c r="AX840" s="551"/>
      <c r="AY840" s="551"/>
      <c r="AZ840" s="551"/>
      <c r="BA840" s="551"/>
      <c r="BB840" s="551"/>
      <c r="BC840" s="551"/>
      <c r="BD840" s="551"/>
      <c r="BE840" s="551"/>
      <c r="BF840" s="551"/>
      <c r="BG840" s="551"/>
      <c r="BH840" s="551"/>
      <c r="BI840" s="551"/>
      <c r="BJ840" s="551"/>
      <c r="BK840" s="551"/>
      <c r="BR840" s="2"/>
      <c r="BS840" s="2"/>
      <c r="BT840" s="2"/>
      <c r="BU840" s="2"/>
      <c r="BV840" s="2"/>
      <c r="BW840" s="2"/>
      <c r="BX840" s="2"/>
      <c r="BY840" s="2"/>
      <c r="BZ840" s="2"/>
      <c r="CA840" s="2"/>
      <c r="CB840" s="2"/>
      <c r="CC840" s="2"/>
      <c r="CD840" s="2"/>
      <c r="CE840" s="2"/>
      <c r="CF840" s="2"/>
      <c r="CG840" s="2"/>
      <c r="CH840" s="2"/>
      <c r="CI840" s="2"/>
      <c r="CJ840" s="2"/>
      <c r="CK840" s="2"/>
      <c r="CL840" s="2"/>
      <c r="CM840" s="2"/>
      <c r="CN840" s="2"/>
      <c r="CO840" s="2"/>
      <c r="CP840" s="2"/>
      <c r="CQ840" s="2"/>
      <c r="CR840" s="2"/>
      <c r="CS840" s="2"/>
      <c r="CT840" s="2"/>
      <c r="CU840" s="2"/>
      <c r="CV840" s="2"/>
      <c r="CW840" s="2"/>
      <c r="CX840" s="2"/>
      <c r="CY840" s="2"/>
      <c r="CZ840" s="2"/>
      <c r="DA840" s="2"/>
      <c r="DB840" s="2"/>
      <c r="DC840" s="2"/>
      <c r="DD840" s="2"/>
      <c r="DE840" s="2"/>
      <c r="DF840" s="2"/>
      <c r="DG840" s="2"/>
      <c r="DH840" s="2"/>
      <c r="DI840" s="2"/>
      <c r="DJ840" s="2"/>
      <c r="DK840" s="2"/>
      <c r="DL840" s="2"/>
      <c r="DM840" s="2"/>
      <c r="DN840" s="2"/>
      <c r="DO840" s="2"/>
      <c r="DP840" s="2"/>
      <c r="DQ840" s="2"/>
      <c r="DR840" s="2"/>
      <c r="DS840" s="2"/>
      <c r="DT840" s="2"/>
      <c r="DU840" s="2"/>
      <c r="DV840" s="2"/>
      <c r="DW840" s="2"/>
      <c r="DX840" s="2"/>
      <c r="DY840" s="2"/>
      <c r="DZ840" s="2"/>
      <c r="EA840" s="2"/>
      <c r="EB840" s="2"/>
      <c r="EC840" s="2"/>
      <c r="ED840" s="2"/>
      <c r="EE840" s="2"/>
      <c r="EF840" s="2"/>
      <c r="EG840" s="2"/>
      <c r="EH840" s="2"/>
      <c r="EI840" s="2"/>
      <c r="EJ840" s="2"/>
      <c r="EK840" s="2"/>
      <c r="EL840" s="2"/>
      <c r="EM840" s="2"/>
      <c r="EN840" s="2"/>
      <c r="EO840" s="2"/>
      <c r="EP840" s="2"/>
      <c r="EQ840" s="2"/>
      <c r="ER840" s="2"/>
      <c r="ES840" s="2"/>
      <c r="ET840" s="2"/>
      <c r="EU840" s="2"/>
      <c r="EV840" s="2"/>
      <c r="EW840" s="2"/>
      <c r="EX840" s="2"/>
      <c r="EY840" s="2"/>
      <c r="EZ840" s="2"/>
      <c r="FA840" s="2"/>
      <c r="FB840" s="2"/>
      <c r="FC840" s="2"/>
      <c r="FD840" s="2"/>
      <c r="FE840" s="2"/>
      <c r="FF840" s="2"/>
      <c r="FG840" s="2"/>
      <c r="FH840" s="2"/>
      <c r="FI840" s="2"/>
      <c r="FJ840" s="2"/>
      <c r="FK840" s="2"/>
      <c r="FL840" s="2"/>
      <c r="FM840" s="2"/>
      <c r="FN840" s="2"/>
      <c r="FO840" s="2"/>
      <c r="FP840" s="2"/>
      <c r="FQ840" s="2"/>
      <c r="FR840" s="2"/>
      <c r="FS840" s="2"/>
      <c r="FT840" s="2"/>
      <c r="FU840" s="2"/>
      <c r="FV840" s="2"/>
      <c r="FW840" s="2"/>
      <c r="FX840" s="2"/>
      <c r="FY840" s="2"/>
      <c r="FZ840" s="2"/>
      <c r="GA840" s="2"/>
      <c r="GB840" s="2"/>
      <c r="GC840" s="2"/>
      <c r="GD840" s="2"/>
      <c r="GE840" s="2"/>
      <c r="GF840" s="2"/>
      <c r="GG840" s="2"/>
      <c r="GH840" s="2"/>
      <c r="GI840" s="2"/>
      <c r="GJ840" s="2"/>
      <c r="GK840" s="2"/>
      <c r="GL840" s="2"/>
      <c r="GM840" s="2"/>
      <c r="GN840" s="2"/>
      <c r="GO840" s="2"/>
      <c r="GP840" s="2"/>
    </row>
    <row r="841" spans="6:198" s="1" customFormat="1" ht="13.5" customHeight="1" thickBot="1">
      <c r="F841" s="552">
        <f>[1]Input!$C$112</f>
        <v>43211</v>
      </c>
      <c r="G841" s="552"/>
      <c r="H841" s="552"/>
      <c r="I841" s="552"/>
      <c r="J841" s="552"/>
      <c r="K841" s="552"/>
      <c r="L841" s="552"/>
      <c r="M841" s="552"/>
      <c r="N841" s="552"/>
      <c r="O841" s="552"/>
      <c r="P841" s="552"/>
      <c r="Q841" s="552"/>
      <c r="R841" s="552"/>
      <c r="S841" s="552"/>
      <c r="T841" s="552"/>
      <c r="U841" s="552"/>
      <c r="V841" s="552"/>
      <c r="W841" s="552"/>
      <c r="X841" s="552"/>
      <c r="Y841" s="552"/>
      <c r="Z841" s="552"/>
      <c r="AA841" s="552"/>
      <c r="AB841" s="552"/>
      <c r="AC841" s="552"/>
      <c r="AD841" s="552"/>
      <c r="AE841" s="552"/>
      <c r="AF841" s="552"/>
      <c r="AG841" s="552"/>
      <c r="AH841" s="552"/>
      <c r="AI841" s="552"/>
      <c r="AJ841" s="552"/>
      <c r="AK841" s="552"/>
      <c r="AL841" s="552"/>
      <c r="AM841" s="552"/>
      <c r="AN841" s="552"/>
      <c r="AO841" s="552"/>
      <c r="AP841" s="552"/>
      <c r="AQ841" s="552"/>
      <c r="AR841" s="552"/>
      <c r="AS841" s="552"/>
      <c r="AT841" s="552"/>
      <c r="AU841" s="552"/>
      <c r="AV841" s="552"/>
      <c r="AW841" s="552"/>
      <c r="AX841" s="552"/>
      <c r="AY841" s="552"/>
      <c r="AZ841" s="552"/>
      <c r="BA841" s="552"/>
      <c r="BB841" s="552"/>
      <c r="BC841" s="552"/>
      <c r="BD841" s="552"/>
      <c r="BE841" s="552"/>
      <c r="BF841" s="552"/>
      <c r="BG841" s="552"/>
      <c r="BH841" s="552"/>
      <c r="BI841" s="552"/>
      <c r="BJ841" s="552"/>
      <c r="BK841" s="552"/>
      <c r="BR841" s="2"/>
      <c r="BS841" s="2"/>
      <c r="BT841" s="2"/>
      <c r="BU841" s="2"/>
      <c r="BV841" s="2"/>
      <c r="BW841" s="2"/>
      <c r="BX841" s="2"/>
      <c r="BY841" s="2"/>
      <c r="BZ841" s="2"/>
      <c r="CA841" s="2"/>
      <c r="CB841" s="2"/>
      <c r="CC841" s="2"/>
      <c r="CD841" s="2"/>
      <c r="CE841" s="2"/>
      <c r="CF841" s="2"/>
      <c r="CG841" s="2"/>
      <c r="CH841" s="2"/>
      <c r="CI841" s="2"/>
      <c r="CJ841" s="2"/>
      <c r="CK841" s="2"/>
      <c r="CL841" s="2"/>
      <c r="CM841" s="2"/>
      <c r="CN841" s="2"/>
      <c r="CO841" s="2"/>
      <c r="CP841" s="2"/>
      <c r="CQ841" s="2"/>
      <c r="CR841" s="2"/>
      <c r="CS841" s="2"/>
      <c r="CT841" s="2"/>
      <c r="CU841" s="2"/>
      <c r="CV841" s="2"/>
      <c r="CW841" s="2"/>
      <c r="CX841" s="2"/>
      <c r="CY841" s="2"/>
      <c r="CZ841" s="2"/>
      <c r="DA841" s="2"/>
      <c r="DB841" s="2"/>
      <c r="DC841" s="2"/>
      <c r="DD841" s="2"/>
      <c r="DE841" s="2"/>
      <c r="DF841" s="2"/>
      <c r="DG841" s="2"/>
      <c r="DH841" s="2"/>
      <c r="DI841" s="2"/>
      <c r="DJ841" s="2"/>
      <c r="DK841" s="2"/>
      <c r="DL841" s="2"/>
      <c r="DM841" s="2"/>
      <c r="DN841" s="2"/>
      <c r="DO841" s="2"/>
      <c r="DP841" s="2"/>
      <c r="DQ841" s="2"/>
      <c r="DR841" s="2"/>
      <c r="DS841" s="2"/>
      <c r="DT841" s="2"/>
      <c r="DU841" s="2"/>
      <c r="DV841" s="2"/>
      <c r="DW841" s="2"/>
      <c r="DX841" s="2"/>
      <c r="DY841" s="2"/>
      <c r="DZ841" s="2"/>
      <c r="EA841" s="2"/>
      <c r="EB841" s="2"/>
      <c r="EC841" s="2"/>
      <c r="ED841" s="2"/>
      <c r="EE841" s="2"/>
      <c r="EF841" s="2"/>
      <c r="EG841" s="2"/>
      <c r="EH841" s="2"/>
      <c r="EI841" s="2"/>
      <c r="EJ841" s="2"/>
      <c r="EK841" s="2"/>
      <c r="EL841" s="2"/>
      <c r="EM841" s="2"/>
      <c r="EN841" s="2"/>
      <c r="EO841" s="2"/>
      <c r="EP841" s="2"/>
      <c r="EQ841" s="2"/>
      <c r="ER841" s="2"/>
      <c r="ES841" s="2"/>
      <c r="ET841" s="2"/>
      <c r="EU841" s="2"/>
      <c r="EV841" s="2"/>
      <c r="EW841" s="2"/>
      <c r="EX841" s="2"/>
      <c r="EY841" s="2"/>
      <c r="EZ841" s="2"/>
      <c r="FA841" s="2"/>
      <c r="FB841" s="2"/>
      <c r="FC841" s="2"/>
      <c r="FD841" s="2"/>
      <c r="FE841" s="2"/>
      <c r="FF841" s="2"/>
      <c r="FG841" s="2"/>
      <c r="FH841" s="2"/>
      <c r="FI841" s="2"/>
      <c r="FJ841" s="2"/>
      <c r="FK841" s="2"/>
      <c r="FL841" s="2"/>
      <c r="FM841" s="2"/>
      <c r="FN841" s="2"/>
      <c r="FO841" s="2"/>
      <c r="FP841" s="2"/>
      <c r="FQ841" s="2"/>
      <c r="FR841" s="2"/>
      <c r="FS841" s="2"/>
      <c r="FT841" s="2"/>
      <c r="FU841" s="2"/>
      <c r="FV841" s="2"/>
      <c r="FW841" s="2"/>
      <c r="FX841" s="2"/>
      <c r="FY841" s="2"/>
      <c r="FZ841" s="2"/>
      <c r="GA841" s="2"/>
      <c r="GB841" s="2"/>
      <c r="GC841" s="2"/>
      <c r="GD841" s="2"/>
      <c r="GE841" s="2"/>
      <c r="GF841" s="2"/>
      <c r="GG841" s="2"/>
      <c r="GH841" s="2"/>
      <c r="GI841" s="2"/>
      <c r="GJ841" s="2"/>
      <c r="GK841" s="2"/>
      <c r="GL841" s="2"/>
      <c r="GM841" s="2"/>
      <c r="GN841" s="2"/>
      <c r="GO841" s="2"/>
      <c r="GP841" s="2"/>
    </row>
    <row r="842" spans="6:198" s="1" customFormat="1" ht="12.75" customHeight="1">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c r="AF842" s="4"/>
      <c r="AG842" s="4"/>
      <c r="AH842" s="4"/>
      <c r="AI842" s="4"/>
      <c r="AJ842" s="4"/>
      <c r="AK842" s="4"/>
      <c r="AL842" s="4"/>
      <c r="AM842" s="4"/>
      <c r="AN842" s="4"/>
      <c r="AO842" s="4"/>
      <c r="AP842" s="4"/>
      <c r="AQ842" s="4"/>
      <c r="AR842" s="4"/>
      <c r="AS842" s="4"/>
      <c r="AT842" s="4"/>
      <c r="AU842" s="4"/>
      <c r="AV842" s="4"/>
      <c r="AW842" s="4"/>
      <c r="AX842" s="4"/>
      <c r="AY842" s="4"/>
      <c r="AZ842" s="4"/>
      <c r="BA842" s="4"/>
      <c r="BB842" s="4"/>
      <c r="BC842" s="4"/>
      <c r="BD842" s="4"/>
      <c r="BE842" s="4"/>
      <c r="BF842" s="4"/>
      <c r="BG842" s="4"/>
      <c r="BH842" s="4"/>
      <c r="BI842" s="4"/>
      <c r="BJ842" s="4"/>
      <c r="BK842" s="4"/>
      <c r="BR842" s="2"/>
      <c r="BS842" s="2"/>
      <c r="BT842" s="2"/>
      <c r="BU842" s="2"/>
      <c r="BV842" s="2"/>
      <c r="BW842" s="2"/>
      <c r="BX842" s="2"/>
      <c r="BY842" s="2"/>
      <c r="BZ842" s="2"/>
      <c r="CA842" s="2"/>
      <c r="CB842" s="2"/>
      <c r="CC842" s="2"/>
      <c r="CD842" s="2"/>
      <c r="CE842" s="2"/>
      <c r="CF842" s="2"/>
      <c r="CG842" s="2"/>
      <c r="CH842" s="2"/>
      <c r="CI842" s="2"/>
      <c r="CJ842" s="2"/>
      <c r="CK842" s="2"/>
      <c r="CL842" s="2"/>
      <c r="CM842" s="2"/>
      <c r="CN842" s="2"/>
      <c r="CO842" s="2"/>
      <c r="CP842" s="2"/>
      <c r="CQ842" s="2"/>
      <c r="CR842" s="2"/>
      <c r="CS842" s="2"/>
      <c r="CT842" s="2"/>
      <c r="CU842" s="2"/>
      <c r="CV842" s="2"/>
      <c r="CW842" s="2"/>
      <c r="CX842" s="2"/>
      <c r="CY842" s="2"/>
      <c r="CZ842" s="2"/>
      <c r="DA842" s="2"/>
      <c r="DB842" s="2"/>
      <c r="DC842" s="2"/>
      <c r="DD842" s="2"/>
      <c r="DE842" s="2"/>
      <c r="DF842" s="2"/>
      <c r="DG842" s="2"/>
      <c r="DH842" s="2"/>
      <c r="DI842" s="2"/>
      <c r="DJ842" s="2"/>
      <c r="DK842" s="2"/>
      <c r="DL842" s="2"/>
      <c r="DM842" s="2"/>
      <c r="DN842" s="2"/>
      <c r="DO842" s="2"/>
      <c r="DP842" s="2"/>
      <c r="DQ842" s="2"/>
      <c r="DR842" s="2"/>
      <c r="DS842" s="2"/>
      <c r="DT842" s="2"/>
      <c r="DU842" s="2"/>
      <c r="DV842" s="2"/>
      <c r="DW842" s="2"/>
      <c r="DX842" s="2"/>
      <c r="DY842" s="2"/>
      <c r="DZ842" s="2"/>
      <c r="EA842" s="2"/>
      <c r="EB842" s="2"/>
      <c r="EC842" s="2"/>
      <c r="ED842" s="2"/>
      <c r="EE842" s="2"/>
      <c r="EF842" s="2"/>
      <c r="EG842" s="2"/>
      <c r="EH842" s="2"/>
      <c r="EI842" s="2"/>
      <c r="EJ842" s="2"/>
      <c r="EK842" s="2"/>
      <c r="EL842" s="2"/>
      <c r="EM842" s="2"/>
      <c r="EN842" s="2"/>
      <c r="EO842" s="2"/>
      <c r="EP842" s="2"/>
      <c r="EQ842" s="2"/>
      <c r="ER842" s="2"/>
      <c r="ES842" s="2"/>
      <c r="ET842" s="2"/>
      <c r="EU842" s="2"/>
      <c r="EV842" s="2"/>
      <c r="EW842" s="2"/>
      <c r="EX842" s="2"/>
      <c r="EY842" s="2"/>
      <c r="EZ842" s="2"/>
      <c r="FA842" s="2"/>
      <c r="FB842" s="2"/>
      <c r="FC842" s="2"/>
      <c r="FD842" s="2"/>
      <c r="FE842" s="2"/>
      <c r="FF842" s="2"/>
      <c r="FG842" s="2"/>
      <c r="FH842" s="2"/>
      <c r="FI842" s="2"/>
      <c r="FJ842" s="2"/>
      <c r="FK842" s="2"/>
      <c r="FL842" s="2"/>
      <c r="FM842" s="2"/>
      <c r="FN842" s="2"/>
      <c r="FO842" s="2"/>
      <c r="FP842" s="2"/>
      <c r="FQ842" s="2"/>
      <c r="FR842" s="2"/>
      <c r="FS842" s="2"/>
      <c r="FT842" s="2"/>
      <c r="FU842" s="2"/>
      <c r="FV842" s="2"/>
      <c r="FW842" s="2"/>
      <c r="FX842" s="2"/>
      <c r="FY842" s="2"/>
      <c r="FZ842" s="2"/>
      <c r="GA842" s="2"/>
      <c r="GB842" s="2"/>
      <c r="GC842" s="2"/>
      <c r="GD842" s="2"/>
      <c r="GE842" s="2"/>
      <c r="GF842" s="2"/>
      <c r="GG842" s="2"/>
      <c r="GH842" s="2"/>
      <c r="GI842" s="2"/>
      <c r="GJ842" s="2"/>
      <c r="GK842" s="2"/>
      <c r="GL842" s="2"/>
      <c r="GM842" s="2"/>
      <c r="GN842" s="2"/>
      <c r="GO842" s="2"/>
      <c r="GP842" s="2"/>
    </row>
    <row r="843" spans="6:198" s="1" customFormat="1" ht="12.75" customHeight="1">
      <c r="F843" s="579" t="s">
        <v>365</v>
      </c>
      <c r="G843" s="579"/>
      <c r="H843" s="579"/>
      <c r="I843" s="579"/>
      <c r="J843" s="579"/>
      <c r="K843" s="579"/>
      <c r="L843" s="579"/>
      <c r="M843" s="579"/>
      <c r="N843" s="579"/>
      <c r="O843" s="579"/>
      <c r="P843" s="579"/>
      <c r="Q843" s="579"/>
      <c r="R843" s="579"/>
      <c r="S843" s="579"/>
      <c r="T843" s="579"/>
      <c r="U843" s="579"/>
      <c r="V843" s="579"/>
      <c r="W843" s="579"/>
      <c r="X843" s="579"/>
      <c r="Y843" s="579"/>
      <c r="Z843" s="579"/>
      <c r="AA843" s="579"/>
      <c r="AB843" s="579"/>
      <c r="AC843" s="579"/>
      <c r="AD843" s="579"/>
      <c r="AE843" s="579"/>
      <c r="AF843" s="579"/>
      <c r="AG843" s="579"/>
      <c r="AH843" s="579"/>
      <c r="AI843" s="579"/>
      <c r="AJ843" s="579"/>
      <c r="AK843" s="579"/>
      <c r="AL843" s="579"/>
      <c r="AM843" s="579"/>
      <c r="AN843" s="579"/>
      <c r="AO843" s="579"/>
      <c r="AP843" s="579"/>
      <c r="AQ843" s="579"/>
      <c r="AR843" s="579"/>
      <c r="AS843" s="579"/>
      <c r="AT843" s="579"/>
      <c r="AU843" s="579"/>
      <c r="AV843" s="579"/>
      <c r="AW843" s="579"/>
      <c r="AX843" s="579"/>
      <c r="AY843" s="579"/>
      <c r="AZ843" s="579"/>
      <c r="BA843" s="579"/>
      <c r="BB843" s="579"/>
      <c r="BC843" s="579"/>
      <c r="BD843" s="579"/>
      <c r="BE843" s="579"/>
      <c r="BF843" s="579"/>
      <c r="BG843" s="579"/>
      <c r="BH843" s="579"/>
      <c r="BI843" s="579"/>
      <c r="BJ843" s="579"/>
      <c r="BK843" s="579"/>
      <c r="BR843" s="2"/>
      <c r="BS843" s="2"/>
      <c r="BT843" s="2"/>
      <c r="BU843" s="2"/>
      <c r="BV843" s="2"/>
      <c r="BW843" s="2"/>
      <c r="BX843" s="2"/>
      <c r="BY843" s="2"/>
      <c r="BZ843" s="2"/>
      <c r="CA843" s="2"/>
      <c r="CB843" s="2"/>
      <c r="CC843" s="2"/>
      <c r="CD843" s="2"/>
      <c r="CE843" s="2"/>
      <c r="CF843" s="2"/>
      <c r="CG843" s="2"/>
      <c r="CH843" s="2"/>
      <c r="CI843" s="2"/>
      <c r="CJ843" s="2"/>
      <c r="CK843" s="2"/>
      <c r="CL843" s="2"/>
      <c r="CM843" s="2"/>
      <c r="CN843" s="2"/>
      <c r="CO843" s="2"/>
      <c r="CP843" s="2"/>
      <c r="CQ843" s="2"/>
      <c r="CR843" s="2"/>
      <c r="CS843" s="2"/>
      <c r="CT843" s="2"/>
      <c r="CU843" s="2"/>
      <c r="CV843" s="2"/>
      <c r="CW843" s="2"/>
      <c r="CX843" s="2"/>
      <c r="CY843" s="2"/>
      <c r="CZ843" s="2"/>
      <c r="DA843" s="2"/>
      <c r="DB843" s="2"/>
      <c r="DC843" s="2"/>
      <c r="DD843" s="2"/>
      <c r="DE843" s="2"/>
      <c r="DF843" s="2"/>
      <c r="DG843" s="2"/>
      <c r="DH843" s="2"/>
      <c r="DI843" s="2"/>
      <c r="DJ843" s="2"/>
      <c r="DK843" s="2"/>
      <c r="DL843" s="2"/>
      <c r="DM843" s="2"/>
      <c r="DN843" s="2"/>
      <c r="DO843" s="2"/>
      <c r="DP843" s="2"/>
      <c r="DQ843" s="2"/>
      <c r="DR843" s="2"/>
      <c r="DS843" s="2"/>
      <c r="DT843" s="2"/>
      <c r="DU843" s="2"/>
      <c r="DV843" s="2"/>
      <c r="DW843" s="2"/>
      <c r="DX843" s="2"/>
      <c r="DY843" s="2"/>
      <c r="DZ843" s="2"/>
      <c r="EA843" s="2"/>
      <c r="EB843" s="2"/>
      <c r="EC843" s="2"/>
      <c r="ED843" s="2"/>
      <c r="EE843" s="2"/>
      <c r="EF843" s="2"/>
      <c r="EG843" s="2"/>
      <c r="EH843" s="2"/>
      <c r="EI843" s="2"/>
      <c r="EJ843" s="2"/>
      <c r="EK843" s="2"/>
      <c r="EL843" s="2"/>
      <c r="EM843" s="2"/>
      <c r="EN843" s="2"/>
      <c r="EO843" s="2"/>
      <c r="EP843" s="2"/>
      <c r="EQ843" s="2"/>
      <c r="ER843" s="2"/>
      <c r="ES843" s="2"/>
      <c r="ET843" s="2"/>
      <c r="EU843" s="2"/>
      <c r="EV843" s="2"/>
      <c r="EW843" s="2"/>
      <c r="EX843" s="2"/>
      <c r="EY843" s="2"/>
      <c r="EZ843" s="2"/>
      <c r="FA843" s="2"/>
      <c r="FB843" s="2"/>
      <c r="FC843" s="2"/>
      <c r="FD843" s="2"/>
      <c r="FE843" s="2"/>
      <c r="FF843" s="2"/>
      <c r="FG843" s="2"/>
      <c r="FH843" s="2"/>
      <c r="FI843" s="2"/>
      <c r="FJ843" s="2"/>
      <c r="FK843" s="2"/>
      <c r="FL843" s="2"/>
      <c r="FM843" s="2"/>
      <c r="FN843" s="2"/>
      <c r="FO843" s="2"/>
      <c r="FP843" s="2"/>
      <c r="FQ843" s="2"/>
      <c r="FR843" s="2"/>
      <c r="FS843" s="2"/>
      <c r="FT843" s="2"/>
      <c r="FU843" s="2"/>
      <c r="FV843" s="2"/>
      <c r="FW843" s="2"/>
      <c r="FX843" s="2"/>
      <c r="FY843" s="2"/>
      <c r="FZ843" s="2"/>
      <c r="GA843" s="2"/>
      <c r="GB843" s="2"/>
      <c r="GC843" s="2"/>
      <c r="GD843" s="2"/>
      <c r="GE843" s="2"/>
      <c r="GF843" s="2"/>
      <c r="GG843" s="2"/>
      <c r="GH843" s="2"/>
      <c r="GI843" s="2"/>
      <c r="GJ843" s="2"/>
      <c r="GK843" s="2"/>
      <c r="GL843" s="2"/>
      <c r="GM843" s="2"/>
      <c r="GN843" s="2"/>
      <c r="GO843" s="2"/>
      <c r="GP843" s="2"/>
    </row>
    <row r="844" spans="6:198" s="1" customFormat="1" ht="12.75" customHeight="1">
      <c r="F844" s="401" t="s">
        <v>351</v>
      </c>
      <c r="G844" s="401"/>
      <c r="H844" s="789">
        <f>H803</f>
        <v>43190</v>
      </c>
      <c r="I844" s="789"/>
      <c r="J844" s="789"/>
      <c r="K844" s="775"/>
      <c r="L844" s="775"/>
      <c r="M844" s="402"/>
      <c r="N844" s="401"/>
      <c r="O844" s="401"/>
      <c r="P844" s="401"/>
      <c r="Q844" s="401"/>
      <c r="R844" s="401"/>
      <c r="S844" s="403"/>
      <c r="T844" s="403"/>
      <c r="U844" s="403"/>
      <c r="V844" s="403"/>
      <c r="W844" s="403"/>
      <c r="X844" s="403"/>
      <c r="Y844" s="403"/>
      <c r="Z844" s="403"/>
      <c r="AA844" s="403"/>
      <c r="AB844" s="403"/>
      <c r="AC844" s="403"/>
      <c r="AD844" s="403"/>
      <c r="AE844" s="403"/>
      <c r="AF844" s="403"/>
      <c r="AG844" s="403"/>
      <c r="AH844" s="403"/>
      <c r="AI844" s="403"/>
      <c r="AJ844" s="403"/>
      <c r="AK844" s="403"/>
      <c r="AL844" s="403"/>
      <c r="AM844" s="403"/>
      <c r="AN844" s="401"/>
      <c r="AO844" s="401"/>
      <c r="AP844" s="401"/>
      <c r="AQ844" s="401"/>
      <c r="AR844" s="401"/>
      <c r="AS844" s="401"/>
      <c r="AT844" s="401"/>
      <c r="AU844" s="401"/>
      <c r="AV844" s="401"/>
      <c r="AW844" s="401"/>
      <c r="AX844" s="401"/>
      <c r="AY844" s="401"/>
      <c r="AZ844" s="401"/>
      <c r="BA844" s="401"/>
      <c r="BB844" s="401"/>
      <c r="BC844" s="401"/>
      <c r="BD844" s="401"/>
      <c r="BE844" s="401"/>
      <c r="BF844" s="401"/>
      <c r="BG844" s="401"/>
      <c r="BH844" s="401"/>
      <c r="BI844" s="404"/>
      <c r="BJ844" s="404"/>
      <c r="BK844" s="97"/>
      <c r="BR844" s="2"/>
      <c r="BS844" s="2"/>
      <c r="BT844" s="2"/>
      <c r="BU844" s="2"/>
      <c r="BV844" s="2"/>
      <c r="BW844" s="2"/>
      <c r="BX844" s="2"/>
      <c r="BY844" s="2"/>
      <c r="BZ844" s="2"/>
      <c r="CA844" s="2"/>
      <c r="CB844" s="2"/>
      <c r="CC844" s="2"/>
      <c r="CD844" s="2"/>
      <c r="CE844" s="2"/>
      <c r="CF844" s="2"/>
      <c r="CG844" s="2"/>
      <c r="CH844" s="2"/>
      <c r="CI844" s="2"/>
      <c r="CJ844" s="2"/>
      <c r="CK844" s="2"/>
      <c r="CL844" s="2"/>
      <c r="CM844" s="2"/>
      <c r="CN844" s="2"/>
      <c r="CO844" s="2"/>
      <c r="CP844" s="2"/>
      <c r="CQ844" s="2"/>
      <c r="CR844" s="2"/>
      <c r="CS844" s="2"/>
      <c r="CT844" s="2"/>
      <c r="CU844" s="2"/>
      <c r="CV844" s="2"/>
      <c r="CW844" s="2"/>
      <c r="CX844" s="2"/>
      <c r="CY844" s="2"/>
      <c r="CZ844" s="2"/>
      <c r="DA844" s="2"/>
      <c r="DB844" s="2"/>
      <c r="DC844" s="2"/>
      <c r="DD844" s="2"/>
      <c r="DE844" s="2"/>
      <c r="DF844" s="2"/>
      <c r="DG844" s="2"/>
      <c r="DH844" s="2"/>
      <c r="DI844" s="2"/>
      <c r="DJ844" s="2"/>
      <c r="DK844" s="2"/>
      <c r="DL844" s="2"/>
      <c r="DM844" s="2"/>
      <c r="DN844" s="2"/>
      <c r="DO844" s="2"/>
      <c r="DP844" s="2"/>
      <c r="DQ844" s="2"/>
      <c r="DR844" s="2"/>
      <c r="DS844" s="2"/>
      <c r="DT844" s="2"/>
      <c r="DU844" s="2"/>
      <c r="DV844" s="2"/>
      <c r="DW844" s="2"/>
      <c r="DX844" s="2"/>
      <c r="DY844" s="2"/>
      <c r="DZ844" s="2"/>
      <c r="EA844" s="2"/>
      <c r="EB844" s="2"/>
      <c r="EC844" s="2"/>
      <c r="ED844" s="2"/>
      <c r="EE844" s="2"/>
      <c r="EF844" s="2"/>
      <c r="EG844" s="2"/>
      <c r="EH844" s="2"/>
      <c r="EI844" s="2"/>
      <c r="EJ844" s="2"/>
      <c r="EK844" s="2"/>
      <c r="EL844" s="2"/>
      <c r="EM844" s="2"/>
      <c r="EN844" s="2"/>
      <c r="EO844" s="2"/>
      <c r="EP844" s="2"/>
      <c r="EQ844" s="2"/>
      <c r="ER844" s="2"/>
      <c r="ES844" s="2"/>
      <c r="ET844" s="2"/>
      <c r="EU844" s="2"/>
      <c r="EV844" s="2"/>
      <c r="EW844" s="2"/>
      <c r="EX844" s="2"/>
      <c r="EY844" s="2"/>
      <c r="EZ844" s="2"/>
      <c r="FA844" s="2"/>
      <c r="FB844" s="2"/>
      <c r="FC844" s="2"/>
      <c r="FD844" s="2"/>
      <c r="FE844" s="2"/>
      <c r="FF844" s="2"/>
      <c r="FG844" s="2"/>
      <c r="FH844" s="2"/>
      <c r="FI844" s="2"/>
      <c r="FJ844" s="2"/>
      <c r="FK844" s="2"/>
      <c r="FL844" s="2"/>
      <c r="FM844" s="2"/>
      <c r="FN844" s="2"/>
      <c r="FO844" s="2"/>
      <c r="FP844" s="2"/>
      <c r="FQ844" s="2"/>
      <c r="FR844" s="2"/>
      <c r="FS844" s="2"/>
      <c r="FT844" s="2"/>
      <c r="FU844" s="2"/>
      <c r="FV844" s="2"/>
      <c r="FW844" s="2"/>
      <c r="FX844" s="2"/>
      <c r="FY844" s="2"/>
      <c r="FZ844" s="2"/>
      <c r="GA844" s="2"/>
      <c r="GB844" s="2"/>
      <c r="GC844" s="2"/>
      <c r="GD844" s="2"/>
      <c r="GE844" s="2"/>
      <c r="GF844" s="2"/>
      <c r="GG844" s="2"/>
      <c r="GH844" s="2"/>
      <c r="GI844" s="2"/>
      <c r="GJ844" s="2"/>
      <c r="GK844" s="2"/>
      <c r="GL844" s="2"/>
      <c r="GM844" s="2"/>
      <c r="GN844" s="2"/>
      <c r="GO844" s="2"/>
      <c r="GP844" s="2"/>
    </row>
    <row r="845" spans="6:198" s="1" customFormat="1" ht="12.75" customHeight="1">
      <c r="F845" s="401"/>
      <c r="G845" s="401"/>
      <c r="H845" s="401"/>
      <c r="I845" s="401"/>
      <c r="J845" s="401"/>
      <c r="K845" s="401"/>
      <c r="L845" s="401"/>
      <c r="M845" s="401"/>
      <c r="N845" s="401"/>
      <c r="O845" s="401"/>
      <c r="P845" s="401"/>
      <c r="Q845" s="401"/>
      <c r="R845" s="401"/>
      <c r="S845" s="403"/>
      <c r="T845" s="403"/>
      <c r="U845" s="403"/>
      <c r="V845" s="403"/>
      <c r="W845" s="787">
        <f>W804</f>
        <v>43181</v>
      </c>
      <c r="X845" s="787"/>
      <c r="Y845" s="787"/>
      <c r="Z845" s="787"/>
      <c r="AA845" s="787"/>
      <c r="AB845" s="787"/>
      <c r="AC845" s="787"/>
      <c r="AD845" s="787"/>
      <c r="AE845" s="787"/>
      <c r="AF845" s="787"/>
      <c r="AG845" s="787"/>
      <c r="AH845" s="787"/>
      <c r="AI845" s="787"/>
      <c r="AJ845" s="403"/>
      <c r="AK845" s="421"/>
      <c r="AL845" s="421"/>
      <c r="AM845" s="421"/>
      <c r="AN845" s="401"/>
      <c r="AO845" s="401"/>
      <c r="AP845" s="401"/>
      <c r="AQ845" s="401"/>
      <c r="AR845" s="401"/>
      <c r="AS845" s="788" t="str">
        <f>AS804</f>
        <v>Not Applicable</v>
      </c>
      <c r="AT845" s="788"/>
      <c r="AU845" s="788"/>
      <c r="AV845" s="788"/>
      <c r="AW845" s="788"/>
      <c r="AX845" s="788"/>
      <c r="AY845" s="788"/>
      <c r="AZ845" s="788"/>
      <c r="BA845" s="788"/>
      <c r="BB845" s="788"/>
      <c r="BC845" s="788"/>
      <c r="BD845" s="788"/>
      <c r="BE845" s="788"/>
      <c r="BF845" s="401"/>
      <c r="BG845" s="401"/>
      <c r="BH845" s="401"/>
      <c r="BI845" s="404"/>
      <c r="BJ845" s="404"/>
      <c r="BK845" s="126"/>
      <c r="BR845" s="2"/>
      <c r="BS845" s="2"/>
      <c r="BT845" s="2"/>
      <c r="BU845" s="2"/>
      <c r="BV845" s="2"/>
      <c r="BW845" s="2"/>
      <c r="BX845" s="2"/>
      <c r="BY845" s="2"/>
      <c r="BZ845" s="2"/>
      <c r="CA845" s="2"/>
      <c r="CB845" s="2"/>
      <c r="CC845" s="2"/>
      <c r="CD845" s="2"/>
      <c r="CE845" s="2"/>
      <c r="CF845" s="2"/>
      <c r="CG845" s="2"/>
      <c r="CH845" s="2"/>
      <c r="CI845" s="2"/>
      <c r="CJ845" s="2"/>
      <c r="CK845" s="2"/>
      <c r="CL845" s="2"/>
      <c r="CM845" s="2"/>
      <c r="CN845" s="2"/>
      <c r="CO845" s="2"/>
      <c r="CP845" s="2"/>
      <c r="CQ845" s="2"/>
      <c r="CR845" s="2"/>
      <c r="CS845" s="2"/>
      <c r="CT845" s="2"/>
      <c r="CU845" s="2"/>
      <c r="CV845" s="2"/>
      <c r="CW845" s="2"/>
      <c r="CX845" s="2"/>
      <c r="CY845" s="2"/>
      <c r="CZ845" s="2"/>
      <c r="DA845" s="2"/>
      <c r="DB845" s="2"/>
      <c r="DC845" s="2"/>
      <c r="DD845" s="2"/>
      <c r="DE845" s="2"/>
      <c r="DF845" s="2"/>
      <c r="DG845" s="2"/>
      <c r="DH845" s="2"/>
      <c r="DI845" s="2"/>
      <c r="DJ845" s="2"/>
      <c r="DK845" s="2"/>
      <c r="DL845" s="2"/>
      <c r="DM845" s="2"/>
      <c r="DN845" s="2"/>
      <c r="DO845" s="2"/>
      <c r="DP845" s="2"/>
      <c r="DQ845" s="2"/>
      <c r="DR845" s="2"/>
      <c r="DS845" s="2"/>
      <c r="DT845" s="2"/>
      <c r="DU845" s="2"/>
      <c r="DV845" s="2"/>
      <c r="DW845" s="2"/>
      <c r="DX845" s="2"/>
      <c r="DY845" s="2"/>
      <c r="DZ845" s="2"/>
      <c r="EA845" s="2"/>
      <c r="EB845" s="2"/>
      <c r="EC845" s="2"/>
      <c r="ED845" s="2"/>
      <c r="EE845" s="2"/>
      <c r="EF845" s="2"/>
      <c r="EG845" s="2"/>
      <c r="EH845" s="2"/>
      <c r="EI845" s="2"/>
      <c r="EJ845" s="2"/>
      <c r="EK845" s="2"/>
      <c r="EL845" s="2"/>
      <c r="EM845" s="2"/>
      <c r="EN845" s="2"/>
      <c r="EO845" s="2"/>
      <c r="EP845" s="2"/>
      <c r="EQ845" s="2"/>
      <c r="ER845" s="2"/>
      <c r="ES845" s="2"/>
      <c r="ET845" s="2"/>
      <c r="EU845" s="2"/>
      <c r="EV845" s="2"/>
      <c r="EW845" s="2"/>
      <c r="EX845" s="2"/>
      <c r="EY845" s="2"/>
      <c r="EZ845" s="2"/>
      <c r="FA845" s="2"/>
      <c r="FB845" s="2"/>
      <c r="FC845" s="2"/>
      <c r="FD845" s="2"/>
      <c r="FE845" s="2"/>
      <c r="FF845" s="2"/>
      <c r="FG845" s="2"/>
      <c r="FH845" s="2"/>
      <c r="FI845" s="2"/>
      <c r="FJ845" s="2"/>
      <c r="FK845" s="2"/>
      <c r="FL845" s="2"/>
      <c r="FM845" s="2"/>
      <c r="FN845" s="2"/>
      <c r="FO845" s="2"/>
      <c r="FP845" s="2"/>
      <c r="FQ845" s="2"/>
      <c r="FR845" s="2"/>
      <c r="FS845" s="2"/>
      <c r="FT845" s="2"/>
      <c r="FU845" s="2"/>
      <c r="FV845" s="2"/>
      <c r="FW845" s="2"/>
      <c r="FX845" s="2"/>
      <c r="FY845" s="2"/>
      <c r="FZ845" s="2"/>
      <c r="GA845" s="2"/>
      <c r="GB845" s="2"/>
      <c r="GC845" s="2"/>
      <c r="GD845" s="2"/>
      <c r="GE845" s="2"/>
      <c r="GF845" s="2"/>
      <c r="GG845" s="2"/>
      <c r="GH845" s="2"/>
      <c r="GI845" s="2"/>
      <c r="GJ845" s="2"/>
      <c r="GK845" s="2"/>
      <c r="GL845" s="2"/>
      <c r="GM845" s="2"/>
      <c r="GN845" s="2"/>
      <c r="GO845" s="2"/>
      <c r="GP845" s="2"/>
    </row>
    <row r="846" spans="6:198" s="1" customFormat="1" ht="12.75" customHeight="1">
      <c r="F846" s="404"/>
      <c r="G846" s="404"/>
      <c r="H846" s="404"/>
      <c r="I846" s="404"/>
      <c r="J846" s="404"/>
      <c r="K846" s="401"/>
      <c r="L846" s="401"/>
      <c r="M846" s="401"/>
      <c r="N846" s="401"/>
      <c r="O846" s="401"/>
      <c r="P846" s="401"/>
      <c r="Q846" s="401"/>
      <c r="R846" s="404"/>
      <c r="S846" s="781" t="s">
        <v>294</v>
      </c>
      <c r="T846" s="781"/>
      <c r="U846" s="781"/>
      <c r="V846" s="405"/>
      <c r="W846" s="781" t="s">
        <v>352</v>
      </c>
      <c r="X846" s="781"/>
      <c r="Y846" s="781"/>
      <c r="Z846" s="781"/>
      <c r="AA846" s="781"/>
      <c r="AB846" s="781"/>
      <c r="AC846" s="405"/>
      <c r="AD846" s="781" t="s">
        <v>353</v>
      </c>
      <c r="AE846" s="781"/>
      <c r="AF846" s="781"/>
      <c r="AG846" s="781"/>
      <c r="AH846" s="781"/>
      <c r="AI846" s="781"/>
      <c r="AJ846" s="405"/>
      <c r="AK846" s="781" t="s">
        <v>354</v>
      </c>
      <c r="AL846" s="781"/>
      <c r="AM846" s="781"/>
      <c r="AN846" s="404"/>
      <c r="AO846" s="781" t="s">
        <v>294</v>
      </c>
      <c r="AP846" s="781"/>
      <c r="AQ846" s="781"/>
      <c r="AR846" s="405"/>
      <c r="AS846" s="781" t="s">
        <v>352</v>
      </c>
      <c r="AT846" s="781"/>
      <c r="AU846" s="781"/>
      <c r="AV846" s="781"/>
      <c r="AW846" s="781"/>
      <c r="AX846" s="781"/>
      <c r="AY846" s="405"/>
      <c r="AZ846" s="781" t="s">
        <v>353</v>
      </c>
      <c r="BA846" s="781"/>
      <c r="BB846" s="781"/>
      <c r="BC846" s="781"/>
      <c r="BD846" s="781"/>
      <c r="BE846" s="781"/>
      <c r="BF846" s="405"/>
      <c r="BG846" s="781" t="s">
        <v>354</v>
      </c>
      <c r="BH846" s="781"/>
      <c r="BI846" s="781"/>
      <c r="BJ846" s="404"/>
      <c r="BK846" s="126"/>
      <c r="BR846" s="2"/>
      <c r="BS846" s="2"/>
      <c r="BT846" s="2"/>
      <c r="BU846" s="2"/>
      <c r="BV846" s="2"/>
      <c r="BW846" s="2"/>
      <c r="BX846" s="2"/>
      <c r="BY846" s="2"/>
      <c r="BZ846" s="2"/>
      <c r="CA846" s="2"/>
      <c r="CB846" s="2"/>
      <c r="CC846" s="2"/>
      <c r="CD846" s="2"/>
      <c r="CE846" s="2"/>
      <c r="CF846" s="2"/>
      <c r="CG846" s="2"/>
      <c r="CH846" s="2"/>
      <c r="CI846" s="2"/>
      <c r="CJ846" s="2"/>
      <c r="CK846" s="2"/>
      <c r="CL846" s="2"/>
      <c r="CM846" s="2"/>
      <c r="CN846" s="2"/>
      <c r="CO846" s="2"/>
      <c r="CP846" s="2"/>
      <c r="CQ846" s="2"/>
      <c r="CR846" s="2"/>
      <c r="CS846" s="2"/>
      <c r="CT846" s="2"/>
      <c r="CU846" s="2"/>
      <c r="CV846" s="2"/>
      <c r="CW846" s="2"/>
      <c r="CX846" s="2"/>
      <c r="CY846" s="2"/>
      <c r="CZ846" s="2"/>
      <c r="DA846" s="2"/>
      <c r="DB846" s="2"/>
      <c r="DC846" s="2"/>
      <c r="DD846" s="2"/>
      <c r="DE846" s="2"/>
      <c r="DF846" s="2"/>
      <c r="DG846" s="2"/>
      <c r="DH846" s="2"/>
      <c r="DI846" s="2"/>
      <c r="DJ846" s="2"/>
      <c r="DK846" s="2"/>
      <c r="DL846" s="2"/>
      <c r="DM846" s="2"/>
      <c r="DN846" s="2"/>
      <c r="DO846" s="2"/>
      <c r="DP846" s="2"/>
      <c r="DQ846" s="2"/>
      <c r="DR846" s="2"/>
      <c r="DS846" s="2"/>
      <c r="DT846" s="2"/>
      <c r="DU846" s="2"/>
      <c r="DV846" s="2"/>
      <c r="DW846" s="2"/>
      <c r="DX846" s="2"/>
      <c r="DY846" s="2"/>
      <c r="DZ846" s="2"/>
      <c r="EA846" s="2"/>
      <c r="EB846" s="2"/>
      <c r="EC846" s="2"/>
      <c r="ED846" s="2"/>
      <c r="EE846" s="2"/>
      <c r="EF846" s="2"/>
      <c r="EG846" s="2"/>
      <c r="EH846" s="2"/>
      <c r="EI846" s="2"/>
      <c r="EJ846" s="2"/>
      <c r="EK846" s="2"/>
      <c r="EL846" s="2"/>
      <c r="EM846" s="2"/>
      <c r="EN846" s="2"/>
      <c r="EO846" s="2"/>
      <c r="EP846" s="2"/>
      <c r="EQ846" s="2"/>
      <c r="ER846" s="2"/>
      <c r="ES846" s="2"/>
      <c r="ET846" s="2"/>
      <c r="EU846" s="2"/>
      <c r="EV846" s="2"/>
      <c r="EW846" s="2"/>
      <c r="EX846" s="2"/>
      <c r="EY846" s="2"/>
      <c r="EZ846" s="2"/>
      <c r="FA846" s="2"/>
      <c r="FB846" s="2"/>
      <c r="FC846" s="2"/>
      <c r="FD846" s="2"/>
      <c r="FE846" s="2"/>
      <c r="FF846" s="2"/>
      <c r="FG846" s="2"/>
      <c r="FH846" s="2"/>
      <c r="FI846" s="2"/>
      <c r="FJ846" s="2"/>
      <c r="FK846" s="2"/>
      <c r="FL846" s="2"/>
      <c r="FM846" s="2"/>
      <c r="FN846" s="2"/>
      <c r="FO846" s="2"/>
      <c r="FP846" s="2"/>
      <c r="FQ846" s="2"/>
      <c r="FR846" s="2"/>
      <c r="FS846" s="2"/>
      <c r="FT846" s="2"/>
      <c r="FU846" s="2"/>
      <c r="FV846" s="2"/>
      <c r="FW846" s="2"/>
      <c r="FX846" s="2"/>
      <c r="FY846" s="2"/>
      <c r="FZ846" s="2"/>
      <c r="GA846" s="2"/>
      <c r="GB846" s="2"/>
      <c r="GC846" s="2"/>
      <c r="GD846" s="2"/>
      <c r="GE846" s="2"/>
      <c r="GF846" s="2"/>
      <c r="GG846" s="2"/>
      <c r="GH846" s="2"/>
      <c r="GI846" s="2"/>
      <c r="GJ846" s="2"/>
      <c r="GK846" s="2"/>
      <c r="GL846" s="2"/>
      <c r="GM846" s="2"/>
      <c r="GN846" s="2"/>
      <c r="GO846" s="2"/>
      <c r="GP846" s="2"/>
    </row>
    <row r="847" spans="6:198" s="1" customFormat="1" ht="12.75" customHeight="1">
      <c r="F847" s="410" t="s">
        <v>366</v>
      </c>
      <c r="G847" s="404"/>
      <c r="H847" s="404"/>
      <c r="I847" s="404"/>
      <c r="J847" s="404"/>
      <c r="K847" s="404"/>
      <c r="L847" s="401"/>
      <c r="M847" s="401"/>
      <c r="N847" s="401"/>
      <c r="O847" s="401"/>
      <c r="P847" s="401"/>
      <c r="Q847" s="401"/>
      <c r="R847" s="404"/>
      <c r="S847" s="791"/>
      <c r="T847" s="791"/>
      <c r="U847" s="791"/>
      <c r="V847" s="401"/>
      <c r="W847" s="401"/>
      <c r="X847" s="401"/>
      <c r="Y847" s="401"/>
      <c r="Z847" s="401"/>
      <c r="AA847" s="401"/>
      <c r="AB847" s="401"/>
      <c r="AC847" s="401"/>
      <c r="AD847" s="401"/>
      <c r="AE847" s="401"/>
      <c r="AF847" s="401"/>
      <c r="AG847" s="401"/>
      <c r="AH847" s="401"/>
      <c r="AI847" s="401"/>
      <c r="AJ847" s="401"/>
      <c r="AK847" s="401"/>
      <c r="AL847" s="401"/>
      <c r="AM847" s="401"/>
      <c r="AN847" s="404"/>
      <c r="AO847" s="401"/>
      <c r="AP847" s="401"/>
      <c r="AQ847" s="401"/>
      <c r="AR847" s="401"/>
      <c r="AS847" s="401"/>
      <c r="AT847" s="401"/>
      <c r="AU847" s="401"/>
      <c r="AV847" s="401"/>
      <c r="AW847" s="401"/>
      <c r="AX847" s="401"/>
      <c r="AY847" s="401"/>
      <c r="AZ847" s="401"/>
      <c r="BA847" s="401"/>
      <c r="BB847" s="401"/>
      <c r="BC847" s="401"/>
      <c r="BD847" s="401"/>
      <c r="BE847" s="401"/>
      <c r="BF847" s="401"/>
      <c r="BG847" s="401"/>
      <c r="BH847" s="401"/>
      <c r="BI847" s="401"/>
      <c r="BJ847" s="404"/>
      <c r="BK847" s="97"/>
      <c r="BR847" s="2"/>
      <c r="BS847" s="2"/>
      <c r="BT847" s="2"/>
      <c r="BU847" s="2"/>
      <c r="BV847" s="2"/>
      <c r="BW847" s="2"/>
      <c r="BX847" s="2"/>
      <c r="BY847" s="2"/>
      <c r="BZ847" s="2"/>
      <c r="CA847" s="2"/>
      <c r="CB847" s="2"/>
      <c r="CC847" s="2"/>
      <c r="CD847" s="2"/>
      <c r="CE847" s="2"/>
      <c r="CF847" s="2"/>
      <c r="CG847" s="2"/>
      <c r="CH847" s="2"/>
      <c r="CI847" s="2"/>
      <c r="CJ847" s="2"/>
      <c r="CK847" s="2"/>
      <c r="CL847" s="2"/>
      <c r="CM847" s="2"/>
      <c r="CN847" s="2"/>
      <c r="CO847" s="2"/>
      <c r="CP847" s="2"/>
      <c r="CQ847" s="2"/>
      <c r="CR847" s="2"/>
      <c r="CS847" s="2"/>
      <c r="CT847" s="2"/>
      <c r="CU847" s="2"/>
      <c r="CV847" s="2"/>
      <c r="CW847" s="2"/>
      <c r="CX847" s="2"/>
      <c r="CY847" s="2"/>
      <c r="CZ847" s="2"/>
      <c r="DA847" s="2"/>
      <c r="DB847" s="2"/>
      <c r="DC847" s="2"/>
      <c r="DD847" s="2"/>
      <c r="DE847" s="2"/>
      <c r="DF847" s="2"/>
      <c r="DG847" s="2"/>
      <c r="DH847" s="2"/>
      <c r="DI847" s="2"/>
      <c r="DJ847" s="2"/>
      <c r="DK847" s="2"/>
      <c r="DL847" s="2"/>
      <c r="DM847" s="2"/>
      <c r="DN847" s="2"/>
      <c r="DO847" s="2"/>
      <c r="DP847" s="2"/>
      <c r="DQ847" s="2"/>
      <c r="DR847" s="2"/>
      <c r="DS847" s="2"/>
      <c r="DT847" s="2"/>
      <c r="DU847" s="2"/>
      <c r="DV847" s="2"/>
      <c r="DW847" s="2"/>
      <c r="DX847" s="2"/>
      <c r="DY847" s="2"/>
      <c r="DZ847" s="2"/>
      <c r="EA847" s="2"/>
      <c r="EB847" s="2"/>
      <c r="EC847" s="2"/>
      <c r="ED847" s="2"/>
      <c r="EE847" s="2"/>
      <c r="EF847" s="2"/>
      <c r="EG847" s="2"/>
      <c r="EH847" s="2"/>
      <c r="EI847" s="2"/>
      <c r="EJ847" s="2"/>
      <c r="EK847" s="2"/>
      <c r="EL847" s="2"/>
      <c r="EM847" s="2"/>
      <c r="EN847" s="2"/>
      <c r="EO847" s="2"/>
      <c r="EP847" s="2"/>
      <c r="EQ847" s="2"/>
      <c r="ER847" s="2"/>
      <c r="ES847" s="2"/>
      <c r="ET847" s="2"/>
      <c r="EU847" s="2"/>
      <c r="EV847" s="2"/>
      <c r="EW847" s="2"/>
      <c r="EX847" s="2"/>
      <c r="EY847" s="2"/>
      <c r="EZ847" s="2"/>
      <c r="FA847" s="2"/>
      <c r="FB847" s="2"/>
      <c r="FC847" s="2"/>
      <c r="FD847" s="2"/>
      <c r="FE847" s="2"/>
      <c r="FF847" s="2"/>
      <c r="FG847" s="2"/>
      <c r="FH847" s="2"/>
      <c r="FI847" s="2"/>
      <c r="FJ847" s="2"/>
      <c r="FK847" s="2"/>
      <c r="FL847" s="2"/>
      <c r="FM847" s="2"/>
      <c r="FN847" s="2"/>
      <c r="FO847" s="2"/>
      <c r="FP847" s="2"/>
      <c r="FQ847" s="2"/>
      <c r="FR847" s="2"/>
      <c r="FS847" s="2"/>
      <c r="FT847" s="2"/>
      <c r="FU847" s="2"/>
      <c r="FV847" s="2"/>
      <c r="FW847" s="2"/>
      <c r="FX847" s="2"/>
      <c r="FY847" s="2"/>
      <c r="FZ847" s="2"/>
      <c r="GA847" s="2"/>
      <c r="GB847" s="2"/>
      <c r="GC847" s="2"/>
      <c r="GD847" s="2"/>
      <c r="GE847" s="2"/>
      <c r="GF847" s="2"/>
      <c r="GG847" s="2"/>
      <c r="GH847" s="2"/>
      <c r="GI847" s="2"/>
      <c r="GJ847" s="2"/>
      <c r="GK847" s="2"/>
      <c r="GL847" s="2"/>
      <c r="GM847" s="2"/>
      <c r="GN847" s="2"/>
      <c r="GO847" s="2"/>
      <c r="GP847" s="2"/>
    </row>
    <row r="848" spans="6:198" s="1" customFormat="1" ht="12.75" customHeight="1">
      <c r="F848" s="401" t="s">
        <v>355</v>
      </c>
      <c r="G848" s="404"/>
      <c r="H848" s="404"/>
      <c r="I848" s="404"/>
      <c r="J848" s="404"/>
      <c r="K848" s="404"/>
      <c r="L848" s="401"/>
      <c r="M848" s="401"/>
      <c r="N848" s="401"/>
      <c r="O848" s="401"/>
      <c r="P848" s="401"/>
      <c r="Q848" s="401"/>
      <c r="R848" s="404"/>
      <c r="S848" s="782">
        <f>'[1]Monthly Report'!$B55</f>
        <v>0</v>
      </c>
      <c r="T848" s="783"/>
      <c r="U848" s="783"/>
      <c r="V848" s="407"/>
      <c r="W848" s="784">
        <f>'[1]Monthly Report'!$C55</f>
        <v>0</v>
      </c>
      <c r="X848" s="784"/>
      <c r="Y848" s="784"/>
      <c r="Z848" s="784"/>
      <c r="AA848" s="784"/>
      <c r="AB848" s="784"/>
      <c r="AC848" s="407"/>
      <c r="AD848" s="784">
        <f>'[1]Monthly Report'!$D55</f>
        <v>0</v>
      </c>
      <c r="AE848" s="784"/>
      <c r="AF848" s="784"/>
      <c r="AG848" s="784"/>
      <c r="AH848" s="784"/>
      <c r="AI848" s="784"/>
      <c r="AJ848" s="407"/>
      <c r="AK848" s="786">
        <f>'[1]Monthly Report'!$E55</f>
        <v>0</v>
      </c>
      <c r="AL848" s="786"/>
      <c r="AM848" s="786"/>
      <c r="AN848" s="408"/>
      <c r="AO848" s="782">
        <f>'[1]Monthly Report'!$F55</f>
        <v>0</v>
      </c>
      <c r="AP848" s="783"/>
      <c r="AQ848" s="783"/>
      <c r="AR848" s="407"/>
      <c r="AS848" s="784">
        <f>'[1]Monthly Report'!$G55</f>
        <v>0</v>
      </c>
      <c r="AT848" s="784"/>
      <c r="AU848" s="784"/>
      <c r="AV848" s="784"/>
      <c r="AW848" s="784"/>
      <c r="AX848" s="784"/>
      <c r="AY848" s="407"/>
      <c r="AZ848" s="784">
        <f>'[1]Monthly Report'!$H55</f>
        <v>0</v>
      </c>
      <c r="BA848" s="784"/>
      <c r="BB848" s="784"/>
      <c r="BC848" s="784"/>
      <c r="BD848" s="784"/>
      <c r="BE848" s="784"/>
      <c r="BF848" s="407"/>
      <c r="BG848" s="786">
        <f>'[1]Monthly Report'!$I55</f>
        <v>0</v>
      </c>
      <c r="BH848" s="786"/>
      <c r="BI848" s="786"/>
      <c r="BJ848" s="404"/>
      <c r="BK848" s="409"/>
      <c r="BR848" s="2"/>
      <c r="BS848" s="2"/>
      <c r="BT848" s="2"/>
      <c r="BU848" s="2"/>
      <c r="BV848" s="2"/>
      <c r="BW848" s="2"/>
      <c r="BX848" s="2"/>
      <c r="BY848" s="2"/>
      <c r="BZ848" s="2"/>
      <c r="CA848" s="2"/>
      <c r="CB848" s="2"/>
      <c r="CC848" s="2"/>
      <c r="CD848" s="2"/>
      <c r="CE848" s="2"/>
      <c r="CF848" s="2"/>
      <c r="CG848" s="2"/>
      <c r="CH848" s="2"/>
      <c r="CI848" s="2"/>
      <c r="CJ848" s="2"/>
      <c r="CK848" s="2"/>
      <c r="CL848" s="2"/>
      <c r="CM848" s="2"/>
      <c r="CN848" s="2"/>
      <c r="CO848" s="2"/>
      <c r="CP848" s="2"/>
      <c r="CQ848" s="2"/>
      <c r="CR848" s="2"/>
      <c r="CS848" s="2"/>
      <c r="CT848" s="2"/>
      <c r="CU848" s="2"/>
      <c r="CV848" s="2"/>
      <c r="CW848" s="2"/>
      <c r="CX848" s="2"/>
      <c r="CY848" s="2"/>
      <c r="CZ848" s="2"/>
      <c r="DA848" s="2"/>
      <c r="DB848" s="2"/>
      <c r="DC848" s="2"/>
      <c r="DD848" s="2"/>
      <c r="DE848" s="2"/>
      <c r="DF848" s="2"/>
      <c r="DG848" s="2"/>
      <c r="DH848" s="2"/>
      <c r="DI848" s="2"/>
      <c r="DJ848" s="2"/>
      <c r="DK848" s="2"/>
      <c r="DL848" s="2"/>
      <c r="DM848" s="2"/>
      <c r="DN848" s="2"/>
      <c r="DO848" s="2"/>
      <c r="DP848" s="2"/>
      <c r="DQ848" s="2"/>
      <c r="DR848" s="2"/>
      <c r="DS848" s="2"/>
      <c r="DT848" s="2"/>
      <c r="DU848" s="2"/>
      <c r="DV848" s="2"/>
      <c r="DW848" s="2"/>
      <c r="DX848" s="2"/>
      <c r="DY848" s="2"/>
      <c r="DZ848" s="2"/>
      <c r="EA848" s="2"/>
      <c r="EB848" s="2"/>
      <c r="EC848" s="2"/>
      <c r="ED848" s="2"/>
      <c r="EE848" s="2"/>
      <c r="EF848" s="2"/>
      <c r="EG848" s="2"/>
      <c r="EH848" s="2"/>
      <c r="EI848" s="2"/>
      <c r="EJ848" s="2"/>
      <c r="EK848" s="2"/>
      <c r="EL848" s="2"/>
      <c r="EM848" s="2"/>
      <c r="EN848" s="2"/>
      <c r="EO848" s="2"/>
      <c r="EP848" s="2"/>
      <c r="EQ848" s="2"/>
      <c r="ER848" s="2"/>
      <c r="ES848" s="2"/>
      <c r="ET848" s="2"/>
      <c r="EU848" s="2"/>
      <c r="EV848" s="2"/>
      <c r="EW848" s="2"/>
      <c r="EX848" s="2"/>
      <c r="EY848" s="2"/>
      <c r="EZ848" s="2"/>
      <c r="FA848" s="2"/>
      <c r="FB848" s="2"/>
      <c r="FC848" s="2"/>
      <c r="FD848" s="2"/>
      <c r="FE848" s="2"/>
      <c r="FF848" s="2"/>
      <c r="FG848" s="2"/>
      <c r="FH848" s="2"/>
      <c r="FI848" s="2"/>
      <c r="FJ848" s="2"/>
      <c r="FK848" s="2"/>
      <c r="FL848" s="2"/>
      <c r="FM848" s="2"/>
      <c r="FN848" s="2"/>
      <c r="FO848" s="2"/>
      <c r="FP848" s="2"/>
      <c r="FQ848" s="2"/>
      <c r="FR848" s="2"/>
      <c r="FS848" s="2"/>
      <c r="FT848" s="2"/>
      <c r="FU848" s="2"/>
      <c r="FV848" s="2"/>
      <c r="FW848" s="2"/>
      <c r="FX848" s="2"/>
      <c r="FY848" s="2"/>
      <c r="FZ848" s="2"/>
      <c r="GA848" s="2"/>
      <c r="GB848" s="2"/>
      <c r="GC848" s="2"/>
      <c r="GD848" s="2"/>
      <c r="GE848" s="2"/>
      <c r="GF848" s="2"/>
      <c r="GG848" s="2"/>
      <c r="GH848" s="2"/>
      <c r="GI848" s="2"/>
      <c r="GJ848" s="2"/>
      <c r="GK848" s="2"/>
      <c r="GL848" s="2"/>
      <c r="GM848" s="2"/>
      <c r="GN848" s="2"/>
      <c r="GO848" s="2"/>
      <c r="GP848" s="2"/>
    </row>
    <row r="849" spans="6:198" s="1" customFormat="1" ht="12.75" customHeight="1">
      <c r="F849" s="401" t="s">
        <v>356</v>
      </c>
      <c r="G849" s="404"/>
      <c r="H849" s="404"/>
      <c r="I849" s="404"/>
      <c r="J849" s="404"/>
      <c r="K849" s="404"/>
      <c r="L849" s="401"/>
      <c r="M849" s="401"/>
      <c r="N849" s="401"/>
      <c r="O849" s="401"/>
      <c r="P849" s="401"/>
      <c r="Q849" s="401"/>
      <c r="R849" s="404"/>
      <c r="S849" s="782">
        <f>'[1]Monthly Report'!$B56</f>
        <v>0</v>
      </c>
      <c r="T849" s="783"/>
      <c r="U849" s="783"/>
      <c r="V849" s="407"/>
      <c r="W849" s="784">
        <f>'[1]Monthly Report'!$C56</f>
        <v>0</v>
      </c>
      <c r="X849" s="784"/>
      <c r="Y849" s="784"/>
      <c r="Z849" s="784"/>
      <c r="AA849" s="784"/>
      <c r="AB849" s="784"/>
      <c r="AC849" s="407"/>
      <c r="AD849" s="784">
        <f>'[1]Monthly Report'!$D56</f>
        <v>0</v>
      </c>
      <c r="AE849" s="784"/>
      <c r="AF849" s="784"/>
      <c r="AG849" s="784"/>
      <c r="AH849" s="784"/>
      <c r="AI849" s="784"/>
      <c r="AJ849" s="407"/>
      <c r="AK849" s="786">
        <f>'[1]Monthly Report'!$E56</f>
        <v>0</v>
      </c>
      <c r="AL849" s="786"/>
      <c r="AM849" s="786"/>
      <c r="AN849" s="408"/>
      <c r="AO849" s="782">
        <f>'[1]Monthly Report'!$F56</f>
        <v>0</v>
      </c>
      <c r="AP849" s="783"/>
      <c r="AQ849" s="783"/>
      <c r="AR849" s="407"/>
      <c r="AS849" s="784">
        <f>'[1]Monthly Report'!$G56</f>
        <v>0</v>
      </c>
      <c r="AT849" s="784"/>
      <c r="AU849" s="784"/>
      <c r="AV849" s="784"/>
      <c r="AW849" s="784"/>
      <c r="AX849" s="784"/>
      <c r="AY849" s="407"/>
      <c r="AZ849" s="784">
        <f>'[1]Monthly Report'!$H56</f>
        <v>0</v>
      </c>
      <c r="BA849" s="784"/>
      <c r="BB849" s="784"/>
      <c r="BC849" s="784"/>
      <c r="BD849" s="784"/>
      <c r="BE849" s="784"/>
      <c r="BF849" s="407"/>
      <c r="BG849" s="786">
        <f>'[1]Monthly Report'!$I56</f>
        <v>0</v>
      </c>
      <c r="BH849" s="786"/>
      <c r="BI849" s="786"/>
      <c r="BJ849" s="404"/>
      <c r="BK849" s="409"/>
      <c r="BR849" s="2"/>
      <c r="BS849" s="2"/>
      <c r="BT849" s="2"/>
      <c r="BU849" s="2"/>
      <c r="BV849" s="2"/>
      <c r="BW849" s="2"/>
      <c r="BX849" s="2"/>
      <c r="BY849" s="2"/>
      <c r="BZ849" s="2"/>
      <c r="CA849" s="2"/>
      <c r="CB849" s="2"/>
      <c r="CC849" s="2"/>
      <c r="CD849" s="2"/>
      <c r="CE849" s="2"/>
      <c r="CF849" s="2"/>
      <c r="CG849" s="2"/>
      <c r="CH849" s="2"/>
      <c r="CI849" s="2"/>
      <c r="CJ849" s="2"/>
      <c r="CK849" s="2"/>
      <c r="CL849" s="2"/>
      <c r="CM849" s="2"/>
      <c r="CN849" s="2"/>
      <c r="CO849" s="2"/>
      <c r="CP849" s="2"/>
      <c r="CQ849" s="2"/>
      <c r="CR849" s="2"/>
      <c r="CS849" s="2"/>
      <c r="CT849" s="2"/>
      <c r="CU849" s="2"/>
      <c r="CV849" s="2"/>
      <c r="CW849" s="2"/>
      <c r="CX849" s="2"/>
      <c r="CY849" s="2"/>
      <c r="CZ849" s="2"/>
      <c r="DA849" s="2"/>
      <c r="DB849" s="2"/>
      <c r="DC849" s="2"/>
      <c r="DD849" s="2"/>
      <c r="DE849" s="2"/>
      <c r="DF849" s="2"/>
      <c r="DG849" s="2"/>
      <c r="DH849" s="2"/>
      <c r="DI849" s="2"/>
      <c r="DJ849" s="2"/>
      <c r="DK849" s="2"/>
      <c r="DL849" s="2"/>
      <c r="DM849" s="2"/>
      <c r="DN849" s="2"/>
      <c r="DO849" s="2"/>
      <c r="DP849" s="2"/>
      <c r="DQ849" s="2"/>
      <c r="DR849" s="2"/>
      <c r="DS849" s="2"/>
      <c r="DT849" s="2"/>
      <c r="DU849" s="2"/>
      <c r="DV849" s="2"/>
      <c r="DW849" s="2"/>
      <c r="DX849" s="2"/>
      <c r="DY849" s="2"/>
      <c r="DZ849" s="2"/>
      <c r="EA849" s="2"/>
      <c r="EB849" s="2"/>
      <c r="EC849" s="2"/>
      <c r="ED849" s="2"/>
      <c r="EE849" s="2"/>
      <c r="EF849" s="2"/>
      <c r="EG849" s="2"/>
      <c r="EH849" s="2"/>
      <c r="EI849" s="2"/>
      <c r="EJ849" s="2"/>
      <c r="EK849" s="2"/>
      <c r="EL849" s="2"/>
      <c r="EM849" s="2"/>
      <c r="EN849" s="2"/>
      <c r="EO849" s="2"/>
      <c r="EP849" s="2"/>
      <c r="EQ849" s="2"/>
      <c r="ER849" s="2"/>
      <c r="ES849" s="2"/>
      <c r="ET849" s="2"/>
      <c r="EU849" s="2"/>
      <c r="EV849" s="2"/>
      <c r="EW849" s="2"/>
      <c r="EX849" s="2"/>
      <c r="EY849" s="2"/>
      <c r="EZ849" s="2"/>
      <c r="FA849" s="2"/>
      <c r="FB849" s="2"/>
      <c r="FC849" s="2"/>
      <c r="FD849" s="2"/>
      <c r="FE849" s="2"/>
      <c r="FF849" s="2"/>
      <c r="FG849" s="2"/>
      <c r="FH849" s="2"/>
      <c r="FI849" s="2"/>
      <c r="FJ849" s="2"/>
      <c r="FK849" s="2"/>
      <c r="FL849" s="2"/>
      <c r="FM849" s="2"/>
      <c r="FN849" s="2"/>
      <c r="FO849" s="2"/>
      <c r="FP849" s="2"/>
      <c r="FQ849" s="2"/>
      <c r="FR849" s="2"/>
      <c r="FS849" s="2"/>
      <c r="FT849" s="2"/>
      <c r="FU849" s="2"/>
      <c r="FV849" s="2"/>
      <c r="FW849" s="2"/>
      <c r="FX849" s="2"/>
      <c r="FY849" s="2"/>
      <c r="FZ849" s="2"/>
      <c r="GA849" s="2"/>
      <c r="GB849" s="2"/>
      <c r="GC849" s="2"/>
      <c r="GD849" s="2"/>
      <c r="GE849" s="2"/>
      <c r="GF849" s="2"/>
      <c r="GG849" s="2"/>
      <c r="GH849" s="2"/>
      <c r="GI849" s="2"/>
      <c r="GJ849" s="2"/>
      <c r="GK849" s="2"/>
      <c r="GL849" s="2"/>
      <c r="GM849" s="2"/>
      <c r="GN849" s="2"/>
      <c r="GO849" s="2"/>
      <c r="GP849" s="2"/>
    </row>
    <row r="850" spans="6:198" s="1" customFormat="1" ht="12.75" customHeight="1">
      <c r="F850" s="401" t="s">
        <v>357</v>
      </c>
      <c r="G850" s="404"/>
      <c r="H850" s="404"/>
      <c r="I850" s="404"/>
      <c r="J850" s="404"/>
      <c r="K850" s="404"/>
      <c r="L850" s="401"/>
      <c r="M850" s="401"/>
      <c r="N850" s="401"/>
      <c r="O850" s="401"/>
      <c r="P850" s="401"/>
      <c r="Q850" s="401"/>
      <c r="R850" s="404"/>
      <c r="S850" s="782">
        <f>'[1]Monthly Report'!$B57</f>
        <v>0</v>
      </c>
      <c r="T850" s="783"/>
      <c r="U850" s="783"/>
      <c r="V850" s="407"/>
      <c r="W850" s="784">
        <f>'[1]Monthly Report'!$C57</f>
        <v>0</v>
      </c>
      <c r="X850" s="784"/>
      <c r="Y850" s="784"/>
      <c r="Z850" s="784"/>
      <c r="AA850" s="784"/>
      <c r="AB850" s="784"/>
      <c r="AC850" s="407"/>
      <c r="AD850" s="784">
        <f>'[1]Monthly Report'!$D57</f>
        <v>0</v>
      </c>
      <c r="AE850" s="784"/>
      <c r="AF850" s="784"/>
      <c r="AG850" s="784"/>
      <c r="AH850" s="784"/>
      <c r="AI850" s="784"/>
      <c r="AJ850" s="407"/>
      <c r="AK850" s="786">
        <f>'[1]Monthly Report'!$E57</f>
        <v>0</v>
      </c>
      <c r="AL850" s="786"/>
      <c r="AM850" s="786"/>
      <c r="AN850" s="408"/>
      <c r="AO850" s="782">
        <f>'[1]Monthly Report'!$F57</f>
        <v>0</v>
      </c>
      <c r="AP850" s="783"/>
      <c r="AQ850" s="783"/>
      <c r="AR850" s="407"/>
      <c r="AS850" s="784">
        <f>'[1]Monthly Report'!$G57</f>
        <v>0</v>
      </c>
      <c r="AT850" s="784"/>
      <c r="AU850" s="784"/>
      <c r="AV850" s="784"/>
      <c r="AW850" s="784"/>
      <c r="AX850" s="784"/>
      <c r="AY850" s="407"/>
      <c r="AZ850" s="784">
        <f>'[1]Monthly Report'!$H57</f>
        <v>0</v>
      </c>
      <c r="BA850" s="784"/>
      <c r="BB850" s="784"/>
      <c r="BC850" s="784"/>
      <c r="BD850" s="784"/>
      <c r="BE850" s="784"/>
      <c r="BF850" s="407"/>
      <c r="BG850" s="786">
        <f>'[1]Monthly Report'!$I57</f>
        <v>0</v>
      </c>
      <c r="BH850" s="786"/>
      <c r="BI850" s="786"/>
      <c r="BJ850" s="404"/>
      <c r="BK850" s="409"/>
      <c r="BR850" s="2"/>
      <c r="BS850" s="2"/>
      <c r="BT850" s="2"/>
      <c r="BU850" s="2"/>
      <c r="BV850" s="2"/>
      <c r="BW850" s="2"/>
      <c r="BX850" s="2"/>
      <c r="BY850" s="2"/>
      <c r="BZ850" s="2"/>
      <c r="CA850" s="2"/>
      <c r="CB850" s="2"/>
      <c r="CC850" s="2"/>
      <c r="CD850" s="2"/>
      <c r="CE850" s="2"/>
      <c r="CF850" s="2"/>
      <c r="CG850" s="2"/>
      <c r="CH850" s="2"/>
      <c r="CI850" s="2"/>
      <c r="CJ850" s="2"/>
      <c r="CK850" s="2"/>
      <c r="CL850" s="2"/>
      <c r="CM850" s="2"/>
      <c r="CN850" s="2"/>
      <c r="CO850" s="2"/>
      <c r="CP850" s="2"/>
      <c r="CQ850" s="2"/>
      <c r="CR850" s="2"/>
      <c r="CS850" s="2"/>
      <c r="CT850" s="2"/>
      <c r="CU850" s="2"/>
      <c r="CV850" s="2"/>
      <c r="CW850" s="2"/>
      <c r="CX850" s="2"/>
      <c r="CY850" s="2"/>
      <c r="CZ850" s="2"/>
      <c r="DA850" s="2"/>
      <c r="DB850" s="2"/>
      <c r="DC850" s="2"/>
      <c r="DD850" s="2"/>
      <c r="DE850" s="2"/>
      <c r="DF850" s="2"/>
      <c r="DG850" s="2"/>
      <c r="DH850" s="2"/>
      <c r="DI850" s="2"/>
      <c r="DJ850" s="2"/>
      <c r="DK850" s="2"/>
      <c r="DL850" s="2"/>
      <c r="DM850" s="2"/>
      <c r="DN850" s="2"/>
      <c r="DO850" s="2"/>
      <c r="DP850" s="2"/>
      <c r="DQ850" s="2"/>
      <c r="DR850" s="2"/>
      <c r="DS850" s="2"/>
      <c r="DT850" s="2"/>
      <c r="DU850" s="2"/>
      <c r="DV850" s="2"/>
      <c r="DW850" s="2"/>
      <c r="DX850" s="2"/>
      <c r="DY850" s="2"/>
      <c r="DZ850" s="2"/>
      <c r="EA850" s="2"/>
      <c r="EB850" s="2"/>
      <c r="EC850" s="2"/>
      <c r="ED850" s="2"/>
      <c r="EE850" s="2"/>
      <c r="EF850" s="2"/>
      <c r="EG850" s="2"/>
      <c r="EH850" s="2"/>
      <c r="EI850" s="2"/>
      <c r="EJ850" s="2"/>
      <c r="EK850" s="2"/>
      <c r="EL850" s="2"/>
      <c r="EM850" s="2"/>
      <c r="EN850" s="2"/>
      <c r="EO850" s="2"/>
      <c r="EP850" s="2"/>
      <c r="EQ850" s="2"/>
      <c r="ER850" s="2"/>
      <c r="ES850" s="2"/>
      <c r="ET850" s="2"/>
      <c r="EU850" s="2"/>
      <c r="EV850" s="2"/>
      <c r="EW850" s="2"/>
      <c r="EX850" s="2"/>
      <c r="EY850" s="2"/>
      <c r="EZ850" s="2"/>
      <c r="FA850" s="2"/>
      <c r="FB850" s="2"/>
      <c r="FC850" s="2"/>
      <c r="FD850" s="2"/>
      <c r="FE850" s="2"/>
      <c r="FF850" s="2"/>
      <c r="FG850" s="2"/>
      <c r="FH850" s="2"/>
      <c r="FI850" s="2"/>
      <c r="FJ850" s="2"/>
      <c r="FK850" s="2"/>
      <c r="FL850" s="2"/>
      <c r="FM850" s="2"/>
      <c r="FN850" s="2"/>
      <c r="FO850" s="2"/>
      <c r="FP850" s="2"/>
      <c r="FQ850" s="2"/>
      <c r="FR850" s="2"/>
      <c r="FS850" s="2"/>
      <c r="FT850" s="2"/>
      <c r="FU850" s="2"/>
      <c r="FV850" s="2"/>
      <c r="FW850" s="2"/>
      <c r="FX850" s="2"/>
      <c r="FY850" s="2"/>
      <c r="FZ850" s="2"/>
      <c r="GA850" s="2"/>
      <c r="GB850" s="2"/>
      <c r="GC850" s="2"/>
      <c r="GD850" s="2"/>
      <c r="GE850" s="2"/>
      <c r="GF850" s="2"/>
      <c r="GG850" s="2"/>
      <c r="GH850" s="2"/>
      <c r="GI850" s="2"/>
      <c r="GJ850" s="2"/>
      <c r="GK850" s="2"/>
      <c r="GL850" s="2"/>
      <c r="GM850" s="2"/>
      <c r="GN850" s="2"/>
      <c r="GO850" s="2"/>
      <c r="GP850" s="2"/>
    </row>
    <row r="851" spans="6:198" s="1" customFormat="1" ht="12.75" customHeight="1">
      <c r="F851" s="401" t="s">
        <v>358</v>
      </c>
      <c r="G851" s="404"/>
      <c r="H851" s="404"/>
      <c r="I851" s="404"/>
      <c r="J851" s="404"/>
      <c r="K851" s="404"/>
      <c r="L851" s="401"/>
      <c r="M851" s="401"/>
      <c r="N851" s="401"/>
      <c r="O851" s="401"/>
      <c r="P851" s="401"/>
      <c r="Q851" s="401"/>
      <c r="R851" s="404"/>
      <c r="S851" s="782">
        <f>'[1]Monthly Report'!$B58</f>
        <v>0</v>
      </c>
      <c r="T851" s="783"/>
      <c r="U851" s="783"/>
      <c r="V851" s="407"/>
      <c r="W851" s="784">
        <f>'[1]Monthly Report'!$C58</f>
        <v>0</v>
      </c>
      <c r="X851" s="784"/>
      <c r="Y851" s="784"/>
      <c r="Z851" s="784"/>
      <c r="AA851" s="784"/>
      <c r="AB851" s="784"/>
      <c r="AC851" s="407"/>
      <c r="AD851" s="784">
        <f>'[1]Monthly Report'!$D58</f>
        <v>0</v>
      </c>
      <c r="AE851" s="784"/>
      <c r="AF851" s="784"/>
      <c r="AG851" s="784"/>
      <c r="AH851" s="784"/>
      <c r="AI851" s="784"/>
      <c r="AJ851" s="407"/>
      <c r="AK851" s="786">
        <f>'[1]Monthly Report'!$E58</f>
        <v>0</v>
      </c>
      <c r="AL851" s="786"/>
      <c r="AM851" s="786"/>
      <c r="AN851" s="408"/>
      <c r="AO851" s="782">
        <f>'[1]Monthly Report'!$F58</f>
        <v>0</v>
      </c>
      <c r="AP851" s="783"/>
      <c r="AQ851" s="783"/>
      <c r="AR851" s="407"/>
      <c r="AS851" s="784">
        <f>'[1]Monthly Report'!$G58</f>
        <v>0</v>
      </c>
      <c r="AT851" s="784"/>
      <c r="AU851" s="784"/>
      <c r="AV851" s="784"/>
      <c r="AW851" s="784"/>
      <c r="AX851" s="784"/>
      <c r="AY851" s="407"/>
      <c r="AZ851" s="784">
        <f>'[1]Monthly Report'!$H58</f>
        <v>0</v>
      </c>
      <c r="BA851" s="784"/>
      <c r="BB851" s="784"/>
      <c r="BC851" s="784"/>
      <c r="BD851" s="784"/>
      <c r="BE851" s="784"/>
      <c r="BF851" s="407"/>
      <c r="BG851" s="786">
        <f>'[1]Monthly Report'!$I58</f>
        <v>0</v>
      </c>
      <c r="BH851" s="786"/>
      <c r="BI851" s="786"/>
      <c r="BJ851" s="404"/>
      <c r="BK851" s="409"/>
      <c r="BR851" s="2"/>
      <c r="BS851" s="2"/>
      <c r="BT851" s="2"/>
      <c r="BU851" s="2"/>
      <c r="BV851" s="2"/>
      <c r="BW851" s="2"/>
      <c r="BX851" s="2"/>
      <c r="BY851" s="2"/>
      <c r="BZ851" s="2"/>
      <c r="CA851" s="2"/>
      <c r="CB851" s="2"/>
      <c r="CC851" s="2"/>
      <c r="CD851" s="2"/>
      <c r="CE851" s="2"/>
      <c r="CF851" s="2"/>
      <c r="CG851" s="2"/>
      <c r="CH851" s="2"/>
      <c r="CI851" s="2"/>
      <c r="CJ851" s="2"/>
      <c r="CK851" s="2"/>
      <c r="CL851" s="2"/>
      <c r="CM851" s="2"/>
      <c r="CN851" s="2"/>
      <c r="CO851" s="2"/>
      <c r="CP851" s="2"/>
      <c r="CQ851" s="2"/>
      <c r="CR851" s="2"/>
      <c r="CS851" s="2"/>
      <c r="CT851" s="2"/>
      <c r="CU851" s="2"/>
      <c r="CV851" s="2"/>
      <c r="CW851" s="2"/>
      <c r="CX851" s="2"/>
      <c r="CY851" s="2"/>
      <c r="CZ851" s="2"/>
      <c r="DA851" s="2"/>
      <c r="DB851" s="2"/>
      <c r="DC851" s="2"/>
      <c r="DD851" s="2"/>
      <c r="DE851" s="2"/>
      <c r="DF851" s="2"/>
      <c r="DG851" s="2"/>
      <c r="DH851" s="2"/>
      <c r="DI851" s="2"/>
      <c r="DJ851" s="2"/>
      <c r="DK851" s="2"/>
      <c r="DL851" s="2"/>
      <c r="DM851" s="2"/>
      <c r="DN851" s="2"/>
      <c r="DO851" s="2"/>
      <c r="DP851" s="2"/>
      <c r="DQ851" s="2"/>
      <c r="DR851" s="2"/>
      <c r="DS851" s="2"/>
      <c r="DT851" s="2"/>
      <c r="DU851" s="2"/>
      <c r="DV851" s="2"/>
      <c r="DW851" s="2"/>
      <c r="DX851" s="2"/>
      <c r="DY851" s="2"/>
      <c r="DZ851" s="2"/>
      <c r="EA851" s="2"/>
      <c r="EB851" s="2"/>
      <c r="EC851" s="2"/>
      <c r="ED851" s="2"/>
      <c r="EE851" s="2"/>
      <c r="EF851" s="2"/>
      <c r="EG851" s="2"/>
      <c r="EH851" s="2"/>
      <c r="EI851" s="2"/>
      <c r="EJ851" s="2"/>
      <c r="EK851" s="2"/>
      <c r="EL851" s="2"/>
      <c r="EM851" s="2"/>
      <c r="EN851" s="2"/>
      <c r="EO851" s="2"/>
      <c r="EP851" s="2"/>
      <c r="EQ851" s="2"/>
      <c r="ER851" s="2"/>
      <c r="ES851" s="2"/>
      <c r="ET851" s="2"/>
      <c r="EU851" s="2"/>
      <c r="EV851" s="2"/>
      <c r="EW851" s="2"/>
      <c r="EX851" s="2"/>
      <c r="EY851" s="2"/>
      <c r="EZ851" s="2"/>
      <c r="FA851" s="2"/>
      <c r="FB851" s="2"/>
      <c r="FC851" s="2"/>
      <c r="FD851" s="2"/>
      <c r="FE851" s="2"/>
      <c r="FF851" s="2"/>
      <c r="FG851" s="2"/>
      <c r="FH851" s="2"/>
      <c r="FI851" s="2"/>
      <c r="FJ851" s="2"/>
      <c r="FK851" s="2"/>
      <c r="FL851" s="2"/>
      <c r="FM851" s="2"/>
      <c r="FN851" s="2"/>
      <c r="FO851" s="2"/>
      <c r="FP851" s="2"/>
      <c r="FQ851" s="2"/>
      <c r="FR851" s="2"/>
      <c r="FS851" s="2"/>
      <c r="FT851" s="2"/>
      <c r="FU851" s="2"/>
      <c r="FV851" s="2"/>
      <c r="FW851" s="2"/>
      <c r="FX851" s="2"/>
      <c r="FY851" s="2"/>
      <c r="FZ851" s="2"/>
      <c r="GA851" s="2"/>
      <c r="GB851" s="2"/>
      <c r="GC851" s="2"/>
      <c r="GD851" s="2"/>
      <c r="GE851" s="2"/>
      <c r="GF851" s="2"/>
      <c r="GG851" s="2"/>
      <c r="GH851" s="2"/>
      <c r="GI851" s="2"/>
      <c r="GJ851" s="2"/>
      <c r="GK851" s="2"/>
      <c r="GL851" s="2"/>
      <c r="GM851" s="2"/>
      <c r="GN851" s="2"/>
      <c r="GO851" s="2"/>
      <c r="GP851" s="2"/>
    </row>
    <row r="852" spans="6:198" s="1" customFormat="1" ht="12.75" customHeight="1">
      <c r="F852" s="410" t="s">
        <v>278</v>
      </c>
      <c r="G852" s="411"/>
      <c r="H852" s="411"/>
      <c r="I852" s="411"/>
      <c r="J852" s="411"/>
      <c r="K852" s="411"/>
      <c r="L852" s="410"/>
      <c r="M852" s="410"/>
      <c r="N852" s="410"/>
      <c r="O852" s="410"/>
      <c r="P852" s="410"/>
      <c r="Q852" s="410"/>
      <c r="R852" s="411"/>
      <c r="S852" s="782">
        <f>'[1]Monthly Report'!$B59</f>
        <v>0</v>
      </c>
      <c r="T852" s="783"/>
      <c r="U852" s="783"/>
      <c r="V852" s="412"/>
      <c r="W852" s="784">
        <f>'[1]Monthly Report'!$C59</f>
        <v>0</v>
      </c>
      <c r="X852" s="784"/>
      <c r="Y852" s="784"/>
      <c r="Z852" s="784"/>
      <c r="AA852" s="784"/>
      <c r="AB852" s="784"/>
      <c r="AC852" s="412"/>
      <c r="AD852" s="784">
        <f>'[1]Monthly Report'!$D59</f>
        <v>0</v>
      </c>
      <c r="AE852" s="784"/>
      <c r="AF852" s="784"/>
      <c r="AG852" s="784"/>
      <c r="AH852" s="784"/>
      <c r="AI852" s="784"/>
      <c r="AJ852" s="412"/>
      <c r="AK852" s="786">
        <f>'[1]Monthly Report'!$E59</f>
        <v>0</v>
      </c>
      <c r="AL852" s="786"/>
      <c r="AM852" s="786"/>
      <c r="AN852" s="413"/>
      <c r="AO852" s="782">
        <f>'[1]Monthly Report'!$F59</f>
        <v>0</v>
      </c>
      <c r="AP852" s="783"/>
      <c r="AQ852" s="783"/>
      <c r="AR852" s="412"/>
      <c r="AS852" s="784">
        <f>'[1]Monthly Report'!$G59</f>
        <v>0</v>
      </c>
      <c r="AT852" s="784"/>
      <c r="AU852" s="784"/>
      <c r="AV852" s="784"/>
      <c r="AW852" s="784"/>
      <c r="AX852" s="784"/>
      <c r="AY852" s="412"/>
      <c r="AZ852" s="784">
        <f>'[1]Monthly Report'!$H59</f>
        <v>0</v>
      </c>
      <c r="BA852" s="784"/>
      <c r="BB852" s="784"/>
      <c r="BC852" s="784"/>
      <c r="BD852" s="784"/>
      <c r="BE852" s="784"/>
      <c r="BF852" s="412"/>
      <c r="BG852" s="786">
        <f>'[1]Monthly Report'!$I59</f>
        <v>0</v>
      </c>
      <c r="BH852" s="786"/>
      <c r="BI852" s="786"/>
      <c r="BJ852" s="411"/>
      <c r="BK852" s="414"/>
      <c r="BR852" s="2"/>
      <c r="BS852" s="2"/>
      <c r="BT852" s="2"/>
      <c r="BU852" s="2"/>
      <c r="BV852" s="2"/>
      <c r="BW852" s="2"/>
      <c r="BX852" s="2"/>
      <c r="BY852" s="2"/>
      <c r="BZ852" s="2"/>
      <c r="CA852" s="2"/>
      <c r="CB852" s="2"/>
      <c r="CC852" s="2"/>
      <c r="CD852" s="2"/>
      <c r="CE852" s="2"/>
      <c r="CF852" s="2"/>
      <c r="CG852" s="2"/>
      <c r="CH852" s="2"/>
      <c r="CI852" s="2"/>
      <c r="CJ852" s="2"/>
      <c r="CK852" s="2"/>
      <c r="CL852" s="2"/>
      <c r="CM852" s="2"/>
      <c r="CN852" s="2"/>
      <c r="CO852" s="2"/>
      <c r="CP852" s="2"/>
      <c r="CQ852" s="2"/>
      <c r="CR852" s="2"/>
      <c r="CS852" s="2"/>
      <c r="CT852" s="2"/>
      <c r="CU852" s="2"/>
      <c r="CV852" s="2"/>
      <c r="CW852" s="2"/>
      <c r="CX852" s="2"/>
      <c r="CY852" s="2"/>
      <c r="CZ852" s="2"/>
      <c r="DA852" s="2"/>
      <c r="DB852" s="2"/>
      <c r="DC852" s="2"/>
      <c r="DD852" s="2"/>
      <c r="DE852" s="2"/>
      <c r="DF852" s="2"/>
      <c r="DG852" s="2"/>
      <c r="DH852" s="2"/>
      <c r="DI852" s="2"/>
      <c r="DJ852" s="2"/>
      <c r="DK852" s="2"/>
      <c r="DL852" s="2"/>
      <c r="DM852" s="2"/>
      <c r="DN852" s="2"/>
      <c r="DO852" s="2"/>
      <c r="DP852" s="2"/>
      <c r="DQ852" s="2"/>
      <c r="DR852" s="2"/>
      <c r="DS852" s="2"/>
      <c r="DT852" s="2"/>
      <c r="DU852" s="2"/>
      <c r="DV852" s="2"/>
      <c r="DW852" s="2"/>
      <c r="DX852" s="2"/>
      <c r="DY852" s="2"/>
      <c r="DZ852" s="2"/>
      <c r="EA852" s="2"/>
      <c r="EB852" s="2"/>
      <c r="EC852" s="2"/>
      <c r="ED852" s="2"/>
      <c r="EE852" s="2"/>
      <c r="EF852" s="2"/>
      <c r="EG852" s="2"/>
      <c r="EH852" s="2"/>
      <c r="EI852" s="2"/>
      <c r="EJ852" s="2"/>
      <c r="EK852" s="2"/>
      <c r="EL852" s="2"/>
      <c r="EM852" s="2"/>
      <c r="EN852" s="2"/>
      <c r="EO852" s="2"/>
      <c r="EP852" s="2"/>
      <c r="EQ852" s="2"/>
      <c r="ER852" s="2"/>
      <c r="ES852" s="2"/>
      <c r="ET852" s="2"/>
      <c r="EU852" s="2"/>
      <c r="EV852" s="2"/>
      <c r="EW852" s="2"/>
      <c r="EX852" s="2"/>
      <c r="EY852" s="2"/>
      <c r="EZ852" s="2"/>
      <c r="FA852" s="2"/>
      <c r="FB852" s="2"/>
      <c r="FC852" s="2"/>
      <c r="FD852" s="2"/>
      <c r="FE852" s="2"/>
      <c r="FF852" s="2"/>
      <c r="FG852" s="2"/>
      <c r="FH852" s="2"/>
      <c r="FI852" s="2"/>
      <c r="FJ852" s="2"/>
      <c r="FK852" s="2"/>
      <c r="FL852" s="2"/>
      <c r="FM852" s="2"/>
      <c r="FN852" s="2"/>
      <c r="FO852" s="2"/>
      <c r="FP852" s="2"/>
      <c r="FQ852" s="2"/>
      <c r="FR852" s="2"/>
      <c r="FS852" s="2"/>
      <c r="FT852" s="2"/>
      <c r="FU852" s="2"/>
      <c r="FV852" s="2"/>
      <c r="FW852" s="2"/>
      <c r="FX852" s="2"/>
      <c r="FY852" s="2"/>
      <c r="FZ852" s="2"/>
      <c r="GA852" s="2"/>
      <c r="GB852" s="2"/>
      <c r="GC852" s="2"/>
      <c r="GD852" s="2"/>
      <c r="GE852" s="2"/>
      <c r="GF852" s="2"/>
      <c r="GG852" s="2"/>
      <c r="GH852" s="2"/>
      <c r="GI852" s="2"/>
      <c r="GJ852" s="2"/>
      <c r="GK852" s="2"/>
      <c r="GL852" s="2"/>
      <c r="GM852" s="2"/>
      <c r="GN852" s="2"/>
      <c r="GO852" s="2"/>
      <c r="GP852" s="2"/>
    </row>
    <row r="853" spans="6:198" s="1" customFormat="1" ht="12.75" customHeight="1">
      <c r="F853" s="401"/>
      <c r="G853" s="404"/>
      <c r="H853" s="404"/>
      <c r="I853" s="404"/>
      <c r="J853" s="404"/>
      <c r="K853" s="404"/>
      <c r="L853" s="401"/>
      <c r="M853" s="401"/>
      <c r="N853" s="401"/>
      <c r="O853" s="401"/>
      <c r="P853" s="401"/>
      <c r="Q853" s="401"/>
      <c r="R853" s="404"/>
      <c r="S853" s="408"/>
      <c r="T853" s="408"/>
      <c r="U853" s="408"/>
      <c r="V853" s="408"/>
      <c r="W853" s="408"/>
      <c r="X853" s="408"/>
      <c r="Y853" s="408"/>
      <c r="Z853" s="408"/>
      <c r="AA853" s="408"/>
      <c r="AB853" s="408"/>
      <c r="AC853" s="408"/>
      <c r="AD853" s="408"/>
      <c r="AE853" s="408"/>
      <c r="AF853" s="408"/>
      <c r="AG853" s="408"/>
      <c r="AH853" s="408"/>
      <c r="AI853" s="408"/>
      <c r="AJ853" s="408"/>
      <c r="AK853" s="408"/>
      <c r="AL853" s="408"/>
      <c r="AM853" s="408"/>
      <c r="AN853" s="408"/>
      <c r="AO853" s="408"/>
      <c r="AP853" s="408"/>
      <c r="AQ853" s="408"/>
      <c r="AR853" s="408"/>
      <c r="AS853" s="408"/>
      <c r="AT853" s="408"/>
      <c r="AU853" s="408"/>
      <c r="AV853" s="408"/>
      <c r="AW853" s="408"/>
      <c r="AX853" s="408"/>
      <c r="AY853" s="408"/>
      <c r="AZ853" s="408"/>
      <c r="BA853" s="408"/>
      <c r="BB853" s="408"/>
      <c r="BC853" s="408"/>
      <c r="BD853" s="408"/>
      <c r="BE853" s="408"/>
      <c r="BF853" s="408"/>
      <c r="BG853" s="408"/>
      <c r="BH853" s="408"/>
      <c r="BI853" s="408"/>
      <c r="BJ853" s="404"/>
      <c r="BK853" s="97"/>
      <c r="BR853" s="2"/>
      <c r="BS853" s="2"/>
      <c r="BT853" s="2"/>
      <c r="BU853" s="2"/>
      <c r="BV853" s="2"/>
      <c r="BW853" s="2"/>
      <c r="BX853" s="2"/>
      <c r="BY853" s="2"/>
      <c r="BZ853" s="2"/>
      <c r="CA853" s="2"/>
      <c r="CB853" s="2"/>
      <c r="CC853" s="2"/>
      <c r="CD853" s="2"/>
      <c r="CE853" s="2"/>
      <c r="CF853" s="2"/>
      <c r="CG853" s="2"/>
      <c r="CH853" s="2"/>
      <c r="CI853" s="2"/>
      <c r="CJ853" s="2"/>
      <c r="CK853" s="2"/>
      <c r="CL853" s="2"/>
      <c r="CM853" s="2"/>
      <c r="CN853" s="2"/>
      <c r="CO853" s="2"/>
      <c r="CP853" s="2"/>
      <c r="CQ853" s="2"/>
      <c r="CR853" s="2"/>
      <c r="CS853" s="2"/>
      <c r="CT853" s="2"/>
      <c r="CU853" s="2"/>
      <c r="CV853" s="2"/>
      <c r="CW853" s="2"/>
      <c r="CX853" s="2"/>
      <c r="CY853" s="2"/>
      <c r="CZ853" s="2"/>
      <c r="DA853" s="2"/>
      <c r="DB853" s="2"/>
      <c r="DC853" s="2"/>
      <c r="DD853" s="2"/>
      <c r="DE853" s="2"/>
      <c r="DF853" s="2"/>
      <c r="DG853" s="2"/>
      <c r="DH853" s="2"/>
      <c r="DI853" s="2"/>
      <c r="DJ853" s="2"/>
      <c r="DK853" s="2"/>
      <c r="DL853" s="2"/>
      <c r="DM853" s="2"/>
      <c r="DN853" s="2"/>
      <c r="DO853" s="2"/>
      <c r="DP853" s="2"/>
      <c r="DQ853" s="2"/>
      <c r="DR853" s="2"/>
      <c r="DS853" s="2"/>
      <c r="DT853" s="2"/>
      <c r="DU853" s="2"/>
      <c r="DV853" s="2"/>
      <c r="DW853" s="2"/>
      <c r="DX853" s="2"/>
      <c r="DY853" s="2"/>
      <c r="DZ853" s="2"/>
      <c r="EA853" s="2"/>
      <c r="EB853" s="2"/>
      <c r="EC853" s="2"/>
      <c r="ED853" s="2"/>
      <c r="EE853" s="2"/>
      <c r="EF853" s="2"/>
      <c r="EG853" s="2"/>
      <c r="EH853" s="2"/>
      <c r="EI853" s="2"/>
      <c r="EJ853" s="2"/>
      <c r="EK853" s="2"/>
      <c r="EL853" s="2"/>
      <c r="EM853" s="2"/>
      <c r="EN853" s="2"/>
      <c r="EO853" s="2"/>
      <c r="EP853" s="2"/>
      <c r="EQ853" s="2"/>
      <c r="ER853" s="2"/>
      <c r="ES853" s="2"/>
      <c r="ET853" s="2"/>
      <c r="EU853" s="2"/>
      <c r="EV853" s="2"/>
      <c r="EW853" s="2"/>
      <c r="EX853" s="2"/>
      <c r="EY853" s="2"/>
      <c r="EZ853" s="2"/>
      <c r="FA853" s="2"/>
      <c r="FB853" s="2"/>
      <c r="FC853" s="2"/>
      <c r="FD853" s="2"/>
      <c r="FE853" s="2"/>
      <c r="FF853" s="2"/>
      <c r="FG853" s="2"/>
      <c r="FH853" s="2"/>
      <c r="FI853" s="2"/>
      <c r="FJ853" s="2"/>
      <c r="FK853" s="2"/>
      <c r="FL853" s="2"/>
      <c r="FM853" s="2"/>
      <c r="FN853" s="2"/>
      <c r="FO853" s="2"/>
      <c r="FP853" s="2"/>
      <c r="FQ853" s="2"/>
      <c r="FR853" s="2"/>
      <c r="FS853" s="2"/>
      <c r="FT853" s="2"/>
      <c r="FU853" s="2"/>
      <c r="FV853" s="2"/>
      <c r="FW853" s="2"/>
      <c r="FX853" s="2"/>
      <c r="FY853" s="2"/>
      <c r="FZ853" s="2"/>
      <c r="GA853" s="2"/>
      <c r="GB853" s="2"/>
      <c r="GC853" s="2"/>
      <c r="GD853" s="2"/>
      <c r="GE853" s="2"/>
      <c r="GF853" s="2"/>
      <c r="GG853" s="2"/>
      <c r="GH853" s="2"/>
      <c r="GI853" s="2"/>
      <c r="GJ853" s="2"/>
      <c r="GK853" s="2"/>
      <c r="GL853" s="2"/>
      <c r="GM853" s="2"/>
      <c r="GN853" s="2"/>
      <c r="GO853" s="2"/>
      <c r="GP853" s="2"/>
    </row>
    <row r="854" spans="6:198" s="1" customFormat="1" ht="12.75" customHeight="1">
      <c r="F854" s="401" t="s">
        <v>362</v>
      </c>
      <c r="G854" s="404"/>
      <c r="H854" s="404"/>
      <c r="I854" s="404"/>
      <c r="J854" s="404"/>
      <c r="K854" s="404"/>
      <c r="L854" s="401"/>
      <c r="M854" s="401"/>
      <c r="N854" s="401"/>
      <c r="O854" s="401"/>
      <c r="P854" s="401"/>
      <c r="Q854" s="401"/>
      <c r="R854" s="404"/>
      <c r="S854" s="407"/>
      <c r="T854" s="407"/>
      <c r="U854" s="407"/>
      <c r="V854" s="407"/>
      <c r="W854" s="407"/>
      <c r="X854" s="407"/>
      <c r="Y854" s="407"/>
      <c r="Z854" s="407"/>
      <c r="AA854" s="407"/>
      <c r="AB854" s="407"/>
      <c r="AC854" s="407"/>
      <c r="AD854" s="407"/>
      <c r="AE854" s="407"/>
      <c r="AF854" s="407"/>
      <c r="AG854" s="407"/>
      <c r="AH854" s="407"/>
      <c r="AI854" s="407"/>
      <c r="AJ854" s="407"/>
      <c r="AK854" s="786">
        <f>'[1]Monthly Report'!$C$61</f>
        <v>0</v>
      </c>
      <c r="AL854" s="786"/>
      <c r="AM854" s="786"/>
      <c r="AN854" s="408"/>
      <c r="AO854" s="407"/>
      <c r="AP854" s="407"/>
      <c r="AQ854" s="407"/>
      <c r="AR854" s="407"/>
      <c r="AS854" s="407"/>
      <c r="AT854" s="407"/>
      <c r="AU854" s="407"/>
      <c r="AV854" s="407"/>
      <c r="AW854" s="407"/>
      <c r="AX854" s="407"/>
      <c r="AY854" s="407"/>
      <c r="AZ854" s="407"/>
      <c r="BA854" s="407"/>
      <c r="BB854" s="407"/>
      <c r="BC854" s="407"/>
      <c r="BD854" s="407"/>
      <c r="BE854" s="407"/>
      <c r="BF854" s="407"/>
      <c r="BG854" s="786">
        <f>'[1]Monthly Report'!$G$61</f>
        <v>0</v>
      </c>
      <c r="BH854" s="786"/>
      <c r="BI854" s="786"/>
      <c r="BJ854" s="404"/>
      <c r="BK854" s="409"/>
      <c r="BR854" s="2"/>
      <c r="BS854" s="2"/>
      <c r="BT854" s="2"/>
      <c r="BU854" s="2"/>
      <c r="BV854" s="2"/>
      <c r="BW854" s="2"/>
      <c r="BX854" s="2"/>
      <c r="BY854" s="2"/>
      <c r="BZ854" s="2"/>
      <c r="CA854" s="2"/>
      <c r="CB854" s="2"/>
      <c r="CC854" s="2"/>
      <c r="CD854" s="2"/>
      <c r="CE854" s="2"/>
      <c r="CF854" s="2"/>
      <c r="CG854" s="2"/>
      <c r="CH854" s="2"/>
      <c r="CI854" s="2"/>
      <c r="CJ854" s="2"/>
      <c r="CK854" s="2"/>
      <c r="CL854" s="2"/>
      <c r="CM854" s="2"/>
      <c r="CN854" s="2"/>
      <c r="CO854" s="2"/>
      <c r="CP854" s="2"/>
      <c r="CQ854" s="2"/>
      <c r="CR854" s="2"/>
      <c r="CS854" s="2"/>
      <c r="CT854" s="2"/>
      <c r="CU854" s="2"/>
      <c r="CV854" s="2"/>
      <c r="CW854" s="2"/>
      <c r="CX854" s="2"/>
      <c r="CY854" s="2"/>
      <c r="CZ854" s="2"/>
      <c r="DA854" s="2"/>
      <c r="DB854" s="2"/>
      <c r="DC854" s="2"/>
      <c r="DD854" s="2"/>
      <c r="DE854" s="2"/>
      <c r="DF854" s="2"/>
      <c r="DG854" s="2"/>
      <c r="DH854" s="2"/>
      <c r="DI854" s="2"/>
      <c r="DJ854" s="2"/>
      <c r="DK854" s="2"/>
      <c r="DL854" s="2"/>
      <c r="DM854" s="2"/>
      <c r="DN854" s="2"/>
      <c r="DO854" s="2"/>
      <c r="DP854" s="2"/>
      <c r="DQ854" s="2"/>
      <c r="DR854" s="2"/>
      <c r="DS854" s="2"/>
      <c r="DT854" s="2"/>
      <c r="DU854" s="2"/>
      <c r="DV854" s="2"/>
      <c r="DW854" s="2"/>
      <c r="DX854" s="2"/>
      <c r="DY854" s="2"/>
      <c r="DZ854" s="2"/>
      <c r="EA854" s="2"/>
      <c r="EB854" s="2"/>
      <c r="EC854" s="2"/>
      <c r="ED854" s="2"/>
      <c r="EE854" s="2"/>
      <c r="EF854" s="2"/>
      <c r="EG854" s="2"/>
      <c r="EH854" s="2"/>
      <c r="EI854" s="2"/>
      <c r="EJ854" s="2"/>
      <c r="EK854" s="2"/>
      <c r="EL854" s="2"/>
      <c r="EM854" s="2"/>
      <c r="EN854" s="2"/>
      <c r="EO854" s="2"/>
      <c r="EP854" s="2"/>
      <c r="EQ854" s="2"/>
      <c r="ER854" s="2"/>
      <c r="ES854" s="2"/>
      <c r="ET854" s="2"/>
      <c r="EU854" s="2"/>
      <c r="EV854" s="2"/>
      <c r="EW854" s="2"/>
      <c r="EX854" s="2"/>
      <c r="EY854" s="2"/>
      <c r="EZ854" s="2"/>
      <c r="FA854" s="2"/>
      <c r="FB854" s="2"/>
      <c r="FC854" s="2"/>
      <c r="FD854" s="2"/>
      <c r="FE854" s="2"/>
      <c r="FF854" s="2"/>
      <c r="FG854" s="2"/>
      <c r="FH854" s="2"/>
      <c r="FI854" s="2"/>
      <c r="FJ854" s="2"/>
      <c r="FK854" s="2"/>
      <c r="FL854" s="2"/>
      <c r="FM854" s="2"/>
      <c r="FN854" s="2"/>
      <c r="FO854" s="2"/>
      <c r="FP854" s="2"/>
      <c r="FQ854" s="2"/>
      <c r="FR854" s="2"/>
      <c r="FS854" s="2"/>
      <c r="FT854" s="2"/>
      <c r="FU854" s="2"/>
      <c r="FV854" s="2"/>
      <c r="FW854" s="2"/>
      <c r="FX854" s="2"/>
      <c r="FY854" s="2"/>
      <c r="FZ854" s="2"/>
      <c r="GA854" s="2"/>
      <c r="GB854" s="2"/>
      <c r="GC854" s="2"/>
      <c r="GD854" s="2"/>
      <c r="GE854" s="2"/>
      <c r="GF854" s="2"/>
      <c r="GG854" s="2"/>
      <c r="GH854" s="2"/>
      <c r="GI854" s="2"/>
      <c r="GJ854" s="2"/>
      <c r="GK854" s="2"/>
      <c r="GL854" s="2"/>
      <c r="GM854" s="2"/>
      <c r="GN854" s="2"/>
      <c r="GO854" s="2"/>
      <c r="GP854" s="2"/>
    </row>
    <row r="855" spans="6:198" s="1" customFormat="1" ht="12.75" customHeight="1">
      <c r="F855" s="401" t="s">
        <v>363</v>
      </c>
      <c r="G855" s="404"/>
      <c r="H855" s="404"/>
      <c r="I855" s="404"/>
      <c r="J855" s="404"/>
      <c r="K855" s="404"/>
      <c r="L855" s="401"/>
      <c r="M855" s="401"/>
      <c r="N855" s="401"/>
      <c r="O855" s="401"/>
      <c r="P855" s="401"/>
      <c r="Q855" s="401"/>
      <c r="R855" s="404"/>
      <c r="S855" s="407"/>
      <c r="T855" s="407"/>
      <c r="U855" s="407"/>
      <c r="V855" s="407"/>
      <c r="W855" s="407"/>
      <c r="X855" s="407"/>
      <c r="Y855" s="407"/>
      <c r="Z855" s="407"/>
      <c r="AA855" s="407"/>
      <c r="AB855" s="407"/>
      <c r="AC855" s="407"/>
      <c r="AD855" s="407"/>
      <c r="AE855" s="407"/>
      <c r="AF855" s="407"/>
      <c r="AG855" s="407"/>
      <c r="AH855" s="407"/>
      <c r="AI855" s="407"/>
      <c r="AJ855" s="407"/>
      <c r="AK855" s="786">
        <f>'[1]Monthly Report'!$C$62</f>
        <v>0</v>
      </c>
      <c r="AL855" s="786"/>
      <c r="AM855" s="786"/>
      <c r="AN855" s="408"/>
      <c r="AO855" s="407"/>
      <c r="AP855" s="407"/>
      <c r="AQ855" s="407"/>
      <c r="AR855" s="407"/>
      <c r="AS855" s="407"/>
      <c r="AT855" s="407"/>
      <c r="AU855" s="407"/>
      <c r="AV855" s="407"/>
      <c r="AW855" s="407"/>
      <c r="AX855" s="407"/>
      <c r="AY855" s="407"/>
      <c r="AZ855" s="407"/>
      <c r="BA855" s="407"/>
      <c r="BB855" s="407"/>
      <c r="BC855" s="407"/>
      <c r="BD855" s="407"/>
      <c r="BE855" s="407"/>
      <c r="BF855" s="407"/>
      <c r="BG855" s="786">
        <f>'[1]Monthly Report'!$G$62</f>
        <v>0</v>
      </c>
      <c r="BH855" s="786"/>
      <c r="BI855" s="786"/>
      <c r="BJ855" s="404"/>
      <c r="BK855" s="97"/>
      <c r="BR855" s="2"/>
      <c r="BS855" s="2"/>
      <c r="BT855" s="2"/>
      <c r="BU855" s="2"/>
      <c r="BV855" s="2"/>
      <c r="BW855" s="2"/>
      <c r="BX855" s="2"/>
      <c r="BY855" s="2"/>
      <c r="BZ855" s="2"/>
      <c r="CA855" s="2"/>
      <c r="CB855" s="2"/>
      <c r="CC855" s="2"/>
      <c r="CD855" s="2"/>
      <c r="CE855" s="2"/>
      <c r="CF855" s="2"/>
      <c r="CG855" s="2"/>
      <c r="CH855" s="2"/>
      <c r="CI855" s="2"/>
      <c r="CJ855" s="2"/>
      <c r="CK855" s="2"/>
      <c r="CL855" s="2"/>
      <c r="CM855" s="2"/>
      <c r="CN855" s="2"/>
      <c r="CO855" s="2"/>
      <c r="CP855" s="2"/>
      <c r="CQ855" s="2"/>
      <c r="CR855" s="2"/>
      <c r="CS855" s="2"/>
      <c r="CT855" s="2"/>
      <c r="CU855" s="2"/>
      <c r="CV855" s="2"/>
      <c r="CW855" s="2"/>
      <c r="CX855" s="2"/>
      <c r="CY855" s="2"/>
      <c r="CZ855" s="2"/>
      <c r="DA855" s="2"/>
      <c r="DB855" s="2"/>
      <c r="DC855" s="2"/>
      <c r="DD855" s="2"/>
      <c r="DE855" s="2"/>
      <c r="DF855" s="2"/>
      <c r="DG855" s="2"/>
      <c r="DH855" s="2"/>
      <c r="DI855" s="2"/>
      <c r="DJ855" s="2"/>
      <c r="DK855" s="2"/>
      <c r="DL855" s="2"/>
      <c r="DM855" s="2"/>
      <c r="DN855" s="2"/>
      <c r="DO855" s="2"/>
      <c r="DP855" s="2"/>
      <c r="DQ855" s="2"/>
      <c r="DR855" s="2"/>
      <c r="DS855" s="2"/>
      <c r="DT855" s="2"/>
      <c r="DU855" s="2"/>
      <c r="DV855" s="2"/>
      <c r="DW855" s="2"/>
      <c r="DX855" s="2"/>
      <c r="DY855" s="2"/>
      <c r="DZ855" s="2"/>
      <c r="EA855" s="2"/>
      <c r="EB855" s="2"/>
      <c r="EC855" s="2"/>
      <c r="ED855" s="2"/>
      <c r="EE855" s="2"/>
      <c r="EF855" s="2"/>
      <c r="EG855" s="2"/>
      <c r="EH855" s="2"/>
      <c r="EI855" s="2"/>
      <c r="EJ855" s="2"/>
      <c r="EK855" s="2"/>
      <c r="EL855" s="2"/>
      <c r="EM855" s="2"/>
      <c r="EN855" s="2"/>
      <c r="EO855" s="2"/>
      <c r="EP855" s="2"/>
      <c r="EQ855" s="2"/>
      <c r="ER855" s="2"/>
      <c r="ES855" s="2"/>
      <c r="ET855" s="2"/>
      <c r="EU855" s="2"/>
      <c r="EV855" s="2"/>
      <c r="EW855" s="2"/>
      <c r="EX855" s="2"/>
      <c r="EY855" s="2"/>
      <c r="EZ855" s="2"/>
      <c r="FA855" s="2"/>
      <c r="FB855" s="2"/>
      <c r="FC855" s="2"/>
      <c r="FD855" s="2"/>
      <c r="FE855" s="2"/>
      <c r="FF855" s="2"/>
      <c r="FG855" s="2"/>
      <c r="FH855" s="2"/>
      <c r="FI855" s="2"/>
      <c r="FJ855" s="2"/>
      <c r="FK855" s="2"/>
      <c r="FL855" s="2"/>
      <c r="FM855" s="2"/>
      <c r="FN855" s="2"/>
      <c r="FO855" s="2"/>
      <c r="FP855" s="2"/>
      <c r="FQ855" s="2"/>
      <c r="FR855" s="2"/>
      <c r="FS855" s="2"/>
      <c r="FT855" s="2"/>
      <c r="FU855" s="2"/>
      <c r="FV855" s="2"/>
      <c r="FW855" s="2"/>
      <c r="FX855" s="2"/>
      <c r="FY855" s="2"/>
      <c r="FZ855" s="2"/>
      <c r="GA855" s="2"/>
      <c r="GB855" s="2"/>
      <c r="GC855" s="2"/>
      <c r="GD855" s="2"/>
      <c r="GE855" s="2"/>
      <c r="GF855" s="2"/>
      <c r="GG855" s="2"/>
      <c r="GH855" s="2"/>
      <c r="GI855" s="2"/>
      <c r="GJ855" s="2"/>
      <c r="GK855" s="2"/>
      <c r="GL855" s="2"/>
      <c r="GM855" s="2"/>
      <c r="GN855" s="2"/>
      <c r="GO855" s="2"/>
      <c r="GP855" s="2"/>
    </row>
    <row r="856" spans="6:198" s="1" customFormat="1" ht="12.75" customHeight="1">
      <c r="F856" s="404"/>
      <c r="G856" s="404"/>
      <c r="H856" s="404"/>
      <c r="I856" s="404"/>
      <c r="J856" s="404"/>
      <c r="K856" s="404"/>
      <c r="L856" s="401"/>
      <c r="M856" s="401"/>
      <c r="N856" s="401"/>
      <c r="O856" s="401"/>
      <c r="P856" s="401"/>
      <c r="Q856" s="401"/>
      <c r="R856" s="404"/>
      <c r="S856" s="407"/>
      <c r="T856" s="407"/>
      <c r="U856" s="407"/>
      <c r="V856" s="407"/>
      <c r="W856" s="407"/>
      <c r="X856" s="407"/>
      <c r="Y856" s="407"/>
      <c r="Z856" s="407"/>
      <c r="AA856" s="407"/>
      <c r="AB856" s="407"/>
      <c r="AC856" s="407"/>
      <c r="AD856" s="407"/>
      <c r="AE856" s="407"/>
      <c r="AF856" s="407"/>
      <c r="AG856" s="407"/>
      <c r="AH856" s="407"/>
      <c r="AI856" s="407"/>
      <c r="AJ856" s="407"/>
      <c r="AK856" s="407"/>
      <c r="AL856" s="407"/>
      <c r="AM856" s="407"/>
      <c r="AN856" s="408"/>
      <c r="AO856" s="407"/>
      <c r="AP856" s="407"/>
      <c r="AQ856" s="407"/>
      <c r="AR856" s="407"/>
      <c r="AS856" s="407"/>
      <c r="AT856" s="407"/>
      <c r="AU856" s="407"/>
      <c r="AV856" s="407"/>
      <c r="AW856" s="407"/>
      <c r="AX856" s="407"/>
      <c r="AY856" s="407"/>
      <c r="AZ856" s="407"/>
      <c r="BA856" s="407"/>
      <c r="BB856" s="407"/>
      <c r="BC856" s="407"/>
      <c r="BD856" s="407"/>
      <c r="BE856" s="407"/>
      <c r="BF856" s="407"/>
      <c r="BG856" s="407"/>
      <c r="BH856" s="407"/>
      <c r="BI856" s="407"/>
      <c r="BJ856" s="404"/>
      <c r="BK856" s="97"/>
      <c r="BR856" s="2"/>
      <c r="BS856" s="2"/>
      <c r="BT856" s="2"/>
      <c r="BU856" s="2"/>
      <c r="BV856" s="2"/>
      <c r="BW856" s="2"/>
      <c r="BX856" s="2"/>
      <c r="BY856" s="2"/>
      <c r="BZ856" s="2"/>
      <c r="CA856" s="2"/>
      <c r="CB856" s="2"/>
      <c r="CC856" s="2"/>
      <c r="CD856" s="2"/>
      <c r="CE856" s="2"/>
      <c r="CF856" s="2"/>
      <c r="CG856" s="2"/>
      <c r="CH856" s="2"/>
      <c r="CI856" s="2"/>
      <c r="CJ856" s="2"/>
      <c r="CK856" s="2"/>
      <c r="CL856" s="2"/>
      <c r="CM856" s="2"/>
      <c r="CN856" s="2"/>
      <c r="CO856" s="2"/>
      <c r="CP856" s="2"/>
      <c r="CQ856" s="2"/>
      <c r="CR856" s="2"/>
      <c r="CS856" s="2"/>
      <c r="CT856" s="2"/>
      <c r="CU856" s="2"/>
      <c r="CV856" s="2"/>
      <c r="CW856" s="2"/>
      <c r="CX856" s="2"/>
      <c r="CY856" s="2"/>
      <c r="CZ856" s="2"/>
      <c r="DA856" s="2"/>
      <c r="DB856" s="2"/>
      <c r="DC856" s="2"/>
      <c r="DD856" s="2"/>
      <c r="DE856" s="2"/>
      <c r="DF856" s="2"/>
      <c r="DG856" s="2"/>
      <c r="DH856" s="2"/>
      <c r="DI856" s="2"/>
      <c r="DJ856" s="2"/>
      <c r="DK856" s="2"/>
      <c r="DL856" s="2"/>
      <c r="DM856" s="2"/>
      <c r="DN856" s="2"/>
      <c r="DO856" s="2"/>
      <c r="DP856" s="2"/>
      <c r="DQ856" s="2"/>
      <c r="DR856" s="2"/>
      <c r="DS856" s="2"/>
      <c r="DT856" s="2"/>
      <c r="DU856" s="2"/>
      <c r="DV856" s="2"/>
      <c r="DW856" s="2"/>
      <c r="DX856" s="2"/>
      <c r="DY856" s="2"/>
      <c r="DZ856" s="2"/>
      <c r="EA856" s="2"/>
      <c r="EB856" s="2"/>
      <c r="EC856" s="2"/>
      <c r="ED856" s="2"/>
      <c r="EE856" s="2"/>
      <c r="EF856" s="2"/>
      <c r="EG856" s="2"/>
      <c r="EH856" s="2"/>
      <c r="EI856" s="2"/>
      <c r="EJ856" s="2"/>
      <c r="EK856" s="2"/>
      <c r="EL856" s="2"/>
      <c r="EM856" s="2"/>
      <c r="EN856" s="2"/>
      <c r="EO856" s="2"/>
      <c r="EP856" s="2"/>
      <c r="EQ856" s="2"/>
      <c r="ER856" s="2"/>
      <c r="ES856" s="2"/>
      <c r="ET856" s="2"/>
      <c r="EU856" s="2"/>
      <c r="EV856" s="2"/>
      <c r="EW856" s="2"/>
      <c r="EX856" s="2"/>
      <c r="EY856" s="2"/>
      <c r="EZ856" s="2"/>
      <c r="FA856" s="2"/>
      <c r="FB856" s="2"/>
      <c r="FC856" s="2"/>
      <c r="FD856" s="2"/>
      <c r="FE856" s="2"/>
      <c r="FF856" s="2"/>
      <c r="FG856" s="2"/>
      <c r="FH856" s="2"/>
      <c r="FI856" s="2"/>
      <c r="FJ856" s="2"/>
      <c r="FK856" s="2"/>
      <c r="FL856" s="2"/>
      <c r="FM856" s="2"/>
      <c r="FN856" s="2"/>
      <c r="FO856" s="2"/>
      <c r="FP856" s="2"/>
      <c r="FQ856" s="2"/>
      <c r="FR856" s="2"/>
      <c r="FS856" s="2"/>
      <c r="FT856" s="2"/>
      <c r="FU856" s="2"/>
      <c r="FV856" s="2"/>
      <c r="FW856" s="2"/>
      <c r="FX856" s="2"/>
      <c r="FY856" s="2"/>
      <c r="FZ856" s="2"/>
      <c r="GA856" s="2"/>
      <c r="GB856" s="2"/>
      <c r="GC856" s="2"/>
      <c r="GD856" s="2"/>
      <c r="GE856" s="2"/>
      <c r="GF856" s="2"/>
      <c r="GG856" s="2"/>
      <c r="GH856" s="2"/>
      <c r="GI856" s="2"/>
      <c r="GJ856" s="2"/>
      <c r="GK856" s="2"/>
      <c r="GL856" s="2"/>
      <c r="GM856" s="2"/>
      <c r="GN856" s="2"/>
      <c r="GO856" s="2"/>
      <c r="GP856" s="2"/>
    </row>
    <row r="857" spans="6:198" s="1" customFormat="1" ht="12.75" customHeight="1">
      <c r="F857" s="404"/>
      <c r="G857" s="404"/>
      <c r="H857" s="404"/>
      <c r="I857" s="404"/>
      <c r="J857" s="404"/>
      <c r="K857" s="404"/>
      <c r="L857" s="404"/>
      <c r="M857" s="404"/>
      <c r="N857" s="404"/>
      <c r="O857" s="404"/>
      <c r="P857" s="404"/>
      <c r="Q857" s="404"/>
      <c r="R857" s="404"/>
      <c r="S857" s="408"/>
      <c r="T857" s="408"/>
      <c r="U857" s="408"/>
      <c r="V857" s="408"/>
      <c r="W857" s="408"/>
      <c r="X857" s="408"/>
      <c r="Y857" s="408"/>
      <c r="Z857" s="408"/>
      <c r="AA857" s="408"/>
      <c r="AB857" s="408"/>
      <c r="AC857" s="408"/>
      <c r="AD857" s="408"/>
      <c r="AE857" s="408"/>
      <c r="AF857" s="408"/>
      <c r="AG857" s="408"/>
      <c r="AH857" s="408"/>
      <c r="AI857" s="408"/>
      <c r="AJ857" s="408"/>
      <c r="AK857" s="408"/>
      <c r="AL857" s="408"/>
      <c r="AM857" s="408"/>
      <c r="AN857" s="408"/>
      <c r="AO857" s="408"/>
      <c r="AP857" s="408"/>
      <c r="AQ857" s="408"/>
      <c r="AR857" s="408"/>
      <c r="AS857" s="408"/>
      <c r="AT857" s="408"/>
      <c r="AU857" s="408"/>
      <c r="AV857" s="408"/>
      <c r="AW857" s="408"/>
      <c r="AX857" s="408"/>
      <c r="AY857" s="408"/>
      <c r="AZ857" s="408"/>
      <c r="BA857" s="408"/>
      <c r="BB857" s="408"/>
      <c r="BC857" s="408"/>
      <c r="BD857" s="408"/>
      <c r="BE857" s="408"/>
      <c r="BF857" s="408"/>
      <c r="BG857" s="408"/>
      <c r="BH857" s="408"/>
      <c r="BI857" s="408"/>
      <c r="BJ857" s="404"/>
      <c r="BK857" s="409"/>
      <c r="BR857" s="2"/>
      <c r="BS857" s="2"/>
      <c r="BT857" s="2"/>
      <c r="BU857" s="2"/>
      <c r="BV857" s="2"/>
      <c r="BW857" s="2"/>
      <c r="BX857" s="2"/>
      <c r="BY857" s="2"/>
      <c r="BZ857" s="2"/>
      <c r="CA857" s="2"/>
      <c r="CB857" s="2"/>
      <c r="CC857" s="2"/>
      <c r="CD857" s="2"/>
      <c r="CE857" s="2"/>
      <c r="CF857" s="2"/>
      <c r="CG857" s="2"/>
      <c r="CH857" s="2"/>
      <c r="CI857" s="2"/>
      <c r="CJ857" s="2"/>
      <c r="CK857" s="2"/>
      <c r="CL857" s="2"/>
      <c r="CM857" s="2"/>
      <c r="CN857" s="2"/>
      <c r="CO857" s="2"/>
      <c r="CP857" s="2"/>
      <c r="CQ857" s="2"/>
      <c r="CR857" s="2"/>
      <c r="CS857" s="2"/>
      <c r="CT857" s="2"/>
      <c r="CU857" s="2"/>
      <c r="CV857" s="2"/>
      <c r="CW857" s="2"/>
      <c r="CX857" s="2"/>
      <c r="CY857" s="2"/>
      <c r="CZ857" s="2"/>
      <c r="DA857" s="2"/>
      <c r="DB857" s="2"/>
      <c r="DC857" s="2"/>
      <c r="DD857" s="2"/>
      <c r="DE857" s="2"/>
      <c r="DF857" s="2"/>
      <c r="DG857" s="2"/>
      <c r="DH857" s="2"/>
      <c r="DI857" s="2"/>
      <c r="DJ857" s="2"/>
      <c r="DK857" s="2"/>
      <c r="DL857" s="2"/>
      <c r="DM857" s="2"/>
      <c r="DN857" s="2"/>
      <c r="DO857" s="2"/>
      <c r="DP857" s="2"/>
      <c r="DQ857" s="2"/>
      <c r="DR857" s="2"/>
      <c r="DS857" s="2"/>
      <c r="DT857" s="2"/>
      <c r="DU857" s="2"/>
      <c r="DV857" s="2"/>
      <c r="DW857" s="2"/>
      <c r="DX857" s="2"/>
      <c r="DY857" s="2"/>
      <c r="DZ857" s="2"/>
      <c r="EA857" s="2"/>
      <c r="EB857" s="2"/>
      <c r="EC857" s="2"/>
      <c r="ED857" s="2"/>
      <c r="EE857" s="2"/>
      <c r="EF857" s="2"/>
      <c r="EG857" s="2"/>
      <c r="EH857" s="2"/>
      <c r="EI857" s="2"/>
      <c r="EJ857" s="2"/>
      <c r="EK857" s="2"/>
      <c r="EL857" s="2"/>
      <c r="EM857" s="2"/>
      <c r="EN857" s="2"/>
      <c r="EO857" s="2"/>
      <c r="EP857" s="2"/>
      <c r="EQ857" s="2"/>
      <c r="ER857" s="2"/>
      <c r="ES857" s="2"/>
      <c r="ET857" s="2"/>
      <c r="EU857" s="2"/>
      <c r="EV857" s="2"/>
      <c r="EW857" s="2"/>
      <c r="EX857" s="2"/>
      <c r="EY857" s="2"/>
      <c r="EZ857" s="2"/>
      <c r="FA857" s="2"/>
      <c r="FB857" s="2"/>
      <c r="FC857" s="2"/>
      <c r="FD857" s="2"/>
      <c r="FE857" s="2"/>
      <c r="FF857" s="2"/>
      <c r="FG857" s="2"/>
      <c r="FH857" s="2"/>
      <c r="FI857" s="2"/>
      <c r="FJ857" s="2"/>
      <c r="FK857" s="2"/>
      <c r="FL857" s="2"/>
      <c r="FM857" s="2"/>
      <c r="FN857" s="2"/>
      <c r="FO857" s="2"/>
      <c r="FP857" s="2"/>
      <c r="FQ857" s="2"/>
      <c r="FR857" s="2"/>
      <c r="FS857" s="2"/>
      <c r="FT857" s="2"/>
      <c r="FU857" s="2"/>
      <c r="FV857" s="2"/>
      <c r="FW857" s="2"/>
      <c r="FX857" s="2"/>
      <c r="FY857" s="2"/>
      <c r="FZ857" s="2"/>
      <c r="GA857" s="2"/>
      <c r="GB857" s="2"/>
      <c r="GC857" s="2"/>
      <c r="GD857" s="2"/>
      <c r="GE857" s="2"/>
      <c r="GF857" s="2"/>
      <c r="GG857" s="2"/>
      <c r="GH857" s="2"/>
      <c r="GI857" s="2"/>
      <c r="GJ857" s="2"/>
      <c r="GK857" s="2"/>
      <c r="GL857" s="2"/>
      <c r="GM857" s="2"/>
      <c r="GN857" s="2"/>
      <c r="GO857" s="2"/>
      <c r="GP857" s="2"/>
    </row>
    <row r="858" spans="6:198" s="1" customFormat="1" ht="12.75" customHeight="1">
      <c r="F858" s="410" t="s">
        <v>367</v>
      </c>
      <c r="G858" s="404"/>
      <c r="H858" s="404"/>
      <c r="I858" s="404"/>
      <c r="J858" s="404"/>
      <c r="K858" s="404"/>
      <c r="L858" s="401"/>
      <c r="M858" s="401"/>
      <c r="N858" s="401"/>
      <c r="O858" s="401"/>
      <c r="P858" s="401"/>
      <c r="Q858" s="401"/>
      <c r="R858" s="404"/>
      <c r="S858" s="408"/>
      <c r="T858" s="408"/>
      <c r="U858" s="408"/>
      <c r="V858" s="408"/>
      <c r="W858" s="408"/>
      <c r="X858" s="408"/>
      <c r="Y858" s="408"/>
      <c r="Z858" s="408"/>
      <c r="AA858" s="408"/>
      <c r="AB858" s="408"/>
      <c r="AC858" s="408"/>
      <c r="AD858" s="408"/>
      <c r="AE858" s="408"/>
      <c r="AF858" s="408"/>
      <c r="AG858" s="408"/>
      <c r="AH858" s="408"/>
      <c r="AI858" s="408"/>
      <c r="AJ858" s="408"/>
      <c r="AK858" s="408"/>
      <c r="AL858" s="408"/>
      <c r="AM858" s="408"/>
      <c r="AN858" s="408"/>
      <c r="AO858" s="408"/>
      <c r="AP858" s="408"/>
      <c r="AQ858" s="408"/>
      <c r="AR858" s="408"/>
      <c r="AS858" s="408"/>
      <c r="AT858" s="408"/>
      <c r="AU858" s="408"/>
      <c r="AV858" s="408"/>
      <c r="AW858" s="408"/>
      <c r="AX858" s="408"/>
      <c r="AY858" s="408"/>
      <c r="AZ858" s="408"/>
      <c r="BA858" s="408"/>
      <c r="BB858" s="408"/>
      <c r="BC858" s="408"/>
      <c r="BD858" s="408"/>
      <c r="BE858" s="408"/>
      <c r="BF858" s="408"/>
      <c r="BG858" s="408"/>
      <c r="BH858" s="408"/>
      <c r="BI858" s="408"/>
      <c r="BJ858" s="404"/>
      <c r="BK858" s="409"/>
      <c r="BR858" s="2"/>
      <c r="BS858" s="2"/>
      <c r="BT858" s="2"/>
      <c r="BU858" s="2"/>
      <c r="BV858" s="2"/>
      <c r="BW858" s="2"/>
      <c r="BX858" s="2"/>
      <c r="BY858" s="2"/>
      <c r="BZ858" s="2"/>
      <c r="CA858" s="2"/>
      <c r="CB858" s="2"/>
      <c r="CC858" s="2"/>
      <c r="CD858" s="2"/>
      <c r="CE858" s="2"/>
      <c r="CF858" s="2"/>
      <c r="CG858" s="2"/>
      <c r="CH858" s="2"/>
      <c r="CI858" s="2"/>
      <c r="CJ858" s="2"/>
      <c r="CK858" s="2"/>
      <c r="CL858" s="2"/>
      <c r="CM858" s="2"/>
      <c r="CN858" s="2"/>
      <c r="CO858" s="2"/>
      <c r="CP858" s="2"/>
      <c r="CQ858" s="2"/>
      <c r="CR858" s="2"/>
      <c r="CS858" s="2"/>
      <c r="CT858" s="2"/>
      <c r="CU858" s="2"/>
      <c r="CV858" s="2"/>
      <c r="CW858" s="2"/>
      <c r="CX858" s="2"/>
      <c r="CY858" s="2"/>
      <c r="CZ858" s="2"/>
      <c r="DA858" s="2"/>
      <c r="DB858" s="2"/>
      <c r="DC858" s="2"/>
      <c r="DD858" s="2"/>
      <c r="DE858" s="2"/>
      <c r="DF858" s="2"/>
      <c r="DG858" s="2"/>
      <c r="DH858" s="2"/>
      <c r="DI858" s="2"/>
      <c r="DJ858" s="2"/>
      <c r="DK858" s="2"/>
      <c r="DL858" s="2"/>
      <c r="DM858" s="2"/>
      <c r="DN858" s="2"/>
      <c r="DO858" s="2"/>
      <c r="DP858" s="2"/>
      <c r="DQ858" s="2"/>
      <c r="DR858" s="2"/>
      <c r="DS858" s="2"/>
      <c r="DT858" s="2"/>
      <c r="DU858" s="2"/>
      <c r="DV858" s="2"/>
      <c r="DW858" s="2"/>
      <c r="DX858" s="2"/>
      <c r="DY858" s="2"/>
      <c r="DZ858" s="2"/>
      <c r="EA858" s="2"/>
      <c r="EB858" s="2"/>
      <c r="EC858" s="2"/>
      <c r="ED858" s="2"/>
      <c r="EE858" s="2"/>
      <c r="EF858" s="2"/>
      <c r="EG858" s="2"/>
      <c r="EH858" s="2"/>
      <c r="EI858" s="2"/>
      <c r="EJ858" s="2"/>
      <c r="EK858" s="2"/>
      <c r="EL858" s="2"/>
      <c r="EM858" s="2"/>
      <c r="EN858" s="2"/>
      <c r="EO858" s="2"/>
      <c r="EP858" s="2"/>
      <c r="EQ858" s="2"/>
      <c r="ER858" s="2"/>
      <c r="ES858" s="2"/>
      <c r="ET858" s="2"/>
      <c r="EU858" s="2"/>
      <c r="EV858" s="2"/>
      <c r="EW858" s="2"/>
      <c r="EX858" s="2"/>
      <c r="EY858" s="2"/>
      <c r="EZ858" s="2"/>
      <c r="FA858" s="2"/>
      <c r="FB858" s="2"/>
      <c r="FC858" s="2"/>
      <c r="FD858" s="2"/>
      <c r="FE858" s="2"/>
      <c r="FF858" s="2"/>
      <c r="FG858" s="2"/>
      <c r="FH858" s="2"/>
      <c r="FI858" s="2"/>
      <c r="FJ858" s="2"/>
      <c r="FK858" s="2"/>
      <c r="FL858" s="2"/>
      <c r="FM858" s="2"/>
      <c r="FN858" s="2"/>
      <c r="FO858" s="2"/>
      <c r="FP858" s="2"/>
      <c r="FQ858" s="2"/>
      <c r="FR858" s="2"/>
      <c r="FS858" s="2"/>
      <c r="FT858" s="2"/>
      <c r="FU858" s="2"/>
      <c r="FV858" s="2"/>
      <c r="FW858" s="2"/>
      <c r="FX858" s="2"/>
      <c r="FY858" s="2"/>
      <c r="FZ858" s="2"/>
      <c r="GA858" s="2"/>
      <c r="GB858" s="2"/>
      <c r="GC858" s="2"/>
      <c r="GD858" s="2"/>
      <c r="GE858" s="2"/>
      <c r="GF858" s="2"/>
      <c r="GG858" s="2"/>
      <c r="GH858" s="2"/>
      <c r="GI858" s="2"/>
      <c r="GJ858" s="2"/>
      <c r="GK858" s="2"/>
      <c r="GL858" s="2"/>
      <c r="GM858" s="2"/>
      <c r="GN858" s="2"/>
      <c r="GO858" s="2"/>
      <c r="GP858" s="2"/>
    </row>
    <row r="859" spans="6:198" s="1" customFormat="1" ht="12.75" customHeight="1">
      <c r="F859" s="401" t="s">
        <v>355</v>
      </c>
      <c r="G859" s="404"/>
      <c r="H859" s="404"/>
      <c r="I859" s="404"/>
      <c r="J859" s="404"/>
      <c r="K859" s="404"/>
      <c r="L859" s="401"/>
      <c r="M859" s="401"/>
      <c r="N859" s="401"/>
      <c r="O859" s="401"/>
      <c r="P859" s="401"/>
      <c r="Q859" s="401"/>
      <c r="R859" s="404"/>
      <c r="S859" s="782">
        <f>'[1]Monthly Report'!$B65</f>
        <v>0</v>
      </c>
      <c r="T859" s="783"/>
      <c r="U859" s="783"/>
      <c r="V859" s="407"/>
      <c r="W859" s="784">
        <f>'[1]Monthly Report'!$C65</f>
        <v>0</v>
      </c>
      <c r="X859" s="784"/>
      <c r="Y859" s="784"/>
      <c r="Z859" s="784"/>
      <c r="AA859" s="784"/>
      <c r="AB859" s="784"/>
      <c r="AC859" s="407"/>
      <c r="AD859" s="784">
        <f>'[1]Monthly Report'!$D65</f>
        <v>0</v>
      </c>
      <c r="AE859" s="784"/>
      <c r="AF859" s="784"/>
      <c r="AG859" s="784"/>
      <c r="AH859" s="784"/>
      <c r="AI859" s="784"/>
      <c r="AJ859" s="407"/>
      <c r="AK859" s="786">
        <f>'[1]Monthly Report'!$E65</f>
        <v>0</v>
      </c>
      <c r="AL859" s="786"/>
      <c r="AM859" s="786"/>
      <c r="AN859" s="408"/>
      <c r="AO859" s="782">
        <f>'[1]Monthly Report'!$F65</f>
        <v>0</v>
      </c>
      <c r="AP859" s="783"/>
      <c r="AQ859" s="783"/>
      <c r="AR859" s="407"/>
      <c r="AS859" s="784">
        <f>'[1]Monthly Report'!$G65</f>
        <v>0</v>
      </c>
      <c r="AT859" s="784"/>
      <c r="AU859" s="784"/>
      <c r="AV859" s="784"/>
      <c r="AW859" s="784"/>
      <c r="AX859" s="784"/>
      <c r="AY859" s="407"/>
      <c r="AZ859" s="784">
        <f>'[1]Monthly Report'!$H65</f>
        <v>0</v>
      </c>
      <c r="BA859" s="784"/>
      <c r="BB859" s="784"/>
      <c r="BC859" s="784"/>
      <c r="BD859" s="784"/>
      <c r="BE859" s="784"/>
      <c r="BF859" s="407"/>
      <c r="BG859" s="786">
        <f>'[1]Monthly Report'!$I65</f>
        <v>0</v>
      </c>
      <c r="BH859" s="786"/>
      <c r="BI859" s="786"/>
      <c r="BJ859" s="404"/>
      <c r="BK859" s="409"/>
      <c r="BR859" s="2"/>
      <c r="BS859" s="2"/>
      <c r="BT859" s="2"/>
      <c r="BU859" s="2"/>
      <c r="BV859" s="2"/>
      <c r="BW859" s="2"/>
      <c r="BX859" s="2"/>
      <c r="BY859" s="2"/>
      <c r="BZ859" s="2"/>
      <c r="CA859" s="2"/>
      <c r="CB859" s="2"/>
      <c r="CC859" s="2"/>
      <c r="CD859" s="2"/>
      <c r="CE859" s="2"/>
      <c r="CF859" s="2"/>
      <c r="CG859" s="2"/>
      <c r="CH859" s="2"/>
      <c r="CI859" s="2"/>
      <c r="CJ859" s="2"/>
      <c r="CK859" s="2"/>
      <c r="CL859" s="2"/>
      <c r="CM859" s="2"/>
      <c r="CN859" s="2"/>
      <c r="CO859" s="2"/>
      <c r="CP859" s="2"/>
      <c r="CQ859" s="2"/>
      <c r="CR859" s="2"/>
      <c r="CS859" s="2"/>
      <c r="CT859" s="2"/>
      <c r="CU859" s="2"/>
      <c r="CV859" s="2"/>
      <c r="CW859" s="2"/>
      <c r="CX859" s="2"/>
      <c r="CY859" s="2"/>
      <c r="CZ859" s="2"/>
      <c r="DA859" s="2"/>
      <c r="DB859" s="2"/>
      <c r="DC859" s="2"/>
      <c r="DD859" s="2"/>
      <c r="DE859" s="2"/>
      <c r="DF859" s="2"/>
      <c r="DG859" s="2"/>
      <c r="DH859" s="2"/>
      <c r="DI859" s="2"/>
      <c r="DJ859" s="2"/>
      <c r="DK859" s="2"/>
      <c r="DL859" s="2"/>
      <c r="DM859" s="2"/>
      <c r="DN859" s="2"/>
      <c r="DO859" s="2"/>
      <c r="DP859" s="2"/>
      <c r="DQ859" s="2"/>
      <c r="DR859" s="2"/>
      <c r="DS859" s="2"/>
      <c r="DT859" s="2"/>
      <c r="DU859" s="2"/>
      <c r="DV859" s="2"/>
      <c r="DW859" s="2"/>
      <c r="DX859" s="2"/>
      <c r="DY859" s="2"/>
      <c r="DZ859" s="2"/>
      <c r="EA859" s="2"/>
      <c r="EB859" s="2"/>
      <c r="EC859" s="2"/>
      <c r="ED859" s="2"/>
      <c r="EE859" s="2"/>
      <c r="EF859" s="2"/>
      <c r="EG859" s="2"/>
      <c r="EH859" s="2"/>
      <c r="EI859" s="2"/>
      <c r="EJ859" s="2"/>
      <c r="EK859" s="2"/>
      <c r="EL859" s="2"/>
      <c r="EM859" s="2"/>
      <c r="EN859" s="2"/>
      <c r="EO859" s="2"/>
      <c r="EP859" s="2"/>
      <c r="EQ859" s="2"/>
      <c r="ER859" s="2"/>
      <c r="ES859" s="2"/>
      <c r="ET859" s="2"/>
      <c r="EU859" s="2"/>
      <c r="EV859" s="2"/>
      <c r="EW859" s="2"/>
      <c r="EX859" s="2"/>
      <c r="EY859" s="2"/>
      <c r="EZ859" s="2"/>
      <c r="FA859" s="2"/>
      <c r="FB859" s="2"/>
      <c r="FC859" s="2"/>
      <c r="FD859" s="2"/>
      <c r="FE859" s="2"/>
      <c r="FF859" s="2"/>
      <c r="FG859" s="2"/>
      <c r="FH859" s="2"/>
      <c r="FI859" s="2"/>
      <c r="FJ859" s="2"/>
      <c r="FK859" s="2"/>
      <c r="FL859" s="2"/>
      <c r="FM859" s="2"/>
      <c r="FN859" s="2"/>
      <c r="FO859" s="2"/>
      <c r="FP859" s="2"/>
      <c r="FQ859" s="2"/>
      <c r="FR859" s="2"/>
      <c r="FS859" s="2"/>
      <c r="FT859" s="2"/>
      <c r="FU859" s="2"/>
      <c r="FV859" s="2"/>
      <c r="FW859" s="2"/>
      <c r="FX859" s="2"/>
      <c r="FY859" s="2"/>
      <c r="FZ859" s="2"/>
      <c r="GA859" s="2"/>
      <c r="GB859" s="2"/>
      <c r="GC859" s="2"/>
      <c r="GD859" s="2"/>
      <c r="GE859" s="2"/>
      <c r="GF859" s="2"/>
      <c r="GG859" s="2"/>
      <c r="GH859" s="2"/>
      <c r="GI859" s="2"/>
      <c r="GJ859" s="2"/>
      <c r="GK859" s="2"/>
      <c r="GL859" s="2"/>
      <c r="GM859" s="2"/>
      <c r="GN859" s="2"/>
      <c r="GO859" s="2"/>
      <c r="GP859" s="2"/>
    </row>
    <row r="860" spans="6:198" s="1" customFormat="1" ht="12.75" customHeight="1">
      <c r="F860" s="401" t="s">
        <v>356</v>
      </c>
      <c r="G860" s="404"/>
      <c r="H860" s="404"/>
      <c r="I860" s="404"/>
      <c r="J860" s="404"/>
      <c r="K860" s="404"/>
      <c r="L860" s="401"/>
      <c r="M860" s="401"/>
      <c r="N860" s="401"/>
      <c r="O860" s="401"/>
      <c r="P860" s="401"/>
      <c r="Q860" s="401"/>
      <c r="R860" s="404"/>
      <c r="S860" s="782">
        <f>'[1]Monthly Report'!$B66</f>
        <v>0</v>
      </c>
      <c r="T860" s="783"/>
      <c r="U860" s="783"/>
      <c r="V860" s="407"/>
      <c r="W860" s="784">
        <f>'[1]Monthly Report'!$C66</f>
        <v>0</v>
      </c>
      <c r="X860" s="784"/>
      <c r="Y860" s="784"/>
      <c r="Z860" s="784"/>
      <c r="AA860" s="784"/>
      <c r="AB860" s="784"/>
      <c r="AC860" s="407"/>
      <c r="AD860" s="784">
        <f>'[1]Monthly Report'!$D66</f>
        <v>0</v>
      </c>
      <c r="AE860" s="784"/>
      <c r="AF860" s="784"/>
      <c r="AG860" s="784"/>
      <c r="AH860" s="784"/>
      <c r="AI860" s="784"/>
      <c r="AJ860" s="407"/>
      <c r="AK860" s="786">
        <f>'[1]Monthly Report'!$E66</f>
        <v>0</v>
      </c>
      <c r="AL860" s="786"/>
      <c r="AM860" s="786"/>
      <c r="AN860" s="408"/>
      <c r="AO860" s="782">
        <f>'[1]Monthly Report'!$F66</f>
        <v>0</v>
      </c>
      <c r="AP860" s="783"/>
      <c r="AQ860" s="783"/>
      <c r="AR860" s="407"/>
      <c r="AS860" s="784">
        <f>'[1]Monthly Report'!$G66</f>
        <v>0</v>
      </c>
      <c r="AT860" s="784"/>
      <c r="AU860" s="784"/>
      <c r="AV860" s="784"/>
      <c r="AW860" s="784"/>
      <c r="AX860" s="784"/>
      <c r="AY860" s="407"/>
      <c r="AZ860" s="784">
        <f>'[1]Monthly Report'!$H66</f>
        <v>0</v>
      </c>
      <c r="BA860" s="784"/>
      <c r="BB860" s="784"/>
      <c r="BC860" s="784"/>
      <c r="BD860" s="784"/>
      <c r="BE860" s="784"/>
      <c r="BF860" s="407"/>
      <c r="BG860" s="786">
        <f>'[1]Monthly Report'!$I66</f>
        <v>0</v>
      </c>
      <c r="BH860" s="786"/>
      <c r="BI860" s="786"/>
      <c r="BJ860" s="404"/>
      <c r="BK860" s="409"/>
      <c r="BR860" s="2"/>
      <c r="BS860" s="2"/>
      <c r="BT860" s="2"/>
      <c r="BU860" s="2"/>
      <c r="BV860" s="2"/>
      <c r="BW860" s="2"/>
      <c r="BX860" s="2"/>
      <c r="BY860" s="2"/>
      <c r="BZ860" s="2"/>
      <c r="CA860" s="2"/>
      <c r="CB860" s="2"/>
      <c r="CC860" s="2"/>
      <c r="CD860" s="2"/>
      <c r="CE860" s="2"/>
      <c r="CF860" s="2"/>
      <c r="CG860" s="2"/>
      <c r="CH860" s="2"/>
      <c r="CI860" s="2"/>
      <c r="CJ860" s="2"/>
      <c r="CK860" s="2"/>
      <c r="CL860" s="2"/>
      <c r="CM860" s="2"/>
      <c r="CN860" s="2"/>
      <c r="CO860" s="2"/>
      <c r="CP860" s="2"/>
      <c r="CQ860" s="2"/>
      <c r="CR860" s="2"/>
      <c r="CS860" s="2"/>
      <c r="CT860" s="2"/>
      <c r="CU860" s="2"/>
      <c r="CV860" s="2"/>
      <c r="CW860" s="2"/>
      <c r="CX860" s="2"/>
      <c r="CY860" s="2"/>
      <c r="CZ860" s="2"/>
      <c r="DA860" s="2"/>
      <c r="DB860" s="2"/>
      <c r="DC860" s="2"/>
      <c r="DD860" s="2"/>
      <c r="DE860" s="2"/>
      <c r="DF860" s="2"/>
      <c r="DG860" s="2"/>
      <c r="DH860" s="2"/>
      <c r="DI860" s="2"/>
      <c r="DJ860" s="2"/>
      <c r="DK860" s="2"/>
      <c r="DL860" s="2"/>
      <c r="DM860" s="2"/>
      <c r="DN860" s="2"/>
      <c r="DO860" s="2"/>
      <c r="DP860" s="2"/>
      <c r="DQ860" s="2"/>
      <c r="DR860" s="2"/>
      <c r="DS860" s="2"/>
      <c r="DT860" s="2"/>
      <c r="DU860" s="2"/>
      <c r="DV860" s="2"/>
      <c r="DW860" s="2"/>
      <c r="DX860" s="2"/>
      <c r="DY860" s="2"/>
      <c r="DZ860" s="2"/>
      <c r="EA860" s="2"/>
      <c r="EB860" s="2"/>
      <c r="EC860" s="2"/>
      <c r="ED860" s="2"/>
      <c r="EE860" s="2"/>
      <c r="EF860" s="2"/>
      <c r="EG860" s="2"/>
      <c r="EH860" s="2"/>
      <c r="EI860" s="2"/>
      <c r="EJ860" s="2"/>
      <c r="EK860" s="2"/>
      <c r="EL860" s="2"/>
      <c r="EM860" s="2"/>
      <c r="EN860" s="2"/>
      <c r="EO860" s="2"/>
      <c r="EP860" s="2"/>
      <c r="EQ860" s="2"/>
      <c r="ER860" s="2"/>
      <c r="ES860" s="2"/>
      <c r="ET860" s="2"/>
      <c r="EU860" s="2"/>
      <c r="EV860" s="2"/>
      <c r="EW860" s="2"/>
      <c r="EX860" s="2"/>
      <c r="EY860" s="2"/>
      <c r="EZ860" s="2"/>
      <c r="FA860" s="2"/>
      <c r="FB860" s="2"/>
      <c r="FC860" s="2"/>
      <c r="FD860" s="2"/>
      <c r="FE860" s="2"/>
      <c r="FF860" s="2"/>
      <c r="FG860" s="2"/>
      <c r="FH860" s="2"/>
      <c r="FI860" s="2"/>
      <c r="FJ860" s="2"/>
      <c r="FK860" s="2"/>
      <c r="FL860" s="2"/>
      <c r="FM860" s="2"/>
      <c r="FN860" s="2"/>
      <c r="FO860" s="2"/>
      <c r="FP860" s="2"/>
      <c r="FQ860" s="2"/>
      <c r="FR860" s="2"/>
      <c r="FS860" s="2"/>
      <c r="FT860" s="2"/>
      <c r="FU860" s="2"/>
      <c r="FV860" s="2"/>
      <c r="FW860" s="2"/>
      <c r="FX860" s="2"/>
      <c r="FY860" s="2"/>
      <c r="FZ860" s="2"/>
      <c r="GA860" s="2"/>
      <c r="GB860" s="2"/>
      <c r="GC860" s="2"/>
      <c r="GD860" s="2"/>
      <c r="GE860" s="2"/>
      <c r="GF860" s="2"/>
      <c r="GG860" s="2"/>
      <c r="GH860" s="2"/>
      <c r="GI860" s="2"/>
      <c r="GJ860" s="2"/>
      <c r="GK860" s="2"/>
      <c r="GL860" s="2"/>
      <c r="GM860" s="2"/>
      <c r="GN860" s="2"/>
      <c r="GO860" s="2"/>
      <c r="GP860" s="2"/>
    </row>
    <row r="861" spans="6:198" s="1" customFormat="1" ht="12.75" customHeight="1">
      <c r="F861" s="401" t="s">
        <v>357</v>
      </c>
      <c r="G861" s="404"/>
      <c r="H861" s="404"/>
      <c r="I861" s="404"/>
      <c r="J861" s="404"/>
      <c r="K861" s="404"/>
      <c r="L861" s="401"/>
      <c r="M861" s="401"/>
      <c r="N861" s="401"/>
      <c r="O861" s="401"/>
      <c r="P861" s="401"/>
      <c r="Q861" s="401"/>
      <c r="R861" s="404"/>
      <c r="S861" s="782">
        <f>'[1]Monthly Report'!$B67</f>
        <v>0</v>
      </c>
      <c r="T861" s="783"/>
      <c r="U861" s="783"/>
      <c r="V861" s="407"/>
      <c r="W861" s="784">
        <f>'[1]Monthly Report'!$C67</f>
        <v>0</v>
      </c>
      <c r="X861" s="784"/>
      <c r="Y861" s="784"/>
      <c r="Z861" s="784"/>
      <c r="AA861" s="784"/>
      <c r="AB861" s="784"/>
      <c r="AC861" s="407"/>
      <c r="AD861" s="784">
        <f>'[1]Monthly Report'!$D67</f>
        <v>0</v>
      </c>
      <c r="AE861" s="784"/>
      <c r="AF861" s="784"/>
      <c r="AG861" s="784"/>
      <c r="AH861" s="784"/>
      <c r="AI861" s="784"/>
      <c r="AJ861" s="407"/>
      <c r="AK861" s="786">
        <f>'[1]Monthly Report'!$E67</f>
        <v>0</v>
      </c>
      <c r="AL861" s="786"/>
      <c r="AM861" s="786"/>
      <c r="AN861" s="408"/>
      <c r="AO861" s="782">
        <f>'[1]Monthly Report'!$F67</f>
        <v>0</v>
      </c>
      <c r="AP861" s="783"/>
      <c r="AQ861" s="783"/>
      <c r="AR861" s="407"/>
      <c r="AS861" s="784">
        <f>'[1]Monthly Report'!$G67</f>
        <v>0</v>
      </c>
      <c r="AT861" s="784"/>
      <c r="AU861" s="784"/>
      <c r="AV861" s="784"/>
      <c r="AW861" s="784"/>
      <c r="AX861" s="784"/>
      <c r="AY861" s="407"/>
      <c r="AZ861" s="784">
        <f>'[1]Monthly Report'!$H67</f>
        <v>0</v>
      </c>
      <c r="BA861" s="784"/>
      <c r="BB861" s="784"/>
      <c r="BC861" s="784"/>
      <c r="BD861" s="784"/>
      <c r="BE861" s="784"/>
      <c r="BF861" s="407"/>
      <c r="BG861" s="786">
        <f>'[1]Monthly Report'!$I67</f>
        <v>0</v>
      </c>
      <c r="BH861" s="786"/>
      <c r="BI861" s="786"/>
      <c r="BJ861" s="404"/>
      <c r="BK861" s="414"/>
      <c r="BR861" s="2"/>
      <c r="BS861" s="2"/>
      <c r="BT861" s="2"/>
      <c r="BU861" s="2"/>
      <c r="BV861" s="2"/>
      <c r="BW861" s="2"/>
      <c r="BX861" s="2"/>
      <c r="BY861" s="2"/>
      <c r="BZ861" s="2"/>
      <c r="CA861" s="2"/>
      <c r="CB861" s="2"/>
      <c r="CC861" s="2"/>
      <c r="CD861" s="2"/>
      <c r="CE861" s="2"/>
      <c r="CF861" s="2"/>
      <c r="CG861" s="2"/>
      <c r="CH861" s="2"/>
      <c r="CI861" s="2"/>
      <c r="CJ861" s="2"/>
      <c r="CK861" s="2"/>
      <c r="CL861" s="2"/>
      <c r="CM861" s="2"/>
      <c r="CN861" s="2"/>
      <c r="CO861" s="2"/>
      <c r="CP861" s="2"/>
      <c r="CQ861" s="2"/>
      <c r="CR861" s="2"/>
      <c r="CS861" s="2"/>
      <c r="CT861" s="2"/>
      <c r="CU861" s="2"/>
      <c r="CV861" s="2"/>
      <c r="CW861" s="2"/>
      <c r="CX861" s="2"/>
      <c r="CY861" s="2"/>
      <c r="CZ861" s="2"/>
      <c r="DA861" s="2"/>
      <c r="DB861" s="2"/>
      <c r="DC861" s="2"/>
      <c r="DD861" s="2"/>
      <c r="DE861" s="2"/>
      <c r="DF861" s="2"/>
      <c r="DG861" s="2"/>
      <c r="DH861" s="2"/>
      <c r="DI861" s="2"/>
      <c r="DJ861" s="2"/>
      <c r="DK861" s="2"/>
      <c r="DL861" s="2"/>
      <c r="DM861" s="2"/>
      <c r="DN861" s="2"/>
      <c r="DO861" s="2"/>
      <c r="DP861" s="2"/>
      <c r="DQ861" s="2"/>
      <c r="DR861" s="2"/>
      <c r="DS861" s="2"/>
      <c r="DT861" s="2"/>
      <c r="DU861" s="2"/>
      <c r="DV861" s="2"/>
      <c r="DW861" s="2"/>
      <c r="DX861" s="2"/>
      <c r="DY861" s="2"/>
      <c r="DZ861" s="2"/>
      <c r="EA861" s="2"/>
      <c r="EB861" s="2"/>
      <c r="EC861" s="2"/>
      <c r="ED861" s="2"/>
      <c r="EE861" s="2"/>
      <c r="EF861" s="2"/>
      <c r="EG861" s="2"/>
      <c r="EH861" s="2"/>
      <c r="EI861" s="2"/>
      <c r="EJ861" s="2"/>
      <c r="EK861" s="2"/>
      <c r="EL861" s="2"/>
      <c r="EM861" s="2"/>
      <c r="EN861" s="2"/>
      <c r="EO861" s="2"/>
      <c r="EP861" s="2"/>
      <c r="EQ861" s="2"/>
      <c r="ER861" s="2"/>
      <c r="ES861" s="2"/>
      <c r="ET861" s="2"/>
      <c r="EU861" s="2"/>
      <c r="EV861" s="2"/>
      <c r="EW861" s="2"/>
      <c r="EX861" s="2"/>
      <c r="EY861" s="2"/>
      <c r="EZ861" s="2"/>
      <c r="FA861" s="2"/>
      <c r="FB861" s="2"/>
      <c r="FC861" s="2"/>
      <c r="FD861" s="2"/>
      <c r="FE861" s="2"/>
      <c r="FF861" s="2"/>
      <c r="FG861" s="2"/>
      <c r="FH861" s="2"/>
      <c r="FI861" s="2"/>
      <c r="FJ861" s="2"/>
      <c r="FK861" s="2"/>
      <c r="FL861" s="2"/>
      <c r="FM861" s="2"/>
      <c r="FN861" s="2"/>
      <c r="FO861" s="2"/>
      <c r="FP861" s="2"/>
      <c r="FQ861" s="2"/>
      <c r="FR861" s="2"/>
      <c r="FS861" s="2"/>
      <c r="FT861" s="2"/>
      <c r="FU861" s="2"/>
      <c r="FV861" s="2"/>
      <c r="FW861" s="2"/>
      <c r="FX861" s="2"/>
      <c r="FY861" s="2"/>
      <c r="FZ861" s="2"/>
      <c r="GA861" s="2"/>
      <c r="GB861" s="2"/>
      <c r="GC861" s="2"/>
      <c r="GD861" s="2"/>
      <c r="GE861" s="2"/>
      <c r="GF861" s="2"/>
      <c r="GG861" s="2"/>
      <c r="GH861" s="2"/>
      <c r="GI861" s="2"/>
      <c r="GJ861" s="2"/>
      <c r="GK861" s="2"/>
      <c r="GL861" s="2"/>
      <c r="GM861" s="2"/>
      <c r="GN861" s="2"/>
      <c r="GO861" s="2"/>
      <c r="GP861" s="2"/>
    </row>
    <row r="862" spans="6:198" s="1" customFormat="1" ht="12.75" customHeight="1">
      <c r="F862" s="401" t="s">
        <v>358</v>
      </c>
      <c r="G862" s="404"/>
      <c r="H862" s="404"/>
      <c r="I862" s="404"/>
      <c r="J862" s="404"/>
      <c r="K862" s="404"/>
      <c r="L862" s="401"/>
      <c r="M862" s="401"/>
      <c r="N862" s="401"/>
      <c r="O862" s="401"/>
      <c r="P862" s="401"/>
      <c r="Q862" s="401"/>
      <c r="R862" s="404"/>
      <c r="S862" s="782">
        <f>'[1]Monthly Report'!$B68</f>
        <v>0</v>
      </c>
      <c r="T862" s="783"/>
      <c r="U862" s="783"/>
      <c r="V862" s="407"/>
      <c r="W862" s="784">
        <f>'[1]Monthly Report'!$C68</f>
        <v>0</v>
      </c>
      <c r="X862" s="784"/>
      <c r="Y862" s="784"/>
      <c r="Z862" s="784"/>
      <c r="AA862" s="784"/>
      <c r="AB862" s="784"/>
      <c r="AC862" s="407"/>
      <c r="AD862" s="784">
        <f>'[1]Monthly Report'!$D68</f>
        <v>0</v>
      </c>
      <c r="AE862" s="784"/>
      <c r="AF862" s="784"/>
      <c r="AG862" s="784"/>
      <c r="AH862" s="784"/>
      <c r="AI862" s="784"/>
      <c r="AJ862" s="407"/>
      <c r="AK862" s="786">
        <f>'[1]Monthly Report'!$E68</f>
        <v>0</v>
      </c>
      <c r="AL862" s="786"/>
      <c r="AM862" s="786"/>
      <c r="AN862" s="408"/>
      <c r="AO862" s="782">
        <f>'[1]Monthly Report'!$F68</f>
        <v>0</v>
      </c>
      <c r="AP862" s="783"/>
      <c r="AQ862" s="783"/>
      <c r="AR862" s="407"/>
      <c r="AS862" s="784">
        <f>'[1]Monthly Report'!$G68</f>
        <v>0</v>
      </c>
      <c r="AT862" s="784"/>
      <c r="AU862" s="784"/>
      <c r="AV862" s="784"/>
      <c r="AW862" s="784"/>
      <c r="AX862" s="784"/>
      <c r="AY862" s="407"/>
      <c r="AZ862" s="784">
        <f>'[1]Monthly Report'!$H68</f>
        <v>0</v>
      </c>
      <c r="BA862" s="784"/>
      <c r="BB862" s="784"/>
      <c r="BC862" s="784"/>
      <c r="BD862" s="784"/>
      <c r="BE862" s="784"/>
      <c r="BF862" s="407"/>
      <c r="BG862" s="786">
        <f>'[1]Monthly Report'!$I68</f>
        <v>0</v>
      </c>
      <c r="BH862" s="786"/>
      <c r="BI862" s="786"/>
      <c r="BJ862" s="404"/>
      <c r="BK862" s="97"/>
      <c r="BR862" s="2"/>
      <c r="BS862" s="2"/>
      <c r="BT862" s="2"/>
      <c r="BU862" s="2"/>
      <c r="BV862" s="2"/>
      <c r="BW862" s="2"/>
      <c r="BX862" s="2"/>
      <c r="BY862" s="2"/>
      <c r="BZ862" s="2"/>
      <c r="CA862" s="2"/>
      <c r="CB862" s="2"/>
      <c r="CC862" s="2"/>
      <c r="CD862" s="2"/>
      <c r="CE862" s="2"/>
      <c r="CF862" s="2"/>
      <c r="CG862" s="2"/>
      <c r="CH862" s="2"/>
      <c r="CI862" s="2"/>
      <c r="CJ862" s="2"/>
      <c r="CK862" s="2"/>
      <c r="CL862" s="2"/>
      <c r="CM862" s="2"/>
      <c r="CN862" s="2"/>
      <c r="CO862" s="2"/>
      <c r="CP862" s="2"/>
      <c r="CQ862" s="2"/>
      <c r="CR862" s="2"/>
      <c r="CS862" s="2"/>
      <c r="CT862" s="2"/>
      <c r="CU862" s="2"/>
      <c r="CV862" s="2"/>
      <c r="CW862" s="2"/>
      <c r="CX862" s="2"/>
      <c r="CY862" s="2"/>
      <c r="CZ862" s="2"/>
      <c r="DA862" s="2"/>
      <c r="DB862" s="2"/>
      <c r="DC862" s="2"/>
      <c r="DD862" s="2"/>
      <c r="DE862" s="2"/>
      <c r="DF862" s="2"/>
      <c r="DG862" s="2"/>
      <c r="DH862" s="2"/>
      <c r="DI862" s="2"/>
      <c r="DJ862" s="2"/>
      <c r="DK862" s="2"/>
      <c r="DL862" s="2"/>
      <c r="DM862" s="2"/>
      <c r="DN862" s="2"/>
      <c r="DO862" s="2"/>
      <c r="DP862" s="2"/>
      <c r="DQ862" s="2"/>
      <c r="DR862" s="2"/>
      <c r="DS862" s="2"/>
      <c r="DT862" s="2"/>
      <c r="DU862" s="2"/>
      <c r="DV862" s="2"/>
      <c r="DW862" s="2"/>
      <c r="DX862" s="2"/>
      <c r="DY862" s="2"/>
      <c r="DZ862" s="2"/>
      <c r="EA862" s="2"/>
      <c r="EB862" s="2"/>
      <c r="EC862" s="2"/>
      <c r="ED862" s="2"/>
      <c r="EE862" s="2"/>
      <c r="EF862" s="2"/>
      <c r="EG862" s="2"/>
      <c r="EH862" s="2"/>
      <c r="EI862" s="2"/>
      <c r="EJ862" s="2"/>
      <c r="EK862" s="2"/>
      <c r="EL862" s="2"/>
      <c r="EM862" s="2"/>
      <c r="EN862" s="2"/>
      <c r="EO862" s="2"/>
      <c r="EP862" s="2"/>
      <c r="EQ862" s="2"/>
      <c r="ER862" s="2"/>
      <c r="ES862" s="2"/>
      <c r="ET862" s="2"/>
      <c r="EU862" s="2"/>
      <c r="EV862" s="2"/>
      <c r="EW862" s="2"/>
      <c r="EX862" s="2"/>
      <c r="EY862" s="2"/>
      <c r="EZ862" s="2"/>
      <c r="FA862" s="2"/>
      <c r="FB862" s="2"/>
      <c r="FC862" s="2"/>
      <c r="FD862" s="2"/>
      <c r="FE862" s="2"/>
      <c r="FF862" s="2"/>
      <c r="FG862" s="2"/>
      <c r="FH862" s="2"/>
      <c r="FI862" s="2"/>
      <c r="FJ862" s="2"/>
      <c r="FK862" s="2"/>
      <c r="FL862" s="2"/>
      <c r="FM862" s="2"/>
      <c r="FN862" s="2"/>
      <c r="FO862" s="2"/>
      <c r="FP862" s="2"/>
      <c r="FQ862" s="2"/>
      <c r="FR862" s="2"/>
      <c r="FS862" s="2"/>
      <c r="FT862" s="2"/>
      <c r="FU862" s="2"/>
      <c r="FV862" s="2"/>
      <c r="FW862" s="2"/>
      <c r="FX862" s="2"/>
      <c r="FY862" s="2"/>
      <c r="FZ862" s="2"/>
      <c r="GA862" s="2"/>
      <c r="GB862" s="2"/>
      <c r="GC862" s="2"/>
      <c r="GD862" s="2"/>
      <c r="GE862" s="2"/>
      <c r="GF862" s="2"/>
      <c r="GG862" s="2"/>
      <c r="GH862" s="2"/>
      <c r="GI862" s="2"/>
      <c r="GJ862" s="2"/>
      <c r="GK862" s="2"/>
      <c r="GL862" s="2"/>
      <c r="GM862" s="2"/>
      <c r="GN862" s="2"/>
      <c r="GO862" s="2"/>
      <c r="GP862" s="2"/>
    </row>
    <row r="863" spans="6:198" s="1" customFormat="1" ht="12.75" customHeight="1">
      <c r="F863" s="410" t="s">
        <v>278</v>
      </c>
      <c r="G863" s="411"/>
      <c r="H863" s="411"/>
      <c r="I863" s="411"/>
      <c r="J863" s="411"/>
      <c r="K863" s="411"/>
      <c r="L863" s="410"/>
      <c r="M863" s="410"/>
      <c r="N863" s="410"/>
      <c r="O863" s="410"/>
      <c r="P863" s="410"/>
      <c r="Q863" s="410"/>
      <c r="R863" s="411"/>
      <c r="S863" s="782">
        <f>'[1]Monthly Report'!$B69</f>
        <v>0</v>
      </c>
      <c r="T863" s="783"/>
      <c r="U863" s="783"/>
      <c r="V863" s="412"/>
      <c r="W863" s="784">
        <f>'[1]Monthly Report'!$C69</f>
        <v>0</v>
      </c>
      <c r="X863" s="784"/>
      <c r="Y863" s="784"/>
      <c r="Z863" s="784"/>
      <c r="AA863" s="784"/>
      <c r="AB863" s="784"/>
      <c r="AC863" s="412"/>
      <c r="AD863" s="784">
        <f>'[1]Monthly Report'!$D69</f>
        <v>0</v>
      </c>
      <c r="AE863" s="784"/>
      <c r="AF863" s="784"/>
      <c r="AG863" s="784"/>
      <c r="AH863" s="784"/>
      <c r="AI863" s="784"/>
      <c r="AJ863" s="412"/>
      <c r="AK863" s="786">
        <f>'[1]Monthly Report'!$E69</f>
        <v>0</v>
      </c>
      <c r="AL863" s="786"/>
      <c r="AM863" s="786"/>
      <c r="AN863" s="413"/>
      <c r="AO863" s="782">
        <f>'[1]Monthly Report'!$F69</f>
        <v>0</v>
      </c>
      <c r="AP863" s="783"/>
      <c r="AQ863" s="783"/>
      <c r="AR863" s="412"/>
      <c r="AS863" s="784">
        <f>'[1]Monthly Report'!$G69</f>
        <v>0</v>
      </c>
      <c r="AT863" s="784"/>
      <c r="AU863" s="784"/>
      <c r="AV863" s="784"/>
      <c r="AW863" s="784"/>
      <c r="AX863" s="784"/>
      <c r="AY863" s="412"/>
      <c r="AZ863" s="784">
        <f>'[1]Monthly Report'!$H69</f>
        <v>0</v>
      </c>
      <c r="BA863" s="784"/>
      <c r="BB863" s="784"/>
      <c r="BC863" s="784"/>
      <c r="BD863" s="784"/>
      <c r="BE863" s="784"/>
      <c r="BF863" s="412"/>
      <c r="BG863" s="786">
        <f>'[1]Monthly Report'!$I69</f>
        <v>0</v>
      </c>
      <c r="BH863" s="786"/>
      <c r="BI863" s="786"/>
      <c r="BJ863" s="411"/>
      <c r="BK863" s="409"/>
      <c r="BR863" s="2"/>
      <c r="BS863" s="2"/>
      <c r="BT863" s="2"/>
      <c r="BU863" s="2"/>
      <c r="BV863" s="2"/>
      <c r="BW863" s="2"/>
      <c r="BX863" s="2"/>
      <c r="BY863" s="2"/>
      <c r="BZ863" s="2"/>
      <c r="CA863" s="2"/>
      <c r="CB863" s="2"/>
      <c r="CC863" s="2"/>
      <c r="CD863" s="2"/>
      <c r="CE863" s="2"/>
      <c r="CF863" s="2"/>
      <c r="CG863" s="2"/>
      <c r="CH863" s="2"/>
      <c r="CI863" s="2"/>
      <c r="CJ863" s="2"/>
      <c r="CK863" s="2"/>
      <c r="CL863" s="2"/>
      <c r="CM863" s="2"/>
      <c r="CN863" s="2"/>
      <c r="CO863" s="2"/>
      <c r="CP863" s="2"/>
      <c r="CQ863" s="2"/>
      <c r="CR863" s="2"/>
      <c r="CS863" s="2"/>
      <c r="CT863" s="2"/>
      <c r="CU863" s="2"/>
      <c r="CV863" s="2"/>
      <c r="CW863" s="2"/>
      <c r="CX863" s="2"/>
      <c r="CY863" s="2"/>
      <c r="CZ863" s="2"/>
      <c r="DA863" s="2"/>
      <c r="DB863" s="2"/>
      <c r="DC863" s="2"/>
      <c r="DD863" s="2"/>
      <c r="DE863" s="2"/>
      <c r="DF863" s="2"/>
      <c r="DG863" s="2"/>
      <c r="DH863" s="2"/>
      <c r="DI863" s="2"/>
      <c r="DJ863" s="2"/>
      <c r="DK863" s="2"/>
      <c r="DL863" s="2"/>
      <c r="DM863" s="2"/>
      <c r="DN863" s="2"/>
      <c r="DO863" s="2"/>
      <c r="DP863" s="2"/>
      <c r="DQ863" s="2"/>
      <c r="DR863" s="2"/>
      <c r="DS863" s="2"/>
      <c r="DT863" s="2"/>
      <c r="DU863" s="2"/>
      <c r="DV863" s="2"/>
      <c r="DW863" s="2"/>
      <c r="DX863" s="2"/>
      <c r="DY863" s="2"/>
      <c r="DZ863" s="2"/>
      <c r="EA863" s="2"/>
      <c r="EB863" s="2"/>
      <c r="EC863" s="2"/>
      <c r="ED863" s="2"/>
      <c r="EE863" s="2"/>
      <c r="EF863" s="2"/>
      <c r="EG863" s="2"/>
      <c r="EH863" s="2"/>
      <c r="EI863" s="2"/>
      <c r="EJ863" s="2"/>
      <c r="EK863" s="2"/>
      <c r="EL863" s="2"/>
      <c r="EM863" s="2"/>
      <c r="EN863" s="2"/>
      <c r="EO863" s="2"/>
      <c r="EP863" s="2"/>
      <c r="EQ863" s="2"/>
      <c r="ER863" s="2"/>
      <c r="ES863" s="2"/>
      <c r="ET863" s="2"/>
      <c r="EU863" s="2"/>
      <c r="EV863" s="2"/>
      <c r="EW863" s="2"/>
      <c r="EX863" s="2"/>
      <c r="EY863" s="2"/>
      <c r="EZ863" s="2"/>
      <c r="FA863" s="2"/>
      <c r="FB863" s="2"/>
      <c r="FC863" s="2"/>
      <c r="FD863" s="2"/>
      <c r="FE863" s="2"/>
      <c r="FF863" s="2"/>
      <c r="FG863" s="2"/>
      <c r="FH863" s="2"/>
      <c r="FI863" s="2"/>
      <c r="FJ863" s="2"/>
      <c r="FK863" s="2"/>
      <c r="FL863" s="2"/>
      <c r="FM863" s="2"/>
      <c r="FN863" s="2"/>
      <c r="FO863" s="2"/>
      <c r="FP863" s="2"/>
      <c r="FQ863" s="2"/>
      <c r="FR863" s="2"/>
      <c r="FS863" s="2"/>
      <c r="FT863" s="2"/>
      <c r="FU863" s="2"/>
      <c r="FV863" s="2"/>
      <c r="FW863" s="2"/>
      <c r="FX863" s="2"/>
      <c r="FY863" s="2"/>
      <c r="FZ863" s="2"/>
      <c r="GA863" s="2"/>
      <c r="GB863" s="2"/>
      <c r="GC863" s="2"/>
      <c r="GD863" s="2"/>
      <c r="GE863" s="2"/>
      <c r="GF863" s="2"/>
      <c r="GG863" s="2"/>
      <c r="GH863" s="2"/>
      <c r="GI863" s="2"/>
      <c r="GJ863" s="2"/>
      <c r="GK863" s="2"/>
      <c r="GL863" s="2"/>
      <c r="GM863" s="2"/>
      <c r="GN863" s="2"/>
      <c r="GO863" s="2"/>
      <c r="GP863" s="2"/>
    </row>
    <row r="864" spans="6:198" s="1" customFormat="1" ht="12.75" customHeight="1">
      <c r="F864" s="401"/>
      <c r="G864" s="404"/>
      <c r="H864" s="404"/>
      <c r="I864" s="404"/>
      <c r="J864" s="404"/>
      <c r="K864" s="404"/>
      <c r="L864" s="401"/>
      <c r="M864" s="401"/>
      <c r="N864" s="401"/>
      <c r="O864" s="401"/>
      <c r="P864" s="401"/>
      <c r="Q864" s="401"/>
      <c r="R864" s="404"/>
      <c r="S864" s="407"/>
      <c r="T864" s="407"/>
      <c r="U864" s="407"/>
      <c r="V864" s="407"/>
      <c r="W864" s="407"/>
      <c r="X864" s="407"/>
      <c r="Y864" s="407"/>
      <c r="Z864" s="407"/>
      <c r="AA864" s="407"/>
      <c r="AB864" s="407"/>
      <c r="AC864" s="407"/>
      <c r="AD864" s="407"/>
      <c r="AE864" s="407"/>
      <c r="AF864" s="407"/>
      <c r="AG864" s="407"/>
      <c r="AH864" s="407"/>
      <c r="AI864" s="407"/>
      <c r="AJ864" s="407"/>
      <c r="AK864" s="416"/>
      <c r="AL864" s="416"/>
      <c r="AM864" s="416"/>
      <c r="AN864" s="408"/>
      <c r="AO864" s="407"/>
      <c r="AP864" s="407"/>
      <c r="AQ864" s="407"/>
      <c r="AR864" s="407"/>
      <c r="AS864" s="407"/>
      <c r="AT864" s="407"/>
      <c r="AU864" s="407"/>
      <c r="AV864" s="407"/>
      <c r="AW864" s="407"/>
      <c r="AX864" s="407"/>
      <c r="AY864" s="407"/>
      <c r="AZ864" s="407"/>
      <c r="BA864" s="407"/>
      <c r="BB864" s="407"/>
      <c r="BC864" s="407"/>
      <c r="BD864" s="407"/>
      <c r="BE864" s="407"/>
      <c r="BF864" s="407"/>
      <c r="BG864" s="416"/>
      <c r="BH864" s="416"/>
      <c r="BI864" s="416"/>
      <c r="BJ864" s="404"/>
      <c r="BK864" s="409"/>
      <c r="BR864" s="2"/>
      <c r="BS864" s="2"/>
      <c r="BT864" s="2"/>
      <c r="BU864" s="2"/>
      <c r="BV864" s="2"/>
      <c r="BW864" s="2"/>
      <c r="BX864" s="2"/>
      <c r="BY864" s="2"/>
      <c r="BZ864" s="2"/>
      <c r="CA864" s="2"/>
      <c r="CB864" s="2"/>
      <c r="CC864" s="2"/>
      <c r="CD864" s="2"/>
      <c r="CE864" s="2"/>
      <c r="CF864" s="2"/>
      <c r="CG864" s="2"/>
      <c r="CH864" s="2"/>
      <c r="CI864" s="2"/>
      <c r="CJ864" s="2"/>
      <c r="CK864" s="2"/>
      <c r="CL864" s="2"/>
      <c r="CM864" s="2"/>
      <c r="CN864" s="2"/>
      <c r="CO864" s="2"/>
      <c r="CP864" s="2"/>
      <c r="CQ864" s="2"/>
      <c r="CR864" s="2"/>
      <c r="CS864" s="2"/>
      <c r="CT864" s="2"/>
      <c r="CU864" s="2"/>
      <c r="CV864" s="2"/>
      <c r="CW864" s="2"/>
      <c r="CX864" s="2"/>
      <c r="CY864" s="2"/>
      <c r="CZ864" s="2"/>
      <c r="DA864" s="2"/>
      <c r="DB864" s="2"/>
      <c r="DC864" s="2"/>
      <c r="DD864" s="2"/>
      <c r="DE864" s="2"/>
      <c r="DF864" s="2"/>
      <c r="DG864" s="2"/>
      <c r="DH864" s="2"/>
      <c r="DI864" s="2"/>
      <c r="DJ864" s="2"/>
      <c r="DK864" s="2"/>
      <c r="DL864" s="2"/>
      <c r="DM864" s="2"/>
      <c r="DN864" s="2"/>
      <c r="DO864" s="2"/>
      <c r="DP864" s="2"/>
      <c r="DQ864" s="2"/>
      <c r="DR864" s="2"/>
      <c r="DS864" s="2"/>
      <c r="DT864" s="2"/>
      <c r="DU864" s="2"/>
      <c r="DV864" s="2"/>
      <c r="DW864" s="2"/>
      <c r="DX864" s="2"/>
      <c r="DY864" s="2"/>
      <c r="DZ864" s="2"/>
      <c r="EA864" s="2"/>
      <c r="EB864" s="2"/>
      <c r="EC864" s="2"/>
      <c r="ED864" s="2"/>
      <c r="EE864" s="2"/>
      <c r="EF864" s="2"/>
      <c r="EG864" s="2"/>
      <c r="EH864" s="2"/>
      <c r="EI864" s="2"/>
      <c r="EJ864" s="2"/>
      <c r="EK864" s="2"/>
      <c r="EL864" s="2"/>
      <c r="EM864" s="2"/>
      <c r="EN864" s="2"/>
      <c r="EO864" s="2"/>
      <c r="EP864" s="2"/>
      <c r="EQ864" s="2"/>
      <c r="ER864" s="2"/>
      <c r="ES864" s="2"/>
      <c r="ET864" s="2"/>
      <c r="EU864" s="2"/>
      <c r="EV864" s="2"/>
      <c r="EW864" s="2"/>
      <c r="EX864" s="2"/>
      <c r="EY864" s="2"/>
      <c r="EZ864" s="2"/>
      <c r="FA864" s="2"/>
      <c r="FB864" s="2"/>
      <c r="FC864" s="2"/>
      <c r="FD864" s="2"/>
      <c r="FE864" s="2"/>
      <c r="FF864" s="2"/>
      <c r="FG864" s="2"/>
      <c r="FH864" s="2"/>
      <c r="FI864" s="2"/>
      <c r="FJ864" s="2"/>
      <c r="FK864" s="2"/>
      <c r="FL864" s="2"/>
      <c r="FM864" s="2"/>
      <c r="FN864" s="2"/>
      <c r="FO864" s="2"/>
      <c r="FP864" s="2"/>
      <c r="FQ864" s="2"/>
      <c r="FR864" s="2"/>
      <c r="FS864" s="2"/>
      <c r="FT864" s="2"/>
      <c r="FU864" s="2"/>
      <c r="FV864" s="2"/>
      <c r="FW864" s="2"/>
      <c r="FX864" s="2"/>
      <c r="FY864" s="2"/>
      <c r="FZ864" s="2"/>
      <c r="GA864" s="2"/>
      <c r="GB864" s="2"/>
      <c r="GC864" s="2"/>
      <c r="GD864" s="2"/>
      <c r="GE864" s="2"/>
      <c r="GF864" s="2"/>
      <c r="GG864" s="2"/>
      <c r="GH864" s="2"/>
      <c r="GI864" s="2"/>
      <c r="GJ864" s="2"/>
      <c r="GK864" s="2"/>
      <c r="GL864" s="2"/>
      <c r="GM864" s="2"/>
      <c r="GN864" s="2"/>
      <c r="GO864" s="2"/>
      <c r="GP864" s="2"/>
    </row>
    <row r="865" spans="6:198" s="1" customFormat="1" ht="12.75" customHeight="1">
      <c r="F865" s="401" t="s">
        <v>362</v>
      </c>
      <c r="G865" s="404"/>
      <c r="H865" s="404"/>
      <c r="I865" s="404"/>
      <c r="J865" s="404"/>
      <c r="K865" s="404"/>
      <c r="L865" s="401"/>
      <c r="M865" s="401"/>
      <c r="N865" s="401"/>
      <c r="O865" s="401"/>
      <c r="P865" s="401"/>
      <c r="Q865" s="401"/>
      <c r="R865" s="404"/>
      <c r="S865" s="407"/>
      <c r="T865" s="407"/>
      <c r="U865" s="407"/>
      <c r="V865" s="407"/>
      <c r="W865" s="407"/>
      <c r="X865" s="407"/>
      <c r="Y865" s="407"/>
      <c r="Z865" s="407"/>
      <c r="AA865" s="407"/>
      <c r="AB865" s="407"/>
      <c r="AC865" s="407"/>
      <c r="AD865" s="407"/>
      <c r="AE865" s="407"/>
      <c r="AF865" s="407"/>
      <c r="AG865" s="407"/>
      <c r="AH865" s="407"/>
      <c r="AI865" s="407"/>
      <c r="AJ865" s="407"/>
      <c r="AK865" s="786">
        <f>'[1]Monthly Report'!$C$71</f>
        <v>0</v>
      </c>
      <c r="AL865" s="786"/>
      <c r="AM865" s="786"/>
      <c r="AN865" s="408"/>
      <c r="AO865" s="407"/>
      <c r="AP865" s="407"/>
      <c r="AQ865" s="407"/>
      <c r="AR865" s="407"/>
      <c r="AS865" s="407"/>
      <c r="AT865" s="407"/>
      <c r="AU865" s="407"/>
      <c r="AV865" s="407"/>
      <c r="AW865" s="407"/>
      <c r="AX865" s="407"/>
      <c r="AY865" s="407"/>
      <c r="AZ865" s="407"/>
      <c r="BA865" s="407"/>
      <c r="BB865" s="407"/>
      <c r="BC865" s="407"/>
      <c r="BD865" s="407"/>
      <c r="BE865" s="407"/>
      <c r="BF865" s="407"/>
      <c r="BG865" s="786">
        <f>'[1]Monthly Report'!$G$71</f>
        <v>0</v>
      </c>
      <c r="BH865" s="786"/>
      <c r="BI865" s="786"/>
      <c r="BJ865" s="404"/>
      <c r="BK865" s="97"/>
      <c r="BR865" s="2"/>
      <c r="BS865" s="2"/>
      <c r="BT865" s="2"/>
      <c r="BU865" s="2"/>
      <c r="BV865" s="2"/>
      <c r="BW865" s="2"/>
      <c r="BX865" s="2"/>
      <c r="BY865" s="2"/>
      <c r="BZ865" s="2"/>
      <c r="CA865" s="2"/>
      <c r="CB865" s="2"/>
      <c r="CC865" s="2"/>
      <c r="CD865" s="2"/>
      <c r="CE865" s="2"/>
      <c r="CF865" s="2"/>
      <c r="CG865" s="2"/>
      <c r="CH865" s="2"/>
      <c r="CI865" s="2"/>
      <c r="CJ865" s="2"/>
      <c r="CK865" s="2"/>
      <c r="CL865" s="2"/>
      <c r="CM865" s="2"/>
      <c r="CN865" s="2"/>
      <c r="CO865" s="2"/>
      <c r="CP865" s="2"/>
      <c r="CQ865" s="2"/>
      <c r="CR865" s="2"/>
      <c r="CS865" s="2"/>
      <c r="CT865" s="2"/>
      <c r="CU865" s="2"/>
      <c r="CV865" s="2"/>
      <c r="CW865" s="2"/>
      <c r="CX865" s="2"/>
      <c r="CY865" s="2"/>
      <c r="CZ865" s="2"/>
      <c r="DA865" s="2"/>
      <c r="DB865" s="2"/>
      <c r="DC865" s="2"/>
      <c r="DD865" s="2"/>
      <c r="DE865" s="2"/>
      <c r="DF865" s="2"/>
      <c r="DG865" s="2"/>
      <c r="DH865" s="2"/>
      <c r="DI865" s="2"/>
      <c r="DJ865" s="2"/>
      <c r="DK865" s="2"/>
      <c r="DL865" s="2"/>
      <c r="DM865" s="2"/>
      <c r="DN865" s="2"/>
      <c r="DO865" s="2"/>
      <c r="DP865" s="2"/>
      <c r="DQ865" s="2"/>
      <c r="DR865" s="2"/>
      <c r="DS865" s="2"/>
      <c r="DT865" s="2"/>
      <c r="DU865" s="2"/>
      <c r="DV865" s="2"/>
      <c r="DW865" s="2"/>
      <c r="DX865" s="2"/>
      <c r="DY865" s="2"/>
      <c r="DZ865" s="2"/>
      <c r="EA865" s="2"/>
      <c r="EB865" s="2"/>
      <c r="EC865" s="2"/>
      <c r="ED865" s="2"/>
      <c r="EE865" s="2"/>
      <c r="EF865" s="2"/>
      <c r="EG865" s="2"/>
      <c r="EH865" s="2"/>
      <c r="EI865" s="2"/>
      <c r="EJ865" s="2"/>
      <c r="EK865" s="2"/>
      <c r="EL865" s="2"/>
      <c r="EM865" s="2"/>
      <c r="EN865" s="2"/>
      <c r="EO865" s="2"/>
      <c r="EP865" s="2"/>
      <c r="EQ865" s="2"/>
      <c r="ER865" s="2"/>
      <c r="ES865" s="2"/>
      <c r="ET865" s="2"/>
      <c r="EU865" s="2"/>
      <c r="EV865" s="2"/>
      <c r="EW865" s="2"/>
      <c r="EX865" s="2"/>
      <c r="EY865" s="2"/>
      <c r="EZ865" s="2"/>
      <c r="FA865" s="2"/>
      <c r="FB865" s="2"/>
      <c r="FC865" s="2"/>
      <c r="FD865" s="2"/>
      <c r="FE865" s="2"/>
      <c r="FF865" s="2"/>
      <c r="FG865" s="2"/>
      <c r="FH865" s="2"/>
      <c r="FI865" s="2"/>
      <c r="FJ865" s="2"/>
      <c r="FK865" s="2"/>
      <c r="FL865" s="2"/>
      <c r="FM865" s="2"/>
      <c r="FN865" s="2"/>
      <c r="FO865" s="2"/>
      <c r="FP865" s="2"/>
      <c r="FQ865" s="2"/>
      <c r="FR865" s="2"/>
      <c r="FS865" s="2"/>
      <c r="FT865" s="2"/>
      <c r="FU865" s="2"/>
      <c r="FV865" s="2"/>
      <c r="FW865" s="2"/>
      <c r="FX865" s="2"/>
      <c r="FY865" s="2"/>
      <c r="FZ865" s="2"/>
      <c r="GA865" s="2"/>
      <c r="GB865" s="2"/>
      <c r="GC865" s="2"/>
      <c r="GD865" s="2"/>
      <c r="GE865" s="2"/>
      <c r="GF865" s="2"/>
      <c r="GG865" s="2"/>
      <c r="GH865" s="2"/>
      <c r="GI865" s="2"/>
      <c r="GJ865" s="2"/>
      <c r="GK865" s="2"/>
      <c r="GL865" s="2"/>
      <c r="GM865" s="2"/>
      <c r="GN865" s="2"/>
      <c r="GO865" s="2"/>
      <c r="GP865" s="2"/>
    </row>
    <row r="866" spans="6:198" s="1" customFormat="1" ht="12.75" customHeight="1">
      <c r="F866" s="401" t="s">
        <v>363</v>
      </c>
      <c r="G866" s="404"/>
      <c r="H866" s="404"/>
      <c r="I866" s="404"/>
      <c r="J866" s="404"/>
      <c r="K866" s="404"/>
      <c r="L866" s="401"/>
      <c r="M866" s="401"/>
      <c r="N866" s="401"/>
      <c r="O866" s="401"/>
      <c r="P866" s="401"/>
      <c r="Q866" s="401"/>
      <c r="R866" s="404"/>
      <c r="S866" s="407"/>
      <c r="T866" s="407"/>
      <c r="U866" s="407"/>
      <c r="V866" s="407"/>
      <c r="W866" s="407"/>
      <c r="X866" s="407"/>
      <c r="Y866" s="407"/>
      <c r="Z866" s="407"/>
      <c r="AA866" s="407"/>
      <c r="AB866" s="407"/>
      <c r="AC866" s="407"/>
      <c r="AD866" s="407"/>
      <c r="AE866" s="407"/>
      <c r="AF866" s="407"/>
      <c r="AG866" s="407"/>
      <c r="AH866" s="407"/>
      <c r="AI866" s="407"/>
      <c r="AJ866" s="407"/>
      <c r="AK866" s="786">
        <f>'[1]Monthly Report'!$C$72</f>
        <v>0</v>
      </c>
      <c r="AL866" s="786"/>
      <c r="AM866" s="786"/>
      <c r="AN866" s="408"/>
      <c r="AO866" s="407"/>
      <c r="AP866" s="407"/>
      <c r="AQ866" s="407"/>
      <c r="AR866" s="407"/>
      <c r="AS866" s="407"/>
      <c r="AT866" s="407"/>
      <c r="AU866" s="407"/>
      <c r="AV866" s="407"/>
      <c r="AW866" s="407"/>
      <c r="AX866" s="407"/>
      <c r="AY866" s="407"/>
      <c r="AZ866" s="407"/>
      <c r="BA866" s="407"/>
      <c r="BB866" s="407"/>
      <c r="BC866" s="407"/>
      <c r="BD866" s="407"/>
      <c r="BE866" s="407"/>
      <c r="BF866" s="407"/>
      <c r="BG866" s="786">
        <f>'[1]Monthly Report'!$G$72</f>
        <v>0</v>
      </c>
      <c r="BH866" s="786"/>
      <c r="BI866" s="786"/>
      <c r="BJ866" s="404"/>
      <c r="BK866" s="97"/>
      <c r="BR866" s="2"/>
      <c r="BS866" s="2"/>
      <c r="BT866" s="2"/>
      <c r="BU866" s="2"/>
      <c r="BV866" s="2"/>
      <c r="BW866" s="2"/>
      <c r="BX866" s="2"/>
      <c r="BY866" s="2"/>
      <c r="BZ866" s="2"/>
      <c r="CA866" s="2"/>
      <c r="CB866" s="2"/>
      <c r="CC866" s="2"/>
      <c r="CD866" s="2"/>
      <c r="CE866" s="2"/>
      <c r="CF866" s="2"/>
      <c r="CG866" s="2"/>
      <c r="CH866" s="2"/>
      <c r="CI866" s="2"/>
      <c r="CJ866" s="2"/>
      <c r="CK866" s="2"/>
      <c r="CL866" s="2"/>
      <c r="CM866" s="2"/>
      <c r="CN866" s="2"/>
      <c r="CO866" s="2"/>
      <c r="CP866" s="2"/>
      <c r="CQ866" s="2"/>
      <c r="CR866" s="2"/>
      <c r="CS866" s="2"/>
      <c r="CT866" s="2"/>
      <c r="CU866" s="2"/>
      <c r="CV866" s="2"/>
      <c r="CW866" s="2"/>
      <c r="CX866" s="2"/>
      <c r="CY866" s="2"/>
      <c r="CZ866" s="2"/>
      <c r="DA866" s="2"/>
      <c r="DB866" s="2"/>
      <c r="DC866" s="2"/>
      <c r="DD866" s="2"/>
      <c r="DE866" s="2"/>
      <c r="DF866" s="2"/>
      <c r="DG866" s="2"/>
      <c r="DH866" s="2"/>
      <c r="DI866" s="2"/>
      <c r="DJ866" s="2"/>
      <c r="DK866" s="2"/>
      <c r="DL866" s="2"/>
      <c r="DM866" s="2"/>
      <c r="DN866" s="2"/>
      <c r="DO866" s="2"/>
      <c r="DP866" s="2"/>
      <c r="DQ866" s="2"/>
      <c r="DR866" s="2"/>
      <c r="DS866" s="2"/>
      <c r="DT866" s="2"/>
      <c r="DU866" s="2"/>
      <c r="DV866" s="2"/>
      <c r="DW866" s="2"/>
      <c r="DX866" s="2"/>
      <c r="DY866" s="2"/>
      <c r="DZ866" s="2"/>
      <c r="EA866" s="2"/>
      <c r="EB866" s="2"/>
      <c r="EC866" s="2"/>
      <c r="ED866" s="2"/>
      <c r="EE866" s="2"/>
      <c r="EF866" s="2"/>
      <c r="EG866" s="2"/>
      <c r="EH866" s="2"/>
      <c r="EI866" s="2"/>
      <c r="EJ866" s="2"/>
      <c r="EK866" s="2"/>
      <c r="EL866" s="2"/>
      <c r="EM866" s="2"/>
      <c r="EN866" s="2"/>
      <c r="EO866" s="2"/>
      <c r="EP866" s="2"/>
      <c r="EQ866" s="2"/>
      <c r="ER866" s="2"/>
      <c r="ES866" s="2"/>
      <c r="ET866" s="2"/>
      <c r="EU866" s="2"/>
      <c r="EV866" s="2"/>
      <c r="EW866" s="2"/>
      <c r="EX866" s="2"/>
      <c r="EY866" s="2"/>
      <c r="EZ866" s="2"/>
      <c r="FA866" s="2"/>
      <c r="FB866" s="2"/>
      <c r="FC866" s="2"/>
      <c r="FD866" s="2"/>
      <c r="FE866" s="2"/>
      <c r="FF866" s="2"/>
      <c r="FG866" s="2"/>
      <c r="FH866" s="2"/>
      <c r="FI866" s="2"/>
      <c r="FJ866" s="2"/>
      <c r="FK866" s="2"/>
      <c r="FL866" s="2"/>
      <c r="FM866" s="2"/>
      <c r="FN866" s="2"/>
      <c r="FO866" s="2"/>
      <c r="FP866" s="2"/>
      <c r="FQ866" s="2"/>
      <c r="FR866" s="2"/>
      <c r="FS866" s="2"/>
      <c r="FT866" s="2"/>
      <c r="FU866" s="2"/>
      <c r="FV866" s="2"/>
      <c r="FW866" s="2"/>
      <c r="FX866" s="2"/>
      <c r="FY866" s="2"/>
      <c r="FZ866" s="2"/>
      <c r="GA866" s="2"/>
      <c r="GB866" s="2"/>
      <c r="GC866" s="2"/>
      <c r="GD866" s="2"/>
      <c r="GE866" s="2"/>
      <c r="GF866" s="2"/>
      <c r="GG866" s="2"/>
      <c r="GH866" s="2"/>
      <c r="GI866" s="2"/>
      <c r="GJ866" s="2"/>
      <c r="GK866" s="2"/>
      <c r="GL866" s="2"/>
      <c r="GM866" s="2"/>
      <c r="GN866" s="2"/>
      <c r="GO866" s="2"/>
      <c r="GP866" s="2"/>
    </row>
    <row r="867" spans="6:198" s="1" customFormat="1" ht="12.75" customHeight="1">
      <c r="F867" s="404"/>
      <c r="G867" s="404"/>
      <c r="H867" s="404"/>
      <c r="I867" s="404"/>
      <c r="J867" s="404"/>
      <c r="K867" s="404"/>
      <c r="L867" s="404"/>
      <c r="M867" s="404"/>
      <c r="N867" s="404"/>
      <c r="O867" s="404"/>
      <c r="P867" s="404"/>
      <c r="Q867" s="404"/>
      <c r="R867" s="404"/>
      <c r="S867" s="404"/>
      <c r="T867" s="404"/>
      <c r="U867" s="404"/>
      <c r="V867" s="404"/>
      <c r="W867" s="404"/>
      <c r="X867" s="404"/>
      <c r="Y867" s="404"/>
      <c r="Z867" s="404"/>
      <c r="AA867" s="404"/>
      <c r="AB867" s="404"/>
      <c r="AC867" s="404"/>
      <c r="AD867" s="404"/>
      <c r="AE867" s="404"/>
      <c r="AF867" s="404"/>
      <c r="AG867" s="404"/>
      <c r="AH867" s="404"/>
      <c r="AI867" s="404"/>
      <c r="AJ867" s="404"/>
      <c r="AK867" s="404"/>
      <c r="AL867" s="404"/>
      <c r="AM867" s="404"/>
      <c r="AN867" s="404"/>
      <c r="AO867" s="404"/>
      <c r="AP867" s="404"/>
      <c r="AQ867" s="404"/>
      <c r="AR867" s="404"/>
      <c r="AS867" s="404"/>
      <c r="AT867" s="404"/>
      <c r="AU867" s="404"/>
      <c r="AV867" s="404"/>
      <c r="AW867" s="404"/>
      <c r="AX867" s="404"/>
      <c r="AY867" s="404"/>
      <c r="AZ867" s="404"/>
      <c r="BA867" s="404"/>
      <c r="BB867" s="404"/>
      <c r="BC867" s="404"/>
      <c r="BD867" s="404"/>
      <c r="BE867" s="404"/>
      <c r="BF867" s="404"/>
      <c r="BG867" s="404"/>
      <c r="BH867" s="404"/>
      <c r="BI867" s="404"/>
      <c r="BJ867" s="404"/>
      <c r="BK867" s="409"/>
      <c r="BR867" s="2"/>
      <c r="BS867" s="2"/>
      <c r="BT867" s="2"/>
      <c r="BU867" s="2"/>
      <c r="BV867" s="2"/>
      <c r="BW867" s="2"/>
      <c r="BX867" s="2"/>
      <c r="BY867" s="2"/>
      <c r="BZ867" s="2"/>
      <c r="CA867" s="2"/>
      <c r="CB867" s="2"/>
      <c r="CC867" s="2"/>
      <c r="CD867" s="2"/>
      <c r="CE867" s="2"/>
      <c r="CF867" s="2"/>
      <c r="CG867" s="2"/>
      <c r="CH867" s="2"/>
      <c r="CI867" s="2"/>
      <c r="CJ867" s="2"/>
      <c r="CK867" s="2"/>
      <c r="CL867" s="2"/>
      <c r="CM867" s="2"/>
      <c r="CN867" s="2"/>
      <c r="CO867" s="2"/>
      <c r="CP867" s="2"/>
      <c r="CQ867" s="2"/>
      <c r="CR867" s="2"/>
      <c r="CS867" s="2"/>
      <c r="CT867" s="2"/>
      <c r="CU867" s="2"/>
      <c r="CV867" s="2"/>
      <c r="CW867" s="2"/>
      <c r="CX867" s="2"/>
      <c r="CY867" s="2"/>
      <c r="CZ867" s="2"/>
      <c r="DA867" s="2"/>
      <c r="DB867" s="2"/>
      <c r="DC867" s="2"/>
      <c r="DD867" s="2"/>
      <c r="DE867" s="2"/>
      <c r="DF867" s="2"/>
      <c r="DG867" s="2"/>
      <c r="DH867" s="2"/>
      <c r="DI867" s="2"/>
      <c r="DJ867" s="2"/>
      <c r="DK867" s="2"/>
      <c r="DL867" s="2"/>
      <c r="DM867" s="2"/>
      <c r="DN867" s="2"/>
      <c r="DO867" s="2"/>
      <c r="DP867" s="2"/>
      <c r="DQ867" s="2"/>
      <c r="DR867" s="2"/>
      <c r="DS867" s="2"/>
      <c r="DT867" s="2"/>
      <c r="DU867" s="2"/>
      <c r="DV867" s="2"/>
      <c r="DW867" s="2"/>
      <c r="DX867" s="2"/>
      <c r="DY867" s="2"/>
      <c r="DZ867" s="2"/>
      <c r="EA867" s="2"/>
      <c r="EB867" s="2"/>
      <c r="EC867" s="2"/>
      <c r="ED867" s="2"/>
      <c r="EE867" s="2"/>
      <c r="EF867" s="2"/>
      <c r="EG867" s="2"/>
      <c r="EH867" s="2"/>
      <c r="EI867" s="2"/>
      <c r="EJ867" s="2"/>
      <c r="EK867" s="2"/>
      <c r="EL867" s="2"/>
      <c r="EM867" s="2"/>
      <c r="EN867" s="2"/>
      <c r="EO867" s="2"/>
      <c r="EP867" s="2"/>
      <c r="EQ867" s="2"/>
      <c r="ER867" s="2"/>
      <c r="ES867" s="2"/>
      <c r="ET867" s="2"/>
      <c r="EU867" s="2"/>
      <c r="EV867" s="2"/>
      <c r="EW867" s="2"/>
      <c r="EX867" s="2"/>
      <c r="EY867" s="2"/>
      <c r="EZ867" s="2"/>
      <c r="FA867" s="2"/>
      <c r="FB867" s="2"/>
      <c r="FC867" s="2"/>
      <c r="FD867" s="2"/>
      <c r="FE867" s="2"/>
      <c r="FF867" s="2"/>
      <c r="FG867" s="2"/>
      <c r="FH867" s="2"/>
      <c r="FI867" s="2"/>
      <c r="FJ867" s="2"/>
      <c r="FK867" s="2"/>
      <c r="FL867" s="2"/>
      <c r="FM867" s="2"/>
      <c r="FN867" s="2"/>
      <c r="FO867" s="2"/>
      <c r="FP867" s="2"/>
      <c r="FQ867" s="2"/>
      <c r="FR867" s="2"/>
      <c r="FS867" s="2"/>
      <c r="FT867" s="2"/>
      <c r="FU867" s="2"/>
      <c r="FV867" s="2"/>
      <c r="FW867" s="2"/>
      <c r="FX867" s="2"/>
      <c r="FY867" s="2"/>
      <c r="FZ867" s="2"/>
      <c r="GA867" s="2"/>
      <c r="GB867" s="2"/>
      <c r="GC867" s="2"/>
      <c r="GD867" s="2"/>
      <c r="GE867" s="2"/>
      <c r="GF867" s="2"/>
      <c r="GG867" s="2"/>
      <c r="GH867" s="2"/>
      <c r="GI867" s="2"/>
      <c r="GJ867" s="2"/>
      <c r="GK867" s="2"/>
      <c r="GL867" s="2"/>
      <c r="GM867" s="2"/>
      <c r="GN867" s="2"/>
      <c r="GO867" s="2"/>
      <c r="GP867" s="2"/>
    </row>
    <row r="868" spans="6:198" s="1" customFormat="1" ht="12.75" customHeight="1">
      <c r="F868" s="422"/>
      <c r="G868" s="422"/>
      <c r="H868" s="422"/>
      <c r="I868" s="422"/>
      <c r="J868" s="422"/>
      <c r="K868" s="422"/>
      <c r="L868" s="422"/>
      <c r="M868" s="422"/>
      <c r="N868" s="422"/>
      <c r="O868" s="422"/>
      <c r="P868" s="422"/>
      <c r="Q868" s="422"/>
      <c r="R868" s="422"/>
      <c r="S868" s="417"/>
      <c r="T868" s="417"/>
      <c r="U868" s="417"/>
      <c r="V868" s="417"/>
      <c r="W868" s="417"/>
      <c r="X868" s="417"/>
      <c r="Y868" s="417"/>
      <c r="Z868" s="417"/>
      <c r="AA868" s="423"/>
      <c r="AB868" s="417"/>
      <c r="AC868" s="417"/>
      <c r="AD868" s="417"/>
      <c r="AE868" s="417"/>
      <c r="AF868" s="417"/>
      <c r="AG868" s="417"/>
      <c r="AH868" s="417"/>
      <c r="AI868" s="417"/>
      <c r="AJ868" s="417"/>
      <c r="AK868" s="417"/>
      <c r="AL868" s="417"/>
      <c r="AM868" s="417"/>
      <c r="AN868" s="417"/>
      <c r="AO868" s="417"/>
      <c r="AP868" s="417"/>
      <c r="AQ868" s="417"/>
      <c r="AR868" s="417"/>
      <c r="AS868" s="417"/>
      <c r="AT868" s="417"/>
      <c r="AU868" s="417"/>
      <c r="AV868" s="417"/>
      <c r="AW868" s="423"/>
      <c r="AX868" s="417"/>
      <c r="AY868" s="417"/>
      <c r="AZ868" s="417"/>
      <c r="BA868" s="417"/>
      <c r="BB868" s="417"/>
      <c r="BC868" s="417"/>
      <c r="BD868" s="417"/>
      <c r="BE868" s="417"/>
      <c r="BF868" s="417"/>
      <c r="BG868" s="417"/>
      <c r="BH868" s="417"/>
      <c r="BI868" s="417"/>
      <c r="BJ868" s="417"/>
      <c r="BK868" s="409"/>
      <c r="BR868" s="2"/>
      <c r="BS868" s="2"/>
      <c r="BT868" s="2"/>
      <c r="BU868" s="2"/>
      <c r="BV868" s="2"/>
      <c r="BW868" s="2"/>
      <c r="BX868" s="2"/>
      <c r="BY868" s="2"/>
      <c r="BZ868" s="2"/>
      <c r="CA868" s="2"/>
      <c r="CB868" s="2"/>
      <c r="CC868" s="2"/>
      <c r="CD868" s="2"/>
      <c r="CE868" s="2"/>
      <c r="CF868" s="2"/>
      <c r="CG868" s="2"/>
      <c r="CH868" s="2"/>
      <c r="CI868" s="2"/>
      <c r="CJ868" s="2"/>
      <c r="CK868" s="2"/>
      <c r="CL868" s="2"/>
      <c r="CM868" s="2"/>
      <c r="CN868" s="2"/>
      <c r="CO868" s="2"/>
      <c r="CP868" s="2"/>
      <c r="CQ868" s="2"/>
      <c r="CR868" s="2"/>
      <c r="CS868" s="2"/>
      <c r="CT868" s="2"/>
      <c r="CU868" s="2"/>
      <c r="CV868" s="2"/>
      <c r="CW868" s="2"/>
      <c r="CX868" s="2"/>
      <c r="CY868" s="2"/>
      <c r="CZ868" s="2"/>
      <c r="DA868" s="2"/>
      <c r="DB868" s="2"/>
      <c r="DC868" s="2"/>
      <c r="DD868" s="2"/>
      <c r="DE868" s="2"/>
      <c r="DF868" s="2"/>
      <c r="DG868" s="2"/>
      <c r="DH868" s="2"/>
      <c r="DI868" s="2"/>
      <c r="DJ868" s="2"/>
      <c r="DK868" s="2"/>
      <c r="DL868" s="2"/>
      <c r="DM868" s="2"/>
      <c r="DN868" s="2"/>
      <c r="DO868" s="2"/>
      <c r="DP868" s="2"/>
      <c r="DQ868" s="2"/>
      <c r="DR868" s="2"/>
      <c r="DS868" s="2"/>
      <c r="DT868" s="2"/>
      <c r="DU868" s="2"/>
      <c r="DV868" s="2"/>
      <c r="DW868" s="2"/>
      <c r="DX868" s="2"/>
      <c r="DY868" s="2"/>
      <c r="DZ868" s="2"/>
      <c r="EA868" s="2"/>
      <c r="EB868" s="2"/>
      <c r="EC868" s="2"/>
      <c r="ED868" s="2"/>
      <c r="EE868" s="2"/>
      <c r="EF868" s="2"/>
      <c r="EG868" s="2"/>
      <c r="EH868" s="2"/>
      <c r="EI868" s="2"/>
      <c r="EJ868" s="2"/>
      <c r="EK868" s="2"/>
      <c r="EL868" s="2"/>
      <c r="EM868" s="2"/>
      <c r="EN868" s="2"/>
      <c r="EO868" s="2"/>
      <c r="EP868" s="2"/>
      <c r="EQ868" s="2"/>
      <c r="ER868" s="2"/>
      <c r="ES868" s="2"/>
      <c r="ET868" s="2"/>
      <c r="EU868" s="2"/>
      <c r="EV868" s="2"/>
      <c r="EW868" s="2"/>
      <c r="EX868" s="2"/>
      <c r="EY868" s="2"/>
      <c r="EZ868" s="2"/>
      <c r="FA868" s="2"/>
      <c r="FB868" s="2"/>
      <c r="FC868" s="2"/>
      <c r="FD868" s="2"/>
      <c r="FE868" s="2"/>
      <c r="FF868" s="2"/>
      <c r="FG868" s="2"/>
      <c r="FH868" s="2"/>
      <c r="FI868" s="2"/>
      <c r="FJ868" s="2"/>
      <c r="FK868" s="2"/>
      <c r="FL868" s="2"/>
      <c r="FM868" s="2"/>
      <c r="FN868" s="2"/>
      <c r="FO868" s="2"/>
      <c r="FP868" s="2"/>
      <c r="FQ868" s="2"/>
      <c r="FR868" s="2"/>
      <c r="FS868" s="2"/>
      <c r="FT868" s="2"/>
      <c r="FU868" s="2"/>
      <c r="FV868" s="2"/>
      <c r="FW868" s="2"/>
      <c r="FX868" s="2"/>
      <c r="FY868" s="2"/>
      <c r="FZ868" s="2"/>
      <c r="GA868" s="2"/>
      <c r="GB868" s="2"/>
      <c r="GC868" s="2"/>
      <c r="GD868" s="2"/>
      <c r="GE868" s="2"/>
      <c r="GF868" s="2"/>
      <c r="GG868" s="2"/>
      <c r="GH868" s="2"/>
      <c r="GI868" s="2"/>
      <c r="GJ868" s="2"/>
      <c r="GK868" s="2"/>
      <c r="GL868" s="2"/>
      <c r="GM868" s="2"/>
      <c r="GN868" s="2"/>
      <c r="GO868" s="2"/>
      <c r="GP868" s="2"/>
    </row>
    <row r="869" spans="6:198" s="1" customFormat="1" ht="12.75" customHeight="1">
      <c r="F869" s="410"/>
      <c r="G869" s="404"/>
      <c r="H869" s="404"/>
      <c r="I869" s="404"/>
      <c r="J869" s="404"/>
      <c r="K869" s="404"/>
      <c r="L869" s="401"/>
      <c r="M869" s="401"/>
      <c r="N869" s="401"/>
      <c r="O869" s="401"/>
      <c r="P869" s="401"/>
      <c r="Q869" s="401"/>
      <c r="R869" s="404"/>
      <c r="S869" s="404"/>
      <c r="T869" s="404"/>
      <c r="U869" s="404"/>
      <c r="V869" s="404"/>
      <c r="W869" s="404"/>
      <c r="X869" s="404"/>
      <c r="Y869" s="404"/>
      <c r="Z869" s="404"/>
      <c r="AA869" s="404"/>
      <c r="AB869" s="404"/>
      <c r="AC869" s="404"/>
      <c r="AD869" s="404"/>
      <c r="AE869" s="404"/>
      <c r="AF869" s="404"/>
      <c r="AG869" s="404"/>
      <c r="AH869" s="404"/>
      <c r="AI869" s="404"/>
      <c r="AJ869" s="404"/>
      <c r="AK869" s="404"/>
      <c r="AL869" s="404"/>
      <c r="AM869" s="404"/>
      <c r="AN869" s="404"/>
      <c r="AO869" s="404"/>
      <c r="AP869" s="404"/>
      <c r="AQ869" s="404"/>
      <c r="AR869" s="404"/>
      <c r="AS869" s="404"/>
      <c r="AT869" s="404"/>
      <c r="AU869" s="404"/>
      <c r="AV869" s="404"/>
      <c r="AW869" s="404"/>
      <c r="AX869" s="404"/>
      <c r="AY869" s="404"/>
      <c r="AZ869" s="404"/>
      <c r="BA869" s="404"/>
      <c r="BB869" s="404"/>
      <c r="BC869" s="404"/>
      <c r="BD869" s="404"/>
      <c r="BE869" s="404"/>
      <c r="BF869" s="404"/>
      <c r="BG869" s="404"/>
      <c r="BH869" s="404"/>
      <c r="BI869" s="404"/>
      <c r="BJ869" s="404"/>
      <c r="BK869" s="409"/>
      <c r="BR869" s="2"/>
      <c r="BS869" s="2"/>
      <c r="BT869" s="2"/>
      <c r="BU869" s="2"/>
      <c r="BV869" s="2"/>
      <c r="BW869" s="2"/>
      <c r="BX869" s="2"/>
      <c r="BY869" s="2"/>
      <c r="BZ869" s="2"/>
      <c r="CA869" s="2"/>
      <c r="CB869" s="2"/>
      <c r="CC869" s="2"/>
      <c r="CD869" s="2"/>
      <c r="CE869" s="2"/>
      <c r="CF869" s="2"/>
      <c r="CG869" s="2"/>
      <c r="CH869" s="2"/>
      <c r="CI869" s="2"/>
      <c r="CJ869" s="2"/>
      <c r="CK869" s="2"/>
      <c r="CL869" s="2"/>
      <c r="CM869" s="2"/>
      <c r="CN869" s="2"/>
      <c r="CO869" s="2"/>
      <c r="CP869" s="2"/>
      <c r="CQ869" s="2"/>
      <c r="CR869" s="2"/>
      <c r="CS869" s="2"/>
      <c r="CT869" s="2"/>
      <c r="CU869" s="2"/>
      <c r="CV869" s="2"/>
      <c r="CW869" s="2"/>
      <c r="CX869" s="2"/>
      <c r="CY869" s="2"/>
      <c r="CZ869" s="2"/>
      <c r="DA869" s="2"/>
      <c r="DB869" s="2"/>
      <c r="DC869" s="2"/>
      <c r="DD869" s="2"/>
      <c r="DE869" s="2"/>
      <c r="DF869" s="2"/>
      <c r="DG869" s="2"/>
      <c r="DH869" s="2"/>
      <c r="DI869" s="2"/>
      <c r="DJ869" s="2"/>
      <c r="DK869" s="2"/>
      <c r="DL869" s="2"/>
      <c r="DM869" s="2"/>
      <c r="DN869" s="2"/>
      <c r="DO869" s="2"/>
      <c r="DP869" s="2"/>
      <c r="DQ869" s="2"/>
      <c r="DR869" s="2"/>
      <c r="DS869" s="2"/>
      <c r="DT869" s="2"/>
      <c r="DU869" s="2"/>
      <c r="DV869" s="2"/>
      <c r="DW869" s="2"/>
      <c r="DX869" s="2"/>
      <c r="DY869" s="2"/>
      <c r="DZ869" s="2"/>
      <c r="EA869" s="2"/>
      <c r="EB869" s="2"/>
      <c r="EC869" s="2"/>
      <c r="ED869" s="2"/>
      <c r="EE869" s="2"/>
      <c r="EF869" s="2"/>
      <c r="EG869" s="2"/>
      <c r="EH869" s="2"/>
      <c r="EI869" s="2"/>
      <c r="EJ869" s="2"/>
      <c r="EK869" s="2"/>
      <c r="EL869" s="2"/>
      <c r="EM869" s="2"/>
      <c r="EN869" s="2"/>
      <c r="EO869" s="2"/>
      <c r="EP869" s="2"/>
      <c r="EQ869" s="2"/>
      <c r="ER869" s="2"/>
      <c r="ES869" s="2"/>
      <c r="ET869" s="2"/>
      <c r="EU869" s="2"/>
      <c r="EV869" s="2"/>
      <c r="EW869" s="2"/>
      <c r="EX869" s="2"/>
      <c r="EY869" s="2"/>
      <c r="EZ869" s="2"/>
      <c r="FA869" s="2"/>
      <c r="FB869" s="2"/>
      <c r="FC869" s="2"/>
      <c r="FD869" s="2"/>
      <c r="FE869" s="2"/>
      <c r="FF869" s="2"/>
      <c r="FG869" s="2"/>
      <c r="FH869" s="2"/>
      <c r="FI869" s="2"/>
      <c r="FJ869" s="2"/>
      <c r="FK869" s="2"/>
      <c r="FL869" s="2"/>
      <c r="FM869" s="2"/>
      <c r="FN869" s="2"/>
      <c r="FO869" s="2"/>
      <c r="FP869" s="2"/>
      <c r="FQ869" s="2"/>
      <c r="FR869" s="2"/>
      <c r="FS869" s="2"/>
      <c r="FT869" s="2"/>
      <c r="FU869" s="2"/>
      <c r="FV869" s="2"/>
      <c r="FW869" s="2"/>
      <c r="FX869" s="2"/>
      <c r="FY869" s="2"/>
      <c r="FZ869" s="2"/>
      <c r="GA869" s="2"/>
      <c r="GB869" s="2"/>
      <c r="GC869" s="2"/>
      <c r="GD869" s="2"/>
      <c r="GE869" s="2"/>
      <c r="GF869" s="2"/>
      <c r="GG869" s="2"/>
      <c r="GH869" s="2"/>
      <c r="GI869" s="2"/>
      <c r="GJ869" s="2"/>
      <c r="GK869" s="2"/>
      <c r="GL869" s="2"/>
      <c r="GM869" s="2"/>
      <c r="GN869" s="2"/>
      <c r="GO869" s="2"/>
      <c r="GP869" s="2"/>
    </row>
    <row r="870" spans="6:198" s="1" customFormat="1" ht="12.75" customHeight="1">
      <c r="F870" s="401"/>
      <c r="G870" s="404"/>
      <c r="H870" s="404"/>
      <c r="I870" s="404"/>
      <c r="J870" s="404"/>
      <c r="K870" s="404"/>
      <c r="L870" s="401"/>
      <c r="M870" s="401"/>
      <c r="N870" s="401"/>
      <c r="O870" s="401"/>
      <c r="P870" s="401"/>
      <c r="Q870" s="401"/>
      <c r="R870" s="404"/>
      <c r="S870" s="794"/>
      <c r="T870" s="794"/>
      <c r="U870" s="794"/>
      <c r="V870" s="403"/>
      <c r="W870" s="792"/>
      <c r="X870" s="792"/>
      <c r="Y870" s="792"/>
      <c r="Z870" s="792"/>
      <c r="AA870" s="792"/>
      <c r="AB870" s="792"/>
      <c r="AC870" s="403"/>
      <c r="AD870" s="792"/>
      <c r="AE870" s="792"/>
      <c r="AF870" s="792"/>
      <c r="AG870" s="792"/>
      <c r="AH870" s="792"/>
      <c r="AI870" s="792"/>
      <c r="AJ870" s="403"/>
      <c r="AK870" s="793"/>
      <c r="AL870" s="793"/>
      <c r="AM870" s="793"/>
      <c r="AN870" s="404"/>
      <c r="AO870" s="794"/>
      <c r="AP870" s="794"/>
      <c r="AQ870" s="794"/>
      <c r="AR870" s="403"/>
      <c r="AS870" s="792"/>
      <c r="AT870" s="792"/>
      <c r="AU870" s="792"/>
      <c r="AV870" s="792"/>
      <c r="AW870" s="792"/>
      <c r="AX870" s="792"/>
      <c r="AY870" s="403"/>
      <c r="AZ870" s="792"/>
      <c r="BA870" s="792"/>
      <c r="BB870" s="792"/>
      <c r="BC870" s="792"/>
      <c r="BD870" s="792"/>
      <c r="BE870" s="792"/>
      <c r="BF870" s="403"/>
      <c r="BG870" s="793"/>
      <c r="BH870" s="793"/>
      <c r="BI870" s="793"/>
      <c r="BJ870" s="404"/>
      <c r="BK870" s="409"/>
      <c r="BR870" s="2"/>
      <c r="BS870" s="2"/>
      <c r="BT870" s="2"/>
      <c r="BU870" s="2"/>
      <c r="BV870" s="2"/>
      <c r="BW870" s="2"/>
      <c r="BX870" s="2"/>
      <c r="BY870" s="2"/>
      <c r="BZ870" s="2"/>
      <c r="CA870" s="2"/>
      <c r="CB870" s="2"/>
      <c r="CC870" s="2"/>
      <c r="CD870" s="2"/>
      <c r="CE870" s="2"/>
      <c r="CF870" s="2"/>
      <c r="CG870" s="2"/>
      <c r="CH870" s="2"/>
      <c r="CI870" s="2"/>
      <c r="CJ870" s="2"/>
      <c r="CK870" s="2"/>
      <c r="CL870" s="2"/>
      <c r="CM870" s="2"/>
      <c r="CN870" s="2"/>
      <c r="CO870" s="2"/>
      <c r="CP870" s="2"/>
      <c r="CQ870" s="2"/>
      <c r="CR870" s="2"/>
      <c r="CS870" s="2"/>
      <c r="CT870" s="2"/>
      <c r="CU870" s="2"/>
      <c r="CV870" s="2"/>
      <c r="CW870" s="2"/>
      <c r="CX870" s="2"/>
      <c r="CY870" s="2"/>
      <c r="CZ870" s="2"/>
      <c r="DA870" s="2"/>
      <c r="DB870" s="2"/>
      <c r="DC870" s="2"/>
      <c r="DD870" s="2"/>
      <c r="DE870" s="2"/>
      <c r="DF870" s="2"/>
      <c r="DG870" s="2"/>
      <c r="DH870" s="2"/>
      <c r="DI870" s="2"/>
      <c r="DJ870" s="2"/>
      <c r="DK870" s="2"/>
      <c r="DL870" s="2"/>
      <c r="DM870" s="2"/>
      <c r="DN870" s="2"/>
      <c r="DO870" s="2"/>
      <c r="DP870" s="2"/>
      <c r="DQ870" s="2"/>
      <c r="DR870" s="2"/>
      <c r="DS870" s="2"/>
      <c r="DT870" s="2"/>
      <c r="DU870" s="2"/>
      <c r="DV870" s="2"/>
      <c r="DW870" s="2"/>
      <c r="DX870" s="2"/>
      <c r="DY870" s="2"/>
      <c r="DZ870" s="2"/>
      <c r="EA870" s="2"/>
      <c r="EB870" s="2"/>
      <c r="EC870" s="2"/>
      <c r="ED870" s="2"/>
      <c r="EE870" s="2"/>
      <c r="EF870" s="2"/>
      <c r="EG870" s="2"/>
      <c r="EH870" s="2"/>
      <c r="EI870" s="2"/>
      <c r="EJ870" s="2"/>
      <c r="EK870" s="2"/>
      <c r="EL870" s="2"/>
      <c r="EM870" s="2"/>
      <c r="EN870" s="2"/>
      <c r="EO870" s="2"/>
      <c r="EP870" s="2"/>
      <c r="EQ870" s="2"/>
      <c r="ER870" s="2"/>
      <c r="ES870" s="2"/>
      <c r="ET870" s="2"/>
      <c r="EU870" s="2"/>
      <c r="EV870" s="2"/>
      <c r="EW870" s="2"/>
      <c r="EX870" s="2"/>
      <c r="EY870" s="2"/>
      <c r="EZ870" s="2"/>
      <c r="FA870" s="2"/>
      <c r="FB870" s="2"/>
      <c r="FC870" s="2"/>
      <c r="FD870" s="2"/>
      <c r="FE870" s="2"/>
      <c r="FF870" s="2"/>
      <c r="FG870" s="2"/>
      <c r="FH870" s="2"/>
      <c r="FI870" s="2"/>
      <c r="FJ870" s="2"/>
      <c r="FK870" s="2"/>
      <c r="FL870" s="2"/>
      <c r="FM870" s="2"/>
      <c r="FN870" s="2"/>
      <c r="FO870" s="2"/>
      <c r="FP870" s="2"/>
      <c r="FQ870" s="2"/>
      <c r="FR870" s="2"/>
      <c r="FS870" s="2"/>
      <c r="FT870" s="2"/>
      <c r="FU870" s="2"/>
      <c r="FV870" s="2"/>
      <c r="FW870" s="2"/>
      <c r="FX870" s="2"/>
      <c r="FY870" s="2"/>
      <c r="FZ870" s="2"/>
      <c r="GA870" s="2"/>
      <c r="GB870" s="2"/>
      <c r="GC870" s="2"/>
      <c r="GD870" s="2"/>
      <c r="GE870" s="2"/>
      <c r="GF870" s="2"/>
      <c r="GG870" s="2"/>
      <c r="GH870" s="2"/>
      <c r="GI870" s="2"/>
      <c r="GJ870" s="2"/>
      <c r="GK870" s="2"/>
      <c r="GL870" s="2"/>
      <c r="GM870" s="2"/>
      <c r="GN870" s="2"/>
      <c r="GO870" s="2"/>
      <c r="GP870" s="2"/>
    </row>
    <row r="871" spans="6:198" s="1" customFormat="1" ht="12.75" customHeight="1">
      <c r="F871" s="401"/>
      <c r="G871" s="404"/>
      <c r="H871" s="404"/>
      <c r="I871" s="404"/>
      <c r="J871" s="404"/>
      <c r="K871" s="404"/>
      <c r="L871" s="401"/>
      <c r="M871" s="401"/>
      <c r="N871" s="401"/>
      <c r="O871" s="401"/>
      <c r="P871" s="401"/>
      <c r="Q871" s="401"/>
      <c r="R871" s="404"/>
      <c r="S871" s="794"/>
      <c r="T871" s="794"/>
      <c r="U871" s="794"/>
      <c r="V871" s="403"/>
      <c r="W871" s="792"/>
      <c r="X871" s="792"/>
      <c r="Y871" s="792"/>
      <c r="Z871" s="792"/>
      <c r="AA871" s="792"/>
      <c r="AB871" s="792"/>
      <c r="AC871" s="403"/>
      <c r="AD871" s="792"/>
      <c r="AE871" s="792"/>
      <c r="AF871" s="792"/>
      <c r="AG871" s="792"/>
      <c r="AH871" s="792"/>
      <c r="AI871" s="792"/>
      <c r="AJ871" s="403"/>
      <c r="AK871" s="793"/>
      <c r="AL871" s="793"/>
      <c r="AM871" s="793"/>
      <c r="AN871" s="404"/>
      <c r="AO871" s="794"/>
      <c r="AP871" s="794"/>
      <c r="AQ871" s="794"/>
      <c r="AR871" s="403"/>
      <c r="AS871" s="792"/>
      <c r="AT871" s="792"/>
      <c r="AU871" s="792"/>
      <c r="AV871" s="792"/>
      <c r="AW871" s="792"/>
      <c r="AX871" s="792"/>
      <c r="AY871" s="403"/>
      <c r="AZ871" s="792"/>
      <c r="BA871" s="792"/>
      <c r="BB871" s="792"/>
      <c r="BC871" s="792"/>
      <c r="BD871" s="792"/>
      <c r="BE871" s="792"/>
      <c r="BF871" s="403"/>
      <c r="BG871" s="793"/>
      <c r="BH871" s="793"/>
      <c r="BI871" s="793"/>
      <c r="BJ871" s="404"/>
      <c r="BK871" s="414"/>
      <c r="BR871" s="2"/>
      <c r="BS871" s="2"/>
      <c r="BT871" s="2"/>
      <c r="BU871" s="2"/>
      <c r="BV871" s="2"/>
      <c r="BW871" s="2"/>
      <c r="BX871" s="2"/>
      <c r="BY871" s="2"/>
      <c r="BZ871" s="2"/>
      <c r="CA871" s="2"/>
      <c r="CB871" s="2"/>
      <c r="CC871" s="2"/>
      <c r="CD871" s="2"/>
      <c r="CE871" s="2"/>
      <c r="CF871" s="2"/>
      <c r="CG871" s="2"/>
      <c r="CH871" s="2"/>
      <c r="CI871" s="2"/>
      <c r="CJ871" s="2"/>
      <c r="CK871" s="2"/>
      <c r="CL871" s="2"/>
      <c r="CM871" s="2"/>
      <c r="CN871" s="2"/>
      <c r="CO871" s="2"/>
      <c r="CP871" s="2"/>
      <c r="CQ871" s="2"/>
      <c r="CR871" s="2"/>
      <c r="CS871" s="2"/>
      <c r="CT871" s="2"/>
      <c r="CU871" s="2"/>
      <c r="CV871" s="2"/>
      <c r="CW871" s="2"/>
      <c r="CX871" s="2"/>
      <c r="CY871" s="2"/>
      <c r="CZ871" s="2"/>
      <c r="DA871" s="2"/>
      <c r="DB871" s="2"/>
      <c r="DC871" s="2"/>
      <c r="DD871" s="2"/>
      <c r="DE871" s="2"/>
      <c r="DF871" s="2"/>
      <c r="DG871" s="2"/>
      <c r="DH871" s="2"/>
      <c r="DI871" s="2"/>
      <c r="DJ871" s="2"/>
      <c r="DK871" s="2"/>
      <c r="DL871" s="2"/>
      <c r="DM871" s="2"/>
      <c r="DN871" s="2"/>
      <c r="DO871" s="2"/>
      <c r="DP871" s="2"/>
      <c r="DQ871" s="2"/>
      <c r="DR871" s="2"/>
      <c r="DS871" s="2"/>
      <c r="DT871" s="2"/>
      <c r="DU871" s="2"/>
      <c r="DV871" s="2"/>
      <c r="DW871" s="2"/>
      <c r="DX871" s="2"/>
      <c r="DY871" s="2"/>
      <c r="DZ871" s="2"/>
      <c r="EA871" s="2"/>
      <c r="EB871" s="2"/>
      <c r="EC871" s="2"/>
      <c r="ED871" s="2"/>
      <c r="EE871" s="2"/>
      <c r="EF871" s="2"/>
      <c r="EG871" s="2"/>
      <c r="EH871" s="2"/>
      <c r="EI871" s="2"/>
      <c r="EJ871" s="2"/>
      <c r="EK871" s="2"/>
      <c r="EL871" s="2"/>
      <c r="EM871" s="2"/>
      <c r="EN871" s="2"/>
      <c r="EO871" s="2"/>
      <c r="EP871" s="2"/>
      <c r="EQ871" s="2"/>
      <c r="ER871" s="2"/>
      <c r="ES871" s="2"/>
      <c r="ET871" s="2"/>
      <c r="EU871" s="2"/>
      <c r="EV871" s="2"/>
      <c r="EW871" s="2"/>
      <c r="EX871" s="2"/>
      <c r="EY871" s="2"/>
      <c r="EZ871" s="2"/>
      <c r="FA871" s="2"/>
      <c r="FB871" s="2"/>
      <c r="FC871" s="2"/>
      <c r="FD871" s="2"/>
      <c r="FE871" s="2"/>
      <c r="FF871" s="2"/>
      <c r="FG871" s="2"/>
      <c r="FH871" s="2"/>
      <c r="FI871" s="2"/>
      <c r="FJ871" s="2"/>
      <c r="FK871" s="2"/>
      <c r="FL871" s="2"/>
      <c r="FM871" s="2"/>
      <c r="FN871" s="2"/>
      <c r="FO871" s="2"/>
      <c r="FP871" s="2"/>
      <c r="FQ871" s="2"/>
      <c r="FR871" s="2"/>
      <c r="FS871" s="2"/>
      <c r="FT871" s="2"/>
      <c r="FU871" s="2"/>
      <c r="FV871" s="2"/>
      <c r="FW871" s="2"/>
      <c r="FX871" s="2"/>
      <c r="FY871" s="2"/>
      <c r="FZ871" s="2"/>
      <c r="GA871" s="2"/>
      <c r="GB871" s="2"/>
      <c r="GC871" s="2"/>
      <c r="GD871" s="2"/>
      <c r="GE871" s="2"/>
      <c r="GF871" s="2"/>
      <c r="GG871" s="2"/>
      <c r="GH871" s="2"/>
      <c r="GI871" s="2"/>
      <c r="GJ871" s="2"/>
      <c r="GK871" s="2"/>
      <c r="GL871" s="2"/>
      <c r="GM871" s="2"/>
      <c r="GN871" s="2"/>
      <c r="GO871" s="2"/>
      <c r="GP871" s="2"/>
    </row>
    <row r="872" spans="6:198" s="1" customFormat="1" ht="12.75" customHeight="1">
      <c r="F872" s="401"/>
      <c r="G872" s="404"/>
      <c r="H872" s="404"/>
      <c r="I872" s="404"/>
      <c r="J872" s="404"/>
      <c r="K872" s="404"/>
      <c r="L872" s="401"/>
      <c r="M872" s="401"/>
      <c r="N872" s="401"/>
      <c r="O872" s="401"/>
      <c r="P872" s="401"/>
      <c r="Q872" s="401"/>
      <c r="R872" s="404"/>
      <c r="S872" s="794"/>
      <c r="T872" s="794"/>
      <c r="U872" s="794"/>
      <c r="V872" s="403"/>
      <c r="W872" s="792"/>
      <c r="X872" s="792"/>
      <c r="Y872" s="792"/>
      <c r="Z872" s="792"/>
      <c r="AA872" s="792"/>
      <c r="AB872" s="792"/>
      <c r="AC872" s="403"/>
      <c r="AD872" s="792"/>
      <c r="AE872" s="792"/>
      <c r="AF872" s="792"/>
      <c r="AG872" s="792"/>
      <c r="AH872" s="792"/>
      <c r="AI872" s="792"/>
      <c r="AJ872" s="403"/>
      <c r="AK872" s="793"/>
      <c r="AL872" s="793"/>
      <c r="AM872" s="793"/>
      <c r="AN872" s="404"/>
      <c r="AO872" s="794"/>
      <c r="AP872" s="794"/>
      <c r="AQ872" s="794"/>
      <c r="AR872" s="403"/>
      <c r="AS872" s="792"/>
      <c r="AT872" s="792"/>
      <c r="AU872" s="792"/>
      <c r="AV872" s="792"/>
      <c r="AW872" s="792"/>
      <c r="AX872" s="792"/>
      <c r="AY872" s="403"/>
      <c r="AZ872" s="792"/>
      <c r="BA872" s="792"/>
      <c r="BB872" s="792"/>
      <c r="BC872" s="792"/>
      <c r="BD872" s="792"/>
      <c r="BE872" s="792"/>
      <c r="BF872" s="403"/>
      <c r="BG872" s="793"/>
      <c r="BH872" s="793"/>
      <c r="BI872" s="793"/>
      <c r="BJ872" s="404"/>
      <c r="BK872" s="97"/>
      <c r="BR872" s="2"/>
      <c r="BS872" s="2"/>
      <c r="BT872" s="2"/>
      <c r="BU872" s="2"/>
      <c r="BV872" s="2"/>
      <c r="BW872" s="2"/>
      <c r="BX872" s="2"/>
      <c r="BY872" s="2"/>
      <c r="BZ872" s="2"/>
      <c r="CA872" s="2"/>
      <c r="CB872" s="2"/>
      <c r="CC872" s="2"/>
      <c r="CD872" s="2"/>
      <c r="CE872" s="2"/>
      <c r="CF872" s="2"/>
      <c r="CG872" s="2"/>
      <c r="CH872" s="2"/>
      <c r="CI872" s="2"/>
      <c r="CJ872" s="2"/>
      <c r="CK872" s="2"/>
      <c r="CL872" s="2"/>
      <c r="CM872" s="2"/>
      <c r="CN872" s="2"/>
      <c r="CO872" s="2"/>
      <c r="CP872" s="2"/>
      <c r="CQ872" s="2"/>
      <c r="CR872" s="2"/>
      <c r="CS872" s="2"/>
      <c r="CT872" s="2"/>
      <c r="CU872" s="2"/>
      <c r="CV872" s="2"/>
      <c r="CW872" s="2"/>
      <c r="CX872" s="2"/>
      <c r="CY872" s="2"/>
      <c r="CZ872" s="2"/>
      <c r="DA872" s="2"/>
      <c r="DB872" s="2"/>
      <c r="DC872" s="2"/>
      <c r="DD872" s="2"/>
      <c r="DE872" s="2"/>
      <c r="DF872" s="2"/>
      <c r="DG872" s="2"/>
      <c r="DH872" s="2"/>
      <c r="DI872" s="2"/>
      <c r="DJ872" s="2"/>
      <c r="DK872" s="2"/>
      <c r="DL872" s="2"/>
      <c r="DM872" s="2"/>
      <c r="DN872" s="2"/>
      <c r="DO872" s="2"/>
      <c r="DP872" s="2"/>
      <c r="DQ872" s="2"/>
      <c r="DR872" s="2"/>
      <c r="DS872" s="2"/>
      <c r="DT872" s="2"/>
      <c r="DU872" s="2"/>
      <c r="DV872" s="2"/>
      <c r="DW872" s="2"/>
      <c r="DX872" s="2"/>
      <c r="DY872" s="2"/>
      <c r="DZ872" s="2"/>
      <c r="EA872" s="2"/>
      <c r="EB872" s="2"/>
      <c r="EC872" s="2"/>
      <c r="ED872" s="2"/>
      <c r="EE872" s="2"/>
      <c r="EF872" s="2"/>
      <c r="EG872" s="2"/>
      <c r="EH872" s="2"/>
      <c r="EI872" s="2"/>
      <c r="EJ872" s="2"/>
      <c r="EK872" s="2"/>
      <c r="EL872" s="2"/>
      <c r="EM872" s="2"/>
      <c r="EN872" s="2"/>
      <c r="EO872" s="2"/>
      <c r="EP872" s="2"/>
      <c r="EQ872" s="2"/>
      <c r="ER872" s="2"/>
      <c r="ES872" s="2"/>
      <c r="ET872" s="2"/>
      <c r="EU872" s="2"/>
      <c r="EV872" s="2"/>
      <c r="EW872" s="2"/>
      <c r="EX872" s="2"/>
      <c r="EY872" s="2"/>
      <c r="EZ872" s="2"/>
      <c r="FA872" s="2"/>
      <c r="FB872" s="2"/>
      <c r="FC872" s="2"/>
      <c r="FD872" s="2"/>
      <c r="FE872" s="2"/>
      <c r="FF872" s="2"/>
      <c r="FG872" s="2"/>
      <c r="FH872" s="2"/>
      <c r="FI872" s="2"/>
      <c r="FJ872" s="2"/>
      <c r="FK872" s="2"/>
      <c r="FL872" s="2"/>
      <c r="FM872" s="2"/>
      <c r="FN872" s="2"/>
      <c r="FO872" s="2"/>
      <c r="FP872" s="2"/>
      <c r="FQ872" s="2"/>
      <c r="FR872" s="2"/>
      <c r="FS872" s="2"/>
      <c r="FT872" s="2"/>
      <c r="FU872" s="2"/>
      <c r="FV872" s="2"/>
      <c r="FW872" s="2"/>
      <c r="FX872" s="2"/>
      <c r="FY872" s="2"/>
      <c r="FZ872" s="2"/>
      <c r="GA872" s="2"/>
      <c r="GB872" s="2"/>
      <c r="GC872" s="2"/>
      <c r="GD872" s="2"/>
      <c r="GE872" s="2"/>
      <c r="GF872" s="2"/>
      <c r="GG872" s="2"/>
      <c r="GH872" s="2"/>
      <c r="GI872" s="2"/>
      <c r="GJ872" s="2"/>
      <c r="GK872" s="2"/>
      <c r="GL872" s="2"/>
      <c r="GM872" s="2"/>
      <c r="GN872" s="2"/>
      <c r="GO872" s="2"/>
      <c r="GP872" s="2"/>
    </row>
    <row r="873" spans="6:198" s="1" customFormat="1" ht="12.75" customHeight="1">
      <c r="F873" s="401"/>
      <c r="G873" s="404"/>
      <c r="H873" s="404"/>
      <c r="I873" s="404"/>
      <c r="J873" s="404"/>
      <c r="K873" s="404"/>
      <c r="L873" s="401"/>
      <c r="M873" s="401"/>
      <c r="N873" s="401"/>
      <c r="O873" s="401"/>
      <c r="P873" s="401"/>
      <c r="Q873" s="401"/>
      <c r="R873" s="404"/>
      <c r="S873" s="794"/>
      <c r="T873" s="794"/>
      <c r="U873" s="794"/>
      <c r="V873" s="403"/>
      <c r="W873" s="792"/>
      <c r="X873" s="792"/>
      <c r="Y873" s="792"/>
      <c r="Z873" s="792"/>
      <c r="AA873" s="792"/>
      <c r="AB873" s="792"/>
      <c r="AC873" s="403"/>
      <c r="AD873" s="792"/>
      <c r="AE873" s="792"/>
      <c r="AF873" s="792"/>
      <c r="AG873" s="792"/>
      <c r="AH873" s="792"/>
      <c r="AI873" s="792"/>
      <c r="AJ873" s="403"/>
      <c r="AK873" s="793"/>
      <c r="AL873" s="793"/>
      <c r="AM873" s="793"/>
      <c r="AN873" s="404"/>
      <c r="AO873" s="794"/>
      <c r="AP873" s="794"/>
      <c r="AQ873" s="794"/>
      <c r="AR873" s="403"/>
      <c r="AS873" s="792"/>
      <c r="AT873" s="792"/>
      <c r="AU873" s="792"/>
      <c r="AV873" s="792"/>
      <c r="AW873" s="792"/>
      <c r="AX873" s="792"/>
      <c r="AY873" s="403"/>
      <c r="AZ873" s="792"/>
      <c r="BA873" s="792"/>
      <c r="BB873" s="792"/>
      <c r="BC873" s="792"/>
      <c r="BD873" s="792"/>
      <c r="BE873" s="792"/>
      <c r="BF873" s="403"/>
      <c r="BG873" s="793"/>
      <c r="BH873" s="793"/>
      <c r="BI873" s="793"/>
      <c r="BJ873" s="404"/>
      <c r="BK873" s="409"/>
      <c r="BR873" s="2"/>
      <c r="BS873" s="2"/>
      <c r="BT873" s="2"/>
      <c r="BU873" s="2"/>
      <c r="BV873" s="2"/>
      <c r="BW873" s="2"/>
      <c r="BX873" s="2"/>
      <c r="BY873" s="2"/>
      <c r="BZ873" s="2"/>
      <c r="CA873" s="2"/>
      <c r="CB873" s="2"/>
      <c r="CC873" s="2"/>
      <c r="CD873" s="2"/>
      <c r="CE873" s="2"/>
      <c r="CF873" s="2"/>
      <c r="CG873" s="2"/>
      <c r="CH873" s="2"/>
      <c r="CI873" s="2"/>
      <c r="CJ873" s="2"/>
      <c r="CK873" s="2"/>
      <c r="CL873" s="2"/>
      <c r="CM873" s="2"/>
      <c r="CN873" s="2"/>
      <c r="CO873" s="2"/>
      <c r="CP873" s="2"/>
      <c r="CQ873" s="2"/>
      <c r="CR873" s="2"/>
      <c r="CS873" s="2"/>
      <c r="CT873" s="2"/>
      <c r="CU873" s="2"/>
      <c r="CV873" s="2"/>
      <c r="CW873" s="2"/>
      <c r="CX873" s="2"/>
      <c r="CY873" s="2"/>
      <c r="CZ873" s="2"/>
      <c r="DA873" s="2"/>
      <c r="DB873" s="2"/>
      <c r="DC873" s="2"/>
      <c r="DD873" s="2"/>
      <c r="DE873" s="2"/>
      <c r="DF873" s="2"/>
      <c r="DG873" s="2"/>
      <c r="DH873" s="2"/>
      <c r="DI873" s="2"/>
      <c r="DJ873" s="2"/>
      <c r="DK873" s="2"/>
      <c r="DL873" s="2"/>
      <c r="DM873" s="2"/>
      <c r="DN873" s="2"/>
      <c r="DO873" s="2"/>
      <c r="DP873" s="2"/>
      <c r="DQ873" s="2"/>
      <c r="DR873" s="2"/>
      <c r="DS873" s="2"/>
      <c r="DT873" s="2"/>
      <c r="DU873" s="2"/>
      <c r="DV873" s="2"/>
      <c r="DW873" s="2"/>
      <c r="DX873" s="2"/>
      <c r="DY873" s="2"/>
      <c r="DZ873" s="2"/>
      <c r="EA873" s="2"/>
      <c r="EB873" s="2"/>
      <c r="EC873" s="2"/>
      <c r="ED873" s="2"/>
      <c r="EE873" s="2"/>
      <c r="EF873" s="2"/>
      <c r="EG873" s="2"/>
      <c r="EH873" s="2"/>
      <c r="EI873" s="2"/>
      <c r="EJ873" s="2"/>
      <c r="EK873" s="2"/>
      <c r="EL873" s="2"/>
      <c r="EM873" s="2"/>
      <c r="EN873" s="2"/>
      <c r="EO873" s="2"/>
      <c r="EP873" s="2"/>
      <c r="EQ873" s="2"/>
      <c r="ER873" s="2"/>
      <c r="ES873" s="2"/>
      <c r="ET873" s="2"/>
      <c r="EU873" s="2"/>
      <c r="EV873" s="2"/>
      <c r="EW873" s="2"/>
      <c r="EX873" s="2"/>
      <c r="EY873" s="2"/>
      <c r="EZ873" s="2"/>
      <c r="FA873" s="2"/>
      <c r="FB873" s="2"/>
      <c r="FC873" s="2"/>
      <c r="FD873" s="2"/>
      <c r="FE873" s="2"/>
      <c r="FF873" s="2"/>
      <c r="FG873" s="2"/>
      <c r="FH873" s="2"/>
      <c r="FI873" s="2"/>
      <c r="FJ873" s="2"/>
      <c r="FK873" s="2"/>
      <c r="FL873" s="2"/>
      <c r="FM873" s="2"/>
      <c r="FN873" s="2"/>
      <c r="FO873" s="2"/>
      <c r="FP873" s="2"/>
      <c r="FQ873" s="2"/>
      <c r="FR873" s="2"/>
      <c r="FS873" s="2"/>
      <c r="FT873" s="2"/>
      <c r="FU873" s="2"/>
      <c r="FV873" s="2"/>
      <c r="FW873" s="2"/>
      <c r="FX873" s="2"/>
      <c r="FY873" s="2"/>
      <c r="FZ873" s="2"/>
      <c r="GA873" s="2"/>
      <c r="GB873" s="2"/>
      <c r="GC873" s="2"/>
      <c r="GD873" s="2"/>
      <c r="GE873" s="2"/>
      <c r="GF873" s="2"/>
      <c r="GG873" s="2"/>
      <c r="GH873" s="2"/>
      <c r="GI873" s="2"/>
      <c r="GJ873" s="2"/>
      <c r="GK873" s="2"/>
      <c r="GL873" s="2"/>
      <c r="GM873" s="2"/>
      <c r="GN873" s="2"/>
      <c r="GO873" s="2"/>
      <c r="GP873" s="2"/>
    </row>
    <row r="874" spans="6:198" s="1" customFormat="1" ht="12.75" customHeight="1">
      <c r="F874" s="410"/>
      <c r="G874" s="411"/>
      <c r="H874" s="411"/>
      <c r="I874" s="411"/>
      <c r="J874" s="411"/>
      <c r="K874" s="411"/>
      <c r="L874" s="410"/>
      <c r="M874" s="410"/>
      <c r="N874" s="410"/>
      <c r="O874" s="410"/>
      <c r="P874" s="410"/>
      <c r="Q874" s="410"/>
      <c r="R874" s="411"/>
      <c r="S874" s="794"/>
      <c r="T874" s="794"/>
      <c r="U874" s="794"/>
      <c r="V874" s="424"/>
      <c r="W874" s="792"/>
      <c r="X874" s="792"/>
      <c r="Y874" s="792"/>
      <c r="Z874" s="792"/>
      <c r="AA874" s="792"/>
      <c r="AB874" s="792"/>
      <c r="AC874" s="424"/>
      <c r="AD874" s="792"/>
      <c r="AE874" s="792"/>
      <c r="AF874" s="792"/>
      <c r="AG874" s="792"/>
      <c r="AH874" s="792"/>
      <c r="AI874" s="792"/>
      <c r="AJ874" s="424"/>
      <c r="AK874" s="795"/>
      <c r="AL874" s="795"/>
      <c r="AM874" s="795"/>
      <c r="AN874" s="411"/>
      <c r="AO874" s="794"/>
      <c r="AP874" s="794"/>
      <c r="AQ874" s="794"/>
      <c r="AR874" s="424"/>
      <c r="AS874" s="792"/>
      <c r="AT874" s="792"/>
      <c r="AU874" s="792"/>
      <c r="AV874" s="792"/>
      <c r="AW874" s="792"/>
      <c r="AX874" s="792"/>
      <c r="AY874" s="424"/>
      <c r="AZ874" s="792"/>
      <c r="BA874" s="792"/>
      <c r="BB874" s="792"/>
      <c r="BC874" s="792"/>
      <c r="BD874" s="792"/>
      <c r="BE874" s="792"/>
      <c r="BF874" s="424"/>
      <c r="BG874" s="795"/>
      <c r="BH874" s="795"/>
      <c r="BI874" s="795"/>
      <c r="BJ874" s="411"/>
      <c r="BK874" s="409"/>
      <c r="BR874" s="2"/>
      <c r="BS874" s="2"/>
      <c r="BT874" s="2"/>
      <c r="BU874" s="2"/>
      <c r="BV874" s="2"/>
      <c r="BW874" s="2"/>
      <c r="BX874" s="2"/>
      <c r="BY874" s="2"/>
      <c r="BZ874" s="2"/>
      <c r="CA874" s="2"/>
      <c r="CB874" s="2"/>
      <c r="CC874" s="2"/>
      <c r="CD874" s="2"/>
      <c r="CE874" s="2"/>
      <c r="CF874" s="2"/>
      <c r="CG874" s="2"/>
      <c r="CH874" s="2"/>
      <c r="CI874" s="2"/>
      <c r="CJ874" s="2"/>
      <c r="CK874" s="2"/>
      <c r="CL874" s="2"/>
      <c r="CM874" s="2"/>
      <c r="CN874" s="2"/>
      <c r="CO874" s="2"/>
      <c r="CP874" s="2"/>
      <c r="CQ874" s="2"/>
      <c r="CR874" s="2"/>
      <c r="CS874" s="2"/>
      <c r="CT874" s="2"/>
      <c r="CU874" s="2"/>
      <c r="CV874" s="2"/>
      <c r="CW874" s="2"/>
      <c r="CX874" s="2"/>
      <c r="CY874" s="2"/>
      <c r="CZ874" s="2"/>
      <c r="DA874" s="2"/>
      <c r="DB874" s="2"/>
      <c r="DC874" s="2"/>
      <c r="DD874" s="2"/>
      <c r="DE874" s="2"/>
      <c r="DF874" s="2"/>
      <c r="DG874" s="2"/>
      <c r="DH874" s="2"/>
      <c r="DI874" s="2"/>
      <c r="DJ874" s="2"/>
      <c r="DK874" s="2"/>
      <c r="DL874" s="2"/>
      <c r="DM874" s="2"/>
      <c r="DN874" s="2"/>
      <c r="DO874" s="2"/>
      <c r="DP874" s="2"/>
      <c r="DQ874" s="2"/>
      <c r="DR874" s="2"/>
      <c r="DS874" s="2"/>
      <c r="DT874" s="2"/>
      <c r="DU874" s="2"/>
      <c r="DV874" s="2"/>
      <c r="DW874" s="2"/>
      <c r="DX874" s="2"/>
      <c r="DY874" s="2"/>
      <c r="DZ874" s="2"/>
      <c r="EA874" s="2"/>
      <c r="EB874" s="2"/>
      <c r="EC874" s="2"/>
      <c r="ED874" s="2"/>
      <c r="EE874" s="2"/>
      <c r="EF874" s="2"/>
      <c r="EG874" s="2"/>
      <c r="EH874" s="2"/>
      <c r="EI874" s="2"/>
      <c r="EJ874" s="2"/>
      <c r="EK874" s="2"/>
      <c r="EL874" s="2"/>
      <c r="EM874" s="2"/>
      <c r="EN874" s="2"/>
      <c r="EO874" s="2"/>
      <c r="EP874" s="2"/>
      <c r="EQ874" s="2"/>
      <c r="ER874" s="2"/>
      <c r="ES874" s="2"/>
      <c r="ET874" s="2"/>
      <c r="EU874" s="2"/>
      <c r="EV874" s="2"/>
      <c r="EW874" s="2"/>
      <c r="EX874" s="2"/>
      <c r="EY874" s="2"/>
      <c r="EZ874" s="2"/>
      <c r="FA874" s="2"/>
      <c r="FB874" s="2"/>
      <c r="FC874" s="2"/>
      <c r="FD874" s="2"/>
      <c r="FE874" s="2"/>
      <c r="FF874" s="2"/>
      <c r="FG874" s="2"/>
      <c r="FH874" s="2"/>
      <c r="FI874" s="2"/>
      <c r="FJ874" s="2"/>
      <c r="FK874" s="2"/>
      <c r="FL874" s="2"/>
      <c r="FM874" s="2"/>
      <c r="FN874" s="2"/>
      <c r="FO874" s="2"/>
      <c r="FP874" s="2"/>
      <c r="FQ874" s="2"/>
      <c r="FR874" s="2"/>
      <c r="FS874" s="2"/>
      <c r="FT874" s="2"/>
      <c r="FU874" s="2"/>
      <c r="FV874" s="2"/>
      <c r="FW874" s="2"/>
      <c r="FX874" s="2"/>
      <c r="FY874" s="2"/>
      <c r="FZ874" s="2"/>
      <c r="GA874" s="2"/>
      <c r="GB874" s="2"/>
      <c r="GC874" s="2"/>
      <c r="GD874" s="2"/>
      <c r="GE874" s="2"/>
      <c r="GF874" s="2"/>
      <c r="GG874" s="2"/>
      <c r="GH874" s="2"/>
      <c r="GI874" s="2"/>
      <c r="GJ874" s="2"/>
      <c r="GK874" s="2"/>
      <c r="GL874" s="2"/>
      <c r="GM874" s="2"/>
      <c r="GN874" s="2"/>
      <c r="GO874" s="2"/>
      <c r="GP874" s="2"/>
    </row>
    <row r="875" spans="6:198" s="1" customFormat="1" ht="12.75" customHeight="1">
      <c r="F875" s="401"/>
      <c r="G875" s="404"/>
      <c r="H875" s="404"/>
      <c r="I875" s="404"/>
      <c r="J875" s="404"/>
      <c r="K875" s="404"/>
      <c r="L875" s="401"/>
      <c r="M875" s="401"/>
      <c r="N875" s="401"/>
      <c r="O875" s="401"/>
      <c r="P875" s="401"/>
      <c r="Q875" s="401"/>
      <c r="R875" s="404"/>
      <c r="S875" s="401"/>
      <c r="T875" s="401"/>
      <c r="U875" s="401"/>
      <c r="V875" s="401"/>
      <c r="W875" s="401"/>
      <c r="X875" s="401"/>
      <c r="Y875" s="401"/>
      <c r="Z875" s="401"/>
      <c r="AA875" s="401"/>
      <c r="AB875" s="401"/>
      <c r="AC875" s="401"/>
      <c r="AD875" s="401"/>
      <c r="AE875" s="401"/>
      <c r="AF875" s="401"/>
      <c r="AG875" s="401"/>
      <c r="AH875" s="401"/>
      <c r="AI875" s="401"/>
      <c r="AJ875" s="401"/>
      <c r="AK875" s="425"/>
      <c r="AL875" s="425"/>
      <c r="AM875" s="425"/>
      <c r="AN875" s="404"/>
      <c r="AO875" s="401"/>
      <c r="AP875" s="401"/>
      <c r="AQ875" s="401"/>
      <c r="AR875" s="401"/>
      <c r="AS875" s="401"/>
      <c r="AT875" s="401"/>
      <c r="AU875" s="401"/>
      <c r="AV875" s="401"/>
      <c r="AW875" s="401"/>
      <c r="AX875" s="401"/>
      <c r="AY875" s="401"/>
      <c r="AZ875" s="401"/>
      <c r="BA875" s="401"/>
      <c r="BB875" s="401"/>
      <c r="BC875" s="401"/>
      <c r="BD875" s="401"/>
      <c r="BE875" s="401"/>
      <c r="BF875" s="401"/>
      <c r="BG875" s="425"/>
      <c r="BH875" s="425"/>
      <c r="BI875" s="425"/>
      <c r="BJ875" s="404"/>
      <c r="BK875" s="97"/>
      <c r="BR875" s="2"/>
      <c r="BS875" s="2"/>
      <c r="BT875" s="2"/>
      <c r="BU875" s="2"/>
      <c r="BV875" s="2"/>
      <c r="BW875" s="2"/>
      <c r="BX875" s="2"/>
      <c r="BY875" s="2"/>
      <c r="BZ875" s="2"/>
      <c r="CA875" s="2"/>
      <c r="CB875" s="2"/>
      <c r="CC875" s="2"/>
      <c r="CD875" s="2"/>
      <c r="CE875" s="2"/>
      <c r="CF875" s="2"/>
      <c r="CG875" s="2"/>
      <c r="CH875" s="2"/>
      <c r="CI875" s="2"/>
      <c r="CJ875" s="2"/>
      <c r="CK875" s="2"/>
      <c r="CL875" s="2"/>
      <c r="CM875" s="2"/>
      <c r="CN875" s="2"/>
      <c r="CO875" s="2"/>
      <c r="CP875" s="2"/>
      <c r="CQ875" s="2"/>
      <c r="CR875" s="2"/>
      <c r="CS875" s="2"/>
      <c r="CT875" s="2"/>
      <c r="CU875" s="2"/>
      <c r="CV875" s="2"/>
      <c r="CW875" s="2"/>
      <c r="CX875" s="2"/>
      <c r="CY875" s="2"/>
      <c r="CZ875" s="2"/>
      <c r="DA875" s="2"/>
      <c r="DB875" s="2"/>
      <c r="DC875" s="2"/>
      <c r="DD875" s="2"/>
      <c r="DE875" s="2"/>
      <c r="DF875" s="2"/>
      <c r="DG875" s="2"/>
      <c r="DH875" s="2"/>
      <c r="DI875" s="2"/>
      <c r="DJ875" s="2"/>
      <c r="DK875" s="2"/>
      <c r="DL875" s="2"/>
      <c r="DM875" s="2"/>
      <c r="DN875" s="2"/>
      <c r="DO875" s="2"/>
      <c r="DP875" s="2"/>
      <c r="DQ875" s="2"/>
      <c r="DR875" s="2"/>
      <c r="DS875" s="2"/>
      <c r="DT875" s="2"/>
      <c r="DU875" s="2"/>
      <c r="DV875" s="2"/>
      <c r="DW875" s="2"/>
      <c r="DX875" s="2"/>
      <c r="DY875" s="2"/>
      <c r="DZ875" s="2"/>
      <c r="EA875" s="2"/>
      <c r="EB875" s="2"/>
      <c r="EC875" s="2"/>
      <c r="ED875" s="2"/>
      <c r="EE875" s="2"/>
      <c r="EF875" s="2"/>
      <c r="EG875" s="2"/>
      <c r="EH875" s="2"/>
      <c r="EI875" s="2"/>
      <c r="EJ875" s="2"/>
      <c r="EK875" s="2"/>
      <c r="EL875" s="2"/>
      <c r="EM875" s="2"/>
      <c r="EN875" s="2"/>
      <c r="EO875" s="2"/>
      <c r="EP875" s="2"/>
      <c r="EQ875" s="2"/>
      <c r="ER875" s="2"/>
      <c r="ES875" s="2"/>
      <c r="ET875" s="2"/>
      <c r="EU875" s="2"/>
      <c r="EV875" s="2"/>
      <c r="EW875" s="2"/>
      <c r="EX875" s="2"/>
      <c r="EY875" s="2"/>
      <c r="EZ875" s="2"/>
      <c r="FA875" s="2"/>
      <c r="FB875" s="2"/>
      <c r="FC875" s="2"/>
      <c r="FD875" s="2"/>
      <c r="FE875" s="2"/>
      <c r="FF875" s="2"/>
      <c r="FG875" s="2"/>
      <c r="FH875" s="2"/>
      <c r="FI875" s="2"/>
      <c r="FJ875" s="2"/>
      <c r="FK875" s="2"/>
      <c r="FL875" s="2"/>
      <c r="FM875" s="2"/>
      <c r="FN875" s="2"/>
      <c r="FO875" s="2"/>
      <c r="FP875" s="2"/>
      <c r="FQ875" s="2"/>
      <c r="FR875" s="2"/>
      <c r="FS875" s="2"/>
      <c r="FT875" s="2"/>
      <c r="FU875" s="2"/>
      <c r="FV875" s="2"/>
      <c r="FW875" s="2"/>
      <c r="FX875" s="2"/>
      <c r="FY875" s="2"/>
      <c r="FZ875" s="2"/>
      <c r="GA875" s="2"/>
      <c r="GB875" s="2"/>
      <c r="GC875" s="2"/>
      <c r="GD875" s="2"/>
      <c r="GE875" s="2"/>
      <c r="GF875" s="2"/>
      <c r="GG875" s="2"/>
      <c r="GH875" s="2"/>
      <c r="GI875" s="2"/>
      <c r="GJ875" s="2"/>
      <c r="GK875" s="2"/>
      <c r="GL875" s="2"/>
      <c r="GM875" s="2"/>
      <c r="GN875" s="2"/>
      <c r="GO875" s="2"/>
      <c r="GP875" s="2"/>
    </row>
    <row r="876" spans="6:198" s="1" customFormat="1" ht="12.75" customHeight="1">
      <c r="F876" s="401"/>
      <c r="G876" s="404"/>
      <c r="H876" s="404"/>
      <c r="I876" s="404"/>
      <c r="J876" s="404"/>
      <c r="K876" s="404"/>
      <c r="L876" s="401"/>
      <c r="M876" s="401"/>
      <c r="N876" s="401"/>
      <c r="O876" s="401"/>
      <c r="P876" s="401"/>
      <c r="Q876" s="401"/>
      <c r="R876" s="404"/>
      <c r="S876" s="401"/>
      <c r="T876" s="401"/>
      <c r="U876" s="401"/>
      <c r="V876" s="401"/>
      <c r="W876" s="401"/>
      <c r="X876" s="401"/>
      <c r="Y876" s="401"/>
      <c r="Z876" s="401"/>
      <c r="AA876" s="401"/>
      <c r="AB876" s="401"/>
      <c r="AC876" s="401"/>
      <c r="AD876" s="401"/>
      <c r="AE876" s="401"/>
      <c r="AF876" s="401"/>
      <c r="AG876" s="401"/>
      <c r="AH876" s="401"/>
      <c r="AI876" s="401"/>
      <c r="AJ876" s="401"/>
      <c r="AK876" s="796"/>
      <c r="AL876" s="796"/>
      <c r="AM876" s="796"/>
      <c r="AN876" s="404"/>
      <c r="AO876" s="401"/>
      <c r="AP876" s="401"/>
      <c r="AQ876" s="401"/>
      <c r="AR876" s="401"/>
      <c r="AS876" s="401"/>
      <c r="AT876" s="401"/>
      <c r="AU876" s="401"/>
      <c r="AV876" s="401"/>
      <c r="AW876" s="401"/>
      <c r="AX876" s="401"/>
      <c r="AY876" s="401"/>
      <c r="AZ876" s="401"/>
      <c r="BA876" s="401"/>
      <c r="BB876" s="401"/>
      <c r="BC876" s="401"/>
      <c r="BD876" s="401"/>
      <c r="BE876" s="401"/>
      <c r="BF876" s="401"/>
      <c r="BG876" s="796"/>
      <c r="BH876" s="796"/>
      <c r="BI876" s="796"/>
      <c r="BJ876" s="404"/>
      <c r="BK876" s="97"/>
      <c r="BR876" s="2"/>
      <c r="BS876" s="2"/>
      <c r="BT876" s="2"/>
      <c r="BU876" s="2"/>
      <c r="BV876" s="2"/>
      <c r="BW876" s="2"/>
      <c r="BX876" s="2"/>
      <c r="BY876" s="2"/>
      <c r="BZ876" s="2"/>
      <c r="CA876" s="2"/>
      <c r="CB876" s="2"/>
      <c r="CC876" s="2"/>
      <c r="CD876" s="2"/>
      <c r="CE876" s="2"/>
      <c r="CF876" s="2"/>
      <c r="CG876" s="2"/>
      <c r="CH876" s="2"/>
      <c r="CI876" s="2"/>
      <c r="CJ876" s="2"/>
      <c r="CK876" s="2"/>
      <c r="CL876" s="2"/>
      <c r="CM876" s="2"/>
      <c r="CN876" s="2"/>
      <c r="CO876" s="2"/>
      <c r="CP876" s="2"/>
      <c r="CQ876" s="2"/>
      <c r="CR876" s="2"/>
      <c r="CS876" s="2"/>
      <c r="CT876" s="2"/>
      <c r="CU876" s="2"/>
      <c r="CV876" s="2"/>
      <c r="CW876" s="2"/>
      <c r="CX876" s="2"/>
      <c r="CY876" s="2"/>
      <c r="CZ876" s="2"/>
      <c r="DA876" s="2"/>
      <c r="DB876" s="2"/>
      <c r="DC876" s="2"/>
      <c r="DD876" s="2"/>
      <c r="DE876" s="2"/>
      <c r="DF876" s="2"/>
      <c r="DG876" s="2"/>
      <c r="DH876" s="2"/>
      <c r="DI876" s="2"/>
      <c r="DJ876" s="2"/>
      <c r="DK876" s="2"/>
      <c r="DL876" s="2"/>
      <c r="DM876" s="2"/>
      <c r="DN876" s="2"/>
      <c r="DO876" s="2"/>
      <c r="DP876" s="2"/>
      <c r="DQ876" s="2"/>
      <c r="DR876" s="2"/>
      <c r="DS876" s="2"/>
      <c r="DT876" s="2"/>
      <c r="DU876" s="2"/>
      <c r="DV876" s="2"/>
      <c r="DW876" s="2"/>
      <c r="DX876" s="2"/>
      <c r="DY876" s="2"/>
      <c r="DZ876" s="2"/>
      <c r="EA876" s="2"/>
      <c r="EB876" s="2"/>
      <c r="EC876" s="2"/>
      <c r="ED876" s="2"/>
      <c r="EE876" s="2"/>
      <c r="EF876" s="2"/>
      <c r="EG876" s="2"/>
      <c r="EH876" s="2"/>
      <c r="EI876" s="2"/>
      <c r="EJ876" s="2"/>
      <c r="EK876" s="2"/>
      <c r="EL876" s="2"/>
      <c r="EM876" s="2"/>
      <c r="EN876" s="2"/>
      <c r="EO876" s="2"/>
      <c r="EP876" s="2"/>
      <c r="EQ876" s="2"/>
      <c r="ER876" s="2"/>
      <c r="ES876" s="2"/>
      <c r="ET876" s="2"/>
      <c r="EU876" s="2"/>
      <c r="EV876" s="2"/>
      <c r="EW876" s="2"/>
      <c r="EX876" s="2"/>
      <c r="EY876" s="2"/>
      <c r="EZ876" s="2"/>
      <c r="FA876" s="2"/>
      <c r="FB876" s="2"/>
      <c r="FC876" s="2"/>
      <c r="FD876" s="2"/>
      <c r="FE876" s="2"/>
      <c r="FF876" s="2"/>
      <c r="FG876" s="2"/>
      <c r="FH876" s="2"/>
      <c r="FI876" s="2"/>
      <c r="FJ876" s="2"/>
      <c r="FK876" s="2"/>
      <c r="FL876" s="2"/>
      <c r="FM876" s="2"/>
      <c r="FN876" s="2"/>
      <c r="FO876" s="2"/>
      <c r="FP876" s="2"/>
      <c r="FQ876" s="2"/>
      <c r="FR876" s="2"/>
      <c r="FS876" s="2"/>
      <c r="FT876" s="2"/>
      <c r="FU876" s="2"/>
      <c r="FV876" s="2"/>
      <c r="FW876" s="2"/>
      <c r="FX876" s="2"/>
      <c r="FY876" s="2"/>
      <c r="FZ876" s="2"/>
      <c r="GA876" s="2"/>
      <c r="GB876" s="2"/>
      <c r="GC876" s="2"/>
      <c r="GD876" s="2"/>
      <c r="GE876" s="2"/>
      <c r="GF876" s="2"/>
      <c r="GG876" s="2"/>
      <c r="GH876" s="2"/>
      <c r="GI876" s="2"/>
      <c r="GJ876" s="2"/>
      <c r="GK876" s="2"/>
      <c r="GL876" s="2"/>
      <c r="GM876" s="2"/>
      <c r="GN876" s="2"/>
      <c r="GO876" s="2"/>
      <c r="GP876" s="2"/>
    </row>
    <row r="877" spans="6:198" s="1" customFormat="1" ht="12.75" customHeight="1">
      <c r="F877" s="426"/>
      <c r="G877" s="404"/>
      <c r="H877" s="404"/>
      <c r="I877" s="404"/>
      <c r="J877" s="404"/>
      <c r="K877" s="404"/>
      <c r="L877" s="401"/>
      <c r="M877" s="401"/>
      <c r="N877" s="401"/>
      <c r="O877" s="401"/>
      <c r="P877" s="401"/>
      <c r="Q877" s="401"/>
      <c r="R877" s="404"/>
      <c r="S877" s="401"/>
      <c r="T877" s="401"/>
      <c r="U877" s="401"/>
      <c r="V877" s="401"/>
      <c r="W877" s="401"/>
      <c r="X877" s="401"/>
      <c r="Y877" s="401"/>
      <c r="Z877" s="401"/>
      <c r="AA877" s="401"/>
      <c r="AB877" s="401"/>
      <c r="AC877" s="401"/>
      <c r="AD877" s="401"/>
      <c r="AE877" s="401"/>
      <c r="AF877" s="401"/>
      <c r="AG877" s="401"/>
      <c r="AH877" s="401"/>
      <c r="AI877" s="401"/>
      <c r="AJ877" s="401"/>
      <c r="AK877" s="796"/>
      <c r="AL877" s="796"/>
      <c r="AM877" s="796"/>
      <c r="AN877" s="404"/>
      <c r="AO877" s="401"/>
      <c r="AP877" s="401"/>
      <c r="AQ877" s="401"/>
      <c r="AR877" s="401"/>
      <c r="AS877" s="401"/>
      <c r="AT877" s="401"/>
      <c r="AU877" s="401"/>
      <c r="AV877" s="401"/>
      <c r="AW877" s="401"/>
      <c r="AX877" s="401"/>
      <c r="AY877" s="401"/>
      <c r="AZ877" s="401"/>
      <c r="BA877" s="401"/>
      <c r="BB877" s="401"/>
      <c r="BC877" s="401"/>
      <c r="BD877" s="401"/>
      <c r="BE877" s="401"/>
      <c r="BF877" s="401"/>
      <c r="BG877" s="796"/>
      <c r="BH877" s="796"/>
      <c r="BI877" s="796"/>
      <c r="BJ877" s="404"/>
      <c r="BK877" s="97"/>
      <c r="BR877" s="2"/>
      <c r="BS877" s="2"/>
      <c r="BT877" s="2"/>
      <c r="BU877" s="2"/>
      <c r="BV877" s="2"/>
      <c r="BW877" s="2"/>
      <c r="BX877" s="2"/>
      <c r="BY877" s="2"/>
      <c r="BZ877" s="2"/>
      <c r="CA877" s="2"/>
      <c r="CB877" s="2"/>
      <c r="CC877" s="2"/>
      <c r="CD877" s="2"/>
      <c r="CE877" s="2"/>
      <c r="CF877" s="2"/>
      <c r="CG877" s="2"/>
      <c r="CH877" s="2"/>
      <c r="CI877" s="2"/>
      <c r="CJ877" s="2"/>
      <c r="CK877" s="2"/>
      <c r="CL877" s="2"/>
      <c r="CM877" s="2"/>
      <c r="CN877" s="2"/>
      <c r="CO877" s="2"/>
      <c r="CP877" s="2"/>
      <c r="CQ877" s="2"/>
      <c r="CR877" s="2"/>
      <c r="CS877" s="2"/>
      <c r="CT877" s="2"/>
      <c r="CU877" s="2"/>
      <c r="CV877" s="2"/>
      <c r="CW877" s="2"/>
      <c r="CX877" s="2"/>
      <c r="CY877" s="2"/>
      <c r="CZ877" s="2"/>
      <c r="DA877" s="2"/>
      <c r="DB877" s="2"/>
      <c r="DC877" s="2"/>
      <c r="DD877" s="2"/>
      <c r="DE877" s="2"/>
      <c r="DF877" s="2"/>
      <c r="DG877" s="2"/>
      <c r="DH877" s="2"/>
      <c r="DI877" s="2"/>
      <c r="DJ877" s="2"/>
      <c r="DK877" s="2"/>
      <c r="DL877" s="2"/>
      <c r="DM877" s="2"/>
      <c r="DN877" s="2"/>
      <c r="DO877" s="2"/>
      <c r="DP877" s="2"/>
      <c r="DQ877" s="2"/>
      <c r="DR877" s="2"/>
      <c r="DS877" s="2"/>
      <c r="DT877" s="2"/>
      <c r="DU877" s="2"/>
      <c r="DV877" s="2"/>
      <c r="DW877" s="2"/>
      <c r="DX877" s="2"/>
      <c r="DY877" s="2"/>
      <c r="DZ877" s="2"/>
      <c r="EA877" s="2"/>
      <c r="EB877" s="2"/>
      <c r="EC877" s="2"/>
      <c r="ED877" s="2"/>
      <c r="EE877" s="2"/>
      <c r="EF877" s="2"/>
      <c r="EG877" s="2"/>
      <c r="EH877" s="2"/>
      <c r="EI877" s="2"/>
      <c r="EJ877" s="2"/>
      <c r="EK877" s="2"/>
      <c r="EL877" s="2"/>
      <c r="EM877" s="2"/>
      <c r="EN877" s="2"/>
      <c r="EO877" s="2"/>
      <c r="EP877" s="2"/>
      <c r="EQ877" s="2"/>
      <c r="ER877" s="2"/>
      <c r="ES877" s="2"/>
      <c r="ET877" s="2"/>
      <c r="EU877" s="2"/>
      <c r="EV877" s="2"/>
      <c r="EW877" s="2"/>
      <c r="EX877" s="2"/>
      <c r="EY877" s="2"/>
      <c r="EZ877" s="2"/>
      <c r="FA877" s="2"/>
      <c r="FB877" s="2"/>
      <c r="FC877" s="2"/>
      <c r="FD877" s="2"/>
      <c r="FE877" s="2"/>
      <c r="FF877" s="2"/>
      <c r="FG877" s="2"/>
      <c r="FH877" s="2"/>
      <c r="FI877" s="2"/>
      <c r="FJ877" s="2"/>
      <c r="FK877" s="2"/>
      <c r="FL877" s="2"/>
      <c r="FM877" s="2"/>
      <c r="FN877" s="2"/>
      <c r="FO877" s="2"/>
      <c r="FP877" s="2"/>
      <c r="FQ877" s="2"/>
      <c r="FR877" s="2"/>
      <c r="FS877" s="2"/>
      <c r="FT877" s="2"/>
      <c r="FU877" s="2"/>
      <c r="FV877" s="2"/>
      <c r="FW877" s="2"/>
      <c r="FX877" s="2"/>
      <c r="FY877" s="2"/>
      <c r="FZ877" s="2"/>
      <c r="GA877" s="2"/>
      <c r="GB877" s="2"/>
      <c r="GC877" s="2"/>
      <c r="GD877" s="2"/>
      <c r="GE877" s="2"/>
      <c r="GF877" s="2"/>
      <c r="GG877" s="2"/>
      <c r="GH877" s="2"/>
      <c r="GI877" s="2"/>
      <c r="GJ877" s="2"/>
      <c r="GK877" s="2"/>
      <c r="GL877" s="2"/>
      <c r="GM877" s="2"/>
      <c r="GN877" s="2"/>
      <c r="GO877" s="2"/>
      <c r="GP877" s="2"/>
    </row>
    <row r="878" spans="6:198" s="1" customFormat="1" ht="13.5" customHeight="1" thickBot="1">
      <c r="F878" s="426" t="s">
        <v>368</v>
      </c>
      <c r="G878" s="419"/>
      <c r="H878" s="419"/>
      <c r="I878" s="419"/>
      <c r="J878" s="419"/>
      <c r="K878" s="419"/>
      <c r="L878" s="419"/>
      <c r="M878" s="419"/>
      <c r="N878" s="419"/>
      <c r="O878" s="419"/>
      <c r="P878" s="419"/>
      <c r="Q878" s="419"/>
      <c r="R878" s="419"/>
      <c r="S878" s="419"/>
      <c r="T878" s="419"/>
      <c r="U878" s="419"/>
      <c r="V878" s="419"/>
      <c r="W878" s="419"/>
      <c r="X878" s="419"/>
      <c r="Y878" s="419"/>
      <c r="Z878" s="419"/>
      <c r="AA878" s="419"/>
      <c r="AB878" s="419"/>
      <c r="AC878" s="419"/>
      <c r="AD878" s="419"/>
      <c r="AE878" s="419"/>
      <c r="AF878" s="419"/>
      <c r="AG878" s="419"/>
      <c r="AH878" s="419"/>
      <c r="AI878" s="419"/>
      <c r="AJ878" s="419"/>
      <c r="AK878" s="419"/>
      <c r="AL878" s="419"/>
      <c r="AM878" s="419"/>
      <c r="AN878" s="419"/>
      <c r="AO878" s="419"/>
      <c r="AP878" s="419"/>
      <c r="AQ878" s="419"/>
      <c r="AR878" s="419"/>
      <c r="AS878" s="419"/>
      <c r="AT878" s="419"/>
      <c r="AU878" s="419"/>
      <c r="AV878" s="419"/>
      <c r="AW878" s="419"/>
      <c r="AX878" s="419"/>
      <c r="AY878" s="419"/>
      <c r="AZ878" s="419"/>
      <c r="BA878" s="419"/>
      <c r="BB878" s="419"/>
      <c r="BC878" s="419"/>
      <c r="BD878" s="419"/>
      <c r="BE878" s="420"/>
      <c r="BF878" s="420"/>
      <c r="BG878" s="420"/>
      <c r="BH878" s="420"/>
      <c r="BI878" s="419"/>
      <c r="BJ878" s="419"/>
      <c r="BK878" s="192"/>
      <c r="BR878" s="2"/>
      <c r="BS878" s="2"/>
      <c r="BT878" s="2"/>
      <c r="BU878" s="2"/>
      <c r="BV878" s="2"/>
      <c r="BW878" s="2"/>
      <c r="BX878" s="2"/>
      <c r="BY878" s="2"/>
      <c r="BZ878" s="2"/>
      <c r="CA878" s="2"/>
      <c r="CB878" s="2"/>
      <c r="CC878" s="2"/>
      <c r="CD878" s="2"/>
      <c r="CE878" s="2"/>
      <c r="CF878" s="2"/>
      <c r="CG878" s="2"/>
      <c r="CH878" s="2"/>
      <c r="CI878" s="2"/>
      <c r="CJ878" s="2"/>
      <c r="CK878" s="2"/>
      <c r="CL878" s="2"/>
      <c r="CM878" s="2"/>
      <c r="CN878" s="2"/>
      <c r="CO878" s="2"/>
      <c r="CP878" s="2"/>
      <c r="CQ878" s="2"/>
      <c r="CR878" s="2"/>
      <c r="CS878" s="2"/>
      <c r="CT878" s="2"/>
      <c r="CU878" s="2"/>
      <c r="CV878" s="2"/>
      <c r="CW878" s="2"/>
      <c r="CX878" s="2"/>
      <c r="CY878" s="2"/>
      <c r="CZ878" s="2"/>
      <c r="DA878" s="2"/>
      <c r="DB878" s="2"/>
      <c r="DC878" s="2"/>
      <c r="DD878" s="2"/>
      <c r="DE878" s="2"/>
      <c r="DF878" s="2"/>
      <c r="DG878" s="2"/>
      <c r="DH878" s="2"/>
      <c r="DI878" s="2"/>
      <c r="DJ878" s="2"/>
      <c r="DK878" s="2"/>
      <c r="DL878" s="2"/>
      <c r="DM878" s="2"/>
      <c r="DN878" s="2"/>
      <c r="DO878" s="2"/>
      <c r="DP878" s="2"/>
      <c r="DQ878" s="2"/>
      <c r="DR878" s="2"/>
      <c r="DS878" s="2"/>
      <c r="DT878" s="2"/>
      <c r="DU878" s="2"/>
      <c r="DV878" s="2"/>
      <c r="DW878" s="2"/>
      <c r="DX878" s="2"/>
      <c r="DY878" s="2"/>
      <c r="DZ878" s="2"/>
      <c r="EA878" s="2"/>
      <c r="EB878" s="2"/>
      <c r="EC878" s="2"/>
      <c r="ED878" s="2"/>
      <c r="EE878" s="2"/>
      <c r="EF878" s="2"/>
      <c r="EG878" s="2"/>
      <c r="EH878" s="2"/>
      <c r="EI878" s="2"/>
      <c r="EJ878" s="2"/>
      <c r="EK878" s="2"/>
      <c r="EL878" s="2"/>
      <c r="EM878" s="2"/>
      <c r="EN878" s="2"/>
      <c r="EO878" s="2"/>
      <c r="EP878" s="2"/>
      <c r="EQ878" s="2"/>
      <c r="ER878" s="2"/>
      <c r="ES878" s="2"/>
      <c r="ET878" s="2"/>
      <c r="EU878" s="2"/>
      <c r="EV878" s="2"/>
      <c r="EW878" s="2"/>
      <c r="EX878" s="2"/>
      <c r="EY878" s="2"/>
      <c r="EZ878" s="2"/>
      <c r="FA878" s="2"/>
      <c r="FB878" s="2"/>
      <c r="FC878" s="2"/>
      <c r="FD878" s="2"/>
      <c r="FE878" s="2"/>
      <c r="FF878" s="2"/>
      <c r="FG878" s="2"/>
      <c r="FH878" s="2"/>
      <c r="FI878" s="2"/>
      <c r="FJ878" s="2"/>
      <c r="FK878" s="2"/>
      <c r="FL878" s="2"/>
      <c r="FM878" s="2"/>
      <c r="FN878" s="2"/>
      <c r="FO878" s="2"/>
      <c r="FP878" s="2"/>
      <c r="FQ878" s="2"/>
      <c r="FR878" s="2"/>
      <c r="FS878" s="2"/>
      <c r="FT878" s="2"/>
      <c r="FU878" s="2"/>
      <c r="FV878" s="2"/>
      <c r="FW878" s="2"/>
      <c r="FX878" s="2"/>
      <c r="FY878" s="2"/>
      <c r="FZ878" s="2"/>
      <c r="GA878" s="2"/>
      <c r="GB878" s="2"/>
      <c r="GC878" s="2"/>
      <c r="GD878" s="2"/>
      <c r="GE878" s="2"/>
      <c r="GF878" s="2"/>
      <c r="GG878" s="2"/>
      <c r="GH878" s="2"/>
      <c r="GI878" s="2"/>
      <c r="GJ878" s="2"/>
      <c r="GK878" s="2"/>
      <c r="GL878" s="2"/>
      <c r="GM878" s="2"/>
      <c r="GN878" s="2"/>
      <c r="GO878" s="2"/>
      <c r="GP878" s="2"/>
    </row>
    <row r="879" spans="6:198" s="1" customFormat="1" ht="18" customHeight="1">
      <c r="F879" s="550" t="str">
        <f>[2]Setup!$B$5</f>
        <v>Precise Mortgage Funding 2018-2B plc</v>
      </c>
      <c r="G879" s="550"/>
      <c r="H879" s="550"/>
      <c r="I879" s="550"/>
      <c r="J879" s="550"/>
      <c r="K879" s="550"/>
      <c r="L879" s="550"/>
      <c r="M879" s="550"/>
      <c r="N879" s="550"/>
      <c r="O879" s="550"/>
      <c r="P879" s="550"/>
      <c r="Q879" s="550"/>
      <c r="R879" s="550"/>
      <c r="S879" s="550"/>
      <c r="T879" s="550"/>
      <c r="U879" s="550"/>
      <c r="V879" s="550"/>
      <c r="W879" s="550"/>
      <c r="X879" s="550"/>
      <c r="Y879" s="550"/>
      <c r="Z879" s="550"/>
      <c r="AA879" s="550"/>
      <c r="AB879" s="550"/>
      <c r="AC879" s="550"/>
      <c r="AD879" s="550"/>
      <c r="AE879" s="550"/>
      <c r="AF879" s="550"/>
      <c r="AG879" s="550"/>
      <c r="AH879" s="550"/>
      <c r="AI879" s="550"/>
      <c r="AJ879" s="550"/>
      <c r="AK879" s="550"/>
      <c r="AL879" s="550"/>
      <c r="AM879" s="550"/>
      <c r="AN879" s="550"/>
      <c r="AO879" s="550"/>
      <c r="AP879" s="550"/>
      <c r="AQ879" s="550"/>
      <c r="AR879" s="550"/>
      <c r="AS879" s="550"/>
      <c r="AT879" s="550"/>
      <c r="AU879" s="550"/>
      <c r="AV879" s="550"/>
      <c r="AW879" s="550"/>
      <c r="AX879" s="550"/>
      <c r="AY879" s="550"/>
      <c r="AZ879" s="550"/>
      <c r="BA879" s="550"/>
      <c r="BB879" s="550"/>
      <c r="BC879" s="550"/>
      <c r="BD879" s="550"/>
      <c r="BE879" s="550"/>
      <c r="BF879" s="550"/>
      <c r="BG879" s="550"/>
      <c r="BH879" s="550"/>
      <c r="BI879" s="550"/>
      <c r="BJ879" s="550"/>
      <c r="BK879" s="550"/>
      <c r="BR879" s="2"/>
      <c r="BS879" s="2"/>
      <c r="BT879" s="2"/>
      <c r="BU879" s="2"/>
      <c r="BV879" s="2"/>
      <c r="BW879" s="2"/>
      <c r="BX879" s="2"/>
      <c r="BY879" s="2"/>
      <c r="BZ879" s="2"/>
      <c r="CA879" s="2"/>
      <c r="CB879" s="2"/>
      <c r="CC879" s="2"/>
      <c r="CD879" s="2"/>
      <c r="CE879" s="2"/>
      <c r="CF879" s="2"/>
      <c r="CG879" s="2"/>
      <c r="CH879" s="2"/>
      <c r="CI879" s="2"/>
      <c r="CJ879" s="2"/>
      <c r="CK879" s="2"/>
      <c r="CL879" s="2"/>
      <c r="CM879" s="2"/>
      <c r="CN879" s="2"/>
      <c r="CO879" s="2"/>
      <c r="CP879" s="2"/>
      <c r="CQ879" s="2"/>
      <c r="CR879" s="2"/>
      <c r="CS879" s="2"/>
      <c r="CT879" s="2"/>
      <c r="CU879" s="2"/>
      <c r="CV879" s="2"/>
      <c r="CW879" s="2"/>
      <c r="CX879" s="2"/>
      <c r="CY879" s="2"/>
      <c r="CZ879" s="2"/>
      <c r="DA879" s="2"/>
      <c r="DB879" s="2"/>
      <c r="DC879" s="2"/>
      <c r="DD879" s="2"/>
      <c r="DE879" s="2"/>
      <c r="DF879" s="2"/>
      <c r="DG879" s="2"/>
      <c r="DH879" s="2"/>
      <c r="DI879" s="2"/>
      <c r="DJ879" s="2"/>
      <c r="DK879" s="2"/>
      <c r="DL879" s="2"/>
      <c r="DM879" s="2"/>
      <c r="DN879" s="2"/>
      <c r="DO879" s="2"/>
      <c r="DP879" s="2"/>
      <c r="DQ879" s="2"/>
      <c r="DR879" s="2"/>
      <c r="DS879" s="2"/>
      <c r="DT879" s="2"/>
      <c r="DU879" s="2"/>
      <c r="DV879" s="2"/>
      <c r="DW879" s="2"/>
      <c r="DX879" s="2"/>
      <c r="DY879" s="2"/>
      <c r="DZ879" s="2"/>
      <c r="EA879" s="2"/>
      <c r="EB879" s="2"/>
      <c r="EC879" s="2"/>
      <c r="ED879" s="2"/>
      <c r="EE879" s="2"/>
      <c r="EF879" s="2"/>
      <c r="EG879" s="2"/>
      <c r="EH879" s="2"/>
      <c r="EI879" s="2"/>
      <c r="EJ879" s="2"/>
      <c r="EK879" s="2"/>
      <c r="EL879" s="2"/>
      <c r="EM879" s="2"/>
      <c r="EN879" s="2"/>
      <c r="EO879" s="2"/>
      <c r="EP879" s="2"/>
      <c r="EQ879" s="2"/>
      <c r="ER879" s="2"/>
      <c r="ES879" s="2"/>
      <c r="ET879" s="2"/>
      <c r="EU879" s="2"/>
      <c r="EV879" s="2"/>
      <c r="EW879" s="2"/>
      <c r="EX879" s="2"/>
      <c r="EY879" s="2"/>
      <c r="EZ879" s="2"/>
      <c r="FA879" s="2"/>
      <c r="FB879" s="2"/>
      <c r="FC879" s="2"/>
      <c r="FD879" s="2"/>
      <c r="FE879" s="2"/>
      <c r="FF879" s="2"/>
      <c r="FG879" s="2"/>
      <c r="FH879" s="2"/>
      <c r="FI879" s="2"/>
      <c r="FJ879" s="2"/>
      <c r="FK879" s="2"/>
      <c r="FL879" s="2"/>
      <c r="FM879" s="2"/>
      <c r="FN879" s="2"/>
      <c r="FO879" s="2"/>
      <c r="FP879" s="2"/>
      <c r="FQ879" s="2"/>
      <c r="FR879" s="2"/>
      <c r="FS879" s="2"/>
      <c r="FT879" s="2"/>
      <c r="FU879" s="2"/>
      <c r="FV879" s="2"/>
      <c r="FW879" s="2"/>
      <c r="FX879" s="2"/>
      <c r="FY879" s="2"/>
      <c r="FZ879" s="2"/>
      <c r="GA879" s="2"/>
      <c r="GB879" s="2"/>
      <c r="GC879" s="2"/>
      <c r="GD879" s="2"/>
      <c r="GE879" s="2"/>
      <c r="GF879" s="2"/>
      <c r="GG879" s="2"/>
      <c r="GH879" s="2"/>
      <c r="GI879" s="2"/>
      <c r="GJ879" s="2"/>
      <c r="GK879" s="2"/>
      <c r="GL879" s="2"/>
      <c r="GM879" s="2"/>
      <c r="GN879" s="2"/>
      <c r="GO879" s="2"/>
      <c r="GP879" s="2"/>
    </row>
    <row r="880" spans="6:198" s="1" customFormat="1" ht="15" customHeight="1">
      <c r="F880" s="551" t="s">
        <v>1</v>
      </c>
      <c r="G880" s="551"/>
      <c r="H880" s="551"/>
      <c r="I880" s="551"/>
      <c r="J880" s="551"/>
      <c r="K880" s="551"/>
      <c r="L880" s="551"/>
      <c r="M880" s="551"/>
      <c r="N880" s="551"/>
      <c r="O880" s="551"/>
      <c r="P880" s="551"/>
      <c r="Q880" s="551"/>
      <c r="R880" s="551"/>
      <c r="S880" s="551"/>
      <c r="T880" s="551"/>
      <c r="U880" s="551"/>
      <c r="V880" s="551"/>
      <c r="W880" s="551"/>
      <c r="X880" s="551"/>
      <c r="Y880" s="551"/>
      <c r="Z880" s="551"/>
      <c r="AA880" s="551"/>
      <c r="AB880" s="551"/>
      <c r="AC880" s="551"/>
      <c r="AD880" s="551"/>
      <c r="AE880" s="551"/>
      <c r="AF880" s="551"/>
      <c r="AG880" s="551"/>
      <c r="AH880" s="551"/>
      <c r="AI880" s="551"/>
      <c r="AJ880" s="551"/>
      <c r="AK880" s="551"/>
      <c r="AL880" s="551"/>
      <c r="AM880" s="551"/>
      <c r="AN880" s="551"/>
      <c r="AO880" s="551"/>
      <c r="AP880" s="551"/>
      <c r="AQ880" s="551"/>
      <c r="AR880" s="551"/>
      <c r="AS880" s="551"/>
      <c r="AT880" s="551"/>
      <c r="AU880" s="551"/>
      <c r="AV880" s="551"/>
      <c r="AW880" s="551"/>
      <c r="AX880" s="551"/>
      <c r="AY880" s="551"/>
      <c r="AZ880" s="551"/>
      <c r="BA880" s="551"/>
      <c r="BB880" s="551"/>
      <c r="BC880" s="551"/>
      <c r="BD880" s="551"/>
      <c r="BE880" s="551"/>
      <c r="BF880" s="551"/>
      <c r="BG880" s="551"/>
      <c r="BH880" s="551"/>
      <c r="BI880" s="551"/>
      <c r="BJ880" s="551"/>
      <c r="BK880" s="551"/>
      <c r="BR880" s="2"/>
      <c r="BS880" s="2"/>
      <c r="BT880" s="2"/>
      <c r="BU880" s="2"/>
      <c r="BV880" s="2"/>
      <c r="BW880" s="2"/>
      <c r="BX880" s="2"/>
      <c r="BY880" s="2"/>
      <c r="BZ880" s="2"/>
      <c r="CA880" s="2"/>
      <c r="CB880" s="2"/>
      <c r="CC880" s="2"/>
      <c r="CD880" s="2"/>
      <c r="CE880" s="2"/>
      <c r="CF880" s="2"/>
      <c r="CG880" s="2"/>
      <c r="CH880" s="2"/>
      <c r="CI880" s="2"/>
      <c r="CJ880" s="2"/>
      <c r="CK880" s="2"/>
      <c r="CL880" s="2"/>
      <c r="CM880" s="2"/>
      <c r="CN880" s="2"/>
      <c r="CO880" s="2"/>
      <c r="CP880" s="2"/>
      <c r="CQ880" s="2"/>
      <c r="CR880" s="2"/>
      <c r="CS880" s="2"/>
      <c r="CT880" s="2"/>
      <c r="CU880" s="2"/>
      <c r="CV880" s="2"/>
      <c r="CW880" s="2"/>
      <c r="CX880" s="2"/>
      <c r="CY880" s="2"/>
      <c r="CZ880" s="2"/>
      <c r="DA880" s="2"/>
      <c r="DB880" s="2"/>
      <c r="DC880" s="2"/>
      <c r="DD880" s="2"/>
      <c r="DE880" s="2"/>
      <c r="DF880" s="2"/>
      <c r="DG880" s="2"/>
      <c r="DH880" s="2"/>
      <c r="DI880" s="2"/>
      <c r="DJ880" s="2"/>
      <c r="DK880" s="2"/>
      <c r="DL880" s="2"/>
      <c r="DM880" s="2"/>
      <c r="DN880" s="2"/>
      <c r="DO880" s="2"/>
      <c r="DP880" s="2"/>
      <c r="DQ880" s="2"/>
      <c r="DR880" s="2"/>
      <c r="DS880" s="2"/>
      <c r="DT880" s="2"/>
      <c r="DU880" s="2"/>
      <c r="DV880" s="2"/>
      <c r="DW880" s="2"/>
      <c r="DX880" s="2"/>
      <c r="DY880" s="2"/>
      <c r="DZ880" s="2"/>
      <c r="EA880" s="2"/>
      <c r="EB880" s="2"/>
      <c r="EC880" s="2"/>
      <c r="ED880" s="2"/>
      <c r="EE880" s="2"/>
      <c r="EF880" s="2"/>
      <c r="EG880" s="2"/>
      <c r="EH880" s="2"/>
      <c r="EI880" s="2"/>
      <c r="EJ880" s="2"/>
      <c r="EK880" s="2"/>
      <c r="EL880" s="2"/>
      <c r="EM880" s="2"/>
      <c r="EN880" s="2"/>
      <c r="EO880" s="2"/>
      <c r="EP880" s="2"/>
      <c r="EQ880" s="2"/>
      <c r="ER880" s="2"/>
      <c r="ES880" s="2"/>
      <c r="ET880" s="2"/>
      <c r="EU880" s="2"/>
      <c r="EV880" s="2"/>
      <c r="EW880" s="2"/>
      <c r="EX880" s="2"/>
      <c r="EY880" s="2"/>
      <c r="EZ880" s="2"/>
      <c r="FA880" s="2"/>
      <c r="FB880" s="2"/>
      <c r="FC880" s="2"/>
      <c r="FD880" s="2"/>
      <c r="FE880" s="2"/>
      <c r="FF880" s="2"/>
      <c r="FG880" s="2"/>
      <c r="FH880" s="2"/>
      <c r="FI880" s="2"/>
      <c r="FJ880" s="2"/>
      <c r="FK880" s="2"/>
      <c r="FL880" s="2"/>
      <c r="FM880" s="2"/>
      <c r="FN880" s="2"/>
      <c r="FO880" s="2"/>
      <c r="FP880" s="2"/>
      <c r="FQ880" s="2"/>
      <c r="FR880" s="2"/>
      <c r="FS880" s="2"/>
      <c r="FT880" s="2"/>
      <c r="FU880" s="2"/>
      <c r="FV880" s="2"/>
      <c r="FW880" s="2"/>
      <c r="FX880" s="2"/>
      <c r="FY880" s="2"/>
      <c r="FZ880" s="2"/>
      <c r="GA880" s="2"/>
      <c r="GB880" s="2"/>
      <c r="GC880" s="2"/>
      <c r="GD880" s="2"/>
      <c r="GE880" s="2"/>
      <c r="GF880" s="2"/>
      <c r="GG880" s="2"/>
      <c r="GH880" s="2"/>
      <c r="GI880" s="2"/>
      <c r="GJ880" s="2"/>
      <c r="GK880" s="2"/>
      <c r="GL880" s="2"/>
      <c r="GM880" s="2"/>
      <c r="GN880" s="2"/>
      <c r="GO880" s="2"/>
      <c r="GP880" s="2"/>
    </row>
    <row r="881" spans="6:198" s="1" customFormat="1" ht="15" customHeight="1">
      <c r="F881" s="551" t="s">
        <v>2</v>
      </c>
      <c r="G881" s="551"/>
      <c r="H881" s="551"/>
      <c r="I881" s="551"/>
      <c r="J881" s="551"/>
      <c r="K881" s="551"/>
      <c r="L881" s="551"/>
      <c r="M881" s="551"/>
      <c r="N881" s="551"/>
      <c r="O881" s="551"/>
      <c r="P881" s="551"/>
      <c r="Q881" s="551"/>
      <c r="R881" s="551"/>
      <c r="S881" s="551"/>
      <c r="T881" s="551"/>
      <c r="U881" s="551"/>
      <c r="V881" s="551"/>
      <c r="W881" s="551"/>
      <c r="X881" s="551"/>
      <c r="Y881" s="551"/>
      <c r="Z881" s="551"/>
      <c r="AA881" s="551"/>
      <c r="AB881" s="551"/>
      <c r="AC881" s="551"/>
      <c r="AD881" s="551"/>
      <c r="AE881" s="551"/>
      <c r="AF881" s="551"/>
      <c r="AG881" s="551"/>
      <c r="AH881" s="551"/>
      <c r="AI881" s="551"/>
      <c r="AJ881" s="551"/>
      <c r="AK881" s="551"/>
      <c r="AL881" s="551"/>
      <c r="AM881" s="551"/>
      <c r="AN881" s="551"/>
      <c r="AO881" s="551"/>
      <c r="AP881" s="551"/>
      <c r="AQ881" s="551"/>
      <c r="AR881" s="551"/>
      <c r="AS881" s="551"/>
      <c r="AT881" s="551"/>
      <c r="AU881" s="551"/>
      <c r="AV881" s="551"/>
      <c r="AW881" s="551"/>
      <c r="AX881" s="551"/>
      <c r="AY881" s="551"/>
      <c r="AZ881" s="551"/>
      <c r="BA881" s="551"/>
      <c r="BB881" s="551"/>
      <c r="BC881" s="551"/>
      <c r="BD881" s="551"/>
      <c r="BE881" s="551"/>
      <c r="BF881" s="551"/>
      <c r="BG881" s="551"/>
      <c r="BH881" s="551"/>
      <c r="BI881" s="551"/>
      <c r="BJ881" s="551"/>
      <c r="BK881" s="551"/>
      <c r="BR881" s="2"/>
      <c r="BS881" s="2"/>
      <c r="BT881" s="2"/>
      <c r="BU881" s="2"/>
      <c r="BV881" s="2"/>
      <c r="BW881" s="2"/>
      <c r="BX881" s="2"/>
      <c r="BY881" s="2"/>
      <c r="BZ881" s="2"/>
      <c r="CA881" s="2"/>
      <c r="CB881" s="2"/>
      <c r="CC881" s="2"/>
      <c r="CD881" s="2"/>
      <c r="CE881" s="2"/>
      <c r="CF881" s="2"/>
      <c r="CG881" s="2"/>
      <c r="CH881" s="2"/>
      <c r="CI881" s="2"/>
      <c r="CJ881" s="2"/>
      <c r="CK881" s="2"/>
      <c r="CL881" s="2"/>
      <c r="CM881" s="2"/>
      <c r="CN881" s="2"/>
      <c r="CO881" s="2"/>
      <c r="CP881" s="2"/>
      <c r="CQ881" s="2"/>
      <c r="CR881" s="2"/>
      <c r="CS881" s="2"/>
      <c r="CT881" s="2"/>
      <c r="CU881" s="2"/>
      <c r="CV881" s="2"/>
      <c r="CW881" s="2"/>
      <c r="CX881" s="2"/>
      <c r="CY881" s="2"/>
      <c r="CZ881" s="2"/>
      <c r="DA881" s="2"/>
      <c r="DB881" s="2"/>
      <c r="DC881" s="2"/>
      <c r="DD881" s="2"/>
      <c r="DE881" s="2"/>
      <c r="DF881" s="2"/>
      <c r="DG881" s="2"/>
      <c r="DH881" s="2"/>
      <c r="DI881" s="2"/>
      <c r="DJ881" s="2"/>
      <c r="DK881" s="2"/>
      <c r="DL881" s="2"/>
      <c r="DM881" s="2"/>
      <c r="DN881" s="2"/>
      <c r="DO881" s="2"/>
      <c r="DP881" s="2"/>
      <c r="DQ881" s="2"/>
      <c r="DR881" s="2"/>
      <c r="DS881" s="2"/>
      <c r="DT881" s="2"/>
      <c r="DU881" s="2"/>
      <c r="DV881" s="2"/>
      <c r="DW881" s="2"/>
      <c r="DX881" s="2"/>
      <c r="DY881" s="2"/>
      <c r="DZ881" s="2"/>
      <c r="EA881" s="2"/>
      <c r="EB881" s="2"/>
      <c r="EC881" s="2"/>
      <c r="ED881" s="2"/>
      <c r="EE881" s="2"/>
      <c r="EF881" s="2"/>
      <c r="EG881" s="2"/>
      <c r="EH881" s="2"/>
      <c r="EI881" s="2"/>
      <c r="EJ881" s="2"/>
      <c r="EK881" s="2"/>
      <c r="EL881" s="2"/>
      <c r="EM881" s="2"/>
      <c r="EN881" s="2"/>
      <c r="EO881" s="2"/>
      <c r="EP881" s="2"/>
      <c r="EQ881" s="2"/>
      <c r="ER881" s="2"/>
      <c r="ES881" s="2"/>
      <c r="ET881" s="2"/>
      <c r="EU881" s="2"/>
      <c r="EV881" s="2"/>
      <c r="EW881" s="2"/>
      <c r="EX881" s="2"/>
      <c r="EY881" s="2"/>
      <c r="EZ881" s="2"/>
      <c r="FA881" s="2"/>
      <c r="FB881" s="2"/>
      <c r="FC881" s="2"/>
      <c r="FD881" s="2"/>
      <c r="FE881" s="2"/>
      <c r="FF881" s="2"/>
      <c r="FG881" s="2"/>
      <c r="FH881" s="2"/>
      <c r="FI881" s="2"/>
      <c r="FJ881" s="2"/>
      <c r="FK881" s="2"/>
      <c r="FL881" s="2"/>
      <c r="FM881" s="2"/>
      <c r="FN881" s="2"/>
      <c r="FO881" s="2"/>
      <c r="FP881" s="2"/>
      <c r="FQ881" s="2"/>
      <c r="FR881" s="2"/>
      <c r="FS881" s="2"/>
      <c r="FT881" s="2"/>
      <c r="FU881" s="2"/>
      <c r="FV881" s="2"/>
      <c r="FW881" s="2"/>
      <c r="FX881" s="2"/>
      <c r="FY881" s="2"/>
      <c r="FZ881" s="2"/>
      <c r="GA881" s="2"/>
      <c r="GB881" s="2"/>
      <c r="GC881" s="2"/>
      <c r="GD881" s="2"/>
      <c r="GE881" s="2"/>
      <c r="GF881" s="2"/>
      <c r="GG881" s="2"/>
      <c r="GH881" s="2"/>
      <c r="GI881" s="2"/>
      <c r="GJ881" s="2"/>
      <c r="GK881" s="2"/>
      <c r="GL881" s="2"/>
      <c r="GM881" s="2"/>
      <c r="GN881" s="2"/>
      <c r="GO881" s="2"/>
      <c r="GP881" s="2"/>
    </row>
    <row r="882" spans="6:198" s="1" customFormat="1" ht="13.5" customHeight="1" thickBot="1">
      <c r="F882" s="552">
        <f>[1]Input!$C$112</f>
        <v>43211</v>
      </c>
      <c r="G882" s="552"/>
      <c r="H882" s="552"/>
      <c r="I882" s="552"/>
      <c r="J882" s="552"/>
      <c r="K882" s="552"/>
      <c r="L882" s="552"/>
      <c r="M882" s="552"/>
      <c r="N882" s="552"/>
      <c r="O882" s="552"/>
      <c r="P882" s="552"/>
      <c r="Q882" s="552"/>
      <c r="R882" s="552"/>
      <c r="S882" s="552"/>
      <c r="T882" s="552"/>
      <c r="U882" s="552"/>
      <c r="V882" s="552"/>
      <c r="W882" s="552"/>
      <c r="X882" s="552"/>
      <c r="Y882" s="552"/>
      <c r="Z882" s="552"/>
      <c r="AA882" s="552"/>
      <c r="AB882" s="552"/>
      <c r="AC882" s="552"/>
      <c r="AD882" s="552"/>
      <c r="AE882" s="552"/>
      <c r="AF882" s="552"/>
      <c r="AG882" s="552"/>
      <c r="AH882" s="552"/>
      <c r="AI882" s="552"/>
      <c r="AJ882" s="552"/>
      <c r="AK882" s="552"/>
      <c r="AL882" s="552"/>
      <c r="AM882" s="552"/>
      <c r="AN882" s="552"/>
      <c r="AO882" s="552"/>
      <c r="AP882" s="552"/>
      <c r="AQ882" s="552"/>
      <c r="AR882" s="552"/>
      <c r="AS882" s="552"/>
      <c r="AT882" s="552"/>
      <c r="AU882" s="552"/>
      <c r="AV882" s="552"/>
      <c r="AW882" s="552"/>
      <c r="AX882" s="552"/>
      <c r="AY882" s="552"/>
      <c r="AZ882" s="552"/>
      <c r="BA882" s="552"/>
      <c r="BB882" s="552"/>
      <c r="BC882" s="552"/>
      <c r="BD882" s="552"/>
      <c r="BE882" s="552"/>
      <c r="BF882" s="552"/>
      <c r="BG882" s="552"/>
      <c r="BH882" s="552"/>
      <c r="BI882" s="552"/>
      <c r="BJ882" s="552"/>
      <c r="BK882" s="552"/>
      <c r="BR882" s="2"/>
      <c r="BS882" s="2"/>
      <c r="BT882" s="2"/>
      <c r="BU882" s="2"/>
      <c r="BV882" s="2"/>
      <c r="BW882" s="2"/>
      <c r="BX882" s="2"/>
      <c r="BY882" s="2"/>
      <c r="BZ882" s="2"/>
      <c r="CA882" s="2"/>
      <c r="CB882" s="2"/>
      <c r="CC882" s="2"/>
      <c r="CD882" s="2"/>
      <c r="CE882" s="2"/>
      <c r="CF882" s="2"/>
      <c r="CG882" s="2"/>
      <c r="CH882" s="2"/>
      <c r="CI882" s="2"/>
      <c r="CJ882" s="2"/>
      <c r="CK882" s="2"/>
      <c r="CL882" s="2"/>
      <c r="CM882" s="2"/>
      <c r="CN882" s="2"/>
      <c r="CO882" s="2"/>
      <c r="CP882" s="2"/>
      <c r="CQ882" s="2"/>
      <c r="CR882" s="2"/>
      <c r="CS882" s="2"/>
      <c r="CT882" s="2"/>
      <c r="CU882" s="2"/>
      <c r="CV882" s="2"/>
      <c r="CW882" s="2"/>
      <c r="CX882" s="2"/>
      <c r="CY882" s="2"/>
      <c r="CZ882" s="2"/>
      <c r="DA882" s="2"/>
      <c r="DB882" s="2"/>
      <c r="DC882" s="2"/>
      <c r="DD882" s="2"/>
      <c r="DE882" s="2"/>
      <c r="DF882" s="2"/>
      <c r="DG882" s="2"/>
      <c r="DH882" s="2"/>
      <c r="DI882" s="2"/>
      <c r="DJ882" s="2"/>
      <c r="DK882" s="2"/>
      <c r="DL882" s="2"/>
      <c r="DM882" s="2"/>
      <c r="DN882" s="2"/>
      <c r="DO882" s="2"/>
      <c r="DP882" s="2"/>
      <c r="DQ882" s="2"/>
      <c r="DR882" s="2"/>
      <c r="DS882" s="2"/>
      <c r="DT882" s="2"/>
      <c r="DU882" s="2"/>
      <c r="DV882" s="2"/>
      <c r="DW882" s="2"/>
      <c r="DX882" s="2"/>
      <c r="DY882" s="2"/>
      <c r="DZ882" s="2"/>
      <c r="EA882" s="2"/>
      <c r="EB882" s="2"/>
      <c r="EC882" s="2"/>
      <c r="ED882" s="2"/>
      <c r="EE882" s="2"/>
      <c r="EF882" s="2"/>
      <c r="EG882" s="2"/>
      <c r="EH882" s="2"/>
      <c r="EI882" s="2"/>
      <c r="EJ882" s="2"/>
      <c r="EK882" s="2"/>
      <c r="EL882" s="2"/>
      <c r="EM882" s="2"/>
      <c r="EN882" s="2"/>
      <c r="EO882" s="2"/>
      <c r="EP882" s="2"/>
      <c r="EQ882" s="2"/>
      <c r="ER882" s="2"/>
      <c r="ES882" s="2"/>
      <c r="ET882" s="2"/>
      <c r="EU882" s="2"/>
      <c r="EV882" s="2"/>
      <c r="EW882" s="2"/>
      <c r="EX882" s="2"/>
      <c r="EY882" s="2"/>
      <c r="EZ882" s="2"/>
      <c r="FA882" s="2"/>
      <c r="FB882" s="2"/>
      <c r="FC882" s="2"/>
      <c r="FD882" s="2"/>
      <c r="FE882" s="2"/>
      <c r="FF882" s="2"/>
      <c r="FG882" s="2"/>
      <c r="FH882" s="2"/>
      <c r="FI882" s="2"/>
      <c r="FJ882" s="2"/>
      <c r="FK882" s="2"/>
      <c r="FL882" s="2"/>
      <c r="FM882" s="2"/>
      <c r="FN882" s="2"/>
      <c r="FO882" s="2"/>
      <c r="FP882" s="2"/>
      <c r="FQ882" s="2"/>
      <c r="FR882" s="2"/>
      <c r="FS882" s="2"/>
      <c r="FT882" s="2"/>
      <c r="FU882" s="2"/>
      <c r="FV882" s="2"/>
      <c r="FW882" s="2"/>
      <c r="FX882" s="2"/>
      <c r="FY882" s="2"/>
      <c r="FZ882" s="2"/>
      <c r="GA882" s="2"/>
      <c r="GB882" s="2"/>
      <c r="GC882" s="2"/>
      <c r="GD882" s="2"/>
      <c r="GE882" s="2"/>
      <c r="GF882" s="2"/>
      <c r="GG882" s="2"/>
      <c r="GH882" s="2"/>
      <c r="GI882" s="2"/>
      <c r="GJ882" s="2"/>
      <c r="GK882" s="2"/>
      <c r="GL882" s="2"/>
      <c r="GM882" s="2"/>
      <c r="GN882" s="2"/>
      <c r="GO882" s="2"/>
      <c r="GP882" s="2"/>
    </row>
    <row r="883" spans="6:198" s="1" customFormat="1" ht="12.75" customHeight="1">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c r="AG883" s="4"/>
      <c r="AH883" s="4"/>
      <c r="AI883" s="4"/>
      <c r="AJ883" s="4"/>
      <c r="AK883" s="4"/>
      <c r="AL883" s="4"/>
      <c r="AM883" s="4"/>
      <c r="AN883" s="4"/>
      <c r="AO883" s="4"/>
      <c r="AP883" s="4"/>
      <c r="AQ883" s="4"/>
      <c r="AR883" s="4"/>
      <c r="AS883" s="4"/>
      <c r="AT883" s="4"/>
      <c r="AU883" s="4"/>
      <c r="AV883" s="4"/>
      <c r="AW883" s="4"/>
      <c r="AX883" s="4"/>
      <c r="AY883" s="4"/>
      <c r="AZ883" s="4"/>
      <c r="BA883" s="4"/>
      <c r="BB883" s="4"/>
      <c r="BC883" s="4"/>
      <c r="BD883" s="4"/>
      <c r="BE883" s="4"/>
      <c r="BF883" s="4"/>
      <c r="BG883" s="4"/>
      <c r="BH883" s="4"/>
      <c r="BI883" s="4"/>
      <c r="BJ883" s="4"/>
      <c r="BK883" s="4"/>
      <c r="BR883" s="2"/>
      <c r="BS883" s="2"/>
      <c r="BT883" s="2"/>
      <c r="BU883" s="2"/>
      <c r="BV883" s="2"/>
      <c r="BW883" s="2"/>
      <c r="BX883" s="2"/>
      <c r="BY883" s="2"/>
      <c r="BZ883" s="2"/>
      <c r="CA883" s="2"/>
      <c r="CB883" s="2"/>
      <c r="CC883" s="2"/>
      <c r="CD883" s="2"/>
      <c r="CE883" s="2"/>
      <c r="CF883" s="2"/>
      <c r="CG883" s="2"/>
      <c r="CH883" s="2"/>
      <c r="CI883" s="2"/>
      <c r="CJ883" s="2"/>
      <c r="CK883" s="2"/>
      <c r="CL883" s="2"/>
      <c r="CM883" s="2"/>
      <c r="CN883" s="2"/>
      <c r="CO883" s="2"/>
      <c r="CP883" s="2"/>
      <c r="CQ883" s="2"/>
      <c r="CR883" s="2"/>
      <c r="CS883" s="2"/>
      <c r="CT883" s="2"/>
      <c r="CU883" s="2"/>
      <c r="CV883" s="2"/>
      <c r="CW883" s="2"/>
      <c r="CX883" s="2"/>
      <c r="CY883" s="2"/>
      <c r="CZ883" s="2"/>
      <c r="DA883" s="2"/>
      <c r="DB883" s="2"/>
      <c r="DC883" s="2"/>
      <c r="DD883" s="2"/>
      <c r="DE883" s="2"/>
      <c r="DF883" s="2"/>
      <c r="DG883" s="2"/>
      <c r="DH883" s="2"/>
      <c r="DI883" s="2"/>
      <c r="DJ883" s="2"/>
      <c r="DK883" s="2"/>
      <c r="DL883" s="2"/>
      <c r="DM883" s="2"/>
      <c r="DN883" s="2"/>
      <c r="DO883" s="2"/>
      <c r="DP883" s="2"/>
      <c r="DQ883" s="2"/>
      <c r="DR883" s="2"/>
      <c r="DS883" s="2"/>
      <c r="DT883" s="2"/>
      <c r="DU883" s="2"/>
      <c r="DV883" s="2"/>
      <c r="DW883" s="2"/>
      <c r="DX883" s="2"/>
      <c r="DY883" s="2"/>
      <c r="DZ883" s="2"/>
      <c r="EA883" s="2"/>
      <c r="EB883" s="2"/>
      <c r="EC883" s="2"/>
      <c r="ED883" s="2"/>
      <c r="EE883" s="2"/>
      <c r="EF883" s="2"/>
      <c r="EG883" s="2"/>
      <c r="EH883" s="2"/>
      <c r="EI883" s="2"/>
      <c r="EJ883" s="2"/>
      <c r="EK883" s="2"/>
      <c r="EL883" s="2"/>
      <c r="EM883" s="2"/>
      <c r="EN883" s="2"/>
      <c r="EO883" s="2"/>
      <c r="EP883" s="2"/>
      <c r="EQ883" s="2"/>
      <c r="ER883" s="2"/>
      <c r="ES883" s="2"/>
      <c r="ET883" s="2"/>
      <c r="EU883" s="2"/>
      <c r="EV883" s="2"/>
      <c r="EW883" s="2"/>
      <c r="EX883" s="2"/>
      <c r="EY883" s="2"/>
      <c r="EZ883" s="2"/>
      <c r="FA883" s="2"/>
      <c r="FB883" s="2"/>
      <c r="FC883" s="2"/>
      <c r="FD883" s="2"/>
      <c r="FE883" s="2"/>
      <c r="FF883" s="2"/>
      <c r="FG883" s="2"/>
      <c r="FH883" s="2"/>
      <c r="FI883" s="2"/>
      <c r="FJ883" s="2"/>
      <c r="FK883" s="2"/>
      <c r="FL883" s="2"/>
      <c r="FM883" s="2"/>
      <c r="FN883" s="2"/>
      <c r="FO883" s="2"/>
      <c r="FP883" s="2"/>
      <c r="FQ883" s="2"/>
      <c r="FR883" s="2"/>
      <c r="FS883" s="2"/>
      <c r="FT883" s="2"/>
      <c r="FU883" s="2"/>
      <c r="FV883" s="2"/>
      <c r="FW883" s="2"/>
      <c r="FX883" s="2"/>
      <c r="FY883" s="2"/>
      <c r="FZ883" s="2"/>
      <c r="GA883" s="2"/>
      <c r="GB883" s="2"/>
      <c r="GC883" s="2"/>
      <c r="GD883" s="2"/>
      <c r="GE883" s="2"/>
      <c r="GF883" s="2"/>
      <c r="GG883" s="2"/>
      <c r="GH883" s="2"/>
      <c r="GI883" s="2"/>
      <c r="GJ883" s="2"/>
      <c r="GK883" s="2"/>
      <c r="GL883" s="2"/>
      <c r="GM883" s="2"/>
      <c r="GN883" s="2"/>
      <c r="GO883" s="2"/>
      <c r="GP883" s="2"/>
    </row>
    <row r="884" spans="6:198" s="1" customFormat="1" ht="12.75" customHeight="1">
      <c r="F884" s="579" t="s">
        <v>369</v>
      </c>
      <c r="G884" s="579"/>
      <c r="H884" s="579"/>
      <c r="I884" s="579"/>
      <c r="J884" s="579"/>
      <c r="K884" s="579"/>
      <c r="L884" s="579"/>
      <c r="M884" s="579"/>
      <c r="N884" s="579"/>
      <c r="O884" s="579"/>
      <c r="P884" s="579"/>
      <c r="Q884" s="579"/>
      <c r="R884" s="579"/>
      <c r="S884" s="579"/>
      <c r="T884" s="579"/>
      <c r="U884" s="579"/>
      <c r="V884" s="579"/>
      <c r="W884" s="579"/>
      <c r="X884" s="579"/>
      <c r="Y884" s="579"/>
      <c r="Z884" s="579"/>
      <c r="AA884" s="579"/>
      <c r="AB884" s="579"/>
      <c r="AC884" s="579"/>
      <c r="AD884" s="579"/>
      <c r="AE884" s="579"/>
      <c r="AF884" s="579"/>
      <c r="AG884" s="579"/>
      <c r="AH884" s="579"/>
      <c r="AI884" s="579"/>
      <c r="AJ884" s="579"/>
      <c r="AK884" s="579"/>
      <c r="AL884" s="579"/>
      <c r="AM884" s="579"/>
      <c r="AN884" s="579"/>
      <c r="AO884" s="579"/>
      <c r="AP884" s="579"/>
      <c r="AQ884" s="579"/>
      <c r="AR884" s="579"/>
      <c r="AS884" s="579"/>
      <c r="AT884" s="579"/>
      <c r="AU884" s="579"/>
      <c r="AV884" s="579"/>
      <c r="AW884" s="579"/>
      <c r="AX884" s="579"/>
      <c r="AY884" s="579"/>
      <c r="AZ884" s="579"/>
      <c r="BA884" s="579"/>
      <c r="BB884" s="579"/>
      <c r="BC884" s="579"/>
      <c r="BD884" s="579"/>
      <c r="BE884" s="579"/>
      <c r="BF884" s="579"/>
      <c r="BG884" s="579"/>
      <c r="BH884" s="579"/>
      <c r="BI884" s="579"/>
      <c r="BJ884" s="579"/>
      <c r="BK884" s="579"/>
      <c r="BR884" s="2"/>
      <c r="BS884" s="2"/>
      <c r="BT884" s="2"/>
      <c r="BU884" s="2"/>
      <c r="BV884" s="2"/>
      <c r="BW884" s="2"/>
      <c r="BX884" s="2"/>
      <c r="BY884" s="2"/>
      <c r="BZ884" s="2"/>
      <c r="CA884" s="2"/>
      <c r="CB884" s="2"/>
      <c r="CC884" s="2"/>
      <c r="CD884" s="2"/>
      <c r="CE884" s="2"/>
      <c r="CF884" s="2"/>
      <c r="CG884" s="2"/>
      <c r="CH884" s="2"/>
      <c r="CI884" s="2"/>
      <c r="CJ884" s="2"/>
      <c r="CK884" s="2"/>
      <c r="CL884" s="2"/>
      <c r="CM884" s="2"/>
      <c r="CN884" s="2"/>
      <c r="CO884" s="2"/>
      <c r="CP884" s="2"/>
      <c r="CQ884" s="2"/>
      <c r="CR884" s="2"/>
      <c r="CS884" s="2"/>
      <c r="CT884" s="2"/>
      <c r="CU884" s="2"/>
      <c r="CV884" s="2"/>
      <c r="CW884" s="2"/>
      <c r="CX884" s="2"/>
      <c r="CY884" s="2"/>
      <c r="CZ884" s="2"/>
      <c r="DA884" s="2"/>
      <c r="DB884" s="2"/>
      <c r="DC884" s="2"/>
      <c r="DD884" s="2"/>
      <c r="DE884" s="2"/>
      <c r="DF884" s="2"/>
      <c r="DG884" s="2"/>
      <c r="DH884" s="2"/>
      <c r="DI884" s="2"/>
      <c r="DJ884" s="2"/>
      <c r="DK884" s="2"/>
      <c r="DL884" s="2"/>
      <c r="DM884" s="2"/>
      <c r="DN884" s="2"/>
      <c r="DO884" s="2"/>
      <c r="DP884" s="2"/>
      <c r="DQ884" s="2"/>
      <c r="DR884" s="2"/>
      <c r="DS884" s="2"/>
      <c r="DT884" s="2"/>
      <c r="DU884" s="2"/>
      <c r="DV884" s="2"/>
      <c r="DW884" s="2"/>
      <c r="DX884" s="2"/>
      <c r="DY884" s="2"/>
      <c r="DZ884" s="2"/>
      <c r="EA884" s="2"/>
      <c r="EB884" s="2"/>
      <c r="EC884" s="2"/>
      <c r="ED884" s="2"/>
      <c r="EE884" s="2"/>
      <c r="EF884" s="2"/>
      <c r="EG884" s="2"/>
      <c r="EH884" s="2"/>
      <c r="EI884" s="2"/>
      <c r="EJ884" s="2"/>
      <c r="EK884" s="2"/>
      <c r="EL884" s="2"/>
      <c r="EM884" s="2"/>
      <c r="EN884" s="2"/>
      <c r="EO884" s="2"/>
      <c r="EP884" s="2"/>
      <c r="EQ884" s="2"/>
      <c r="ER884" s="2"/>
      <c r="ES884" s="2"/>
      <c r="ET884" s="2"/>
      <c r="EU884" s="2"/>
      <c r="EV884" s="2"/>
      <c r="EW884" s="2"/>
      <c r="EX884" s="2"/>
      <c r="EY884" s="2"/>
      <c r="EZ884" s="2"/>
      <c r="FA884" s="2"/>
      <c r="FB884" s="2"/>
      <c r="FC884" s="2"/>
      <c r="FD884" s="2"/>
      <c r="FE884" s="2"/>
      <c r="FF884" s="2"/>
      <c r="FG884" s="2"/>
      <c r="FH884" s="2"/>
      <c r="FI884" s="2"/>
      <c r="FJ884" s="2"/>
      <c r="FK884" s="2"/>
      <c r="FL884" s="2"/>
      <c r="FM884" s="2"/>
      <c r="FN884" s="2"/>
      <c r="FO884" s="2"/>
      <c r="FP884" s="2"/>
      <c r="FQ884" s="2"/>
      <c r="FR884" s="2"/>
      <c r="FS884" s="2"/>
      <c r="FT884" s="2"/>
      <c r="FU884" s="2"/>
      <c r="FV884" s="2"/>
      <c r="FW884" s="2"/>
      <c r="FX884" s="2"/>
      <c r="FY884" s="2"/>
      <c r="FZ884" s="2"/>
      <c r="GA884" s="2"/>
      <c r="GB884" s="2"/>
      <c r="GC884" s="2"/>
      <c r="GD884" s="2"/>
      <c r="GE884" s="2"/>
      <c r="GF884" s="2"/>
      <c r="GG884" s="2"/>
      <c r="GH884" s="2"/>
      <c r="GI884" s="2"/>
      <c r="GJ884" s="2"/>
      <c r="GK884" s="2"/>
      <c r="GL884" s="2"/>
      <c r="GM884" s="2"/>
      <c r="GN884" s="2"/>
      <c r="GO884" s="2"/>
      <c r="GP884" s="2"/>
    </row>
    <row r="885" spans="6:198" s="1" customFormat="1" ht="12.75" customHeight="1">
      <c r="F885" s="401" t="s">
        <v>351</v>
      </c>
      <c r="G885" s="401"/>
      <c r="H885" s="789">
        <f>H844</f>
        <v>43190</v>
      </c>
      <c r="I885" s="789"/>
      <c r="J885" s="789"/>
      <c r="K885" s="775"/>
      <c r="L885" s="775"/>
      <c r="M885" s="402"/>
      <c r="N885" s="97"/>
      <c r="O885" s="97"/>
      <c r="P885" s="97"/>
      <c r="Q885" s="97"/>
      <c r="R885" s="97"/>
      <c r="S885" s="97"/>
      <c r="T885" s="97"/>
      <c r="U885" s="97"/>
      <c r="V885" s="97"/>
      <c r="W885" s="97"/>
      <c r="X885" s="97"/>
      <c r="Y885" s="97"/>
      <c r="Z885" s="97"/>
      <c r="AA885" s="97"/>
      <c r="AB885" s="97"/>
      <c r="AC885" s="97"/>
      <c r="AD885" s="97"/>
      <c r="AE885" s="97"/>
      <c r="AF885" s="97"/>
      <c r="AG885" s="97"/>
      <c r="AH885" s="97"/>
      <c r="AI885" s="97"/>
      <c r="AJ885" s="97"/>
      <c r="AK885" s="97"/>
      <c r="AL885" s="97"/>
      <c r="AM885" s="97"/>
      <c r="AN885" s="97"/>
      <c r="AO885" s="97"/>
      <c r="AP885" s="97"/>
      <c r="AQ885" s="97"/>
      <c r="AR885" s="97"/>
      <c r="AS885" s="97"/>
      <c r="AT885" s="97"/>
      <c r="AU885" s="97"/>
      <c r="AV885" s="97"/>
      <c r="AW885" s="97"/>
      <c r="AX885" s="97"/>
      <c r="AY885" s="97"/>
      <c r="AZ885" s="97"/>
      <c r="BA885" s="97"/>
      <c r="BB885" s="97"/>
      <c r="BC885" s="97"/>
      <c r="BD885" s="97"/>
      <c r="BE885" s="97"/>
      <c r="BF885" s="97"/>
      <c r="BG885" s="97"/>
      <c r="BH885" s="97"/>
      <c r="BI885" s="97"/>
      <c r="BJ885" s="97"/>
      <c r="BK885" s="97"/>
      <c r="BR885" s="2"/>
      <c r="BS885" s="2"/>
      <c r="BT885" s="2"/>
      <c r="BU885" s="2"/>
      <c r="BV885" s="2"/>
      <c r="BW885" s="2"/>
      <c r="BX885" s="2"/>
      <c r="BY885" s="2"/>
      <c r="BZ885" s="2"/>
      <c r="CA885" s="2"/>
      <c r="CB885" s="2"/>
      <c r="CC885" s="2"/>
      <c r="CD885" s="2"/>
      <c r="CE885" s="2"/>
      <c r="CF885" s="2"/>
      <c r="CG885" s="2"/>
      <c r="CH885" s="2"/>
      <c r="CI885" s="2"/>
      <c r="CJ885" s="2"/>
      <c r="CK885" s="2"/>
      <c r="CL885" s="2"/>
      <c r="CM885" s="2"/>
      <c r="CN885" s="2"/>
      <c r="CO885" s="2"/>
      <c r="CP885" s="2"/>
      <c r="CQ885" s="2"/>
      <c r="CR885" s="2"/>
      <c r="CS885" s="2"/>
      <c r="CT885" s="2"/>
      <c r="CU885" s="2"/>
      <c r="CV885" s="2"/>
      <c r="CW885" s="2"/>
      <c r="CX885" s="2"/>
      <c r="CY885" s="2"/>
      <c r="CZ885" s="2"/>
      <c r="DA885" s="2"/>
      <c r="DB885" s="2"/>
      <c r="DC885" s="2"/>
      <c r="DD885" s="2"/>
      <c r="DE885" s="2"/>
      <c r="DF885" s="2"/>
      <c r="DG885" s="2"/>
      <c r="DH885" s="2"/>
      <c r="DI885" s="2"/>
      <c r="DJ885" s="2"/>
      <c r="DK885" s="2"/>
      <c r="DL885" s="2"/>
      <c r="DM885" s="2"/>
      <c r="DN885" s="2"/>
      <c r="DO885" s="2"/>
      <c r="DP885" s="2"/>
      <c r="DQ885" s="2"/>
      <c r="DR885" s="2"/>
      <c r="DS885" s="2"/>
      <c r="DT885" s="2"/>
      <c r="DU885" s="2"/>
      <c r="DV885" s="2"/>
      <c r="DW885" s="2"/>
      <c r="DX885" s="2"/>
      <c r="DY885" s="2"/>
      <c r="DZ885" s="2"/>
      <c r="EA885" s="2"/>
      <c r="EB885" s="2"/>
      <c r="EC885" s="2"/>
      <c r="ED885" s="2"/>
      <c r="EE885" s="2"/>
      <c r="EF885" s="2"/>
      <c r="EG885" s="2"/>
      <c r="EH885" s="2"/>
      <c r="EI885" s="2"/>
      <c r="EJ885" s="2"/>
      <c r="EK885" s="2"/>
      <c r="EL885" s="2"/>
      <c r="EM885" s="2"/>
      <c r="EN885" s="2"/>
      <c r="EO885" s="2"/>
      <c r="EP885" s="2"/>
      <c r="EQ885" s="2"/>
      <c r="ER885" s="2"/>
      <c r="ES885" s="2"/>
      <c r="ET885" s="2"/>
      <c r="EU885" s="2"/>
      <c r="EV885" s="2"/>
      <c r="EW885" s="2"/>
      <c r="EX885" s="2"/>
      <c r="EY885" s="2"/>
      <c r="EZ885" s="2"/>
      <c r="FA885" s="2"/>
      <c r="FB885" s="2"/>
      <c r="FC885" s="2"/>
      <c r="FD885" s="2"/>
      <c r="FE885" s="2"/>
      <c r="FF885" s="2"/>
      <c r="FG885" s="2"/>
      <c r="FH885" s="2"/>
      <c r="FI885" s="2"/>
      <c r="FJ885" s="2"/>
      <c r="FK885" s="2"/>
      <c r="FL885" s="2"/>
      <c r="FM885" s="2"/>
      <c r="FN885" s="2"/>
      <c r="FO885" s="2"/>
      <c r="FP885" s="2"/>
      <c r="FQ885" s="2"/>
      <c r="FR885" s="2"/>
      <c r="FS885" s="2"/>
      <c r="FT885" s="2"/>
      <c r="FU885" s="2"/>
      <c r="FV885" s="2"/>
      <c r="FW885" s="2"/>
      <c r="FX885" s="2"/>
      <c r="FY885" s="2"/>
      <c r="FZ885" s="2"/>
      <c r="GA885" s="2"/>
      <c r="GB885" s="2"/>
      <c r="GC885" s="2"/>
      <c r="GD885" s="2"/>
      <c r="GE885" s="2"/>
      <c r="GF885" s="2"/>
      <c r="GG885" s="2"/>
      <c r="GH885" s="2"/>
      <c r="GI885" s="2"/>
      <c r="GJ885" s="2"/>
      <c r="GK885" s="2"/>
      <c r="GL885" s="2"/>
      <c r="GM885" s="2"/>
      <c r="GN885" s="2"/>
      <c r="GO885" s="2"/>
      <c r="GP885" s="2"/>
    </row>
    <row r="886" spans="6:198" s="1" customFormat="1" ht="12.75" customHeight="1">
      <c r="F886" s="404"/>
      <c r="G886" s="404"/>
      <c r="H886" s="404"/>
      <c r="I886" s="404"/>
      <c r="J886" s="404"/>
      <c r="K886" s="404"/>
      <c r="L886" s="404"/>
      <c r="M886" s="404"/>
      <c r="N886" s="404"/>
      <c r="O886" s="404"/>
      <c r="P886" s="404"/>
      <c r="Q886" s="404"/>
      <c r="R886" s="404"/>
      <c r="S886" s="417"/>
      <c r="T886" s="417"/>
      <c r="U886" s="417"/>
      <c r="V886" s="417"/>
      <c r="W886" s="417"/>
      <c r="X886" s="417"/>
      <c r="Y886" s="417"/>
      <c r="Z886" s="417"/>
      <c r="AA886" s="423"/>
      <c r="AB886" s="417"/>
      <c r="AC886" s="417"/>
      <c r="AD886" s="417"/>
      <c r="AE886" s="417"/>
      <c r="AF886" s="417"/>
      <c r="AG886" s="423"/>
      <c r="AH886" s="797">
        <f>W845</f>
        <v>43181</v>
      </c>
      <c r="AI886" s="798"/>
      <c r="AJ886" s="798"/>
      <c r="AK886" s="798"/>
      <c r="AL886" s="798"/>
      <c r="AM886" s="798"/>
      <c r="AN886" s="417"/>
      <c r="AO886" s="417"/>
      <c r="AP886" s="417"/>
      <c r="AQ886" s="788" t="str">
        <f>AS845</f>
        <v>Not Applicable</v>
      </c>
      <c r="AR886" s="788"/>
      <c r="AS886" s="788"/>
      <c r="AT886" s="788"/>
      <c r="AU886" s="788"/>
      <c r="AV886" s="788"/>
      <c r="AW886" s="423"/>
      <c r="AX886" s="417"/>
      <c r="AY886" s="417"/>
      <c r="AZ886" s="417"/>
      <c r="BA886" s="417"/>
      <c r="BB886" s="417"/>
      <c r="BC886" s="417"/>
      <c r="BD886" s="9"/>
      <c r="BE886" s="9"/>
      <c r="BF886" s="9"/>
      <c r="BG886" s="9"/>
      <c r="BH886" s="9"/>
      <c r="BI886" s="9"/>
      <c r="BJ886" s="404"/>
      <c r="BK886" s="81"/>
      <c r="BR886" s="2"/>
      <c r="BS886" s="2"/>
      <c r="BT886" s="2"/>
      <c r="BU886" s="2"/>
      <c r="BV886" s="2"/>
      <c r="BW886" s="2"/>
      <c r="BX886" s="2"/>
      <c r="BY886" s="2"/>
      <c r="BZ886" s="2"/>
      <c r="CA886" s="2"/>
      <c r="CB886" s="2"/>
      <c r="CC886" s="2"/>
      <c r="CD886" s="2"/>
      <c r="CE886" s="2"/>
      <c r="CF886" s="2"/>
      <c r="CG886" s="2"/>
      <c r="CH886" s="2"/>
      <c r="CI886" s="2"/>
      <c r="CJ886" s="2"/>
      <c r="CK886" s="2"/>
      <c r="CL886" s="2"/>
      <c r="CM886" s="2"/>
      <c r="CN886" s="2"/>
      <c r="CO886" s="2"/>
      <c r="CP886" s="2"/>
      <c r="CQ886" s="2"/>
      <c r="CR886" s="2"/>
      <c r="CS886" s="2"/>
      <c r="CT886" s="2"/>
      <c r="CU886" s="2"/>
      <c r="CV886" s="2"/>
      <c r="CW886" s="2"/>
      <c r="CX886" s="2"/>
      <c r="CY886" s="2"/>
      <c r="CZ886" s="2"/>
      <c r="DA886" s="2"/>
      <c r="DB886" s="2"/>
      <c r="DC886" s="2"/>
      <c r="DD886" s="2"/>
      <c r="DE886" s="2"/>
      <c r="DF886" s="2"/>
      <c r="DG886" s="2"/>
      <c r="DH886" s="2"/>
      <c r="DI886" s="2"/>
      <c r="DJ886" s="2"/>
      <c r="DK886" s="2"/>
      <c r="DL886" s="2"/>
      <c r="DM886" s="2"/>
      <c r="DN886" s="2"/>
      <c r="DO886" s="2"/>
      <c r="DP886" s="2"/>
      <c r="DQ886" s="2"/>
      <c r="DR886" s="2"/>
      <c r="DS886" s="2"/>
      <c r="DT886" s="2"/>
      <c r="DU886" s="2"/>
      <c r="DV886" s="2"/>
      <c r="DW886" s="2"/>
      <c r="DX886" s="2"/>
      <c r="DY886" s="2"/>
      <c r="DZ886" s="2"/>
      <c r="EA886" s="2"/>
      <c r="EB886" s="2"/>
      <c r="EC886" s="2"/>
      <c r="ED886" s="2"/>
      <c r="EE886" s="2"/>
      <c r="EF886" s="2"/>
      <c r="EG886" s="2"/>
      <c r="EH886" s="2"/>
      <c r="EI886" s="2"/>
      <c r="EJ886" s="2"/>
      <c r="EK886" s="2"/>
      <c r="EL886" s="2"/>
      <c r="EM886" s="2"/>
      <c r="EN886" s="2"/>
      <c r="EO886" s="2"/>
      <c r="EP886" s="2"/>
      <c r="EQ886" s="2"/>
      <c r="ER886" s="2"/>
      <c r="ES886" s="2"/>
      <c r="ET886" s="2"/>
      <c r="EU886" s="2"/>
      <c r="EV886" s="2"/>
      <c r="EW886" s="2"/>
      <c r="EX886" s="2"/>
      <c r="EY886" s="2"/>
      <c r="EZ886" s="2"/>
      <c r="FA886" s="2"/>
      <c r="FB886" s="2"/>
      <c r="FC886" s="2"/>
      <c r="FD886" s="2"/>
      <c r="FE886" s="2"/>
      <c r="FF886" s="2"/>
      <c r="FG886" s="2"/>
      <c r="FH886" s="2"/>
      <c r="FI886" s="2"/>
      <c r="FJ886" s="2"/>
      <c r="FK886" s="2"/>
      <c r="FL886" s="2"/>
      <c r="FM886" s="2"/>
      <c r="FN886" s="2"/>
      <c r="FO886" s="2"/>
      <c r="FP886" s="2"/>
      <c r="FQ886" s="2"/>
      <c r="FR886" s="2"/>
      <c r="FS886" s="2"/>
      <c r="FT886" s="2"/>
      <c r="FU886" s="2"/>
      <c r="FV886" s="2"/>
      <c r="FW886" s="2"/>
      <c r="FX886" s="2"/>
      <c r="FY886" s="2"/>
      <c r="FZ886" s="2"/>
      <c r="GA886" s="2"/>
      <c r="GB886" s="2"/>
      <c r="GC886" s="2"/>
      <c r="GD886" s="2"/>
      <c r="GE886" s="2"/>
      <c r="GF886" s="2"/>
      <c r="GG886" s="2"/>
      <c r="GH886" s="2"/>
      <c r="GI886" s="2"/>
      <c r="GJ886" s="2"/>
      <c r="GK886" s="2"/>
      <c r="GL886" s="2"/>
      <c r="GM886" s="2"/>
      <c r="GN886" s="2"/>
      <c r="GO886" s="2"/>
      <c r="GP886" s="2"/>
    </row>
    <row r="887" spans="6:198" s="1" customFormat="1" ht="12.75" customHeight="1">
      <c r="F887" s="81" t="s">
        <v>370</v>
      </c>
      <c r="G887" s="81"/>
      <c r="H887" s="81"/>
      <c r="I887" s="81"/>
      <c r="J887" s="81"/>
      <c r="K887" s="81"/>
      <c r="L887" s="81"/>
      <c r="M887" s="81"/>
      <c r="N887" s="81"/>
      <c r="O887" s="81"/>
      <c r="P887" s="81"/>
      <c r="Q887" s="81"/>
      <c r="R887" s="81"/>
      <c r="S887" s="81"/>
      <c r="T887" s="81"/>
      <c r="U887" s="81"/>
      <c r="V887" s="81"/>
      <c r="W887" s="81"/>
      <c r="X887" s="81"/>
      <c r="Y887" s="81"/>
      <c r="Z887" s="81"/>
      <c r="AA887" s="81"/>
      <c r="AB887" s="81"/>
      <c r="AC887" s="81"/>
      <c r="AD887" s="81"/>
      <c r="AE887" s="81"/>
      <c r="AF887" s="81"/>
      <c r="AG887" s="81"/>
      <c r="AH887" s="712">
        <f>AD822+AD833+AD852+AD863</f>
        <v>0</v>
      </c>
      <c r="AI887" s="712"/>
      <c r="AJ887" s="712"/>
      <c r="AK887" s="712"/>
      <c r="AL887" s="712"/>
      <c r="AM887" s="712"/>
      <c r="AN887" s="258"/>
      <c r="AO887" s="258"/>
      <c r="AP887" s="258"/>
      <c r="AQ887" s="712" t="str">
        <f>IF([1]Input!$C$123=1,"n.a.",AZ822+AZ833+AZ852+AZ863)</f>
        <v>n.a.</v>
      </c>
      <c r="AR887" s="712"/>
      <c r="AS887" s="712"/>
      <c r="AT887" s="712"/>
      <c r="AU887" s="712"/>
      <c r="AV887" s="712"/>
      <c r="AW887" s="81"/>
      <c r="AX887" s="81"/>
      <c r="AY887" s="81"/>
      <c r="AZ887" s="81"/>
      <c r="BA887" s="81"/>
      <c r="BB887" s="81"/>
      <c r="BC887" s="81"/>
      <c r="BD887" s="9"/>
      <c r="BE887" s="9"/>
      <c r="BF887" s="9"/>
      <c r="BG887" s="9"/>
      <c r="BH887" s="9"/>
      <c r="BI887" s="9"/>
      <c r="BJ887" s="81"/>
      <c r="BK887" s="81"/>
      <c r="BR887" s="2"/>
      <c r="BS887" s="2"/>
      <c r="BT887" s="2"/>
      <c r="BU887" s="2"/>
      <c r="BV887" s="2"/>
      <c r="BW887" s="2"/>
      <c r="BX887" s="2"/>
      <c r="BY887" s="2"/>
      <c r="BZ887" s="2"/>
      <c r="CA887" s="2"/>
      <c r="CB887" s="2"/>
      <c r="CC887" s="2"/>
      <c r="CD887" s="2"/>
      <c r="CE887" s="2"/>
      <c r="CF887" s="2"/>
      <c r="CG887" s="2"/>
      <c r="CH887" s="2"/>
      <c r="CI887" s="2"/>
      <c r="CJ887" s="2"/>
      <c r="CK887" s="2"/>
      <c r="CL887" s="2"/>
      <c r="CM887" s="2"/>
      <c r="CN887" s="2"/>
      <c r="CO887" s="2"/>
      <c r="CP887" s="2"/>
      <c r="CQ887" s="2"/>
      <c r="CR887" s="2"/>
      <c r="CS887" s="2"/>
      <c r="CT887" s="2"/>
      <c r="CU887" s="2"/>
      <c r="CV887" s="2"/>
      <c r="CW887" s="2"/>
      <c r="CX887" s="2"/>
      <c r="CY887" s="2"/>
      <c r="CZ887" s="2"/>
      <c r="DA887" s="2"/>
      <c r="DB887" s="2"/>
      <c r="DC887" s="2"/>
      <c r="DD887" s="2"/>
      <c r="DE887" s="2"/>
      <c r="DF887" s="2"/>
      <c r="DG887" s="2"/>
      <c r="DH887" s="2"/>
      <c r="DI887" s="2"/>
      <c r="DJ887" s="2"/>
      <c r="DK887" s="2"/>
      <c r="DL887" s="2"/>
      <c r="DM887" s="2"/>
      <c r="DN887" s="2"/>
      <c r="DO887" s="2"/>
      <c r="DP887" s="2"/>
      <c r="DQ887" s="2"/>
      <c r="DR887" s="2"/>
      <c r="DS887" s="2"/>
      <c r="DT887" s="2"/>
      <c r="DU887" s="2"/>
      <c r="DV887" s="2"/>
      <c r="DW887" s="2"/>
      <c r="DX887" s="2"/>
      <c r="DY887" s="2"/>
      <c r="DZ887" s="2"/>
      <c r="EA887" s="2"/>
      <c r="EB887" s="2"/>
      <c r="EC887" s="2"/>
      <c r="ED887" s="2"/>
      <c r="EE887" s="2"/>
      <c r="EF887" s="2"/>
      <c r="EG887" s="2"/>
      <c r="EH887" s="2"/>
      <c r="EI887" s="2"/>
      <c r="EJ887" s="2"/>
      <c r="EK887" s="2"/>
      <c r="EL887" s="2"/>
      <c r="EM887" s="2"/>
      <c r="EN887" s="2"/>
      <c r="EO887" s="2"/>
      <c r="EP887" s="2"/>
      <c r="EQ887" s="2"/>
      <c r="ER887" s="2"/>
      <c r="ES887" s="2"/>
      <c r="ET887" s="2"/>
      <c r="EU887" s="2"/>
      <c r="EV887" s="2"/>
      <c r="EW887" s="2"/>
      <c r="EX887" s="2"/>
      <c r="EY887" s="2"/>
      <c r="EZ887" s="2"/>
      <c r="FA887" s="2"/>
      <c r="FB887" s="2"/>
      <c r="FC887" s="2"/>
      <c r="FD887" s="2"/>
      <c r="FE887" s="2"/>
      <c r="FF887" s="2"/>
      <c r="FG887" s="2"/>
      <c r="FH887" s="2"/>
      <c r="FI887" s="2"/>
      <c r="FJ887" s="2"/>
      <c r="FK887" s="2"/>
      <c r="FL887" s="2"/>
      <c r="FM887" s="2"/>
      <c r="FN887" s="2"/>
      <c r="FO887" s="2"/>
      <c r="FP887" s="2"/>
      <c r="FQ887" s="2"/>
      <c r="FR887" s="2"/>
      <c r="FS887" s="2"/>
      <c r="FT887" s="2"/>
      <c r="FU887" s="2"/>
      <c r="FV887" s="2"/>
      <c r="FW887" s="2"/>
      <c r="FX887" s="2"/>
      <c r="FY887" s="2"/>
      <c r="FZ887" s="2"/>
      <c r="GA887" s="2"/>
      <c r="GB887" s="2"/>
      <c r="GC887" s="2"/>
      <c r="GD887" s="2"/>
      <c r="GE887" s="2"/>
      <c r="GF887" s="2"/>
      <c r="GG887" s="2"/>
      <c r="GH887" s="2"/>
      <c r="GI887" s="2"/>
      <c r="GJ887" s="2"/>
      <c r="GK887" s="2"/>
      <c r="GL887" s="2"/>
      <c r="GM887" s="2"/>
      <c r="GN887" s="2"/>
      <c r="GO887" s="2"/>
      <c r="GP887" s="2"/>
    </row>
    <row r="888" spans="6:198" s="1" customFormat="1" ht="12.75" customHeight="1">
      <c r="F888" s="81" t="s">
        <v>371</v>
      </c>
      <c r="G888" s="81"/>
      <c r="H888" s="81"/>
      <c r="I888" s="81"/>
      <c r="J888" s="81"/>
      <c r="K888" s="81"/>
      <c r="L888" s="81"/>
      <c r="M888" s="81"/>
      <c r="N888" s="81"/>
      <c r="O888" s="81"/>
      <c r="P888" s="81"/>
      <c r="Q888" s="81"/>
      <c r="R888" s="81"/>
      <c r="S888" s="81"/>
      <c r="T888" s="81"/>
      <c r="U888" s="81"/>
      <c r="V888" s="81"/>
      <c r="W888" s="81"/>
      <c r="X888" s="81"/>
      <c r="Y888" s="81"/>
      <c r="Z888" s="81"/>
      <c r="AA888" s="81"/>
      <c r="AB888" s="81"/>
      <c r="AC888" s="81"/>
      <c r="AD888" s="81"/>
      <c r="AE888" s="81"/>
      <c r="AF888" s="81"/>
      <c r="AG888" s="81"/>
      <c r="AH888" s="774">
        <f>AD811</f>
        <v>0</v>
      </c>
      <c r="AI888" s="774"/>
      <c r="AJ888" s="774"/>
      <c r="AK888" s="774"/>
      <c r="AL888" s="774"/>
      <c r="AM888" s="774"/>
      <c r="AN888" s="258"/>
      <c r="AO888" s="258"/>
      <c r="AP888" s="258"/>
      <c r="AQ888" s="774" t="str">
        <f>IF([1]Input!$C$123=1,"n.a.",AZ811)</f>
        <v>n.a.</v>
      </c>
      <c r="AR888" s="774"/>
      <c r="AS888" s="774"/>
      <c r="AT888" s="774"/>
      <c r="AU888" s="774"/>
      <c r="AV888" s="774"/>
      <c r="AW888" s="81"/>
      <c r="AX888" s="81"/>
      <c r="AY888" s="81"/>
      <c r="AZ888" s="81"/>
      <c r="BA888" s="81"/>
      <c r="BB888" s="81"/>
      <c r="BC888" s="81"/>
      <c r="BD888" s="9"/>
      <c r="BE888" s="9"/>
      <c r="BF888" s="9"/>
      <c r="BG888" s="9"/>
      <c r="BH888" s="9"/>
      <c r="BI888" s="9"/>
      <c r="BJ888" s="81"/>
      <c r="BK888" s="81"/>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c r="DF888" s="2"/>
      <c r="DG888" s="2"/>
      <c r="DH888" s="2"/>
      <c r="DI888" s="2"/>
      <c r="DJ888" s="2"/>
      <c r="DK888" s="2"/>
      <c r="DL888" s="2"/>
      <c r="DM888" s="2"/>
      <c r="DN888" s="2"/>
      <c r="DO888" s="2"/>
      <c r="DP888" s="2"/>
      <c r="DQ888" s="2"/>
      <c r="DR888" s="2"/>
      <c r="DS888" s="2"/>
      <c r="DT888" s="2"/>
      <c r="DU888" s="2"/>
      <c r="DV888" s="2"/>
      <c r="DW888" s="2"/>
      <c r="DX888" s="2"/>
      <c r="DY888" s="2"/>
      <c r="DZ888" s="2"/>
      <c r="EA888" s="2"/>
      <c r="EB888" s="2"/>
      <c r="EC888" s="2"/>
      <c r="ED888" s="2"/>
      <c r="EE888" s="2"/>
      <c r="EF888" s="2"/>
      <c r="EG888" s="2"/>
      <c r="EH888" s="2"/>
      <c r="EI888" s="2"/>
      <c r="EJ888" s="2"/>
      <c r="EK888" s="2"/>
      <c r="EL888" s="2"/>
      <c r="EM888" s="2"/>
      <c r="EN888" s="2"/>
      <c r="EO888" s="2"/>
      <c r="EP888" s="2"/>
      <c r="EQ888" s="2"/>
      <c r="ER888" s="2"/>
      <c r="ES888" s="2"/>
      <c r="ET888" s="2"/>
      <c r="EU888" s="2"/>
      <c r="EV888" s="2"/>
      <c r="EW888" s="2"/>
      <c r="EX888" s="2"/>
      <c r="EY888" s="2"/>
      <c r="EZ888" s="2"/>
      <c r="FA888" s="2"/>
      <c r="FB888" s="2"/>
      <c r="FC888" s="2"/>
      <c r="FD888" s="2"/>
      <c r="FE888" s="2"/>
      <c r="FF888" s="2"/>
      <c r="FG888" s="2"/>
      <c r="FH888" s="2"/>
      <c r="FI888" s="2"/>
      <c r="FJ888" s="2"/>
      <c r="FK888" s="2"/>
      <c r="FL888" s="2"/>
      <c r="FM888" s="2"/>
      <c r="FN888" s="2"/>
      <c r="FO888" s="2"/>
      <c r="FP888" s="2"/>
      <c r="FQ888" s="2"/>
      <c r="FR888" s="2"/>
      <c r="FS888" s="2"/>
      <c r="FT888" s="2"/>
      <c r="FU888" s="2"/>
      <c r="FV888" s="2"/>
      <c r="FW888" s="2"/>
      <c r="FX888" s="2"/>
      <c r="FY888" s="2"/>
      <c r="FZ888" s="2"/>
      <c r="GA888" s="2"/>
      <c r="GB888" s="2"/>
      <c r="GC888" s="2"/>
      <c r="GD888" s="2"/>
      <c r="GE888" s="2"/>
      <c r="GF888" s="2"/>
      <c r="GG888" s="2"/>
      <c r="GH888" s="2"/>
      <c r="GI888" s="2"/>
      <c r="GJ888" s="2"/>
      <c r="GK888" s="2"/>
      <c r="GL888" s="2"/>
      <c r="GM888" s="2"/>
      <c r="GN888" s="2"/>
      <c r="GO888" s="2"/>
      <c r="GP888" s="2"/>
    </row>
    <row r="889" spans="6:198" s="1" customFormat="1" ht="12.75" customHeight="1">
      <c r="F889" s="81"/>
      <c r="G889" s="81"/>
      <c r="H889" s="81"/>
      <c r="I889" s="81"/>
      <c r="J889" s="81"/>
      <c r="K889" s="81"/>
      <c r="L889" s="81"/>
      <c r="M889" s="81"/>
      <c r="N889" s="81"/>
      <c r="O889" s="81"/>
      <c r="P889" s="81"/>
      <c r="Q889" s="81"/>
      <c r="R889" s="81"/>
      <c r="S889" s="81"/>
      <c r="T889" s="81"/>
      <c r="U889" s="81"/>
      <c r="V889" s="81"/>
      <c r="W889" s="81"/>
      <c r="X889" s="81"/>
      <c r="Y889" s="81"/>
      <c r="Z889" s="81"/>
      <c r="AA889" s="81"/>
      <c r="AB889" s="81"/>
      <c r="AC889" s="81"/>
      <c r="AD889" s="81"/>
      <c r="AE889" s="81"/>
      <c r="AF889" s="81"/>
      <c r="AG889" s="81"/>
      <c r="AH889" s="709"/>
      <c r="AI889" s="709"/>
      <c r="AJ889" s="709"/>
      <c r="AK889" s="709"/>
      <c r="AL889" s="709"/>
      <c r="AM889" s="709"/>
      <c r="AN889" s="25"/>
      <c r="AO889" s="25"/>
      <c r="AP889" s="25"/>
      <c r="AQ889" s="709"/>
      <c r="AR889" s="709"/>
      <c r="AS889" s="709"/>
      <c r="AT889" s="709"/>
      <c r="AU889" s="709"/>
      <c r="AV889" s="709"/>
      <c r="AW889" s="81"/>
      <c r="AX889" s="81"/>
      <c r="AY889" s="81"/>
      <c r="AZ889" s="81"/>
      <c r="BA889" s="81"/>
      <c r="BB889" s="81"/>
      <c r="BC889" s="81"/>
      <c r="BD889" s="9"/>
      <c r="BE889" s="9"/>
      <c r="BF889" s="9"/>
      <c r="BG889" s="9"/>
      <c r="BH889" s="9"/>
      <c r="BI889" s="9"/>
      <c r="BJ889" s="81"/>
      <c r="BK889" s="81"/>
      <c r="BR889" s="2"/>
      <c r="BS889" s="2"/>
      <c r="BT889" s="2"/>
      <c r="BU889" s="2"/>
      <c r="BV889" s="2"/>
      <c r="BW889" s="2"/>
      <c r="BX889" s="2"/>
      <c r="BY889" s="2"/>
      <c r="BZ889" s="2"/>
      <c r="CA889" s="2"/>
      <c r="CB889" s="2"/>
      <c r="CC889" s="2"/>
      <c r="CD889" s="2"/>
      <c r="CE889" s="2"/>
      <c r="CF889" s="2"/>
      <c r="CG889" s="2"/>
      <c r="CH889" s="2"/>
      <c r="CI889" s="2"/>
      <c r="CJ889" s="2"/>
      <c r="CK889" s="2"/>
      <c r="CL889" s="2"/>
      <c r="CM889" s="2"/>
      <c r="CN889" s="2"/>
      <c r="CO889" s="2"/>
      <c r="CP889" s="2"/>
      <c r="CQ889" s="2"/>
      <c r="CR889" s="2"/>
      <c r="CS889" s="2"/>
      <c r="CT889" s="2"/>
      <c r="CU889" s="2"/>
      <c r="CV889" s="2"/>
      <c r="CW889" s="2"/>
      <c r="CX889" s="2"/>
      <c r="CY889" s="2"/>
      <c r="CZ889" s="2"/>
      <c r="DA889" s="2"/>
      <c r="DB889" s="2"/>
      <c r="DC889" s="2"/>
      <c r="DD889" s="2"/>
      <c r="DE889" s="2"/>
      <c r="DF889" s="2"/>
      <c r="DG889" s="2"/>
      <c r="DH889" s="2"/>
      <c r="DI889" s="2"/>
      <c r="DJ889" s="2"/>
      <c r="DK889" s="2"/>
      <c r="DL889" s="2"/>
      <c r="DM889" s="2"/>
      <c r="DN889" s="2"/>
      <c r="DO889" s="2"/>
      <c r="DP889" s="2"/>
      <c r="DQ889" s="2"/>
      <c r="DR889" s="2"/>
      <c r="DS889" s="2"/>
      <c r="DT889" s="2"/>
      <c r="DU889" s="2"/>
      <c r="DV889" s="2"/>
      <c r="DW889" s="2"/>
      <c r="DX889" s="2"/>
      <c r="DY889" s="2"/>
      <c r="DZ889" s="2"/>
      <c r="EA889" s="2"/>
      <c r="EB889" s="2"/>
      <c r="EC889" s="2"/>
      <c r="ED889" s="2"/>
      <c r="EE889" s="2"/>
      <c r="EF889" s="2"/>
      <c r="EG889" s="2"/>
      <c r="EH889" s="2"/>
      <c r="EI889" s="2"/>
      <c r="EJ889" s="2"/>
      <c r="EK889" s="2"/>
      <c r="EL889" s="2"/>
      <c r="EM889" s="2"/>
      <c r="EN889" s="2"/>
      <c r="EO889" s="2"/>
      <c r="EP889" s="2"/>
      <c r="EQ889" s="2"/>
      <c r="ER889" s="2"/>
      <c r="ES889" s="2"/>
      <c r="ET889" s="2"/>
      <c r="EU889" s="2"/>
      <c r="EV889" s="2"/>
      <c r="EW889" s="2"/>
      <c r="EX889" s="2"/>
      <c r="EY889" s="2"/>
      <c r="EZ889" s="2"/>
      <c r="FA889" s="2"/>
      <c r="FB889" s="2"/>
      <c r="FC889" s="2"/>
      <c r="FD889" s="2"/>
      <c r="FE889" s="2"/>
      <c r="FF889" s="2"/>
      <c r="FG889" s="2"/>
      <c r="FH889" s="2"/>
      <c r="FI889" s="2"/>
      <c r="FJ889" s="2"/>
      <c r="FK889" s="2"/>
      <c r="FL889" s="2"/>
      <c r="FM889" s="2"/>
      <c r="FN889" s="2"/>
      <c r="FO889" s="2"/>
      <c r="FP889" s="2"/>
      <c r="FQ889" s="2"/>
      <c r="FR889" s="2"/>
      <c r="FS889" s="2"/>
      <c r="FT889" s="2"/>
      <c r="FU889" s="2"/>
      <c r="FV889" s="2"/>
      <c r="FW889" s="2"/>
      <c r="FX889" s="2"/>
      <c r="FY889" s="2"/>
      <c r="FZ889" s="2"/>
      <c r="GA889" s="2"/>
      <c r="GB889" s="2"/>
      <c r="GC889" s="2"/>
      <c r="GD889" s="2"/>
      <c r="GE889" s="2"/>
      <c r="GF889" s="2"/>
      <c r="GG889" s="2"/>
      <c r="GH889" s="2"/>
      <c r="GI889" s="2"/>
      <c r="GJ889" s="2"/>
      <c r="GK889" s="2"/>
      <c r="GL889" s="2"/>
      <c r="GM889" s="2"/>
      <c r="GN889" s="2"/>
      <c r="GO889" s="2"/>
      <c r="GP889" s="2"/>
    </row>
    <row r="890" spans="6:198" s="1" customFormat="1" ht="12.75" customHeight="1">
      <c r="F890" s="81"/>
      <c r="G890" s="81"/>
      <c r="H890" s="81"/>
      <c r="I890" s="81"/>
      <c r="J890" s="81"/>
      <c r="K890" s="81"/>
      <c r="L890" s="81"/>
      <c r="M890" s="81"/>
      <c r="N890" s="81"/>
      <c r="O890" s="81"/>
      <c r="P890" s="81"/>
      <c r="Q890" s="81"/>
      <c r="R890" s="81"/>
      <c r="S890" s="81"/>
      <c r="T890" s="81"/>
      <c r="U890" s="81"/>
      <c r="V890" s="81"/>
      <c r="W890" s="81"/>
      <c r="X890" s="81"/>
      <c r="Y890" s="81"/>
      <c r="Z890" s="81"/>
      <c r="AA890" s="81"/>
      <c r="AB890" s="81"/>
      <c r="AC890" s="81"/>
      <c r="AD890" s="81"/>
      <c r="AE890" s="81"/>
      <c r="AF890" s="81"/>
      <c r="AG890" s="81"/>
      <c r="AH890" s="81"/>
      <c r="AI890" s="81"/>
      <c r="AJ890" s="81"/>
      <c r="AK890" s="81"/>
      <c r="AL890" s="81"/>
      <c r="AM890" s="81"/>
      <c r="AN890" s="81"/>
      <c r="AO890" s="81"/>
      <c r="AP890" s="81"/>
      <c r="AQ890" s="81"/>
      <c r="AR890" s="81"/>
      <c r="AS890" s="81"/>
      <c r="AT890" s="81"/>
      <c r="AU890" s="81"/>
      <c r="AV890" s="81"/>
      <c r="AW890" s="81"/>
      <c r="AX890" s="81"/>
      <c r="AY890" s="81"/>
      <c r="AZ890" s="81"/>
      <c r="BA890" s="81"/>
      <c r="BB890" s="81"/>
      <c r="BC890" s="81"/>
      <c r="BD890" s="81"/>
      <c r="BE890" s="81"/>
      <c r="BF890" s="81"/>
      <c r="BG890" s="81"/>
      <c r="BH890" s="81"/>
      <c r="BI890" s="81"/>
      <c r="BJ890" s="81"/>
      <c r="BK890" s="81"/>
      <c r="BR890" s="2"/>
      <c r="BS890" s="2"/>
      <c r="BT890" s="2"/>
      <c r="BU890" s="2"/>
      <c r="BV890" s="2"/>
      <c r="BW890" s="2"/>
      <c r="BX890" s="2"/>
      <c r="BY890" s="2"/>
      <c r="BZ890" s="2"/>
      <c r="CA890" s="2"/>
      <c r="CB890" s="2"/>
      <c r="CC890" s="2"/>
      <c r="CD890" s="2"/>
      <c r="CE890" s="2"/>
      <c r="CF890" s="2"/>
      <c r="CG890" s="2"/>
      <c r="CH890" s="2"/>
      <c r="CI890" s="2"/>
      <c r="CJ890" s="2"/>
      <c r="CK890" s="2"/>
      <c r="CL890" s="2"/>
      <c r="CM890" s="2"/>
      <c r="CN890" s="2"/>
      <c r="CO890" s="2"/>
      <c r="CP890" s="2"/>
      <c r="CQ890" s="2"/>
      <c r="CR890" s="2"/>
      <c r="CS890" s="2"/>
      <c r="CT890" s="2"/>
      <c r="CU890" s="2"/>
      <c r="CV890" s="2"/>
      <c r="CW890" s="2"/>
      <c r="CX890" s="2"/>
      <c r="CY890" s="2"/>
      <c r="CZ890" s="2"/>
      <c r="DA890" s="2"/>
      <c r="DB890" s="2"/>
      <c r="DC890" s="2"/>
      <c r="DD890" s="2"/>
      <c r="DE890" s="2"/>
      <c r="DF890" s="2"/>
      <c r="DG890" s="2"/>
      <c r="DH890" s="2"/>
      <c r="DI890" s="2"/>
      <c r="DJ890" s="2"/>
      <c r="DK890" s="2"/>
      <c r="DL890" s="2"/>
      <c r="DM890" s="2"/>
      <c r="DN890" s="2"/>
      <c r="DO890" s="2"/>
      <c r="DP890" s="2"/>
      <c r="DQ890" s="2"/>
      <c r="DR890" s="2"/>
      <c r="DS890" s="2"/>
      <c r="DT890" s="2"/>
      <c r="DU890" s="2"/>
      <c r="DV890" s="2"/>
      <c r="DW890" s="2"/>
      <c r="DX890" s="2"/>
      <c r="DY890" s="2"/>
      <c r="DZ890" s="2"/>
      <c r="EA890" s="2"/>
      <c r="EB890" s="2"/>
      <c r="EC890" s="2"/>
      <c r="ED890" s="2"/>
      <c r="EE890" s="2"/>
      <c r="EF890" s="2"/>
      <c r="EG890" s="2"/>
      <c r="EH890" s="2"/>
      <c r="EI890" s="2"/>
      <c r="EJ890" s="2"/>
      <c r="EK890" s="2"/>
      <c r="EL890" s="2"/>
      <c r="EM890" s="2"/>
      <c r="EN890" s="2"/>
      <c r="EO890" s="2"/>
      <c r="EP890" s="2"/>
      <c r="EQ890" s="2"/>
      <c r="ER890" s="2"/>
      <c r="ES890" s="2"/>
      <c r="ET890" s="2"/>
      <c r="EU890" s="2"/>
      <c r="EV890" s="2"/>
      <c r="EW890" s="2"/>
      <c r="EX890" s="2"/>
      <c r="EY890" s="2"/>
      <c r="EZ890" s="2"/>
      <c r="FA890" s="2"/>
      <c r="FB890" s="2"/>
      <c r="FC890" s="2"/>
      <c r="FD890" s="2"/>
      <c r="FE890" s="2"/>
      <c r="FF890" s="2"/>
      <c r="FG890" s="2"/>
      <c r="FH890" s="2"/>
      <c r="FI890" s="2"/>
      <c r="FJ890" s="2"/>
      <c r="FK890" s="2"/>
      <c r="FL890" s="2"/>
      <c r="FM890" s="2"/>
      <c r="FN890" s="2"/>
      <c r="FO890" s="2"/>
      <c r="FP890" s="2"/>
      <c r="FQ890" s="2"/>
      <c r="FR890" s="2"/>
      <c r="FS890" s="2"/>
      <c r="FT890" s="2"/>
      <c r="FU890" s="2"/>
      <c r="FV890" s="2"/>
      <c r="FW890" s="2"/>
      <c r="FX890" s="2"/>
      <c r="FY890" s="2"/>
      <c r="FZ890" s="2"/>
      <c r="GA890" s="2"/>
      <c r="GB890" s="2"/>
      <c r="GC890" s="2"/>
      <c r="GD890" s="2"/>
      <c r="GE890" s="2"/>
      <c r="GF890" s="2"/>
      <c r="GG890" s="2"/>
      <c r="GH890" s="2"/>
      <c r="GI890" s="2"/>
      <c r="GJ890" s="2"/>
      <c r="GK890" s="2"/>
      <c r="GL890" s="2"/>
      <c r="GM890" s="2"/>
      <c r="GN890" s="2"/>
      <c r="GO890" s="2"/>
      <c r="GP890" s="2"/>
    </row>
    <row r="891" spans="6:198" s="1" customFormat="1" ht="12.75" customHeight="1">
      <c r="F891" s="81"/>
      <c r="G891" s="81"/>
      <c r="H891" s="81"/>
      <c r="I891" s="81"/>
      <c r="J891" s="81"/>
      <c r="K891" s="81"/>
      <c r="L891" s="81"/>
      <c r="M891" s="81"/>
      <c r="N891" s="81"/>
      <c r="O891" s="81"/>
      <c r="P891" s="81"/>
      <c r="Q891" s="81"/>
      <c r="R891" s="81"/>
      <c r="S891" s="81"/>
      <c r="T891" s="81"/>
      <c r="U891" s="81"/>
      <c r="V891" s="81"/>
      <c r="W891" s="81"/>
      <c r="X891" s="81"/>
      <c r="Y891" s="81"/>
      <c r="Z891" s="81"/>
      <c r="AA891" s="81"/>
      <c r="AB891" s="81"/>
      <c r="AC891" s="81"/>
      <c r="AD891" s="81"/>
      <c r="AE891" s="81"/>
      <c r="AF891" s="81"/>
      <c r="AG891" s="81"/>
      <c r="AH891" s="792"/>
      <c r="AI891" s="792"/>
      <c r="AJ891" s="792"/>
      <c r="AK891" s="792"/>
      <c r="AL891" s="792"/>
      <c r="AM891" s="792"/>
      <c r="AN891" s="81"/>
      <c r="AO891" s="81"/>
      <c r="AP891" s="81"/>
      <c r="AQ891" s="792"/>
      <c r="AR891" s="792"/>
      <c r="AS891" s="792"/>
      <c r="AT891" s="792"/>
      <c r="AU891" s="792"/>
      <c r="AV891" s="792"/>
      <c r="AW891" s="81"/>
      <c r="AX891" s="81"/>
      <c r="AY891" s="81"/>
      <c r="AZ891" s="81"/>
      <c r="BA891" s="81"/>
      <c r="BB891" s="81"/>
      <c r="BC891" s="81"/>
      <c r="BD891" s="81"/>
      <c r="BE891" s="81"/>
      <c r="BF891" s="81"/>
      <c r="BG891" s="81"/>
      <c r="BH891" s="81"/>
      <c r="BI891" s="81"/>
      <c r="BJ891" s="81"/>
      <c r="BK891" s="81"/>
      <c r="BR891" s="2"/>
      <c r="BS891" s="2"/>
      <c r="BT891" s="2"/>
      <c r="BU891" s="2"/>
      <c r="BV891" s="2"/>
      <c r="BW891" s="2"/>
      <c r="BX891" s="2"/>
      <c r="BY891" s="2"/>
      <c r="BZ891" s="2"/>
      <c r="CA891" s="2"/>
      <c r="CB891" s="2"/>
      <c r="CC891" s="2"/>
      <c r="CD891" s="2"/>
      <c r="CE891" s="2"/>
      <c r="CF891" s="2"/>
      <c r="CG891" s="2"/>
      <c r="CH891" s="2"/>
      <c r="CI891" s="2"/>
      <c r="CJ891" s="2"/>
      <c r="CK891" s="2"/>
      <c r="CL891" s="2"/>
      <c r="CM891" s="2"/>
      <c r="CN891" s="2"/>
      <c r="CO891" s="2"/>
      <c r="CP891" s="2"/>
      <c r="CQ891" s="2"/>
      <c r="CR891" s="2"/>
      <c r="CS891" s="2"/>
      <c r="CT891" s="2"/>
      <c r="CU891" s="2"/>
      <c r="CV891" s="2"/>
      <c r="CW891" s="2"/>
      <c r="CX891" s="2"/>
      <c r="CY891" s="2"/>
      <c r="CZ891" s="2"/>
      <c r="DA891" s="2"/>
      <c r="DB891" s="2"/>
      <c r="DC891" s="2"/>
      <c r="DD891" s="2"/>
      <c r="DE891" s="2"/>
      <c r="DF891" s="2"/>
      <c r="DG891" s="2"/>
      <c r="DH891" s="2"/>
      <c r="DI891" s="2"/>
      <c r="DJ891" s="2"/>
      <c r="DK891" s="2"/>
      <c r="DL891" s="2"/>
      <c r="DM891" s="2"/>
      <c r="DN891" s="2"/>
      <c r="DO891" s="2"/>
      <c r="DP891" s="2"/>
      <c r="DQ891" s="2"/>
      <c r="DR891" s="2"/>
      <c r="DS891" s="2"/>
      <c r="DT891" s="2"/>
      <c r="DU891" s="2"/>
      <c r="DV891" s="2"/>
      <c r="DW891" s="2"/>
      <c r="DX891" s="2"/>
      <c r="DY891" s="2"/>
      <c r="DZ891" s="2"/>
      <c r="EA891" s="2"/>
      <c r="EB891" s="2"/>
      <c r="EC891" s="2"/>
      <c r="ED891" s="2"/>
      <c r="EE891" s="2"/>
      <c r="EF891" s="2"/>
      <c r="EG891" s="2"/>
      <c r="EH891" s="2"/>
      <c r="EI891" s="2"/>
      <c r="EJ891" s="2"/>
      <c r="EK891" s="2"/>
      <c r="EL891" s="2"/>
      <c r="EM891" s="2"/>
      <c r="EN891" s="2"/>
      <c r="EO891" s="2"/>
      <c r="EP891" s="2"/>
      <c r="EQ891" s="2"/>
      <c r="ER891" s="2"/>
      <c r="ES891" s="2"/>
      <c r="ET891" s="2"/>
      <c r="EU891" s="2"/>
      <c r="EV891" s="2"/>
      <c r="EW891" s="2"/>
      <c r="EX891" s="2"/>
      <c r="EY891" s="2"/>
      <c r="EZ891" s="2"/>
      <c r="FA891" s="2"/>
      <c r="FB891" s="2"/>
      <c r="FC891" s="2"/>
      <c r="FD891" s="2"/>
      <c r="FE891" s="2"/>
      <c r="FF891" s="2"/>
      <c r="FG891" s="2"/>
      <c r="FH891" s="2"/>
      <c r="FI891" s="2"/>
      <c r="FJ891" s="2"/>
      <c r="FK891" s="2"/>
      <c r="FL891" s="2"/>
      <c r="FM891" s="2"/>
      <c r="FN891" s="2"/>
      <c r="FO891" s="2"/>
      <c r="FP891" s="2"/>
      <c r="FQ891" s="2"/>
      <c r="FR891" s="2"/>
      <c r="FS891" s="2"/>
      <c r="FT891" s="2"/>
      <c r="FU891" s="2"/>
      <c r="FV891" s="2"/>
      <c r="FW891" s="2"/>
      <c r="FX891" s="2"/>
      <c r="FY891" s="2"/>
      <c r="FZ891" s="2"/>
      <c r="GA891" s="2"/>
      <c r="GB891" s="2"/>
      <c r="GC891" s="2"/>
      <c r="GD891" s="2"/>
      <c r="GE891" s="2"/>
      <c r="GF891" s="2"/>
      <c r="GG891" s="2"/>
      <c r="GH891" s="2"/>
      <c r="GI891" s="2"/>
      <c r="GJ891" s="2"/>
      <c r="GK891" s="2"/>
      <c r="GL891" s="2"/>
      <c r="GM891" s="2"/>
      <c r="GN891" s="2"/>
      <c r="GO891" s="2"/>
      <c r="GP891" s="2"/>
    </row>
    <row r="892" spans="6:198" s="1" customFormat="1" ht="12.75" customHeight="1">
      <c r="F892" s="81"/>
      <c r="G892" s="81"/>
      <c r="H892" s="81"/>
      <c r="I892" s="81"/>
      <c r="J892" s="81"/>
      <c r="K892" s="81"/>
      <c r="L892" s="81"/>
      <c r="M892" s="81"/>
      <c r="N892" s="81"/>
      <c r="O892" s="81"/>
      <c r="P892" s="81"/>
      <c r="Q892" s="81"/>
      <c r="R892" s="81"/>
      <c r="S892" s="81"/>
      <c r="T892" s="81"/>
      <c r="U892" s="81"/>
      <c r="V892" s="81"/>
      <c r="W892" s="81"/>
      <c r="X892" s="81"/>
      <c r="Y892" s="81"/>
      <c r="Z892" s="81"/>
      <c r="AA892" s="81"/>
      <c r="AB892" s="81"/>
      <c r="AC892" s="81"/>
      <c r="AD892" s="81"/>
      <c r="AE892" s="81"/>
      <c r="AF892" s="81"/>
      <c r="AG892" s="81"/>
      <c r="AH892" s="792"/>
      <c r="AI892" s="792"/>
      <c r="AJ892" s="792"/>
      <c r="AK892" s="792"/>
      <c r="AL892" s="792"/>
      <c r="AM892" s="792"/>
      <c r="AN892" s="81"/>
      <c r="AO892" s="81"/>
      <c r="AP892" s="81"/>
      <c r="AQ892" s="792"/>
      <c r="AR892" s="792"/>
      <c r="AS892" s="792"/>
      <c r="AT892" s="792"/>
      <c r="AU892" s="792"/>
      <c r="AV892" s="792"/>
      <c r="AW892" s="81"/>
      <c r="AX892" s="81"/>
      <c r="AY892" s="81"/>
      <c r="AZ892" s="81"/>
      <c r="BA892" s="81"/>
      <c r="BB892" s="81"/>
      <c r="BC892" s="81"/>
      <c r="BD892" s="81"/>
      <c r="BE892" s="81"/>
      <c r="BF892" s="81"/>
      <c r="BG892" s="81"/>
      <c r="BH892" s="81"/>
      <c r="BI892" s="81"/>
      <c r="BJ892" s="81"/>
      <c r="BK892" s="81"/>
      <c r="BR892" s="2"/>
      <c r="BS892" s="2"/>
      <c r="BT892" s="2"/>
      <c r="BU892" s="2"/>
      <c r="BV892" s="2"/>
      <c r="BW892" s="2"/>
      <c r="BX892" s="2"/>
      <c r="BY892" s="2"/>
      <c r="BZ892" s="2"/>
      <c r="CA892" s="2"/>
      <c r="CB892" s="2"/>
      <c r="CC892" s="2"/>
      <c r="CD892" s="2"/>
      <c r="CE892" s="2"/>
      <c r="CF892" s="2"/>
      <c r="CG892" s="2"/>
      <c r="CH892" s="2"/>
      <c r="CI892" s="2"/>
      <c r="CJ892" s="2"/>
      <c r="CK892" s="2"/>
      <c r="CL892" s="2"/>
      <c r="CM892" s="2"/>
      <c r="CN892" s="2"/>
      <c r="CO892" s="2"/>
      <c r="CP892" s="2"/>
      <c r="CQ892" s="2"/>
      <c r="CR892" s="2"/>
      <c r="CS892" s="2"/>
      <c r="CT892" s="2"/>
      <c r="CU892" s="2"/>
      <c r="CV892" s="2"/>
      <c r="CW892" s="2"/>
      <c r="CX892" s="2"/>
      <c r="CY892" s="2"/>
      <c r="CZ892" s="2"/>
      <c r="DA892" s="2"/>
      <c r="DB892" s="2"/>
      <c r="DC892" s="2"/>
      <c r="DD892" s="2"/>
      <c r="DE892" s="2"/>
      <c r="DF892" s="2"/>
      <c r="DG892" s="2"/>
      <c r="DH892" s="2"/>
      <c r="DI892" s="2"/>
      <c r="DJ892" s="2"/>
      <c r="DK892" s="2"/>
      <c r="DL892" s="2"/>
      <c r="DM892" s="2"/>
      <c r="DN892" s="2"/>
      <c r="DO892" s="2"/>
      <c r="DP892" s="2"/>
      <c r="DQ892" s="2"/>
      <c r="DR892" s="2"/>
      <c r="DS892" s="2"/>
      <c r="DT892" s="2"/>
      <c r="DU892" s="2"/>
      <c r="DV892" s="2"/>
      <c r="DW892" s="2"/>
      <c r="DX892" s="2"/>
      <c r="DY892" s="2"/>
      <c r="DZ892" s="2"/>
      <c r="EA892" s="2"/>
      <c r="EB892" s="2"/>
      <c r="EC892" s="2"/>
      <c r="ED892" s="2"/>
      <c r="EE892" s="2"/>
      <c r="EF892" s="2"/>
      <c r="EG892" s="2"/>
      <c r="EH892" s="2"/>
      <c r="EI892" s="2"/>
      <c r="EJ892" s="2"/>
      <c r="EK892" s="2"/>
      <c r="EL892" s="2"/>
      <c r="EM892" s="2"/>
      <c r="EN892" s="2"/>
      <c r="EO892" s="2"/>
      <c r="EP892" s="2"/>
      <c r="EQ892" s="2"/>
      <c r="ER892" s="2"/>
      <c r="ES892" s="2"/>
      <c r="ET892" s="2"/>
      <c r="EU892" s="2"/>
      <c r="EV892" s="2"/>
      <c r="EW892" s="2"/>
      <c r="EX892" s="2"/>
      <c r="EY892" s="2"/>
      <c r="EZ892" s="2"/>
      <c r="FA892" s="2"/>
      <c r="FB892" s="2"/>
      <c r="FC892" s="2"/>
      <c r="FD892" s="2"/>
      <c r="FE892" s="2"/>
      <c r="FF892" s="2"/>
      <c r="FG892" s="2"/>
      <c r="FH892" s="2"/>
      <c r="FI892" s="2"/>
      <c r="FJ892" s="2"/>
      <c r="FK892" s="2"/>
      <c r="FL892" s="2"/>
      <c r="FM892" s="2"/>
      <c r="FN892" s="2"/>
      <c r="FO892" s="2"/>
      <c r="FP892" s="2"/>
      <c r="FQ892" s="2"/>
      <c r="FR892" s="2"/>
      <c r="FS892" s="2"/>
      <c r="FT892" s="2"/>
      <c r="FU892" s="2"/>
      <c r="FV892" s="2"/>
      <c r="FW892" s="2"/>
      <c r="FX892" s="2"/>
      <c r="FY892" s="2"/>
      <c r="FZ892" s="2"/>
      <c r="GA892" s="2"/>
      <c r="GB892" s="2"/>
      <c r="GC892" s="2"/>
      <c r="GD892" s="2"/>
      <c r="GE892" s="2"/>
      <c r="GF892" s="2"/>
      <c r="GG892" s="2"/>
      <c r="GH892" s="2"/>
      <c r="GI892" s="2"/>
      <c r="GJ892" s="2"/>
      <c r="GK892" s="2"/>
      <c r="GL892" s="2"/>
      <c r="GM892" s="2"/>
      <c r="GN892" s="2"/>
      <c r="GO892" s="2"/>
      <c r="GP892" s="2"/>
    </row>
    <row r="893" spans="6:198" s="1" customFormat="1" ht="12.75" customHeight="1">
      <c r="F893" s="81"/>
      <c r="G893" s="81"/>
      <c r="H893" s="81"/>
      <c r="I893" s="9"/>
      <c r="J893" s="9"/>
      <c r="K893" s="9"/>
      <c r="L893" s="9"/>
      <c r="M893" s="9"/>
      <c r="N893" s="9"/>
      <c r="O893" s="9"/>
      <c r="P893" s="9"/>
      <c r="Q893" s="9"/>
      <c r="R893" s="9"/>
      <c r="S893" s="9"/>
      <c r="T893" s="9"/>
      <c r="U893" s="9"/>
      <c r="V893" s="9"/>
      <c r="W893" s="9"/>
      <c r="X893" s="9"/>
      <c r="Y893" s="9"/>
      <c r="Z893" s="9"/>
      <c r="AA893" s="9"/>
      <c r="AB893" s="9"/>
      <c r="AC893" s="9"/>
      <c r="AD893" s="9"/>
      <c r="AE893" s="9"/>
      <c r="AF893" s="9"/>
      <c r="AG893" s="9"/>
      <c r="AH893" s="9"/>
      <c r="AI893" s="9"/>
      <c r="AJ893" s="9"/>
      <c r="AK893" s="9"/>
      <c r="AL893" s="9"/>
      <c r="AM893" s="9"/>
      <c r="AN893" s="9"/>
      <c r="AO893" s="9"/>
      <c r="AP893" s="9"/>
      <c r="AQ893" s="9"/>
      <c r="AR893" s="9"/>
      <c r="AS893" s="9"/>
      <c r="AT893" s="9"/>
      <c r="AU893" s="9"/>
      <c r="AV893" s="9"/>
      <c r="AW893" s="9"/>
      <c r="AX893" s="9"/>
      <c r="AY893" s="9"/>
      <c r="AZ893" s="9"/>
      <c r="BA893" s="9"/>
      <c r="BB893" s="9"/>
      <c r="BC893" s="9"/>
      <c r="BD893" s="9"/>
      <c r="BE893" s="9"/>
      <c r="BF893" s="9"/>
      <c r="BG893" s="9"/>
      <c r="BH893" s="81"/>
      <c r="BI893" s="81"/>
      <c r="BJ893" s="81"/>
      <c r="BK893" s="81"/>
      <c r="BR893" s="2"/>
      <c r="BS893" s="2"/>
      <c r="BT893" s="2"/>
      <c r="BU893" s="2"/>
      <c r="BV893" s="2"/>
      <c r="BW893" s="2"/>
      <c r="BX893" s="2"/>
      <c r="BY893" s="2"/>
      <c r="BZ893" s="2"/>
      <c r="CA893" s="2"/>
      <c r="CB893" s="2"/>
      <c r="CC893" s="2"/>
      <c r="CD893" s="2"/>
      <c r="CE893" s="2"/>
      <c r="CF893" s="2"/>
      <c r="CG893" s="2"/>
      <c r="CH893" s="2"/>
      <c r="CI893" s="2"/>
      <c r="CJ893" s="2"/>
      <c r="CK893" s="2"/>
      <c r="CL893" s="2"/>
      <c r="CM893" s="2"/>
      <c r="CN893" s="2"/>
      <c r="CO893" s="2"/>
      <c r="CP893" s="2"/>
      <c r="CQ893" s="2"/>
      <c r="CR893" s="2"/>
      <c r="CS893" s="2"/>
      <c r="CT893" s="2"/>
      <c r="CU893" s="2"/>
      <c r="CV893" s="2"/>
      <c r="CW893" s="2"/>
      <c r="CX893" s="2"/>
      <c r="CY893" s="2"/>
      <c r="CZ893" s="2"/>
      <c r="DA893" s="2"/>
      <c r="DB893" s="2"/>
      <c r="DC893" s="2"/>
      <c r="DD893" s="2"/>
      <c r="DE893" s="2"/>
      <c r="DF893" s="2"/>
      <c r="DG893" s="2"/>
      <c r="DH893" s="2"/>
      <c r="DI893" s="2"/>
      <c r="DJ893" s="2"/>
      <c r="DK893" s="2"/>
      <c r="DL893" s="2"/>
      <c r="DM893" s="2"/>
      <c r="DN893" s="2"/>
      <c r="DO893" s="2"/>
      <c r="DP893" s="2"/>
      <c r="DQ893" s="2"/>
      <c r="DR893" s="2"/>
      <c r="DS893" s="2"/>
      <c r="DT893" s="2"/>
      <c r="DU893" s="2"/>
      <c r="DV893" s="2"/>
      <c r="DW893" s="2"/>
      <c r="DX893" s="2"/>
      <c r="DY893" s="2"/>
      <c r="DZ893" s="2"/>
      <c r="EA893" s="2"/>
      <c r="EB893" s="2"/>
      <c r="EC893" s="2"/>
      <c r="ED893" s="2"/>
      <c r="EE893" s="2"/>
      <c r="EF893" s="2"/>
      <c r="EG893" s="2"/>
      <c r="EH893" s="2"/>
      <c r="EI893" s="2"/>
      <c r="EJ893" s="2"/>
      <c r="EK893" s="2"/>
      <c r="EL893" s="2"/>
      <c r="EM893" s="2"/>
      <c r="EN893" s="2"/>
      <c r="EO893" s="2"/>
      <c r="EP893" s="2"/>
      <c r="EQ893" s="2"/>
      <c r="ER893" s="2"/>
      <c r="ES893" s="2"/>
      <c r="ET893" s="2"/>
      <c r="EU893" s="2"/>
      <c r="EV893" s="2"/>
      <c r="EW893" s="2"/>
      <c r="EX893" s="2"/>
      <c r="EY893" s="2"/>
      <c r="EZ893" s="2"/>
      <c r="FA893" s="2"/>
      <c r="FB893" s="2"/>
      <c r="FC893" s="2"/>
      <c r="FD893" s="2"/>
      <c r="FE893" s="2"/>
      <c r="FF893" s="2"/>
      <c r="FG893" s="2"/>
      <c r="FH893" s="2"/>
      <c r="FI893" s="2"/>
      <c r="FJ893" s="2"/>
      <c r="FK893" s="2"/>
      <c r="FL893" s="2"/>
      <c r="FM893" s="2"/>
      <c r="FN893" s="2"/>
      <c r="FO893" s="2"/>
      <c r="FP893" s="2"/>
      <c r="FQ893" s="2"/>
      <c r="FR893" s="2"/>
      <c r="FS893" s="2"/>
      <c r="FT893" s="2"/>
      <c r="FU893" s="2"/>
      <c r="FV893" s="2"/>
      <c r="FW893" s="2"/>
      <c r="FX893" s="2"/>
      <c r="FY893" s="2"/>
      <c r="FZ893" s="2"/>
      <c r="GA893" s="2"/>
      <c r="GB893" s="2"/>
      <c r="GC893" s="2"/>
      <c r="GD893" s="2"/>
      <c r="GE893" s="2"/>
      <c r="GF893" s="2"/>
      <c r="GG893" s="2"/>
      <c r="GH893" s="2"/>
      <c r="GI893" s="2"/>
      <c r="GJ893" s="2"/>
      <c r="GK893" s="2"/>
      <c r="GL893" s="2"/>
      <c r="GM893" s="2"/>
      <c r="GN893" s="2"/>
      <c r="GO893" s="2"/>
      <c r="GP893" s="2"/>
    </row>
    <row r="894" spans="6:198" s="1" customFormat="1" ht="12.75" customHeight="1">
      <c r="F894" s="81"/>
      <c r="G894" s="81"/>
      <c r="H894" s="81"/>
      <c r="I894" s="9"/>
      <c r="J894" s="9"/>
      <c r="K894" s="9"/>
      <c r="L894" s="9"/>
      <c r="M894" s="9"/>
      <c r="N894" s="9"/>
      <c r="O894" s="9"/>
      <c r="P894" s="9"/>
      <c r="Q894" s="9"/>
      <c r="R894" s="9"/>
      <c r="S894" s="9"/>
      <c r="T894" s="9"/>
      <c r="U894" s="9"/>
      <c r="V894" s="9"/>
      <c r="W894" s="9"/>
      <c r="X894" s="9"/>
      <c r="Y894" s="9"/>
      <c r="Z894" s="9"/>
      <c r="AA894" s="9"/>
      <c r="AB894" s="9"/>
      <c r="AC894" s="9"/>
      <c r="AD894" s="9"/>
      <c r="AE894" s="9"/>
      <c r="AF894" s="9"/>
      <c r="AG894" s="9"/>
      <c r="AH894" s="9"/>
      <c r="AI894" s="9"/>
      <c r="AJ894" s="9"/>
      <c r="AK894" s="9"/>
      <c r="AL894" s="9"/>
      <c r="AM894" s="9"/>
      <c r="AN894" s="9"/>
      <c r="AO894" s="9"/>
      <c r="AP894" s="9"/>
      <c r="AQ894" s="9"/>
      <c r="AR894" s="9"/>
      <c r="AS894" s="9"/>
      <c r="AT894" s="9"/>
      <c r="AU894" s="9"/>
      <c r="AV894" s="9"/>
      <c r="AW894" s="9"/>
      <c r="AX894" s="9"/>
      <c r="AY894" s="9"/>
      <c r="AZ894" s="9"/>
      <c r="BA894" s="9"/>
      <c r="BB894" s="9"/>
      <c r="BC894" s="9"/>
      <c r="BD894" s="9"/>
      <c r="BE894" s="9"/>
      <c r="BF894" s="9"/>
      <c r="BG894" s="9"/>
      <c r="BH894" s="81"/>
      <c r="BI894" s="81"/>
      <c r="BJ894" s="81"/>
      <c r="BK894" s="81"/>
      <c r="BR894" s="2"/>
      <c r="BS894" s="2"/>
      <c r="BT894" s="2"/>
      <c r="BU894" s="2"/>
      <c r="BV894" s="2"/>
      <c r="BW894" s="2"/>
      <c r="BX894" s="2"/>
      <c r="BY894" s="2"/>
      <c r="BZ894" s="2"/>
      <c r="CA894" s="2"/>
      <c r="CB894" s="2"/>
      <c r="CC894" s="2"/>
      <c r="CD894" s="2"/>
      <c r="CE894" s="2"/>
      <c r="CF894" s="2"/>
      <c r="CG894" s="2"/>
      <c r="CH894" s="2"/>
      <c r="CI894" s="2"/>
      <c r="CJ894" s="2"/>
      <c r="CK894" s="2"/>
      <c r="CL894" s="2"/>
      <c r="CM894" s="2"/>
      <c r="CN894" s="2"/>
      <c r="CO894" s="2"/>
      <c r="CP894" s="2"/>
      <c r="CQ894" s="2"/>
      <c r="CR894" s="2"/>
      <c r="CS894" s="2"/>
      <c r="CT894" s="2"/>
      <c r="CU894" s="2"/>
      <c r="CV894" s="2"/>
      <c r="CW894" s="2"/>
      <c r="CX894" s="2"/>
      <c r="CY894" s="2"/>
      <c r="CZ894" s="2"/>
      <c r="DA894" s="2"/>
      <c r="DB894" s="2"/>
      <c r="DC894" s="2"/>
      <c r="DD894" s="2"/>
      <c r="DE894" s="2"/>
      <c r="DF894" s="2"/>
      <c r="DG894" s="2"/>
      <c r="DH894" s="2"/>
      <c r="DI894" s="2"/>
      <c r="DJ894" s="2"/>
      <c r="DK894" s="2"/>
      <c r="DL894" s="2"/>
      <c r="DM894" s="2"/>
      <c r="DN894" s="2"/>
      <c r="DO894" s="2"/>
      <c r="DP894" s="2"/>
      <c r="DQ894" s="2"/>
      <c r="DR894" s="2"/>
      <c r="DS894" s="2"/>
      <c r="DT894" s="2"/>
      <c r="DU894" s="2"/>
      <c r="DV894" s="2"/>
      <c r="DW894" s="2"/>
      <c r="DX894" s="2"/>
      <c r="DY894" s="2"/>
      <c r="DZ894" s="2"/>
      <c r="EA894" s="2"/>
      <c r="EB894" s="2"/>
      <c r="EC894" s="2"/>
      <c r="ED894" s="2"/>
      <c r="EE894" s="2"/>
      <c r="EF894" s="2"/>
      <c r="EG894" s="2"/>
      <c r="EH894" s="2"/>
      <c r="EI894" s="2"/>
      <c r="EJ894" s="2"/>
      <c r="EK894" s="2"/>
      <c r="EL894" s="2"/>
      <c r="EM894" s="2"/>
      <c r="EN894" s="2"/>
      <c r="EO894" s="2"/>
      <c r="EP894" s="2"/>
      <c r="EQ894" s="2"/>
      <c r="ER894" s="2"/>
      <c r="ES894" s="2"/>
      <c r="ET894" s="2"/>
      <c r="EU894" s="2"/>
      <c r="EV894" s="2"/>
      <c r="EW894" s="2"/>
      <c r="EX894" s="2"/>
      <c r="EY894" s="2"/>
      <c r="EZ894" s="2"/>
      <c r="FA894" s="2"/>
      <c r="FB894" s="2"/>
      <c r="FC894" s="2"/>
      <c r="FD894" s="2"/>
      <c r="FE894" s="2"/>
      <c r="FF894" s="2"/>
      <c r="FG894" s="2"/>
      <c r="FH894" s="2"/>
      <c r="FI894" s="2"/>
      <c r="FJ894" s="2"/>
      <c r="FK894" s="2"/>
      <c r="FL894" s="2"/>
      <c r="FM894" s="2"/>
      <c r="FN894" s="2"/>
      <c r="FO894" s="2"/>
      <c r="FP894" s="2"/>
      <c r="FQ894" s="2"/>
      <c r="FR894" s="2"/>
      <c r="FS894" s="2"/>
      <c r="FT894" s="2"/>
      <c r="FU894" s="2"/>
      <c r="FV894" s="2"/>
      <c r="FW894" s="2"/>
      <c r="FX894" s="2"/>
      <c r="FY894" s="2"/>
      <c r="FZ894" s="2"/>
      <c r="GA894" s="2"/>
      <c r="GB894" s="2"/>
      <c r="GC894" s="2"/>
      <c r="GD894" s="2"/>
      <c r="GE894" s="2"/>
      <c r="GF894" s="2"/>
      <c r="GG894" s="2"/>
      <c r="GH894" s="2"/>
      <c r="GI894" s="2"/>
      <c r="GJ894" s="2"/>
      <c r="GK894" s="2"/>
      <c r="GL894" s="2"/>
      <c r="GM894" s="2"/>
      <c r="GN894" s="2"/>
      <c r="GO894" s="2"/>
      <c r="GP894" s="2"/>
    </row>
    <row r="895" spans="6:198" s="1" customFormat="1" ht="12.75" customHeight="1">
      <c r="F895" s="81"/>
      <c r="G895" s="81"/>
      <c r="H895" s="81"/>
      <c r="I895" s="81"/>
      <c r="J895" s="81"/>
      <c r="K895" s="81"/>
      <c r="L895" s="81"/>
      <c r="M895" s="81"/>
      <c r="N895" s="81"/>
      <c r="O895" s="81"/>
      <c r="P895" s="81"/>
      <c r="Q895" s="81"/>
      <c r="R895" s="81"/>
      <c r="S895" s="81"/>
      <c r="T895" s="81"/>
      <c r="U895" s="81"/>
      <c r="V895" s="81"/>
      <c r="W895" s="81"/>
      <c r="X895" s="81"/>
      <c r="Y895" s="81"/>
      <c r="Z895" s="81"/>
      <c r="AA895" s="81"/>
      <c r="AB895" s="81"/>
      <c r="AC895" s="81"/>
      <c r="AD895" s="81"/>
      <c r="AE895" s="81"/>
      <c r="AF895" s="81"/>
      <c r="AG895" s="81"/>
      <c r="AH895" s="81"/>
      <c r="AI895" s="81"/>
      <c r="AJ895" s="81"/>
      <c r="AK895" s="81"/>
      <c r="AL895" s="81"/>
      <c r="AM895" s="81"/>
      <c r="AN895" s="71"/>
      <c r="AO895" s="71"/>
      <c r="AP895" s="427" t="s">
        <v>372</v>
      </c>
      <c r="AQ895" s="71"/>
      <c r="AR895" s="71"/>
      <c r="AS895" s="71"/>
      <c r="AT895" s="81"/>
      <c r="AU895" s="805">
        <f>AH886</f>
        <v>43181</v>
      </c>
      <c r="AV895" s="806"/>
      <c r="AW895" s="806"/>
      <c r="AX895" s="806"/>
      <c r="AY895" s="806"/>
      <c r="AZ895" s="806"/>
      <c r="BA895" s="81"/>
      <c r="BB895" s="788" t="str">
        <f>AQ886</f>
        <v>Not Applicable</v>
      </c>
      <c r="BC895" s="788"/>
      <c r="BD895" s="788"/>
      <c r="BE895" s="788"/>
      <c r="BF895" s="788"/>
      <c r="BG895" s="788"/>
      <c r="BH895" s="81"/>
      <c r="BI895" s="81"/>
      <c r="BJ895" s="81"/>
      <c r="BK895" s="81"/>
      <c r="BL895" s="428"/>
      <c r="BM895" s="428"/>
      <c r="BN895" s="428"/>
      <c r="BR895" s="2"/>
      <c r="BS895" s="2"/>
      <c r="BT895" s="2"/>
      <c r="BU895" s="2"/>
      <c r="BV895" s="2"/>
      <c r="BW895" s="2"/>
      <c r="BX895" s="2"/>
      <c r="BY895" s="2"/>
      <c r="BZ895" s="2"/>
      <c r="CA895" s="2"/>
      <c r="CB895" s="2"/>
      <c r="CC895" s="2"/>
      <c r="CD895" s="2"/>
      <c r="CE895" s="2"/>
      <c r="CF895" s="2"/>
      <c r="CG895" s="2"/>
      <c r="CH895" s="2"/>
      <c r="CI895" s="2"/>
      <c r="CJ895" s="2"/>
      <c r="CK895" s="2"/>
      <c r="CL895" s="2"/>
      <c r="CM895" s="2"/>
      <c r="CN895" s="2"/>
      <c r="CO895" s="2"/>
      <c r="CP895" s="2"/>
      <c r="CQ895" s="2"/>
      <c r="CR895" s="2"/>
      <c r="CS895" s="2"/>
      <c r="CT895" s="2"/>
      <c r="CU895" s="2"/>
      <c r="CV895" s="2"/>
      <c r="CW895" s="2"/>
      <c r="CX895" s="2"/>
      <c r="CY895" s="2"/>
      <c r="CZ895" s="2"/>
      <c r="DA895" s="2"/>
      <c r="DB895" s="2"/>
      <c r="DC895" s="2"/>
      <c r="DD895" s="2"/>
      <c r="DE895" s="2"/>
      <c r="DF895" s="2"/>
      <c r="DG895" s="2"/>
      <c r="DH895" s="2"/>
      <c r="DI895" s="2"/>
      <c r="DJ895" s="2"/>
      <c r="DK895" s="2"/>
      <c r="DL895" s="2"/>
      <c r="DM895" s="2"/>
      <c r="DN895" s="2"/>
      <c r="DO895" s="2"/>
      <c r="DP895" s="2"/>
      <c r="DQ895" s="2"/>
      <c r="DR895" s="2"/>
      <c r="DS895" s="2"/>
      <c r="DT895" s="2"/>
      <c r="DU895" s="2"/>
      <c r="DV895" s="2"/>
      <c r="DW895" s="2"/>
      <c r="DX895" s="2"/>
      <c r="DY895" s="2"/>
      <c r="DZ895" s="2"/>
      <c r="EA895" s="2"/>
      <c r="EB895" s="2"/>
      <c r="EC895" s="2"/>
      <c r="ED895" s="2"/>
      <c r="EE895" s="2"/>
      <c r="EF895" s="2"/>
      <c r="EG895" s="2"/>
      <c r="EH895" s="2"/>
      <c r="EI895" s="2"/>
      <c r="EJ895" s="2"/>
      <c r="EK895" s="2"/>
      <c r="EL895" s="2"/>
      <c r="EM895" s="2"/>
      <c r="EN895" s="2"/>
      <c r="EO895" s="2"/>
      <c r="EP895" s="2"/>
      <c r="EQ895" s="2"/>
      <c r="ER895" s="2"/>
      <c r="ES895" s="2"/>
      <c r="ET895" s="2"/>
      <c r="EU895" s="2"/>
      <c r="EV895" s="2"/>
      <c r="EW895" s="2"/>
      <c r="EX895" s="2"/>
      <c r="EY895" s="2"/>
      <c r="EZ895" s="2"/>
      <c r="FA895" s="2"/>
      <c r="FB895" s="2"/>
      <c r="FC895" s="2"/>
      <c r="FD895" s="2"/>
      <c r="FE895" s="2"/>
      <c r="FF895" s="2"/>
      <c r="FG895" s="2"/>
      <c r="FH895" s="2"/>
      <c r="FI895" s="2"/>
      <c r="FJ895" s="2"/>
      <c r="FK895" s="2"/>
      <c r="FL895" s="2"/>
      <c r="FM895" s="2"/>
      <c r="FN895" s="2"/>
      <c r="FO895" s="2"/>
      <c r="FP895" s="2"/>
      <c r="FQ895" s="2"/>
      <c r="FR895" s="2"/>
      <c r="FS895" s="2"/>
      <c r="FT895" s="2"/>
      <c r="FU895" s="2"/>
      <c r="FV895" s="2"/>
      <c r="FW895" s="2"/>
      <c r="FX895" s="2"/>
      <c r="FY895" s="2"/>
      <c r="FZ895" s="2"/>
      <c r="GA895" s="2"/>
      <c r="GB895" s="2"/>
      <c r="GC895" s="2"/>
      <c r="GD895" s="2"/>
      <c r="GE895" s="2"/>
      <c r="GF895" s="2"/>
      <c r="GG895" s="2"/>
      <c r="GH895" s="2"/>
      <c r="GI895" s="2"/>
      <c r="GJ895" s="2"/>
      <c r="GK895" s="2"/>
      <c r="GL895" s="2"/>
      <c r="GM895" s="2"/>
      <c r="GN895" s="2"/>
      <c r="GO895" s="2"/>
      <c r="GP895" s="2"/>
    </row>
    <row r="896" spans="6:198" s="1" customFormat="1" ht="12.75" customHeight="1">
      <c r="F896" s="81"/>
      <c r="G896" s="81"/>
      <c r="H896" s="81"/>
      <c r="I896" s="81"/>
      <c r="J896" s="81"/>
      <c r="K896" s="81"/>
      <c r="L896" s="81"/>
      <c r="M896" s="81"/>
      <c r="N896" s="81"/>
      <c r="O896" s="81"/>
      <c r="P896" s="81"/>
      <c r="Q896" s="81"/>
      <c r="R896" s="81"/>
      <c r="S896" s="81"/>
      <c r="T896" s="81"/>
      <c r="U896" s="81"/>
      <c r="V896" s="81"/>
      <c r="W896" s="81"/>
      <c r="X896" s="81"/>
      <c r="Y896" s="81"/>
      <c r="Z896" s="81"/>
      <c r="AA896" s="81"/>
      <c r="AB896" s="81"/>
      <c r="AC896" s="81"/>
      <c r="AD896" s="81"/>
      <c r="AE896" s="81"/>
      <c r="AF896" s="81"/>
      <c r="AG896" s="81"/>
      <c r="AH896" s="81"/>
      <c r="AI896" s="81"/>
      <c r="AJ896" s="81"/>
      <c r="AK896" s="81"/>
      <c r="AL896" s="81"/>
      <c r="AM896" s="81"/>
      <c r="AN896" s="81"/>
      <c r="AO896" s="81"/>
      <c r="AP896" s="81"/>
      <c r="AQ896" s="81"/>
      <c r="AR896" s="81"/>
      <c r="AS896" s="81"/>
      <c r="AT896" s="81"/>
      <c r="AU896" s="81"/>
      <c r="AV896" s="81"/>
      <c r="AW896" s="81"/>
      <c r="AX896" s="81"/>
      <c r="AY896" s="81"/>
      <c r="AZ896" s="81"/>
      <c r="BA896" s="81"/>
      <c r="BB896" s="81"/>
      <c r="BC896" s="81"/>
      <c r="BD896" s="81"/>
      <c r="BE896" s="81"/>
      <c r="BF896" s="81"/>
      <c r="BG896" s="81"/>
      <c r="BH896" s="81"/>
      <c r="BI896" s="81"/>
      <c r="BJ896" s="81"/>
      <c r="BK896" s="81"/>
      <c r="BL896" s="428"/>
      <c r="BM896" s="428"/>
      <c r="BN896" s="428"/>
      <c r="BR896" s="2"/>
      <c r="BS896" s="2"/>
      <c r="BT896" s="2"/>
      <c r="BU896" s="2"/>
      <c r="BV896" s="2"/>
      <c r="BW896" s="2"/>
      <c r="BX896" s="2"/>
      <c r="BY896" s="2"/>
      <c r="BZ896" s="2"/>
      <c r="CA896" s="2"/>
      <c r="CB896" s="2"/>
      <c r="CC896" s="2"/>
      <c r="CD896" s="2"/>
      <c r="CE896" s="2"/>
      <c r="CF896" s="2"/>
      <c r="CG896" s="2"/>
      <c r="CH896" s="2"/>
      <c r="CI896" s="2"/>
      <c r="CJ896" s="2"/>
      <c r="CK896" s="2"/>
      <c r="CL896" s="2"/>
      <c r="CM896" s="2"/>
      <c r="CN896" s="2"/>
      <c r="CO896" s="2"/>
      <c r="CP896" s="2"/>
      <c r="CQ896" s="2"/>
      <c r="CR896" s="2"/>
      <c r="CS896" s="2"/>
      <c r="CT896" s="2"/>
      <c r="CU896" s="2"/>
      <c r="CV896" s="2"/>
      <c r="CW896" s="2"/>
      <c r="CX896" s="2"/>
      <c r="CY896" s="2"/>
      <c r="CZ896" s="2"/>
      <c r="DA896" s="2"/>
      <c r="DB896" s="2"/>
      <c r="DC896" s="2"/>
      <c r="DD896" s="2"/>
      <c r="DE896" s="2"/>
      <c r="DF896" s="2"/>
      <c r="DG896" s="2"/>
      <c r="DH896" s="2"/>
      <c r="DI896" s="2"/>
      <c r="DJ896" s="2"/>
      <c r="DK896" s="2"/>
      <c r="DL896" s="2"/>
      <c r="DM896" s="2"/>
      <c r="DN896" s="2"/>
      <c r="DO896" s="2"/>
      <c r="DP896" s="2"/>
      <c r="DQ896" s="2"/>
      <c r="DR896" s="2"/>
      <c r="DS896" s="2"/>
      <c r="DT896" s="2"/>
      <c r="DU896" s="2"/>
      <c r="DV896" s="2"/>
      <c r="DW896" s="2"/>
      <c r="DX896" s="2"/>
      <c r="DY896" s="2"/>
      <c r="DZ896" s="2"/>
      <c r="EA896" s="2"/>
      <c r="EB896" s="2"/>
      <c r="EC896" s="2"/>
      <c r="ED896" s="2"/>
      <c r="EE896" s="2"/>
      <c r="EF896" s="2"/>
      <c r="EG896" s="2"/>
      <c r="EH896" s="2"/>
      <c r="EI896" s="2"/>
      <c r="EJ896" s="2"/>
      <c r="EK896" s="2"/>
      <c r="EL896" s="2"/>
      <c r="EM896" s="2"/>
      <c r="EN896" s="2"/>
      <c r="EO896" s="2"/>
      <c r="EP896" s="2"/>
      <c r="EQ896" s="2"/>
      <c r="ER896" s="2"/>
      <c r="ES896" s="2"/>
      <c r="ET896" s="2"/>
      <c r="EU896" s="2"/>
      <c r="EV896" s="2"/>
      <c r="EW896" s="2"/>
      <c r="EX896" s="2"/>
      <c r="EY896" s="2"/>
      <c r="EZ896" s="2"/>
      <c r="FA896" s="2"/>
      <c r="FB896" s="2"/>
      <c r="FC896" s="2"/>
      <c r="FD896" s="2"/>
      <c r="FE896" s="2"/>
      <c r="FF896" s="2"/>
      <c r="FG896" s="2"/>
      <c r="FH896" s="2"/>
      <c r="FI896" s="2"/>
      <c r="FJ896" s="2"/>
      <c r="FK896" s="2"/>
      <c r="FL896" s="2"/>
      <c r="FM896" s="2"/>
      <c r="FN896" s="2"/>
      <c r="FO896" s="2"/>
      <c r="FP896" s="2"/>
      <c r="FQ896" s="2"/>
      <c r="FR896" s="2"/>
      <c r="FS896" s="2"/>
      <c r="FT896" s="2"/>
      <c r="FU896" s="2"/>
      <c r="FV896" s="2"/>
      <c r="FW896" s="2"/>
      <c r="FX896" s="2"/>
      <c r="FY896" s="2"/>
      <c r="FZ896" s="2"/>
      <c r="GA896" s="2"/>
      <c r="GB896" s="2"/>
      <c r="GC896" s="2"/>
      <c r="GD896" s="2"/>
      <c r="GE896" s="2"/>
      <c r="GF896" s="2"/>
      <c r="GG896" s="2"/>
      <c r="GH896" s="2"/>
      <c r="GI896" s="2"/>
      <c r="GJ896" s="2"/>
      <c r="GK896" s="2"/>
      <c r="GL896" s="2"/>
      <c r="GM896" s="2"/>
      <c r="GN896" s="2"/>
      <c r="GO896" s="2"/>
      <c r="GP896" s="2"/>
    </row>
    <row r="897" spans="6:198" s="1" customFormat="1" ht="12.75" customHeight="1">
      <c r="F897" s="81"/>
      <c r="G897" s="81"/>
      <c r="H897" s="81"/>
      <c r="I897" s="81" t="s">
        <v>373</v>
      </c>
      <c r="J897" s="81"/>
      <c r="K897" s="81"/>
      <c r="L897" s="81"/>
      <c r="M897" s="81"/>
      <c r="N897" s="81"/>
      <c r="O897" s="81"/>
      <c r="P897" s="81"/>
      <c r="Q897" s="81"/>
      <c r="R897" s="81"/>
      <c r="S897" s="81"/>
      <c r="T897" s="81"/>
      <c r="U897" s="81"/>
      <c r="V897" s="81"/>
      <c r="W897" s="81"/>
      <c r="X897" s="81"/>
      <c r="Y897" s="81"/>
      <c r="Z897" s="81"/>
      <c r="AA897" s="81"/>
      <c r="AB897" s="81"/>
      <c r="AC897" s="81"/>
      <c r="AD897" s="81"/>
      <c r="AE897" s="81"/>
      <c r="AF897" s="81"/>
      <c r="AG897" s="81"/>
      <c r="AH897" s="81"/>
      <c r="AI897" s="81"/>
      <c r="AJ897" s="81"/>
      <c r="AK897" s="81"/>
      <c r="AL897" s="81"/>
      <c r="AM897" s="81"/>
      <c r="AN897" s="807">
        <v>374470477.55000001</v>
      </c>
      <c r="AO897" s="807"/>
      <c r="AP897" s="807"/>
      <c r="AQ897" s="807"/>
      <c r="AR897" s="807"/>
      <c r="AS897" s="807"/>
      <c r="AT897" s="81"/>
      <c r="AU897" s="98"/>
      <c r="AV897" s="98"/>
      <c r="AW897" s="98"/>
      <c r="AX897" s="98"/>
      <c r="AY897" s="98"/>
      <c r="AZ897" s="98"/>
      <c r="BA897" s="81"/>
      <c r="BB897" s="98"/>
      <c r="BC897" s="98"/>
      <c r="BD897" s="98"/>
      <c r="BE897" s="98"/>
      <c r="BF897" s="98"/>
      <c r="BG897" s="98"/>
      <c r="BH897" s="81"/>
      <c r="BI897" s="81"/>
      <c r="BJ897" s="81"/>
      <c r="BK897" s="81"/>
      <c r="BL897" s="428"/>
      <c r="BM897" s="428"/>
      <c r="BN897" s="428"/>
      <c r="BR897" s="2"/>
      <c r="BS897" s="2"/>
      <c r="BT897" s="2"/>
      <c r="BU897" s="2"/>
      <c r="BV897" s="2"/>
      <c r="BW897" s="2"/>
      <c r="BX897" s="2"/>
      <c r="BY897" s="2"/>
      <c r="BZ897" s="2"/>
      <c r="CA897" s="2"/>
      <c r="CB897" s="2"/>
      <c r="CC897" s="2"/>
      <c r="CD897" s="2"/>
      <c r="CE897" s="2"/>
      <c r="CF897" s="2"/>
      <c r="CG897" s="2"/>
      <c r="CH897" s="2"/>
      <c r="CI897" s="2"/>
      <c r="CJ897" s="2"/>
      <c r="CK897" s="2"/>
      <c r="CL897" s="2"/>
      <c r="CM897" s="2"/>
      <c r="CN897" s="2"/>
      <c r="CO897" s="2"/>
      <c r="CP897" s="2"/>
      <c r="CQ897" s="2"/>
      <c r="CR897" s="2"/>
      <c r="CS897" s="2"/>
      <c r="CT897" s="2"/>
      <c r="CU897" s="2"/>
      <c r="CV897" s="2"/>
      <c r="CW897" s="2"/>
      <c r="CX897" s="2"/>
      <c r="CY897" s="2"/>
      <c r="CZ897" s="2"/>
      <c r="DA897" s="2"/>
      <c r="DB897" s="2"/>
      <c r="DC897" s="2"/>
      <c r="DD897" s="2"/>
      <c r="DE897" s="2"/>
      <c r="DF897" s="2"/>
      <c r="DG897" s="2"/>
      <c r="DH897" s="2"/>
      <c r="DI897" s="2"/>
      <c r="DJ897" s="2"/>
      <c r="DK897" s="2"/>
      <c r="DL897" s="2"/>
      <c r="DM897" s="2"/>
      <c r="DN897" s="2"/>
      <c r="DO897" s="2"/>
      <c r="DP897" s="2"/>
      <c r="DQ897" s="2"/>
      <c r="DR897" s="2"/>
      <c r="DS897" s="2"/>
      <c r="DT897" s="2"/>
      <c r="DU897" s="2"/>
      <c r="DV897" s="2"/>
      <c r="DW897" s="2"/>
      <c r="DX897" s="2"/>
      <c r="DY897" s="2"/>
      <c r="DZ897" s="2"/>
      <c r="EA897" s="2"/>
      <c r="EB897" s="2"/>
      <c r="EC897" s="2"/>
      <c r="ED897" s="2"/>
      <c r="EE897" s="2"/>
      <c r="EF897" s="2"/>
      <c r="EG897" s="2"/>
      <c r="EH897" s="2"/>
      <c r="EI897" s="2"/>
      <c r="EJ897" s="2"/>
      <c r="EK897" s="2"/>
      <c r="EL897" s="2"/>
      <c r="EM897" s="2"/>
      <c r="EN897" s="2"/>
      <c r="EO897" s="2"/>
      <c r="EP897" s="2"/>
      <c r="EQ897" s="2"/>
      <c r="ER897" s="2"/>
      <c r="ES897" s="2"/>
      <c r="ET897" s="2"/>
      <c r="EU897" s="2"/>
      <c r="EV897" s="2"/>
      <c r="EW897" s="2"/>
      <c r="EX897" s="2"/>
      <c r="EY897" s="2"/>
      <c r="EZ897" s="2"/>
      <c r="FA897" s="2"/>
      <c r="FB897" s="2"/>
      <c r="FC897" s="2"/>
      <c r="FD897" s="2"/>
      <c r="FE897" s="2"/>
      <c r="FF897" s="2"/>
      <c r="FG897" s="2"/>
      <c r="FH897" s="2"/>
      <c r="FI897" s="2"/>
      <c r="FJ897" s="2"/>
      <c r="FK897" s="2"/>
      <c r="FL897" s="2"/>
      <c r="FM897" s="2"/>
      <c r="FN897" s="2"/>
      <c r="FO897" s="2"/>
      <c r="FP897" s="2"/>
      <c r="FQ897" s="2"/>
      <c r="FR897" s="2"/>
      <c r="FS897" s="2"/>
      <c r="FT897" s="2"/>
      <c r="FU897" s="2"/>
      <c r="FV897" s="2"/>
      <c r="FW897" s="2"/>
      <c r="FX897" s="2"/>
      <c r="FY897" s="2"/>
      <c r="FZ897" s="2"/>
      <c r="GA897" s="2"/>
      <c r="GB897" s="2"/>
      <c r="GC897" s="2"/>
      <c r="GD897" s="2"/>
      <c r="GE897" s="2"/>
      <c r="GF897" s="2"/>
      <c r="GG897" s="2"/>
      <c r="GH897" s="2"/>
      <c r="GI897" s="2"/>
      <c r="GJ897" s="2"/>
      <c r="GK897" s="2"/>
      <c r="GL897" s="2"/>
      <c r="GM897" s="2"/>
      <c r="GN897" s="2"/>
      <c r="GO897" s="2"/>
      <c r="GP897" s="2"/>
    </row>
    <row r="898" spans="6:198" s="1" customFormat="1" ht="12.75" customHeight="1">
      <c r="F898" s="81"/>
      <c r="G898" s="81"/>
      <c r="H898" s="81"/>
      <c r="I898" s="81" t="s">
        <v>374</v>
      </c>
      <c r="J898" s="81"/>
      <c r="K898" s="81"/>
      <c r="L898" s="81"/>
      <c r="M898" s="81"/>
      <c r="N898" s="81"/>
      <c r="O898" s="81"/>
      <c r="P898" s="81"/>
      <c r="Q898" s="81"/>
      <c r="R898" s="81"/>
      <c r="S898" s="81"/>
      <c r="T898" s="81"/>
      <c r="U898" s="81"/>
      <c r="V898" s="81"/>
      <c r="W898" s="81"/>
      <c r="X898" s="81"/>
      <c r="Y898" s="81"/>
      <c r="Z898" s="81"/>
      <c r="AA898" s="81"/>
      <c r="AB898" s="81"/>
      <c r="AC898" s="81"/>
      <c r="AD898" s="81"/>
      <c r="AE898" s="81"/>
      <c r="AF898" s="81"/>
      <c r="AG898" s="81"/>
      <c r="AH898" s="81"/>
      <c r="AI898" s="81"/>
      <c r="AJ898" s="81"/>
      <c r="AK898" s="81"/>
      <c r="AL898" s="81"/>
      <c r="AM898" s="81"/>
      <c r="AN898" s="808">
        <v>2612</v>
      </c>
      <c r="AO898" s="808"/>
      <c r="AP898" s="808"/>
      <c r="AQ898" s="808"/>
      <c r="AR898" s="808"/>
      <c r="AS898" s="808"/>
      <c r="AT898" s="81"/>
      <c r="AU898" s="429"/>
      <c r="AV898" s="98"/>
      <c r="AW898" s="98"/>
      <c r="AX898" s="98"/>
      <c r="AY898" s="98"/>
      <c r="AZ898" s="98"/>
      <c r="BA898" s="81"/>
      <c r="BB898" s="429"/>
      <c r="BC898" s="98"/>
      <c r="BD898" s="98"/>
      <c r="BE898" s="98"/>
      <c r="BF898" s="98"/>
      <c r="BG898" s="98"/>
      <c r="BH898" s="81"/>
      <c r="BI898" s="81"/>
      <c r="BJ898" s="81"/>
      <c r="BK898" s="81"/>
      <c r="BL898" s="428"/>
      <c r="BM898" s="428"/>
      <c r="BN898" s="428"/>
      <c r="BR898" s="2"/>
      <c r="BS898" s="2"/>
      <c r="BT898" s="2"/>
      <c r="BU898" s="2"/>
      <c r="BV898" s="2"/>
      <c r="BW898" s="2"/>
      <c r="BX898" s="2"/>
      <c r="BY898" s="2"/>
      <c r="BZ898" s="2"/>
      <c r="CA898" s="2"/>
      <c r="CB898" s="2"/>
      <c r="CC898" s="2"/>
      <c r="CD898" s="2"/>
      <c r="CE898" s="2"/>
      <c r="CF898" s="2"/>
      <c r="CG898" s="2"/>
      <c r="CH898" s="2"/>
      <c r="CI898" s="2"/>
      <c r="CJ898" s="2"/>
      <c r="CK898" s="2"/>
      <c r="CL898" s="2"/>
      <c r="CM898" s="2"/>
      <c r="CN898" s="2"/>
      <c r="CO898" s="2"/>
      <c r="CP898" s="2"/>
      <c r="CQ898" s="2"/>
      <c r="CR898" s="2"/>
      <c r="CS898" s="2"/>
      <c r="CT898" s="2"/>
      <c r="CU898" s="2"/>
      <c r="CV898" s="2"/>
      <c r="CW898" s="2"/>
      <c r="CX898" s="2"/>
      <c r="CY898" s="2"/>
      <c r="CZ898" s="2"/>
      <c r="DA898" s="2"/>
      <c r="DB898" s="2"/>
      <c r="DC898" s="2"/>
      <c r="DD898" s="2"/>
      <c r="DE898" s="2"/>
      <c r="DF898" s="2"/>
      <c r="DG898" s="2"/>
      <c r="DH898" s="2"/>
      <c r="DI898" s="2"/>
      <c r="DJ898" s="2"/>
      <c r="DK898" s="2"/>
      <c r="DL898" s="2"/>
      <c r="DM898" s="2"/>
      <c r="DN898" s="2"/>
      <c r="DO898" s="2"/>
      <c r="DP898" s="2"/>
      <c r="DQ898" s="2"/>
      <c r="DR898" s="2"/>
      <c r="DS898" s="2"/>
      <c r="DT898" s="2"/>
      <c r="DU898" s="2"/>
      <c r="DV898" s="2"/>
      <c r="DW898" s="2"/>
      <c r="DX898" s="2"/>
      <c r="DY898" s="2"/>
      <c r="DZ898" s="2"/>
      <c r="EA898" s="2"/>
      <c r="EB898" s="2"/>
      <c r="EC898" s="2"/>
      <c r="ED898" s="2"/>
      <c r="EE898" s="2"/>
      <c r="EF898" s="2"/>
      <c r="EG898" s="2"/>
      <c r="EH898" s="2"/>
      <c r="EI898" s="2"/>
      <c r="EJ898" s="2"/>
      <c r="EK898" s="2"/>
      <c r="EL898" s="2"/>
      <c r="EM898" s="2"/>
      <c r="EN898" s="2"/>
      <c r="EO898" s="2"/>
      <c r="EP898" s="2"/>
      <c r="EQ898" s="2"/>
      <c r="ER898" s="2"/>
      <c r="ES898" s="2"/>
      <c r="ET898" s="2"/>
      <c r="EU898" s="2"/>
      <c r="EV898" s="2"/>
      <c r="EW898" s="2"/>
      <c r="EX898" s="2"/>
      <c r="EY898" s="2"/>
      <c r="EZ898" s="2"/>
      <c r="FA898" s="2"/>
      <c r="FB898" s="2"/>
      <c r="FC898" s="2"/>
      <c r="FD898" s="2"/>
      <c r="FE898" s="2"/>
      <c r="FF898" s="2"/>
      <c r="FG898" s="2"/>
      <c r="FH898" s="2"/>
      <c r="FI898" s="2"/>
      <c r="FJ898" s="2"/>
      <c r="FK898" s="2"/>
      <c r="FL898" s="2"/>
      <c r="FM898" s="2"/>
      <c r="FN898" s="2"/>
      <c r="FO898" s="2"/>
      <c r="FP898" s="2"/>
      <c r="FQ898" s="2"/>
      <c r="FR898" s="2"/>
      <c r="FS898" s="2"/>
      <c r="FT898" s="2"/>
      <c r="FU898" s="2"/>
      <c r="FV898" s="2"/>
      <c r="FW898" s="2"/>
      <c r="FX898" s="2"/>
      <c r="FY898" s="2"/>
      <c r="FZ898" s="2"/>
      <c r="GA898" s="2"/>
      <c r="GB898" s="2"/>
      <c r="GC898" s="2"/>
      <c r="GD898" s="2"/>
      <c r="GE898" s="2"/>
      <c r="GF898" s="2"/>
      <c r="GG898" s="2"/>
      <c r="GH898" s="2"/>
      <c r="GI898" s="2"/>
      <c r="GJ898" s="2"/>
      <c r="GK898" s="2"/>
      <c r="GL898" s="2"/>
      <c r="GM898" s="2"/>
      <c r="GN898" s="2"/>
      <c r="GO898" s="2"/>
      <c r="GP898" s="2"/>
    </row>
    <row r="899" spans="6:198" s="1" customFormat="1" ht="12.75" customHeight="1">
      <c r="F899" s="81"/>
      <c r="G899" s="81"/>
      <c r="H899" s="81"/>
      <c r="I899" s="12"/>
      <c r="J899" s="81"/>
      <c r="K899" s="81"/>
      <c r="L899" s="81"/>
      <c r="M899" s="81"/>
      <c r="N899" s="81"/>
      <c r="O899" s="81"/>
      <c r="P899" s="81"/>
      <c r="Q899" s="81"/>
      <c r="R899" s="81"/>
      <c r="S899" s="81"/>
      <c r="T899" s="81"/>
      <c r="U899" s="81"/>
      <c r="V899" s="81"/>
      <c r="W899" s="81"/>
      <c r="X899" s="81"/>
      <c r="Y899" s="81"/>
      <c r="Z899" s="81"/>
      <c r="AA899" s="81"/>
      <c r="AB899" s="81"/>
      <c r="AC899" s="81"/>
      <c r="AD899" s="81"/>
      <c r="AE899" s="81"/>
      <c r="AF899" s="81"/>
      <c r="AG899" s="81"/>
      <c r="AH899" s="81"/>
      <c r="AI899" s="81"/>
      <c r="AJ899" s="81"/>
      <c r="AK899" s="81"/>
      <c r="AL899" s="81"/>
      <c r="AM899" s="81"/>
      <c r="AN899" s="81"/>
      <c r="AO899" s="81"/>
      <c r="AP899" s="81"/>
      <c r="AQ899" s="81"/>
      <c r="AR899" s="81"/>
      <c r="AS899" s="81"/>
      <c r="AT899" s="81"/>
      <c r="AU899" s="81"/>
      <c r="AV899" s="81"/>
      <c r="AW899" s="81"/>
      <c r="AX899" s="81"/>
      <c r="AY899" s="81"/>
      <c r="AZ899" s="81"/>
      <c r="BA899" s="81"/>
      <c r="BB899" s="81"/>
      <c r="BC899" s="81"/>
      <c r="BD899" s="81"/>
      <c r="BE899" s="81"/>
      <c r="BF899" s="81"/>
      <c r="BG899" s="81"/>
      <c r="BH899" s="81"/>
      <c r="BI899" s="81"/>
      <c r="BJ899" s="81"/>
      <c r="BK899" s="81"/>
      <c r="BL899" s="428"/>
      <c r="BM899" s="428"/>
      <c r="BN899" s="428"/>
      <c r="BR899" s="2"/>
      <c r="BS899" s="2"/>
      <c r="BT899" s="2"/>
      <c r="BU899" s="2"/>
      <c r="BV899" s="2"/>
      <c r="BW899" s="2"/>
      <c r="BX899" s="2"/>
      <c r="BY899" s="2"/>
      <c r="BZ899" s="2"/>
      <c r="CA899" s="2"/>
      <c r="CB899" s="2"/>
      <c r="CC899" s="2"/>
      <c r="CD899" s="2"/>
      <c r="CE899" s="2"/>
      <c r="CF899" s="2"/>
      <c r="CG899" s="2"/>
      <c r="CH899" s="2"/>
      <c r="CI899" s="2"/>
      <c r="CJ899" s="2"/>
      <c r="CK899" s="2"/>
      <c r="CL899" s="2"/>
      <c r="CM899" s="2"/>
      <c r="CN899" s="2"/>
      <c r="CO899" s="2"/>
      <c r="CP899" s="2"/>
      <c r="CQ899" s="2"/>
      <c r="CR899" s="2"/>
      <c r="CS899" s="2"/>
      <c r="CT899" s="2"/>
      <c r="CU899" s="2"/>
      <c r="CV899" s="2"/>
      <c r="CW899" s="2"/>
      <c r="CX899" s="2"/>
      <c r="CY899" s="2"/>
      <c r="CZ899" s="2"/>
      <c r="DA899" s="2"/>
      <c r="DB899" s="2"/>
      <c r="DC899" s="2"/>
      <c r="DD899" s="2"/>
      <c r="DE899" s="2"/>
      <c r="DF899" s="2"/>
      <c r="DG899" s="2"/>
      <c r="DH899" s="2"/>
      <c r="DI899" s="2"/>
      <c r="DJ899" s="2"/>
      <c r="DK899" s="2"/>
      <c r="DL899" s="2"/>
      <c r="DM899" s="2"/>
      <c r="DN899" s="2"/>
      <c r="DO899" s="2"/>
      <c r="DP899" s="2"/>
      <c r="DQ899" s="2"/>
      <c r="DR899" s="2"/>
      <c r="DS899" s="2"/>
      <c r="DT899" s="2"/>
      <c r="DU899" s="2"/>
      <c r="DV899" s="2"/>
      <c r="DW899" s="2"/>
      <c r="DX899" s="2"/>
      <c r="DY899" s="2"/>
      <c r="DZ899" s="2"/>
      <c r="EA899" s="2"/>
      <c r="EB899" s="2"/>
      <c r="EC899" s="2"/>
      <c r="ED899" s="2"/>
      <c r="EE899" s="2"/>
      <c r="EF899" s="2"/>
      <c r="EG899" s="2"/>
      <c r="EH899" s="2"/>
      <c r="EI899" s="2"/>
      <c r="EJ899" s="2"/>
      <c r="EK899" s="2"/>
      <c r="EL899" s="2"/>
      <c r="EM899" s="2"/>
      <c r="EN899" s="2"/>
      <c r="EO899" s="2"/>
      <c r="EP899" s="2"/>
      <c r="EQ899" s="2"/>
      <c r="ER899" s="2"/>
      <c r="ES899" s="2"/>
      <c r="ET899" s="2"/>
      <c r="EU899" s="2"/>
      <c r="EV899" s="2"/>
      <c r="EW899" s="2"/>
      <c r="EX899" s="2"/>
      <c r="EY899" s="2"/>
      <c r="EZ899" s="2"/>
      <c r="FA899" s="2"/>
      <c r="FB899" s="2"/>
      <c r="FC899" s="2"/>
      <c r="FD899" s="2"/>
      <c r="FE899" s="2"/>
      <c r="FF899" s="2"/>
      <c r="FG899" s="2"/>
      <c r="FH899" s="2"/>
      <c r="FI899" s="2"/>
      <c r="FJ899" s="2"/>
      <c r="FK899" s="2"/>
      <c r="FL899" s="2"/>
      <c r="FM899" s="2"/>
      <c r="FN899" s="2"/>
      <c r="FO899" s="2"/>
      <c r="FP899" s="2"/>
      <c r="FQ899" s="2"/>
      <c r="FR899" s="2"/>
      <c r="FS899" s="2"/>
      <c r="FT899" s="2"/>
      <c r="FU899" s="2"/>
      <c r="FV899" s="2"/>
      <c r="FW899" s="2"/>
      <c r="FX899" s="2"/>
      <c r="FY899" s="2"/>
      <c r="FZ899" s="2"/>
      <c r="GA899" s="2"/>
      <c r="GB899" s="2"/>
      <c r="GC899" s="2"/>
      <c r="GD899" s="2"/>
      <c r="GE899" s="2"/>
      <c r="GF899" s="2"/>
      <c r="GG899" s="2"/>
      <c r="GH899" s="2"/>
      <c r="GI899" s="2"/>
      <c r="GJ899" s="2"/>
      <c r="GK899" s="2"/>
      <c r="GL899" s="2"/>
      <c r="GM899" s="2"/>
      <c r="GN899" s="2"/>
      <c r="GO899" s="2"/>
      <c r="GP899" s="2"/>
    </row>
    <row r="900" spans="6:198" s="1" customFormat="1" ht="12.75" customHeight="1">
      <c r="F900" s="81"/>
      <c r="G900" s="81"/>
      <c r="H900" s="81"/>
      <c r="I900" s="81" t="s">
        <v>375</v>
      </c>
      <c r="J900" s="81"/>
      <c r="K900" s="81"/>
      <c r="L900" s="81"/>
      <c r="M900" s="81"/>
      <c r="N900" s="81"/>
      <c r="O900" s="81"/>
      <c r="P900" s="81"/>
      <c r="Q900" s="81"/>
      <c r="R900" s="81"/>
      <c r="S900" s="81"/>
      <c r="T900" s="81"/>
      <c r="U900" s="81"/>
      <c r="V900" s="81"/>
      <c r="W900" s="81"/>
      <c r="X900" s="81"/>
      <c r="Y900" s="81"/>
      <c r="Z900" s="81"/>
      <c r="AA900" s="81"/>
      <c r="AB900" s="81"/>
      <c r="AC900" s="81"/>
      <c r="AD900" s="81"/>
      <c r="AE900" s="81"/>
      <c r="AF900" s="81"/>
      <c r="AG900" s="81"/>
      <c r="AH900" s="81"/>
      <c r="AI900" s="81"/>
      <c r="AJ900" s="81"/>
      <c r="AK900" s="81"/>
      <c r="AL900" s="81"/>
      <c r="AM900" s="81"/>
      <c r="AN900" s="430"/>
      <c r="AO900" s="430"/>
      <c r="AP900" s="430"/>
      <c r="AQ900" s="430"/>
      <c r="AR900" s="430"/>
      <c r="AS900" s="430"/>
      <c r="AT900" s="81"/>
      <c r="AU900" s="799">
        <f>'[1]Monthly Report'!$C$10</f>
        <v>373437666.38</v>
      </c>
      <c r="AV900" s="799"/>
      <c r="AW900" s="799"/>
      <c r="AX900" s="799"/>
      <c r="AY900" s="799"/>
      <c r="AZ900" s="799"/>
      <c r="BA900" s="289"/>
      <c r="BB900" s="799">
        <f>[1]Input!$C$322</f>
        <v>0</v>
      </c>
      <c r="BC900" s="799"/>
      <c r="BD900" s="799"/>
      <c r="BE900" s="799"/>
      <c r="BF900" s="799"/>
      <c r="BG900" s="799"/>
      <c r="BH900" s="81"/>
      <c r="BI900" s="81"/>
      <c r="BJ900" s="81"/>
      <c r="BK900" s="81"/>
      <c r="BR900" s="2"/>
      <c r="BS900" s="2"/>
      <c r="BT900" s="2"/>
      <c r="BU900" s="2"/>
      <c r="BV900" s="2"/>
      <c r="BW900" s="2"/>
      <c r="BX900" s="2"/>
      <c r="BY900" s="2"/>
      <c r="BZ900" s="2"/>
      <c r="CA900" s="2"/>
      <c r="CB900" s="2"/>
      <c r="CC900" s="2"/>
      <c r="CD900" s="2"/>
      <c r="CE900" s="2"/>
      <c r="CF900" s="2"/>
      <c r="CG900" s="2"/>
      <c r="CH900" s="2"/>
      <c r="CI900" s="2"/>
      <c r="CJ900" s="2"/>
      <c r="CK900" s="2"/>
      <c r="CL900" s="2"/>
      <c r="CM900" s="2"/>
      <c r="CN900" s="2"/>
      <c r="CO900" s="2"/>
      <c r="CP900" s="2"/>
      <c r="CQ900" s="2"/>
      <c r="CR900" s="2"/>
      <c r="CS900" s="2"/>
      <c r="CT900" s="2"/>
      <c r="CU900" s="2"/>
      <c r="CV900" s="2"/>
      <c r="CW900" s="2"/>
      <c r="CX900" s="2"/>
      <c r="CY900" s="2"/>
      <c r="CZ900" s="2"/>
      <c r="DA900" s="2"/>
      <c r="DB900" s="2"/>
      <c r="DC900" s="2"/>
      <c r="DD900" s="2"/>
      <c r="DE900" s="2"/>
      <c r="DF900" s="2"/>
      <c r="DG900" s="2"/>
      <c r="DH900" s="2"/>
      <c r="DI900" s="2"/>
      <c r="DJ900" s="2"/>
      <c r="DK900" s="2"/>
      <c r="DL900" s="2"/>
      <c r="DM900" s="2"/>
      <c r="DN900" s="2"/>
      <c r="DO900" s="2"/>
      <c r="DP900" s="2"/>
      <c r="DQ900" s="2"/>
      <c r="DR900" s="2"/>
      <c r="DS900" s="2"/>
      <c r="DT900" s="2"/>
      <c r="DU900" s="2"/>
      <c r="DV900" s="2"/>
      <c r="DW900" s="2"/>
      <c r="DX900" s="2"/>
      <c r="DY900" s="2"/>
      <c r="DZ900" s="2"/>
      <c r="EA900" s="2"/>
      <c r="EB900" s="2"/>
      <c r="EC900" s="2"/>
      <c r="ED900" s="2"/>
      <c r="EE900" s="2"/>
      <c r="EF900" s="2"/>
      <c r="EG900" s="2"/>
      <c r="EH900" s="2"/>
      <c r="EI900" s="2"/>
      <c r="EJ900" s="2"/>
      <c r="EK900" s="2"/>
      <c r="EL900" s="2"/>
      <c r="EM900" s="2"/>
      <c r="EN900" s="2"/>
      <c r="EO900" s="2"/>
      <c r="EP900" s="2"/>
      <c r="EQ900" s="2"/>
      <c r="ER900" s="2"/>
      <c r="ES900" s="2"/>
      <c r="ET900" s="2"/>
      <c r="EU900" s="2"/>
      <c r="EV900" s="2"/>
      <c r="EW900" s="2"/>
      <c r="EX900" s="2"/>
      <c r="EY900" s="2"/>
      <c r="EZ900" s="2"/>
      <c r="FA900" s="2"/>
      <c r="FB900" s="2"/>
      <c r="FC900" s="2"/>
      <c r="FD900" s="2"/>
      <c r="FE900" s="2"/>
      <c r="FF900" s="2"/>
      <c r="FG900" s="2"/>
      <c r="FH900" s="2"/>
      <c r="FI900" s="2"/>
      <c r="FJ900" s="2"/>
      <c r="FK900" s="2"/>
      <c r="FL900" s="2"/>
      <c r="FM900" s="2"/>
      <c r="FN900" s="2"/>
      <c r="FO900" s="2"/>
      <c r="FP900" s="2"/>
      <c r="FQ900" s="2"/>
      <c r="FR900" s="2"/>
      <c r="FS900" s="2"/>
      <c r="FT900" s="2"/>
      <c r="FU900" s="2"/>
      <c r="FV900" s="2"/>
      <c r="FW900" s="2"/>
      <c r="FX900" s="2"/>
      <c r="FY900" s="2"/>
      <c r="FZ900" s="2"/>
      <c r="GA900" s="2"/>
      <c r="GB900" s="2"/>
      <c r="GC900" s="2"/>
      <c r="GD900" s="2"/>
      <c r="GE900" s="2"/>
      <c r="GF900" s="2"/>
      <c r="GG900" s="2"/>
      <c r="GH900" s="2"/>
      <c r="GI900" s="2"/>
      <c r="GJ900" s="2"/>
      <c r="GK900" s="2"/>
      <c r="GL900" s="2"/>
      <c r="GM900" s="2"/>
      <c r="GN900" s="2"/>
      <c r="GO900" s="2"/>
      <c r="GP900" s="2"/>
    </row>
    <row r="901" spans="6:198" s="1" customFormat="1" ht="12.75" customHeight="1">
      <c r="F901" s="81"/>
      <c r="G901" s="81"/>
      <c r="H901" s="81"/>
      <c r="I901" s="81" t="s">
        <v>376</v>
      </c>
      <c r="J901" s="81"/>
      <c r="K901" s="81"/>
      <c r="L901" s="81"/>
      <c r="M901" s="81"/>
      <c r="N901" s="81"/>
      <c r="O901" s="81"/>
      <c r="P901" s="81"/>
      <c r="Q901" s="81"/>
      <c r="R901" s="81"/>
      <c r="S901" s="81"/>
      <c r="T901" s="81"/>
      <c r="U901" s="81"/>
      <c r="V901" s="81"/>
      <c r="W901" s="81"/>
      <c r="X901" s="81"/>
      <c r="Y901" s="81"/>
      <c r="Z901" s="81"/>
      <c r="AA901" s="81"/>
      <c r="AB901" s="81"/>
      <c r="AC901" s="81"/>
      <c r="AD901" s="81"/>
      <c r="AE901" s="81"/>
      <c r="AF901" s="81"/>
      <c r="AG901" s="81"/>
      <c r="AH901" s="81"/>
      <c r="AI901" s="81"/>
      <c r="AJ901" s="81"/>
      <c r="AK901" s="81"/>
      <c r="AL901" s="81"/>
      <c r="AM901" s="81"/>
      <c r="AN901" s="81"/>
      <c r="AO901" s="81"/>
      <c r="AP901" s="81"/>
      <c r="AQ901" s="81"/>
      <c r="AR901" s="81"/>
      <c r="AS901" s="81"/>
      <c r="AT901" s="81"/>
      <c r="AU901" s="803">
        <f>'[1]Monthly Report'!$C$18</f>
        <v>2607</v>
      </c>
      <c r="AV901" s="803"/>
      <c r="AW901" s="803"/>
      <c r="AX901" s="803"/>
      <c r="AY901" s="803"/>
      <c r="AZ901" s="803"/>
      <c r="BA901" s="431"/>
      <c r="BB901" s="803">
        <f>[1]Input!$C$323</f>
        <v>0</v>
      </c>
      <c r="BC901" s="803"/>
      <c r="BD901" s="803"/>
      <c r="BE901" s="803"/>
      <c r="BF901" s="803"/>
      <c r="BG901" s="803"/>
      <c r="BH901" s="81"/>
      <c r="BI901" s="81"/>
      <c r="BJ901" s="81"/>
      <c r="BK901" s="81"/>
      <c r="BR901" s="2"/>
      <c r="BS901" s="2"/>
      <c r="BT901" s="2"/>
      <c r="BU901" s="2"/>
      <c r="BV901" s="2"/>
      <c r="BW901" s="2"/>
      <c r="BX901" s="2"/>
      <c r="BY901" s="2"/>
      <c r="BZ901" s="2"/>
      <c r="CA901" s="2"/>
      <c r="CB901" s="2"/>
      <c r="CC901" s="2"/>
      <c r="CD901" s="2"/>
      <c r="CE901" s="2"/>
      <c r="CF901" s="2"/>
      <c r="CG901" s="2"/>
      <c r="CH901" s="2"/>
      <c r="CI901" s="2"/>
      <c r="CJ901" s="2"/>
      <c r="CK901" s="2"/>
      <c r="CL901" s="2"/>
      <c r="CM901" s="2"/>
      <c r="CN901" s="2"/>
      <c r="CO901" s="2"/>
      <c r="CP901" s="2"/>
      <c r="CQ901" s="2"/>
      <c r="CR901" s="2"/>
      <c r="CS901" s="2"/>
      <c r="CT901" s="2"/>
      <c r="CU901" s="2"/>
      <c r="CV901" s="2"/>
      <c r="CW901" s="2"/>
      <c r="CX901" s="2"/>
      <c r="CY901" s="2"/>
      <c r="CZ901" s="2"/>
      <c r="DA901" s="2"/>
      <c r="DB901" s="2"/>
      <c r="DC901" s="2"/>
      <c r="DD901" s="2"/>
      <c r="DE901" s="2"/>
      <c r="DF901" s="2"/>
      <c r="DG901" s="2"/>
      <c r="DH901" s="2"/>
      <c r="DI901" s="2"/>
      <c r="DJ901" s="2"/>
      <c r="DK901" s="2"/>
      <c r="DL901" s="2"/>
      <c r="DM901" s="2"/>
      <c r="DN901" s="2"/>
      <c r="DO901" s="2"/>
      <c r="DP901" s="2"/>
      <c r="DQ901" s="2"/>
      <c r="DR901" s="2"/>
      <c r="DS901" s="2"/>
      <c r="DT901" s="2"/>
      <c r="DU901" s="2"/>
      <c r="DV901" s="2"/>
      <c r="DW901" s="2"/>
      <c r="DX901" s="2"/>
      <c r="DY901" s="2"/>
      <c r="DZ901" s="2"/>
      <c r="EA901" s="2"/>
      <c r="EB901" s="2"/>
      <c r="EC901" s="2"/>
      <c r="ED901" s="2"/>
      <c r="EE901" s="2"/>
      <c r="EF901" s="2"/>
      <c r="EG901" s="2"/>
      <c r="EH901" s="2"/>
      <c r="EI901" s="2"/>
      <c r="EJ901" s="2"/>
      <c r="EK901" s="2"/>
      <c r="EL901" s="2"/>
      <c r="EM901" s="2"/>
      <c r="EN901" s="2"/>
      <c r="EO901" s="2"/>
      <c r="EP901" s="2"/>
      <c r="EQ901" s="2"/>
      <c r="ER901" s="2"/>
      <c r="ES901" s="2"/>
      <c r="ET901" s="2"/>
      <c r="EU901" s="2"/>
      <c r="EV901" s="2"/>
      <c r="EW901" s="2"/>
      <c r="EX901" s="2"/>
      <c r="EY901" s="2"/>
      <c r="EZ901" s="2"/>
      <c r="FA901" s="2"/>
      <c r="FB901" s="2"/>
      <c r="FC901" s="2"/>
      <c r="FD901" s="2"/>
      <c r="FE901" s="2"/>
      <c r="FF901" s="2"/>
      <c r="FG901" s="2"/>
      <c r="FH901" s="2"/>
      <c r="FI901" s="2"/>
      <c r="FJ901" s="2"/>
      <c r="FK901" s="2"/>
      <c r="FL901" s="2"/>
      <c r="FM901" s="2"/>
      <c r="FN901" s="2"/>
      <c r="FO901" s="2"/>
      <c r="FP901" s="2"/>
      <c r="FQ901" s="2"/>
      <c r="FR901" s="2"/>
      <c r="FS901" s="2"/>
      <c r="FT901" s="2"/>
      <c r="FU901" s="2"/>
      <c r="FV901" s="2"/>
      <c r="FW901" s="2"/>
      <c r="FX901" s="2"/>
      <c r="FY901" s="2"/>
      <c r="FZ901" s="2"/>
      <c r="GA901" s="2"/>
      <c r="GB901" s="2"/>
      <c r="GC901" s="2"/>
      <c r="GD901" s="2"/>
      <c r="GE901" s="2"/>
      <c r="GF901" s="2"/>
      <c r="GG901" s="2"/>
      <c r="GH901" s="2"/>
      <c r="GI901" s="2"/>
      <c r="GJ901" s="2"/>
      <c r="GK901" s="2"/>
      <c r="GL901" s="2"/>
      <c r="GM901" s="2"/>
      <c r="GN901" s="2"/>
      <c r="GO901" s="2"/>
      <c r="GP901" s="2"/>
    </row>
    <row r="902" spans="6:198" s="1" customFormat="1" ht="12.75" customHeight="1">
      <c r="F902" s="81"/>
      <c r="G902" s="81"/>
      <c r="H902" s="81"/>
      <c r="I902" s="12"/>
      <c r="J902" s="81"/>
      <c r="K902" s="81"/>
      <c r="L902" s="81"/>
      <c r="M902" s="81"/>
      <c r="N902" s="81"/>
      <c r="O902" s="81"/>
      <c r="P902" s="81"/>
      <c r="Q902" s="81"/>
      <c r="R902" s="81"/>
      <c r="S902" s="81"/>
      <c r="T902" s="81"/>
      <c r="U902" s="81"/>
      <c r="V902" s="81"/>
      <c r="W902" s="81"/>
      <c r="X902" s="81"/>
      <c r="Y902" s="81"/>
      <c r="Z902" s="81"/>
      <c r="AA902" s="81"/>
      <c r="AB902" s="81"/>
      <c r="AC902" s="81"/>
      <c r="AD902" s="81"/>
      <c r="AE902" s="81"/>
      <c r="AF902" s="81"/>
      <c r="AG902" s="81"/>
      <c r="AH902" s="81"/>
      <c r="AI902" s="81"/>
      <c r="AJ902" s="81"/>
      <c r="AK902" s="81"/>
      <c r="AL902" s="81"/>
      <c r="AM902" s="81"/>
      <c r="AN902" s="98"/>
      <c r="AO902" s="98"/>
      <c r="AP902" s="98"/>
      <c r="AQ902" s="98"/>
      <c r="AR902" s="98"/>
      <c r="AS902" s="98"/>
      <c r="AT902" s="81"/>
      <c r="AU902" s="799"/>
      <c r="AV902" s="799"/>
      <c r="AW902" s="799"/>
      <c r="AX902" s="799"/>
      <c r="AY902" s="799"/>
      <c r="AZ902" s="799"/>
      <c r="BA902" s="289"/>
      <c r="BB902" s="799"/>
      <c r="BC902" s="799"/>
      <c r="BD902" s="799"/>
      <c r="BE902" s="799"/>
      <c r="BF902" s="799"/>
      <c r="BG902" s="799"/>
      <c r="BH902" s="81"/>
      <c r="BI902" s="81"/>
      <c r="BJ902" s="81"/>
      <c r="BK902" s="81"/>
      <c r="BR902" s="2"/>
      <c r="BS902" s="2"/>
      <c r="BT902" s="2"/>
      <c r="BU902" s="2"/>
      <c r="BV902" s="2"/>
      <c r="BW902" s="2"/>
      <c r="BX902" s="2"/>
      <c r="BY902" s="2"/>
      <c r="BZ902" s="2"/>
      <c r="CA902" s="2"/>
      <c r="CB902" s="2"/>
      <c r="CC902" s="2"/>
      <c r="CD902" s="2"/>
      <c r="CE902" s="2"/>
      <c r="CF902" s="2"/>
      <c r="CG902" s="2"/>
      <c r="CH902" s="2"/>
      <c r="CI902" s="2"/>
      <c r="CJ902" s="2"/>
      <c r="CK902" s="2"/>
      <c r="CL902" s="2"/>
      <c r="CM902" s="2"/>
      <c r="CN902" s="2"/>
      <c r="CO902" s="2"/>
      <c r="CP902" s="2"/>
      <c r="CQ902" s="2"/>
      <c r="CR902" s="2"/>
      <c r="CS902" s="2"/>
      <c r="CT902" s="2"/>
      <c r="CU902" s="2"/>
      <c r="CV902" s="2"/>
      <c r="CW902" s="2"/>
      <c r="CX902" s="2"/>
      <c r="CY902" s="2"/>
      <c r="CZ902" s="2"/>
      <c r="DA902" s="2"/>
      <c r="DB902" s="2"/>
      <c r="DC902" s="2"/>
      <c r="DD902" s="2"/>
      <c r="DE902" s="2"/>
      <c r="DF902" s="2"/>
      <c r="DG902" s="2"/>
      <c r="DH902" s="2"/>
      <c r="DI902" s="2"/>
      <c r="DJ902" s="2"/>
      <c r="DK902" s="2"/>
      <c r="DL902" s="2"/>
      <c r="DM902" s="2"/>
      <c r="DN902" s="2"/>
      <c r="DO902" s="2"/>
      <c r="DP902" s="2"/>
      <c r="DQ902" s="2"/>
      <c r="DR902" s="2"/>
      <c r="DS902" s="2"/>
      <c r="DT902" s="2"/>
      <c r="DU902" s="2"/>
      <c r="DV902" s="2"/>
      <c r="DW902" s="2"/>
      <c r="DX902" s="2"/>
      <c r="DY902" s="2"/>
      <c r="DZ902" s="2"/>
      <c r="EA902" s="2"/>
      <c r="EB902" s="2"/>
      <c r="EC902" s="2"/>
      <c r="ED902" s="2"/>
      <c r="EE902" s="2"/>
      <c r="EF902" s="2"/>
      <c r="EG902" s="2"/>
      <c r="EH902" s="2"/>
      <c r="EI902" s="2"/>
      <c r="EJ902" s="2"/>
      <c r="EK902" s="2"/>
      <c r="EL902" s="2"/>
      <c r="EM902" s="2"/>
      <c r="EN902" s="2"/>
      <c r="EO902" s="2"/>
      <c r="EP902" s="2"/>
      <c r="EQ902" s="2"/>
      <c r="ER902" s="2"/>
      <c r="ES902" s="2"/>
      <c r="ET902" s="2"/>
      <c r="EU902" s="2"/>
      <c r="EV902" s="2"/>
      <c r="EW902" s="2"/>
      <c r="EX902" s="2"/>
      <c r="EY902" s="2"/>
      <c r="EZ902" s="2"/>
      <c r="FA902" s="2"/>
      <c r="FB902" s="2"/>
      <c r="FC902" s="2"/>
      <c r="FD902" s="2"/>
      <c r="FE902" s="2"/>
      <c r="FF902" s="2"/>
      <c r="FG902" s="2"/>
      <c r="FH902" s="2"/>
      <c r="FI902" s="2"/>
      <c r="FJ902" s="2"/>
      <c r="FK902" s="2"/>
      <c r="FL902" s="2"/>
      <c r="FM902" s="2"/>
      <c r="FN902" s="2"/>
      <c r="FO902" s="2"/>
      <c r="FP902" s="2"/>
      <c r="FQ902" s="2"/>
      <c r="FR902" s="2"/>
      <c r="FS902" s="2"/>
      <c r="FT902" s="2"/>
      <c r="FU902" s="2"/>
      <c r="FV902" s="2"/>
      <c r="FW902" s="2"/>
      <c r="FX902" s="2"/>
      <c r="FY902" s="2"/>
      <c r="FZ902" s="2"/>
      <c r="GA902" s="2"/>
      <c r="GB902" s="2"/>
      <c r="GC902" s="2"/>
      <c r="GD902" s="2"/>
      <c r="GE902" s="2"/>
      <c r="GF902" s="2"/>
      <c r="GG902" s="2"/>
      <c r="GH902" s="2"/>
      <c r="GI902" s="2"/>
      <c r="GJ902" s="2"/>
      <c r="GK902" s="2"/>
      <c r="GL902" s="2"/>
      <c r="GM902" s="2"/>
      <c r="GN902" s="2"/>
      <c r="GO902" s="2"/>
      <c r="GP902" s="2"/>
    </row>
    <row r="903" spans="6:198" s="1" customFormat="1" ht="12.75" customHeight="1">
      <c r="F903" s="81"/>
      <c r="G903" s="81"/>
      <c r="H903" s="81"/>
      <c r="I903" s="81" t="s">
        <v>377</v>
      </c>
      <c r="J903" s="9"/>
      <c r="K903" s="9"/>
      <c r="L903" s="9"/>
      <c r="M903" s="9"/>
      <c r="N903" s="9"/>
      <c r="O903" s="9"/>
      <c r="P903" s="9"/>
      <c r="Q903" s="9"/>
      <c r="R903" s="9"/>
      <c r="S903" s="9"/>
      <c r="T903" s="9"/>
      <c r="U903" s="9"/>
      <c r="V903" s="9"/>
      <c r="W903" s="9"/>
      <c r="X903" s="9"/>
      <c r="Y903" s="9"/>
      <c r="Z903" s="9"/>
      <c r="AA903" s="9"/>
      <c r="AB903" s="9"/>
      <c r="AC903" s="9"/>
      <c r="AD903" s="9"/>
      <c r="AE903" s="9"/>
      <c r="AF903" s="9"/>
      <c r="AG903" s="9"/>
      <c r="AH903" s="9"/>
      <c r="AI903" s="9"/>
      <c r="AJ903" s="9"/>
      <c r="AK903" s="9"/>
      <c r="AL903" s="9"/>
      <c r="AM903" s="9"/>
      <c r="AN903" s="9"/>
      <c r="AO903" s="9"/>
      <c r="AP903" s="9"/>
      <c r="AQ903" s="9"/>
      <c r="AR903" s="9"/>
      <c r="AS903" s="9"/>
      <c r="AT903" s="9"/>
      <c r="AU903" s="803">
        <f>S811-S822-S833-S852-S863</f>
        <v>2607</v>
      </c>
      <c r="AV903" s="803"/>
      <c r="AW903" s="803"/>
      <c r="AX903" s="803"/>
      <c r="AY903" s="803"/>
      <c r="AZ903" s="803"/>
      <c r="BA903" s="288"/>
      <c r="BB903" s="804">
        <f>[1]Input!$C324</f>
        <v>0</v>
      </c>
      <c r="BC903" s="804"/>
      <c r="BD903" s="804"/>
      <c r="BE903" s="804"/>
      <c r="BF903" s="804"/>
      <c r="BG903" s="804"/>
      <c r="BH903" s="81"/>
      <c r="BI903" s="81"/>
      <c r="BJ903" s="81"/>
      <c r="BK903" s="81"/>
      <c r="BR903" s="2"/>
      <c r="BS903" s="2"/>
      <c r="BT903" s="2"/>
      <c r="BU903" s="2"/>
      <c r="BV903" s="2"/>
      <c r="BW903" s="2"/>
      <c r="BX903" s="2"/>
      <c r="BY903" s="2"/>
      <c r="BZ903" s="2"/>
      <c r="CA903" s="2"/>
      <c r="CB903" s="2"/>
      <c r="CC903" s="2"/>
      <c r="CD903" s="2"/>
      <c r="CE903" s="2"/>
      <c r="CF903" s="2"/>
      <c r="CG903" s="2"/>
      <c r="CH903" s="2"/>
      <c r="CI903" s="2"/>
      <c r="CJ903" s="2"/>
      <c r="CK903" s="2"/>
      <c r="CL903" s="2"/>
      <c r="CM903" s="2"/>
      <c r="CN903" s="2"/>
      <c r="CO903" s="2"/>
      <c r="CP903" s="2"/>
      <c r="CQ903" s="2"/>
      <c r="CR903" s="2"/>
      <c r="CS903" s="2"/>
      <c r="CT903" s="2"/>
      <c r="CU903" s="2"/>
      <c r="CV903" s="2"/>
      <c r="CW903" s="2"/>
      <c r="CX903" s="2"/>
      <c r="CY903" s="2"/>
      <c r="CZ903" s="2"/>
      <c r="DA903" s="2"/>
      <c r="DB903" s="2"/>
      <c r="DC903" s="2"/>
      <c r="DD903" s="2"/>
      <c r="DE903" s="2"/>
      <c r="DF903" s="2"/>
      <c r="DG903" s="2"/>
      <c r="DH903" s="2"/>
      <c r="DI903" s="2"/>
      <c r="DJ903" s="2"/>
      <c r="DK903" s="2"/>
      <c r="DL903" s="2"/>
      <c r="DM903" s="2"/>
      <c r="DN903" s="2"/>
      <c r="DO903" s="2"/>
      <c r="DP903" s="2"/>
      <c r="DQ903" s="2"/>
      <c r="DR903" s="2"/>
      <c r="DS903" s="2"/>
      <c r="DT903" s="2"/>
      <c r="DU903" s="2"/>
      <c r="DV903" s="2"/>
      <c r="DW903" s="2"/>
      <c r="DX903" s="2"/>
      <c r="DY903" s="2"/>
      <c r="DZ903" s="2"/>
      <c r="EA903" s="2"/>
      <c r="EB903" s="2"/>
      <c r="EC903" s="2"/>
      <c r="ED903" s="2"/>
      <c r="EE903" s="2"/>
      <c r="EF903" s="2"/>
      <c r="EG903" s="2"/>
      <c r="EH903" s="2"/>
      <c r="EI903" s="2"/>
      <c r="EJ903" s="2"/>
      <c r="EK903" s="2"/>
      <c r="EL903" s="2"/>
      <c r="EM903" s="2"/>
      <c r="EN903" s="2"/>
      <c r="EO903" s="2"/>
      <c r="EP903" s="2"/>
      <c r="EQ903" s="2"/>
      <c r="ER903" s="2"/>
      <c r="ES903" s="2"/>
      <c r="ET903" s="2"/>
      <c r="EU903" s="2"/>
      <c r="EV903" s="2"/>
      <c r="EW903" s="2"/>
      <c r="EX903" s="2"/>
      <c r="EY903" s="2"/>
      <c r="EZ903" s="2"/>
      <c r="FA903" s="2"/>
      <c r="FB903" s="2"/>
      <c r="FC903" s="2"/>
      <c r="FD903" s="2"/>
      <c r="FE903" s="2"/>
      <c r="FF903" s="2"/>
      <c r="FG903" s="2"/>
      <c r="FH903" s="2"/>
      <c r="FI903" s="2"/>
      <c r="FJ903" s="2"/>
      <c r="FK903" s="2"/>
      <c r="FL903" s="2"/>
      <c r="FM903" s="2"/>
      <c r="FN903" s="2"/>
      <c r="FO903" s="2"/>
      <c r="FP903" s="2"/>
      <c r="FQ903" s="2"/>
      <c r="FR903" s="2"/>
      <c r="FS903" s="2"/>
      <c r="FT903" s="2"/>
      <c r="FU903" s="2"/>
      <c r="FV903" s="2"/>
      <c r="FW903" s="2"/>
      <c r="FX903" s="2"/>
      <c r="FY903" s="2"/>
      <c r="FZ903" s="2"/>
      <c r="GA903" s="2"/>
      <c r="GB903" s="2"/>
      <c r="GC903" s="2"/>
      <c r="GD903" s="2"/>
      <c r="GE903" s="2"/>
      <c r="GF903" s="2"/>
      <c r="GG903" s="2"/>
      <c r="GH903" s="2"/>
      <c r="GI903" s="2"/>
      <c r="GJ903" s="2"/>
      <c r="GK903" s="2"/>
      <c r="GL903" s="2"/>
      <c r="GM903" s="2"/>
      <c r="GN903" s="2"/>
      <c r="GO903" s="2"/>
      <c r="GP903" s="2"/>
    </row>
    <row r="904" spans="6:198" s="1" customFormat="1" ht="12.75" customHeight="1">
      <c r="F904" s="81"/>
      <c r="G904" s="81"/>
      <c r="H904" s="81"/>
      <c r="I904" s="81" t="s">
        <v>378</v>
      </c>
      <c r="J904" s="9"/>
      <c r="K904" s="9"/>
      <c r="L904" s="9"/>
      <c r="M904" s="9"/>
      <c r="N904" s="9"/>
      <c r="O904" s="9"/>
      <c r="P904" s="9"/>
      <c r="Q904" s="9"/>
      <c r="R904" s="9"/>
      <c r="S904" s="9"/>
      <c r="T904" s="9"/>
      <c r="U904" s="9"/>
      <c r="V904" s="9"/>
      <c r="W904" s="9"/>
      <c r="X904" s="9"/>
      <c r="Y904" s="9"/>
      <c r="Z904" s="9"/>
      <c r="AA904" s="9"/>
      <c r="AB904" s="9"/>
      <c r="AC904" s="9"/>
      <c r="AD904" s="9"/>
      <c r="AE904" s="9"/>
      <c r="AF904" s="9"/>
      <c r="AG904" s="9"/>
      <c r="AH904" s="9"/>
      <c r="AI904" s="9"/>
      <c r="AJ904" s="9"/>
      <c r="AK904" s="9"/>
      <c r="AL904" s="9"/>
      <c r="AM904" s="9"/>
      <c r="AN904" s="9"/>
      <c r="AO904" s="9"/>
      <c r="AP904" s="9"/>
      <c r="AQ904" s="9"/>
      <c r="AR904" s="9"/>
      <c r="AS904" s="9"/>
      <c r="AT904" s="9"/>
      <c r="AU904" s="799">
        <f>AU900-W822-W833-W852-W863</f>
        <v>373437666.38</v>
      </c>
      <c r="AV904" s="799"/>
      <c r="AW904" s="799"/>
      <c r="AX904" s="799"/>
      <c r="AY904" s="799"/>
      <c r="AZ904" s="799"/>
      <c r="BA904" s="288"/>
      <c r="BB904" s="799">
        <f>[1]Input!$C325</f>
        <v>0</v>
      </c>
      <c r="BC904" s="799"/>
      <c r="BD904" s="799"/>
      <c r="BE904" s="799"/>
      <c r="BF904" s="799"/>
      <c r="BG904" s="799"/>
      <c r="BH904" s="81"/>
      <c r="BI904" s="81"/>
      <c r="BJ904" s="81"/>
      <c r="BK904" s="81"/>
      <c r="BR904" s="2"/>
      <c r="BS904" s="2"/>
      <c r="BT904" s="2"/>
      <c r="BU904" s="2"/>
      <c r="BV904" s="2"/>
      <c r="BW904" s="2"/>
      <c r="BX904" s="2"/>
      <c r="BY904" s="2"/>
      <c r="BZ904" s="2"/>
      <c r="CA904" s="2"/>
      <c r="CB904" s="2"/>
      <c r="CC904" s="2"/>
      <c r="CD904" s="2"/>
      <c r="CE904" s="2"/>
      <c r="CF904" s="2"/>
      <c r="CG904" s="2"/>
      <c r="CH904" s="2"/>
      <c r="CI904" s="2"/>
      <c r="CJ904" s="2"/>
      <c r="CK904" s="2"/>
      <c r="CL904" s="2"/>
      <c r="CM904" s="2"/>
      <c r="CN904" s="2"/>
      <c r="CO904" s="2"/>
      <c r="CP904" s="2"/>
      <c r="CQ904" s="2"/>
      <c r="CR904" s="2"/>
      <c r="CS904" s="2"/>
      <c r="CT904" s="2"/>
      <c r="CU904" s="2"/>
      <c r="CV904" s="2"/>
      <c r="CW904" s="2"/>
      <c r="CX904" s="2"/>
      <c r="CY904" s="2"/>
      <c r="CZ904" s="2"/>
      <c r="DA904" s="2"/>
      <c r="DB904" s="2"/>
      <c r="DC904" s="2"/>
      <c r="DD904" s="2"/>
      <c r="DE904" s="2"/>
      <c r="DF904" s="2"/>
      <c r="DG904" s="2"/>
      <c r="DH904" s="2"/>
      <c r="DI904" s="2"/>
      <c r="DJ904" s="2"/>
      <c r="DK904" s="2"/>
      <c r="DL904" s="2"/>
      <c r="DM904" s="2"/>
      <c r="DN904" s="2"/>
      <c r="DO904" s="2"/>
      <c r="DP904" s="2"/>
      <c r="DQ904" s="2"/>
      <c r="DR904" s="2"/>
      <c r="DS904" s="2"/>
      <c r="DT904" s="2"/>
      <c r="DU904" s="2"/>
      <c r="DV904" s="2"/>
      <c r="DW904" s="2"/>
      <c r="DX904" s="2"/>
      <c r="DY904" s="2"/>
      <c r="DZ904" s="2"/>
      <c r="EA904" s="2"/>
      <c r="EB904" s="2"/>
      <c r="EC904" s="2"/>
      <c r="ED904" s="2"/>
      <c r="EE904" s="2"/>
      <c r="EF904" s="2"/>
      <c r="EG904" s="2"/>
      <c r="EH904" s="2"/>
      <c r="EI904" s="2"/>
      <c r="EJ904" s="2"/>
      <c r="EK904" s="2"/>
      <c r="EL904" s="2"/>
      <c r="EM904" s="2"/>
      <c r="EN904" s="2"/>
      <c r="EO904" s="2"/>
      <c r="EP904" s="2"/>
      <c r="EQ904" s="2"/>
      <c r="ER904" s="2"/>
      <c r="ES904" s="2"/>
      <c r="ET904" s="2"/>
      <c r="EU904" s="2"/>
      <c r="EV904" s="2"/>
      <c r="EW904" s="2"/>
      <c r="EX904" s="2"/>
      <c r="EY904" s="2"/>
      <c r="EZ904" s="2"/>
      <c r="FA904" s="2"/>
      <c r="FB904" s="2"/>
      <c r="FC904" s="2"/>
      <c r="FD904" s="2"/>
      <c r="FE904" s="2"/>
      <c r="FF904" s="2"/>
      <c r="FG904" s="2"/>
      <c r="FH904" s="2"/>
      <c r="FI904" s="2"/>
      <c r="FJ904" s="2"/>
      <c r="FK904" s="2"/>
      <c r="FL904" s="2"/>
      <c r="FM904" s="2"/>
      <c r="FN904" s="2"/>
      <c r="FO904" s="2"/>
      <c r="FP904" s="2"/>
      <c r="FQ904" s="2"/>
      <c r="FR904" s="2"/>
      <c r="FS904" s="2"/>
      <c r="FT904" s="2"/>
      <c r="FU904" s="2"/>
      <c r="FV904" s="2"/>
      <c r="FW904" s="2"/>
      <c r="FX904" s="2"/>
      <c r="FY904" s="2"/>
      <c r="FZ904" s="2"/>
      <c r="GA904" s="2"/>
      <c r="GB904" s="2"/>
      <c r="GC904" s="2"/>
      <c r="GD904" s="2"/>
      <c r="GE904" s="2"/>
      <c r="GF904" s="2"/>
      <c r="GG904" s="2"/>
      <c r="GH904" s="2"/>
      <c r="GI904" s="2"/>
      <c r="GJ904" s="2"/>
      <c r="GK904" s="2"/>
      <c r="GL904" s="2"/>
      <c r="GM904" s="2"/>
      <c r="GN904" s="2"/>
      <c r="GO904" s="2"/>
      <c r="GP904" s="2"/>
    </row>
    <row r="905" spans="6:198" s="1" customFormat="1" ht="12.75" customHeight="1">
      <c r="F905" s="81"/>
      <c r="G905" s="81"/>
      <c r="H905" s="81"/>
      <c r="I905" s="81" t="s">
        <v>379</v>
      </c>
      <c r="J905" s="81"/>
      <c r="K905" s="81"/>
      <c r="L905" s="81"/>
      <c r="M905" s="81"/>
      <c r="N905" s="81"/>
      <c r="O905" s="81"/>
      <c r="P905" s="81"/>
      <c r="Q905" s="81"/>
      <c r="R905" s="81"/>
      <c r="S905" s="81"/>
      <c r="T905" s="81"/>
      <c r="U905" s="81"/>
      <c r="V905" s="81"/>
      <c r="W905" s="81"/>
      <c r="X905" s="81"/>
      <c r="Y905" s="81"/>
      <c r="Z905" s="81"/>
      <c r="AA905" s="81"/>
      <c r="AB905" s="81"/>
      <c r="AC905" s="81"/>
      <c r="AD905" s="81"/>
      <c r="AE905" s="81"/>
      <c r="AF905" s="81"/>
      <c r="AG905" s="81"/>
      <c r="AH905" s="81"/>
      <c r="AI905" s="81"/>
      <c r="AJ905" s="81"/>
      <c r="AK905" s="81"/>
      <c r="AL905" s="81"/>
      <c r="AM905" s="81"/>
      <c r="AN905" s="98"/>
      <c r="AO905" s="98"/>
      <c r="AP905" s="98"/>
      <c r="AQ905" s="98"/>
      <c r="AR905" s="98"/>
      <c r="AS905" s="98"/>
      <c r="AT905" s="81"/>
      <c r="AU905" s="800">
        <f>S852+S863</f>
        <v>0</v>
      </c>
      <c r="AV905" s="800"/>
      <c r="AW905" s="800"/>
      <c r="AX905" s="800"/>
      <c r="AY905" s="800"/>
      <c r="AZ905" s="800"/>
      <c r="BA905" s="432"/>
      <c r="BB905" s="801">
        <f>[1]Input!$C326</f>
        <v>0</v>
      </c>
      <c r="BC905" s="801"/>
      <c r="BD905" s="801"/>
      <c r="BE905" s="801"/>
      <c r="BF905" s="801"/>
      <c r="BG905" s="801"/>
      <c r="BH905" s="81"/>
      <c r="BI905" s="81"/>
      <c r="BJ905" s="81"/>
      <c r="BK905" s="81"/>
      <c r="BR905" s="2"/>
      <c r="BS905" s="2"/>
      <c r="BT905" s="2"/>
      <c r="BU905" s="2"/>
      <c r="BV905" s="2"/>
      <c r="BW905" s="2"/>
      <c r="BX905" s="2"/>
      <c r="BY905" s="2"/>
      <c r="BZ905" s="2"/>
      <c r="CA905" s="2"/>
      <c r="CB905" s="2"/>
      <c r="CC905" s="2"/>
      <c r="CD905" s="2"/>
      <c r="CE905" s="2"/>
      <c r="CF905" s="2"/>
      <c r="CG905" s="2"/>
      <c r="CH905" s="2"/>
      <c r="CI905" s="2"/>
      <c r="CJ905" s="2"/>
      <c r="CK905" s="2"/>
      <c r="CL905" s="2"/>
      <c r="CM905" s="2"/>
      <c r="CN905" s="2"/>
      <c r="CO905" s="2"/>
      <c r="CP905" s="2"/>
      <c r="CQ905" s="2"/>
      <c r="CR905" s="2"/>
      <c r="CS905" s="2"/>
      <c r="CT905" s="2"/>
      <c r="CU905" s="2"/>
      <c r="CV905" s="2"/>
      <c r="CW905" s="2"/>
      <c r="CX905" s="2"/>
      <c r="CY905" s="2"/>
      <c r="CZ905" s="2"/>
      <c r="DA905" s="2"/>
      <c r="DB905" s="2"/>
      <c r="DC905" s="2"/>
      <c r="DD905" s="2"/>
      <c r="DE905" s="2"/>
      <c r="DF905" s="2"/>
      <c r="DG905" s="2"/>
      <c r="DH905" s="2"/>
      <c r="DI905" s="2"/>
      <c r="DJ905" s="2"/>
      <c r="DK905" s="2"/>
      <c r="DL905" s="2"/>
      <c r="DM905" s="2"/>
      <c r="DN905" s="2"/>
      <c r="DO905" s="2"/>
      <c r="DP905" s="2"/>
      <c r="DQ905" s="2"/>
      <c r="DR905" s="2"/>
      <c r="DS905" s="2"/>
      <c r="DT905" s="2"/>
      <c r="DU905" s="2"/>
      <c r="DV905" s="2"/>
      <c r="DW905" s="2"/>
      <c r="DX905" s="2"/>
      <c r="DY905" s="2"/>
      <c r="DZ905" s="2"/>
      <c r="EA905" s="2"/>
      <c r="EB905" s="2"/>
      <c r="EC905" s="2"/>
      <c r="ED905" s="2"/>
      <c r="EE905" s="2"/>
      <c r="EF905" s="2"/>
      <c r="EG905" s="2"/>
      <c r="EH905" s="2"/>
      <c r="EI905" s="2"/>
      <c r="EJ905" s="2"/>
      <c r="EK905" s="2"/>
      <c r="EL905" s="2"/>
      <c r="EM905" s="2"/>
      <c r="EN905" s="2"/>
      <c r="EO905" s="2"/>
      <c r="EP905" s="2"/>
      <c r="EQ905" s="2"/>
      <c r="ER905" s="2"/>
      <c r="ES905" s="2"/>
      <c r="ET905" s="2"/>
      <c r="EU905" s="2"/>
      <c r="EV905" s="2"/>
      <c r="EW905" s="2"/>
      <c r="EX905" s="2"/>
      <c r="EY905" s="2"/>
      <c r="EZ905" s="2"/>
      <c r="FA905" s="2"/>
      <c r="FB905" s="2"/>
      <c r="FC905" s="2"/>
      <c r="FD905" s="2"/>
      <c r="FE905" s="2"/>
      <c r="FF905" s="2"/>
      <c r="FG905" s="2"/>
      <c r="FH905" s="2"/>
      <c r="FI905" s="2"/>
      <c r="FJ905" s="2"/>
      <c r="FK905" s="2"/>
      <c r="FL905" s="2"/>
      <c r="FM905" s="2"/>
      <c r="FN905" s="2"/>
      <c r="FO905" s="2"/>
      <c r="FP905" s="2"/>
      <c r="FQ905" s="2"/>
      <c r="FR905" s="2"/>
      <c r="FS905" s="2"/>
      <c r="FT905" s="2"/>
      <c r="FU905" s="2"/>
      <c r="FV905" s="2"/>
      <c r="FW905" s="2"/>
      <c r="FX905" s="2"/>
      <c r="FY905" s="2"/>
      <c r="FZ905" s="2"/>
      <c r="GA905" s="2"/>
      <c r="GB905" s="2"/>
      <c r="GC905" s="2"/>
      <c r="GD905" s="2"/>
      <c r="GE905" s="2"/>
      <c r="GF905" s="2"/>
      <c r="GG905" s="2"/>
      <c r="GH905" s="2"/>
      <c r="GI905" s="2"/>
      <c r="GJ905" s="2"/>
      <c r="GK905" s="2"/>
      <c r="GL905" s="2"/>
      <c r="GM905" s="2"/>
      <c r="GN905" s="2"/>
      <c r="GO905" s="2"/>
      <c r="GP905" s="2"/>
    </row>
    <row r="906" spans="6:198" s="1" customFormat="1" ht="12.75" customHeight="1">
      <c r="F906" s="81"/>
      <c r="G906" s="81"/>
      <c r="H906" s="81"/>
      <c r="I906" s="81" t="s">
        <v>380</v>
      </c>
      <c r="J906" s="81"/>
      <c r="K906" s="81"/>
      <c r="L906" s="81"/>
      <c r="M906" s="81"/>
      <c r="N906" s="81"/>
      <c r="O906" s="81"/>
      <c r="P906" s="81"/>
      <c r="Q906" s="81"/>
      <c r="R906" s="81"/>
      <c r="S906" s="81"/>
      <c r="T906" s="81"/>
      <c r="U906" s="81"/>
      <c r="V906" s="81"/>
      <c r="W906" s="81"/>
      <c r="X906" s="81"/>
      <c r="Y906" s="81"/>
      <c r="Z906" s="81"/>
      <c r="AA906" s="81"/>
      <c r="AB906" s="81"/>
      <c r="AC906" s="81"/>
      <c r="AD906" s="81"/>
      <c r="AE906" s="81"/>
      <c r="AF906" s="81"/>
      <c r="AG906" s="81"/>
      <c r="AH906" s="81"/>
      <c r="AI906" s="81"/>
      <c r="AJ906" s="81"/>
      <c r="AK906" s="81"/>
      <c r="AL906" s="81"/>
      <c r="AM906" s="81"/>
      <c r="AN906" s="98"/>
      <c r="AO906" s="98"/>
      <c r="AP906" s="98"/>
      <c r="AQ906" s="98"/>
      <c r="AR906" s="98"/>
      <c r="AS906" s="98"/>
      <c r="AT906" s="81"/>
      <c r="AU906" s="802">
        <f>W863+W852</f>
        <v>0</v>
      </c>
      <c r="AV906" s="802"/>
      <c r="AW906" s="802"/>
      <c r="AX906" s="802"/>
      <c r="AY906" s="802"/>
      <c r="AZ906" s="802"/>
      <c r="BA906" s="282"/>
      <c r="BB906" s="802">
        <f>[1]Input!$C327</f>
        <v>0</v>
      </c>
      <c r="BC906" s="802"/>
      <c r="BD906" s="802"/>
      <c r="BE906" s="802"/>
      <c r="BF906" s="802"/>
      <c r="BG906" s="802"/>
      <c r="BH906" s="81"/>
      <c r="BI906" s="81"/>
      <c r="BJ906" s="81"/>
      <c r="BK906" s="81"/>
      <c r="BR906" s="2"/>
      <c r="BS906" s="2"/>
      <c r="BT906" s="2"/>
      <c r="BU906" s="2"/>
      <c r="BV906" s="2"/>
      <c r="BW906" s="2"/>
      <c r="BX906" s="2"/>
      <c r="BY906" s="2"/>
      <c r="BZ906" s="2"/>
      <c r="CA906" s="2"/>
      <c r="CB906" s="2"/>
      <c r="CC906" s="2"/>
      <c r="CD906" s="2"/>
      <c r="CE906" s="2"/>
      <c r="CF906" s="2"/>
      <c r="CG906" s="2"/>
      <c r="CH906" s="2"/>
      <c r="CI906" s="2"/>
      <c r="CJ906" s="2"/>
      <c r="CK906" s="2"/>
      <c r="CL906" s="2"/>
      <c r="CM906" s="2"/>
      <c r="CN906" s="2"/>
      <c r="CO906" s="2"/>
      <c r="CP906" s="2"/>
      <c r="CQ906" s="2"/>
      <c r="CR906" s="2"/>
      <c r="CS906" s="2"/>
      <c r="CT906" s="2"/>
      <c r="CU906" s="2"/>
      <c r="CV906" s="2"/>
      <c r="CW906" s="2"/>
      <c r="CX906" s="2"/>
      <c r="CY906" s="2"/>
      <c r="CZ906" s="2"/>
      <c r="DA906" s="2"/>
      <c r="DB906" s="2"/>
      <c r="DC906" s="2"/>
      <c r="DD906" s="2"/>
      <c r="DE906" s="2"/>
      <c r="DF906" s="2"/>
      <c r="DG906" s="2"/>
      <c r="DH906" s="2"/>
      <c r="DI906" s="2"/>
      <c r="DJ906" s="2"/>
      <c r="DK906" s="2"/>
      <c r="DL906" s="2"/>
      <c r="DM906" s="2"/>
      <c r="DN906" s="2"/>
      <c r="DO906" s="2"/>
      <c r="DP906" s="2"/>
      <c r="DQ906" s="2"/>
      <c r="DR906" s="2"/>
      <c r="DS906" s="2"/>
      <c r="DT906" s="2"/>
      <c r="DU906" s="2"/>
      <c r="DV906" s="2"/>
      <c r="DW906" s="2"/>
      <c r="DX906" s="2"/>
      <c r="DY906" s="2"/>
      <c r="DZ906" s="2"/>
      <c r="EA906" s="2"/>
      <c r="EB906" s="2"/>
      <c r="EC906" s="2"/>
      <c r="ED906" s="2"/>
      <c r="EE906" s="2"/>
      <c r="EF906" s="2"/>
      <c r="EG906" s="2"/>
      <c r="EH906" s="2"/>
      <c r="EI906" s="2"/>
      <c r="EJ906" s="2"/>
      <c r="EK906" s="2"/>
      <c r="EL906" s="2"/>
      <c r="EM906" s="2"/>
      <c r="EN906" s="2"/>
      <c r="EO906" s="2"/>
      <c r="EP906" s="2"/>
      <c r="EQ906" s="2"/>
      <c r="ER906" s="2"/>
      <c r="ES906" s="2"/>
      <c r="ET906" s="2"/>
      <c r="EU906" s="2"/>
      <c r="EV906" s="2"/>
      <c r="EW906" s="2"/>
      <c r="EX906" s="2"/>
      <c r="EY906" s="2"/>
      <c r="EZ906" s="2"/>
      <c r="FA906" s="2"/>
      <c r="FB906" s="2"/>
      <c r="FC906" s="2"/>
      <c r="FD906" s="2"/>
      <c r="FE906" s="2"/>
      <c r="FF906" s="2"/>
      <c r="FG906" s="2"/>
      <c r="FH906" s="2"/>
      <c r="FI906" s="2"/>
      <c r="FJ906" s="2"/>
      <c r="FK906" s="2"/>
      <c r="FL906" s="2"/>
      <c r="FM906" s="2"/>
      <c r="FN906" s="2"/>
      <c r="FO906" s="2"/>
      <c r="FP906" s="2"/>
      <c r="FQ906" s="2"/>
      <c r="FR906" s="2"/>
      <c r="FS906" s="2"/>
      <c r="FT906" s="2"/>
      <c r="FU906" s="2"/>
      <c r="FV906" s="2"/>
      <c r="FW906" s="2"/>
      <c r="FX906" s="2"/>
      <c r="FY906" s="2"/>
      <c r="FZ906" s="2"/>
      <c r="GA906" s="2"/>
      <c r="GB906" s="2"/>
      <c r="GC906" s="2"/>
      <c r="GD906" s="2"/>
      <c r="GE906" s="2"/>
      <c r="GF906" s="2"/>
      <c r="GG906" s="2"/>
      <c r="GH906" s="2"/>
      <c r="GI906" s="2"/>
      <c r="GJ906" s="2"/>
      <c r="GK906" s="2"/>
      <c r="GL906" s="2"/>
      <c r="GM906" s="2"/>
      <c r="GN906" s="2"/>
      <c r="GO906" s="2"/>
      <c r="GP906" s="2"/>
    </row>
    <row r="907" spans="6:198" s="1" customFormat="1" ht="12.75" customHeight="1">
      <c r="F907" s="81"/>
      <c r="G907" s="81"/>
      <c r="H907" s="81"/>
      <c r="I907" s="81" t="s">
        <v>381</v>
      </c>
      <c r="J907" s="81"/>
      <c r="K907" s="81"/>
      <c r="L907" s="81"/>
      <c r="M907" s="81"/>
      <c r="N907" s="81"/>
      <c r="O907" s="81"/>
      <c r="P907" s="81"/>
      <c r="Q907" s="81"/>
      <c r="R907" s="81"/>
      <c r="S907" s="81"/>
      <c r="T907" s="81"/>
      <c r="U907" s="81"/>
      <c r="V907" s="81"/>
      <c r="W907" s="81"/>
      <c r="X907" s="81"/>
      <c r="Y907" s="81"/>
      <c r="Z907" s="81"/>
      <c r="AA907" s="81"/>
      <c r="AB907" s="81"/>
      <c r="AC907" s="81"/>
      <c r="AD907" s="81"/>
      <c r="AE907" s="81"/>
      <c r="AF907" s="81"/>
      <c r="AG907" s="81"/>
      <c r="AH907" s="81"/>
      <c r="AI907" s="81"/>
      <c r="AJ907" s="81"/>
      <c r="AK907" s="81"/>
      <c r="AL907" s="81"/>
      <c r="AM907" s="81"/>
      <c r="AN907" s="98"/>
      <c r="AO907" s="98"/>
      <c r="AP907" s="98"/>
      <c r="AQ907" s="98"/>
      <c r="AR907" s="98"/>
      <c r="AS907" s="98"/>
      <c r="AT907" s="81"/>
      <c r="AU907" s="809">
        <f>AU906/AN897</f>
        <v>0</v>
      </c>
      <c r="AV907" s="809"/>
      <c r="AW907" s="809"/>
      <c r="AX907" s="809"/>
      <c r="AY907" s="809"/>
      <c r="AZ907" s="809"/>
      <c r="BA907" s="282"/>
      <c r="BB907" s="809">
        <f>[1]Input!$C328</f>
        <v>0</v>
      </c>
      <c r="BC907" s="809"/>
      <c r="BD907" s="809"/>
      <c r="BE907" s="809"/>
      <c r="BF907" s="809"/>
      <c r="BG907" s="809"/>
      <c r="BH907" s="81"/>
      <c r="BI907" s="81"/>
      <c r="BJ907" s="81"/>
      <c r="BK907" s="81"/>
      <c r="BR907" s="2"/>
      <c r="BS907" s="2"/>
      <c r="BT907" s="2"/>
      <c r="BU907" s="2"/>
      <c r="BV907" s="2"/>
      <c r="BW907" s="2"/>
      <c r="BX907" s="2"/>
      <c r="BY907" s="2"/>
      <c r="BZ907" s="2"/>
      <c r="CA907" s="2"/>
      <c r="CB907" s="2"/>
      <c r="CC907" s="2"/>
      <c r="CD907" s="2"/>
      <c r="CE907" s="2"/>
      <c r="CF907" s="2"/>
      <c r="CG907" s="2"/>
      <c r="CH907" s="2"/>
      <c r="CI907" s="2"/>
      <c r="CJ907" s="2"/>
      <c r="CK907" s="2"/>
      <c r="CL907" s="2"/>
      <c r="CM907" s="2"/>
      <c r="CN907" s="2"/>
      <c r="CO907" s="2"/>
      <c r="CP907" s="2"/>
      <c r="CQ907" s="2"/>
      <c r="CR907" s="2"/>
      <c r="CS907" s="2"/>
      <c r="CT907" s="2"/>
      <c r="CU907" s="2"/>
      <c r="CV907" s="2"/>
      <c r="CW907" s="2"/>
      <c r="CX907" s="2"/>
      <c r="CY907" s="2"/>
      <c r="CZ907" s="2"/>
      <c r="DA907" s="2"/>
      <c r="DB907" s="2"/>
      <c r="DC907" s="2"/>
      <c r="DD907" s="2"/>
      <c r="DE907" s="2"/>
      <c r="DF907" s="2"/>
      <c r="DG907" s="2"/>
      <c r="DH907" s="2"/>
      <c r="DI907" s="2"/>
      <c r="DJ907" s="2"/>
      <c r="DK907" s="2"/>
      <c r="DL907" s="2"/>
      <c r="DM907" s="2"/>
      <c r="DN907" s="2"/>
      <c r="DO907" s="2"/>
      <c r="DP907" s="2"/>
      <c r="DQ907" s="2"/>
      <c r="DR907" s="2"/>
      <c r="DS907" s="2"/>
      <c r="DT907" s="2"/>
      <c r="DU907" s="2"/>
      <c r="DV907" s="2"/>
      <c r="DW907" s="2"/>
      <c r="DX907" s="2"/>
      <c r="DY907" s="2"/>
      <c r="DZ907" s="2"/>
      <c r="EA907" s="2"/>
      <c r="EB907" s="2"/>
      <c r="EC907" s="2"/>
      <c r="ED907" s="2"/>
      <c r="EE907" s="2"/>
      <c r="EF907" s="2"/>
      <c r="EG907" s="2"/>
      <c r="EH907" s="2"/>
      <c r="EI907" s="2"/>
      <c r="EJ907" s="2"/>
      <c r="EK907" s="2"/>
      <c r="EL907" s="2"/>
      <c r="EM907" s="2"/>
      <c r="EN907" s="2"/>
      <c r="EO907" s="2"/>
      <c r="EP907" s="2"/>
      <c r="EQ907" s="2"/>
      <c r="ER907" s="2"/>
      <c r="ES907" s="2"/>
      <c r="ET907" s="2"/>
      <c r="EU907" s="2"/>
      <c r="EV907" s="2"/>
      <c r="EW907" s="2"/>
      <c r="EX907" s="2"/>
      <c r="EY907" s="2"/>
      <c r="EZ907" s="2"/>
      <c r="FA907" s="2"/>
      <c r="FB907" s="2"/>
      <c r="FC907" s="2"/>
      <c r="FD907" s="2"/>
      <c r="FE907" s="2"/>
      <c r="FF907" s="2"/>
      <c r="FG907" s="2"/>
      <c r="FH907" s="2"/>
      <c r="FI907" s="2"/>
      <c r="FJ907" s="2"/>
      <c r="FK907" s="2"/>
      <c r="FL907" s="2"/>
      <c r="FM907" s="2"/>
      <c r="FN907" s="2"/>
      <c r="FO907" s="2"/>
      <c r="FP907" s="2"/>
      <c r="FQ907" s="2"/>
      <c r="FR907" s="2"/>
      <c r="FS907" s="2"/>
      <c r="FT907" s="2"/>
      <c r="FU907" s="2"/>
      <c r="FV907" s="2"/>
      <c r="FW907" s="2"/>
      <c r="FX907" s="2"/>
      <c r="FY907" s="2"/>
      <c r="FZ907" s="2"/>
      <c r="GA907" s="2"/>
      <c r="GB907" s="2"/>
      <c r="GC907" s="2"/>
      <c r="GD907" s="2"/>
      <c r="GE907" s="2"/>
      <c r="GF907" s="2"/>
      <c r="GG907" s="2"/>
      <c r="GH907" s="2"/>
      <c r="GI907" s="2"/>
      <c r="GJ907" s="2"/>
      <c r="GK907" s="2"/>
      <c r="GL907" s="2"/>
      <c r="GM907" s="2"/>
      <c r="GN907" s="2"/>
      <c r="GO907" s="2"/>
      <c r="GP907" s="2"/>
    </row>
    <row r="908" spans="6:198" s="1" customFormat="1" ht="12.75" customHeight="1">
      <c r="F908" s="81"/>
      <c r="G908" s="81"/>
      <c r="H908" s="81"/>
      <c r="I908" s="81" t="s">
        <v>382</v>
      </c>
      <c r="J908" s="81"/>
      <c r="K908" s="81"/>
      <c r="L908" s="81"/>
      <c r="M908" s="81"/>
      <c r="N908" s="81"/>
      <c r="O908" s="81"/>
      <c r="P908" s="81"/>
      <c r="Q908" s="81"/>
      <c r="R908" s="81"/>
      <c r="S908" s="81"/>
      <c r="T908" s="81"/>
      <c r="U908" s="81"/>
      <c r="V908" s="81"/>
      <c r="W908" s="81"/>
      <c r="X908" s="81"/>
      <c r="Y908" s="81"/>
      <c r="Z908" s="81"/>
      <c r="AA908" s="81"/>
      <c r="AB908" s="81"/>
      <c r="AC908" s="81"/>
      <c r="AD908" s="81"/>
      <c r="AE908" s="81"/>
      <c r="AF908" s="81"/>
      <c r="AG908" s="81"/>
      <c r="AH908" s="81"/>
      <c r="AI908" s="81"/>
      <c r="AJ908" s="81"/>
      <c r="AK908" s="81"/>
      <c r="AL908" s="81"/>
      <c r="AM908" s="81"/>
      <c r="AN908" s="98"/>
      <c r="AO908" s="98"/>
      <c r="AP908" s="98"/>
      <c r="AQ908" s="98"/>
      <c r="AR908" s="98"/>
      <c r="AS908" s="98"/>
      <c r="AT908" s="81"/>
      <c r="AU908" s="810">
        <f>AU906/AU900</f>
        <v>0</v>
      </c>
      <c r="AV908" s="810"/>
      <c r="AW908" s="810"/>
      <c r="AX908" s="810"/>
      <c r="AY908" s="810"/>
      <c r="AZ908" s="810"/>
      <c r="BA908" s="282"/>
      <c r="BB908" s="809">
        <f>[1]Input!$C329</f>
        <v>0</v>
      </c>
      <c r="BC908" s="809"/>
      <c r="BD908" s="809"/>
      <c r="BE908" s="809"/>
      <c r="BF908" s="809"/>
      <c r="BG908" s="809"/>
      <c r="BH908" s="81"/>
      <c r="BI908" s="81"/>
      <c r="BJ908" s="81"/>
      <c r="BK908" s="81"/>
      <c r="BR908" s="2"/>
      <c r="BS908" s="2"/>
      <c r="BT908" s="2"/>
      <c r="BU908" s="2"/>
      <c r="BV908" s="2"/>
      <c r="BW908" s="2"/>
      <c r="BX908" s="2"/>
      <c r="BY908" s="2"/>
      <c r="BZ908" s="2"/>
      <c r="CA908" s="2"/>
      <c r="CB908" s="2"/>
      <c r="CC908" s="2"/>
      <c r="CD908" s="2"/>
      <c r="CE908" s="2"/>
      <c r="CF908" s="2"/>
      <c r="CG908" s="2"/>
      <c r="CH908" s="2"/>
      <c r="CI908" s="2"/>
      <c r="CJ908" s="2"/>
      <c r="CK908" s="2"/>
      <c r="CL908" s="2"/>
      <c r="CM908" s="2"/>
      <c r="CN908" s="2"/>
      <c r="CO908" s="2"/>
      <c r="CP908" s="2"/>
      <c r="CQ908" s="2"/>
      <c r="CR908" s="2"/>
      <c r="CS908" s="2"/>
      <c r="CT908" s="2"/>
      <c r="CU908" s="2"/>
      <c r="CV908" s="2"/>
      <c r="CW908" s="2"/>
      <c r="CX908" s="2"/>
      <c r="CY908" s="2"/>
      <c r="CZ908" s="2"/>
      <c r="DA908" s="2"/>
      <c r="DB908" s="2"/>
      <c r="DC908" s="2"/>
      <c r="DD908" s="2"/>
      <c r="DE908" s="2"/>
      <c r="DF908" s="2"/>
      <c r="DG908" s="2"/>
      <c r="DH908" s="2"/>
      <c r="DI908" s="2"/>
      <c r="DJ908" s="2"/>
      <c r="DK908" s="2"/>
      <c r="DL908" s="2"/>
      <c r="DM908" s="2"/>
      <c r="DN908" s="2"/>
      <c r="DO908" s="2"/>
      <c r="DP908" s="2"/>
      <c r="DQ908" s="2"/>
      <c r="DR908" s="2"/>
      <c r="DS908" s="2"/>
      <c r="DT908" s="2"/>
      <c r="DU908" s="2"/>
      <c r="DV908" s="2"/>
      <c r="DW908" s="2"/>
      <c r="DX908" s="2"/>
      <c r="DY908" s="2"/>
      <c r="DZ908" s="2"/>
      <c r="EA908" s="2"/>
      <c r="EB908" s="2"/>
      <c r="EC908" s="2"/>
      <c r="ED908" s="2"/>
      <c r="EE908" s="2"/>
      <c r="EF908" s="2"/>
      <c r="EG908" s="2"/>
      <c r="EH908" s="2"/>
      <c r="EI908" s="2"/>
      <c r="EJ908" s="2"/>
      <c r="EK908" s="2"/>
      <c r="EL908" s="2"/>
      <c r="EM908" s="2"/>
      <c r="EN908" s="2"/>
      <c r="EO908" s="2"/>
      <c r="EP908" s="2"/>
      <c r="EQ908" s="2"/>
      <c r="ER908" s="2"/>
      <c r="ES908" s="2"/>
      <c r="ET908" s="2"/>
      <c r="EU908" s="2"/>
      <c r="EV908" s="2"/>
      <c r="EW908" s="2"/>
      <c r="EX908" s="2"/>
      <c r="EY908" s="2"/>
      <c r="EZ908" s="2"/>
      <c r="FA908" s="2"/>
      <c r="FB908" s="2"/>
      <c r="FC908" s="2"/>
      <c r="FD908" s="2"/>
      <c r="FE908" s="2"/>
      <c r="FF908" s="2"/>
      <c r="FG908" s="2"/>
      <c r="FH908" s="2"/>
      <c r="FI908" s="2"/>
      <c r="FJ908" s="2"/>
      <c r="FK908" s="2"/>
      <c r="FL908" s="2"/>
      <c r="FM908" s="2"/>
      <c r="FN908" s="2"/>
      <c r="FO908" s="2"/>
      <c r="FP908" s="2"/>
      <c r="FQ908" s="2"/>
      <c r="FR908" s="2"/>
      <c r="FS908" s="2"/>
      <c r="FT908" s="2"/>
      <c r="FU908" s="2"/>
      <c r="FV908" s="2"/>
      <c r="FW908" s="2"/>
      <c r="FX908" s="2"/>
      <c r="FY908" s="2"/>
      <c r="FZ908" s="2"/>
      <c r="GA908" s="2"/>
      <c r="GB908" s="2"/>
      <c r="GC908" s="2"/>
      <c r="GD908" s="2"/>
      <c r="GE908" s="2"/>
      <c r="GF908" s="2"/>
      <c r="GG908" s="2"/>
      <c r="GH908" s="2"/>
      <c r="GI908" s="2"/>
      <c r="GJ908" s="2"/>
      <c r="GK908" s="2"/>
      <c r="GL908" s="2"/>
      <c r="GM908" s="2"/>
      <c r="GN908" s="2"/>
      <c r="GO908" s="2"/>
      <c r="GP908" s="2"/>
    </row>
    <row r="909" spans="6:198" s="1" customFormat="1" ht="12.75" customHeight="1">
      <c r="F909" s="81"/>
      <c r="G909" s="81"/>
      <c r="H909" s="81"/>
      <c r="I909" s="81" t="s">
        <v>383</v>
      </c>
      <c r="J909" s="81"/>
      <c r="K909" s="81"/>
      <c r="L909" s="81"/>
      <c r="M909" s="81"/>
      <c r="N909" s="81"/>
      <c r="O909" s="81"/>
      <c r="P909" s="81"/>
      <c r="Q909" s="81"/>
      <c r="R909" s="81"/>
      <c r="S909" s="81"/>
      <c r="T909" s="81"/>
      <c r="U909" s="81"/>
      <c r="V909" s="81"/>
      <c r="W909" s="81"/>
      <c r="X909" s="81"/>
      <c r="Y909" s="81"/>
      <c r="Z909" s="81"/>
      <c r="AA909" s="81"/>
      <c r="AB909" s="81"/>
      <c r="AC909" s="81"/>
      <c r="AD909" s="81"/>
      <c r="AE909" s="81"/>
      <c r="AF909" s="81"/>
      <c r="AG909" s="81"/>
      <c r="AH909" s="81"/>
      <c r="AI909" s="81"/>
      <c r="AJ909" s="81"/>
      <c r="AK909" s="81"/>
      <c r="AL909" s="81"/>
      <c r="AM909" s="81"/>
      <c r="AN909" s="98"/>
      <c r="AO909" s="98"/>
      <c r="AP909" s="98"/>
      <c r="AQ909" s="98"/>
      <c r="AR909" s="98"/>
      <c r="AS909" s="98"/>
      <c r="AT909" s="81"/>
      <c r="AU909" s="802">
        <f>W822+W833+W852+W863</f>
        <v>0</v>
      </c>
      <c r="AV909" s="802"/>
      <c r="AW909" s="802"/>
      <c r="AX909" s="802"/>
      <c r="AY909" s="802"/>
      <c r="AZ909" s="802"/>
      <c r="BA909" s="282"/>
      <c r="BB909" s="802">
        <f>[1]Input!$C330</f>
        <v>0</v>
      </c>
      <c r="BC909" s="802"/>
      <c r="BD909" s="802"/>
      <c r="BE909" s="802"/>
      <c r="BF909" s="802"/>
      <c r="BG909" s="802"/>
      <c r="BH909" s="81"/>
      <c r="BI909" s="81"/>
      <c r="BJ909" s="81"/>
      <c r="BK909" s="81"/>
      <c r="BR909" s="2"/>
      <c r="BS909" s="2"/>
      <c r="BT909" s="2"/>
      <c r="BU909" s="2"/>
      <c r="BV909" s="2"/>
      <c r="BW909" s="2"/>
      <c r="BX909" s="2"/>
      <c r="BY909" s="2"/>
      <c r="BZ909" s="2"/>
      <c r="CA909" s="2"/>
      <c r="CB909" s="2"/>
      <c r="CC909" s="2"/>
      <c r="CD909" s="2"/>
      <c r="CE909" s="2"/>
      <c r="CF909" s="2"/>
      <c r="CG909" s="2"/>
      <c r="CH909" s="2"/>
      <c r="CI909" s="2"/>
      <c r="CJ909" s="2"/>
      <c r="CK909" s="2"/>
      <c r="CL909" s="2"/>
      <c r="CM909" s="2"/>
      <c r="CN909" s="2"/>
      <c r="CO909" s="2"/>
      <c r="CP909" s="2"/>
      <c r="CQ909" s="2"/>
      <c r="CR909" s="2"/>
      <c r="CS909" s="2"/>
      <c r="CT909" s="2"/>
      <c r="CU909" s="2"/>
      <c r="CV909" s="2"/>
      <c r="CW909" s="2"/>
      <c r="CX909" s="2"/>
      <c r="CY909" s="2"/>
      <c r="CZ909" s="2"/>
      <c r="DA909" s="2"/>
      <c r="DB909" s="2"/>
      <c r="DC909" s="2"/>
      <c r="DD909" s="2"/>
      <c r="DE909" s="2"/>
      <c r="DF909" s="2"/>
      <c r="DG909" s="2"/>
      <c r="DH909" s="2"/>
      <c r="DI909" s="2"/>
      <c r="DJ909" s="2"/>
      <c r="DK909" s="2"/>
      <c r="DL909" s="2"/>
      <c r="DM909" s="2"/>
      <c r="DN909" s="2"/>
      <c r="DO909" s="2"/>
      <c r="DP909" s="2"/>
      <c r="DQ909" s="2"/>
      <c r="DR909" s="2"/>
      <c r="DS909" s="2"/>
      <c r="DT909" s="2"/>
      <c r="DU909" s="2"/>
      <c r="DV909" s="2"/>
      <c r="DW909" s="2"/>
      <c r="DX909" s="2"/>
      <c r="DY909" s="2"/>
      <c r="DZ909" s="2"/>
      <c r="EA909" s="2"/>
      <c r="EB909" s="2"/>
      <c r="EC909" s="2"/>
      <c r="ED909" s="2"/>
      <c r="EE909" s="2"/>
      <c r="EF909" s="2"/>
      <c r="EG909" s="2"/>
      <c r="EH909" s="2"/>
      <c r="EI909" s="2"/>
      <c r="EJ909" s="2"/>
      <c r="EK909" s="2"/>
      <c r="EL909" s="2"/>
      <c r="EM909" s="2"/>
      <c r="EN909" s="2"/>
      <c r="EO909" s="2"/>
      <c r="EP909" s="2"/>
      <c r="EQ909" s="2"/>
      <c r="ER909" s="2"/>
      <c r="ES909" s="2"/>
      <c r="ET909" s="2"/>
      <c r="EU909" s="2"/>
      <c r="EV909" s="2"/>
      <c r="EW909" s="2"/>
      <c r="EX909" s="2"/>
      <c r="EY909" s="2"/>
      <c r="EZ909" s="2"/>
      <c r="FA909" s="2"/>
      <c r="FB909" s="2"/>
      <c r="FC909" s="2"/>
      <c r="FD909" s="2"/>
      <c r="FE909" s="2"/>
      <c r="FF909" s="2"/>
      <c r="FG909" s="2"/>
      <c r="FH909" s="2"/>
      <c r="FI909" s="2"/>
      <c r="FJ909" s="2"/>
      <c r="FK909" s="2"/>
      <c r="FL909" s="2"/>
      <c r="FM909" s="2"/>
      <c r="FN909" s="2"/>
      <c r="FO909" s="2"/>
      <c r="FP909" s="2"/>
      <c r="FQ909" s="2"/>
      <c r="FR909" s="2"/>
      <c r="FS909" s="2"/>
      <c r="FT909" s="2"/>
      <c r="FU909" s="2"/>
      <c r="FV909" s="2"/>
      <c r="FW909" s="2"/>
      <c r="FX909" s="2"/>
      <c r="FY909" s="2"/>
      <c r="FZ909" s="2"/>
      <c r="GA909" s="2"/>
      <c r="GB909" s="2"/>
      <c r="GC909" s="2"/>
      <c r="GD909" s="2"/>
      <c r="GE909" s="2"/>
      <c r="GF909" s="2"/>
      <c r="GG909" s="2"/>
      <c r="GH909" s="2"/>
      <c r="GI909" s="2"/>
      <c r="GJ909" s="2"/>
      <c r="GK909" s="2"/>
      <c r="GL909" s="2"/>
      <c r="GM909" s="2"/>
      <c r="GN909" s="2"/>
      <c r="GO909" s="2"/>
      <c r="GP909" s="2"/>
    </row>
    <row r="910" spans="6:198" s="1" customFormat="1" ht="12.75" customHeight="1">
      <c r="F910" s="81"/>
      <c r="G910" s="81"/>
      <c r="H910" s="81"/>
      <c r="I910" s="81" t="s">
        <v>384</v>
      </c>
      <c r="J910" s="81"/>
      <c r="K910" s="81"/>
      <c r="L910" s="81"/>
      <c r="M910" s="81"/>
      <c r="N910" s="81"/>
      <c r="O910" s="81"/>
      <c r="P910" s="81"/>
      <c r="Q910" s="81"/>
      <c r="R910" s="81"/>
      <c r="S910" s="81"/>
      <c r="T910" s="81"/>
      <c r="U910" s="81"/>
      <c r="V910" s="81"/>
      <c r="W910" s="81"/>
      <c r="X910" s="81"/>
      <c r="Y910" s="81"/>
      <c r="Z910" s="81"/>
      <c r="AA910" s="81"/>
      <c r="AB910" s="81"/>
      <c r="AC910" s="81"/>
      <c r="AD910" s="81"/>
      <c r="AE910" s="81"/>
      <c r="AF910" s="81"/>
      <c r="AG910" s="81"/>
      <c r="AH910" s="81"/>
      <c r="AI910" s="81"/>
      <c r="AJ910" s="81"/>
      <c r="AK910" s="81"/>
      <c r="AL910" s="81"/>
      <c r="AM910" s="81"/>
      <c r="AN910" s="98"/>
      <c r="AO910" s="98"/>
      <c r="AP910" s="98"/>
      <c r="AQ910" s="98"/>
      <c r="AR910" s="98"/>
      <c r="AS910" s="98"/>
      <c r="AT910" s="81"/>
      <c r="AU910" s="801">
        <f>S822+S833+S852+S863</f>
        <v>0</v>
      </c>
      <c r="AV910" s="801"/>
      <c r="AW910" s="801"/>
      <c r="AX910" s="801"/>
      <c r="AY910" s="801"/>
      <c r="AZ910" s="801"/>
      <c r="BA910" s="282"/>
      <c r="BB910" s="801">
        <f>[1]Input!$C331</f>
        <v>0</v>
      </c>
      <c r="BC910" s="801"/>
      <c r="BD910" s="801"/>
      <c r="BE910" s="801"/>
      <c r="BF910" s="801"/>
      <c r="BG910" s="801"/>
      <c r="BH910" s="81"/>
      <c r="BI910" s="81"/>
      <c r="BJ910" s="81"/>
      <c r="BK910" s="81"/>
      <c r="BR910" s="2"/>
      <c r="BS910" s="2"/>
      <c r="BT910" s="2"/>
      <c r="BU910" s="2"/>
      <c r="BV910" s="2"/>
      <c r="BW910" s="2"/>
      <c r="BX910" s="2"/>
      <c r="BY910" s="2"/>
      <c r="BZ910" s="2"/>
      <c r="CA910" s="2"/>
      <c r="CB910" s="2"/>
      <c r="CC910" s="2"/>
      <c r="CD910" s="2"/>
      <c r="CE910" s="2"/>
      <c r="CF910" s="2"/>
      <c r="CG910" s="2"/>
      <c r="CH910" s="2"/>
      <c r="CI910" s="2"/>
      <c r="CJ910" s="2"/>
      <c r="CK910" s="2"/>
      <c r="CL910" s="2"/>
      <c r="CM910" s="2"/>
      <c r="CN910" s="2"/>
      <c r="CO910" s="2"/>
      <c r="CP910" s="2"/>
      <c r="CQ910" s="2"/>
      <c r="CR910" s="2"/>
      <c r="CS910" s="2"/>
      <c r="CT910" s="2"/>
      <c r="CU910" s="2"/>
      <c r="CV910" s="2"/>
      <c r="CW910" s="2"/>
      <c r="CX910" s="2"/>
      <c r="CY910" s="2"/>
      <c r="CZ910" s="2"/>
      <c r="DA910" s="2"/>
      <c r="DB910" s="2"/>
      <c r="DC910" s="2"/>
      <c r="DD910" s="2"/>
      <c r="DE910" s="2"/>
      <c r="DF910" s="2"/>
      <c r="DG910" s="2"/>
      <c r="DH910" s="2"/>
      <c r="DI910" s="2"/>
      <c r="DJ910" s="2"/>
      <c r="DK910" s="2"/>
      <c r="DL910" s="2"/>
      <c r="DM910" s="2"/>
      <c r="DN910" s="2"/>
      <c r="DO910" s="2"/>
      <c r="DP910" s="2"/>
      <c r="DQ910" s="2"/>
      <c r="DR910" s="2"/>
      <c r="DS910" s="2"/>
      <c r="DT910" s="2"/>
      <c r="DU910" s="2"/>
      <c r="DV910" s="2"/>
      <c r="DW910" s="2"/>
      <c r="DX910" s="2"/>
      <c r="DY910" s="2"/>
      <c r="DZ910" s="2"/>
      <c r="EA910" s="2"/>
      <c r="EB910" s="2"/>
      <c r="EC910" s="2"/>
      <c r="ED910" s="2"/>
      <c r="EE910" s="2"/>
      <c r="EF910" s="2"/>
      <c r="EG910" s="2"/>
      <c r="EH910" s="2"/>
      <c r="EI910" s="2"/>
      <c r="EJ910" s="2"/>
      <c r="EK910" s="2"/>
      <c r="EL910" s="2"/>
      <c r="EM910" s="2"/>
      <c r="EN910" s="2"/>
      <c r="EO910" s="2"/>
      <c r="EP910" s="2"/>
      <c r="EQ910" s="2"/>
      <c r="ER910" s="2"/>
      <c r="ES910" s="2"/>
      <c r="ET910" s="2"/>
      <c r="EU910" s="2"/>
      <c r="EV910" s="2"/>
      <c r="EW910" s="2"/>
      <c r="EX910" s="2"/>
      <c r="EY910" s="2"/>
      <c r="EZ910" s="2"/>
      <c r="FA910" s="2"/>
      <c r="FB910" s="2"/>
      <c r="FC910" s="2"/>
      <c r="FD910" s="2"/>
      <c r="FE910" s="2"/>
      <c r="FF910" s="2"/>
      <c r="FG910" s="2"/>
      <c r="FH910" s="2"/>
      <c r="FI910" s="2"/>
      <c r="FJ910" s="2"/>
      <c r="FK910" s="2"/>
      <c r="FL910" s="2"/>
      <c r="FM910" s="2"/>
      <c r="FN910" s="2"/>
      <c r="FO910" s="2"/>
      <c r="FP910" s="2"/>
      <c r="FQ910" s="2"/>
      <c r="FR910" s="2"/>
      <c r="FS910" s="2"/>
      <c r="FT910" s="2"/>
      <c r="FU910" s="2"/>
      <c r="FV910" s="2"/>
      <c r="FW910" s="2"/>
      <c r="FX910" s="2"/>
      <c r="FY910" s="2"/>
      <c r="FZ910" s="2"/>
      <c r="GA910" s="2"/>
      <c r="GB910" s="2"/>
      <c r="GC910" s="2"/>
      <c r="GD910" s="2"/>
      <c r="GE910" s="2"/>
      <c r="GF910" s="2"/>
      <c r="GG910" s="2"/>
      <c r="GH910" s="2"/>
      <c r="GI910" s="2"/>
      <c r="GJ910" s="2"/>
      <c r="GK910" s="2"/>
      <c r="GL910" s="2"/>
      <c r="GM910" s="2"/>
      <c r="GN910" s="2"/>
      <c r="GO910" s="2"/>
      <c r="GP910" s="2"/>
    </row>
    <row r="911" spans="6:198" s="1" customFormat="1" ht="12.75" customHeight="1">
      <c r="F911" s="81"/>
      <c r="G911" s="81"/>
      <c r="H911" s="81"/>
      <c r="I911" s="81" t="s">
        <v>385</v>
      </c>
      <c r="J911" s="81"/>
      <c r="K911" s="81"/>
      <c r="L911" s="81"/>
      <c r="M911" s="81"/>
      <c r="N911" s="81"/>
      <c r="O911" s="81"/>
      <c r="P911" s="81"/>
      <c r="Q911" s="81"/>
      <c r="R911" s="81"/>
      <c r="S911" s="81"/>
      <c r="T911" s="81"/>
      <c r="U911" s="81"/>
      <c r="V911" s="81"/>
      <c r="W911" s="81"/>
      <c r="X911" s="81"/>
      <c r="Y911" s="81"/>
      <c r="Z911" s="81"/>
      <c r="AA911" s="81"/>
      <c r="AB911" s="81"/>
      <c r="AC911" s="81"/>
      <c r="AD911" s="81"/>
      <c r="AE911" s="81"/>
      <c r="AF911" s="81"/>
      <c r="AG911" s="81"/>
      <c r="AH911" s="81"/>
      <c r="AI911" s="81"/>
      <c r="AJ911" s="81"/>
      <c r="AK911" s="81"/>
      <c r="AL911" s="81"/>
      <c r="AM911" s="81"/>
      <c r="AN911" s="98"/>
      <c r="AO911" s="98"/>
      <c r="AP911" s="98"/>
      <c r="AQ911" s="98"/>
      <c r="AR911" s="98"/>
      <c r="AS911" s="98"/>
      <c r="AT911" s="81"/>
      <c r="AU911" s="809">
        <f>AU909/AN897</f>
        <v>0</v>
      </c>
      <c r="AV911" s="809"/>
      <c r="AW911" s="809"/>
      <c r="AX911" s="809"/>
      <c r="AY911" s="809"/>
      <c r="AZ911" s="809"/>
      <c r="BA911" s="282"/>
      <c r="BB911" s="809">
        <f>[1]Input!$C332</f>
        <v>0</v>
      </c>
      <c r="BC911" s="809"/>
      <c r="BD911" s="809"/>
      <c r="BE911" s="809"/>
      <c r="BF911" s="809"/>
      <c r="BG911" s="809"/>
      <c r="BH911" s="81"/>
      <c r="BI911" s="81"/>
      <c r="BJ911" s="81"/>
      <c r="BK911" s="81"/>
      <c r="BR911" s="2"/>
      <c r="BS911" s="2"/>
      <c r="BT911" s="2"/>
      <c r="BU911" s="2"/>
      <c r="BV911" s="2"/>
      <c r="BW911" s="2"/>
      <c r="BX911" s="2"/>
      <c r="BY911" s="2"/>
      <c r="BZ911" s="2"/>
      <c r="CA911" s="2"/>
      <c r="CB911" s="2"/>
      <c r="CC911" s="2"/>
      <c r="CD911" s="2"/>
      <c r="CE911" s="2"/>
      <c r="CF911" s="2"/>
      <c r="CG911" s="2"/>
      <c r="CH911" s="2"/>
      <c r="CI911" s="2"/>
      <c r="CJ911" s="2"/>
      <c r="CK911" s="2"/>
      <c r="CL911" s="2"/>
      <c r="CM911" s="2"/>
      <c r="CN911" s="2"/>
      <c r="CO911" s="2"/>
      <c r="CP911" s="2"/>
      <c r="CQ911" s="2"/>
      <c r="CR911" s="2"/>
      <c r="CS911" s="2"/>
      <c r="CT911" s="2"/>
      <c r="CU911" s="2"/>
      <c r="CV911" s="2"/>
      <c r="CW911" s="2"/>
      <c r="CX911" s="2"/>
      <c r="CY911" s="2"/>
      <c r="CZ911" s="2"/>
      <c r="DA911" s="2"/>
      <c r="DB911" s="2"/>
      <c r="DC911" s="2"/>
      <c r="DD911" s="2"/>
      <c r="DE911" s="2"/>
      <c r="DF911" s="2"/>
      <c r="DG911" s="2"/>
      <c r="DH911" s="2"/>
      <c r="DI911" s="2"/>
      <c r="DJ911" s="2"/>
      <c r="DK911" s="2"/>
      <c r="DL911" s="2"/>
      <c r="DM911" s="2"/>
      <c r="DN911" s="2"/>
      <c r="DO911" s="2"/>
      <c r="DP911" s="2"/>
      <c r="DQ911" s="2"/>
      <c r="DR911" s="2"/>
      <c r="DS911" s="2"/>
      <c r="DT911" s="2"/>
      <c r="DU911" s="2"/>
      <c r="DV911" s="2"/>
      <c r="DW911" s="2"/>
      <c r="DX911" s="2"/>
      <c r="DY911" s="2"/>
      <c r="DZ911" s="2"/>
      <c r="EA911" s="2"/>
      <c r="EB911" s="2"/>
      <c r="EC911" s="2"/>
      <c r="ED911" s="2"/>
      <c r="EE911" s="2"/>
      <c r="EF911" s="2"/>
      <c r="EG911" s="2"/>
      <c r="EH911" s="2"/>
      <c r="EI911" s="2"/>
      <c r="EJ911" s="2"/>
      <c r="EK911" s="2"/>
      <c r="EL911" s="2"/>
      <c r="EM911" s="2"/>
      <c r="EN911" s="2"/>
      <c r="EO911" s="2"/>
      <c r="EP911" s="2"/>
      <c r="EQ911" s="2"/>
      <c r="ER911" s="2"/>
      <c r="ES911" s="2"/>
      <c r="ET911" s="2"/>
      <c r="EU911" s="2"/>
      <c r="EV911" s="2"/>
      <c r="EW911" s="2"/>
      <c r="EX911" s="2"/>
      <c r="EY911" s="2"/>
      <c r="EZ911" s="2"/>
      <c r="FA911" s="2"/>
      <c r="FB911" s="2"/>
      <c r="FC911" s="2"/>
      <c r="FD911" s="2"/>
      <c r="FE911" s="2"/>
      <c r="FF911" s="2"/>
      <c r="FG911" s="2"/>
      <c r="FH911" s="2"/>
      <c r="FI911" s="2"/>
      <c r="FJ911" s="2"/>
      <c r="FK911" s="2"/>
      <c r="FL911" s="2"/>
      <c r="FM911" s="2"/>
      <c r="FN911" s="2"/>
      <c r="FO911" s="2"/>
      <c r="FP911" s="2"/>
      <c r="FQ911" s="2"/>
      <c r="FR911" s="2"/>
      <c r="FS911" s="2"/>
      <c r="FT911" s="2"/>
      <c r="FU911" s="2"/>
      <c r="FV911" s="2"/>
      <c r="FW911" s="2"/>
      <c r="FX911" s="2"/>
      <c r="FY911" s="2"/>
      <c r="FZ911" s="2"/>
      <c r="GA911" s="2"/>
      <c r="GB911" s="2"/>
      <c r="GC911" s="2"/>
      <c r="GD911" s="2"/>
      <c r="GE911" s="2"/>
      <c r="GF911" s="2"/>
      <c r="GG911" s="2"/>
      <c r="GH911" s="2"/>
      <c r="GI911" s="2"/>
      <c r="GJ911" s="2"/>
      <c r="GK911" s="2"/>
      <c r="GL911" s="2"/>
      <c r="GM911" s="2"/>
      <c r="GN911" s="2"/>
      <c r="GO911" s="2"/>
      <c r="GP911" s="2"/>
    </row>
    <row r="912" spans="6:198" s="1" customFormat="1" ht="12.75" customHeight="1">
      <c r="F912" s="81"/>
      <c r="G912" s="81"/>
      <c r="H912" s="81"/>
      <c r="I912" s="81" t="s">
        <v>386</v>
      </c>
      <c r="J912" s="81"/>
      <c r="K912" s="81"/>
      <c r="L912" s="81"/>
      <c r="M912" s="81"/>
      <c r="N912" s="81"/>
      <c r="O912" s="81"/>
      <c r="P912" s="81"/>
      <c r="Q912" s="81"/>
      <c r="R912" s="81"/>
      <c r="S912" s="81"/>
      <c r="T912" s="81"/>
      <c r="U912" s="81"/>
      <c r="V912" s="81"/>
      <c r="W912" s="81"/>
      <c r="X912" s="81"/>
      <c r="Y912" s="81"/>
      <c r="Z912" s="81"/>
      <c r="AA912" s="81"/>
      <c r="AB912" s="81"/>
      <c r="AC912" s="81"/>
      <c r="AD912" s="81"/>
      <c r="AE912" s="81"/>
      <c r="AF912" s="81"/>
      <c r="AG912" s="81"/>
      <c r="AH912" s="81"/>
      <c r="AI912" s="81"/>
      <c r="AJ912" s="81"/>
      <c r="AK912" s="81"/>
      <c r="AL912" s="81"/>
      <c r="AM912" s="81"/>
      <c r="AN912" s="81"/>
      <c r="AO912" s="81"/>
      <c r="AP912" s="81"/>
      <c r="AQ912" s="81"/>
      <c r="AR912" s="81"/>
      <c r="AS912" s="81"/>
      <c r="AT912" s="81"/>
      <c r="AU912" s="809">
        <f>AU909/AU900</f>
        <v>0</v>
      </c>
      <c r="AV912" s="809"/>
      <c r="AW912" s="809"/>
      <c r="AX912" s="809"/>
      <c r="AY912" s="809"/>
      <c r="AZ912" s="809"/>
      <c r="BA912" s="282"/>
      <c r="BB912" s="809">
        <f>[1]Input!$C333</f>
        <v>0</v>
      </c>
      <c r="BC912" s="809"/>
      <c r="BD912" s="809"/>
      <c r="BE912" s="809"/>
      <c r="BF912" s="809"/>
      <c r="BG912" s="809"/>
      <c r="BH912" s="81"/>
      <c r="BI912" s="81"/>
      <c r="BJ912" s="81"/>
      <c r="BK912" s="81"/>
      <c r="BR912" s="2"/>
      <c r="BS912" s="2"/>
      <c r="BT912" s="2"/>
      <c r="BU912" s="2"/>
      <c r="BV912" s="2"/>
      <c r="BW912" s="2"/>
      <c r="BX912" s="2"/>
      <c r="BY912" s="2"/>
      <c r="BZ912" s="2"/>
      <c r="CA912" s="2"/>
      <c r="CB912" s="2"/>
      <c r="CC912" s="2"/>
      <c r="CD912" s="2"/>
      <c r="CE912" s="2"/>
      <c r="CF912" s="2"/>
      <c r="CG912" s="2"/>
      <c r="CH912" s="2"/>
      <c r="CI912" s="2"/>
      <c r="CJ912" s="2"/>
      <c r="CK912" s="2"/>
      <c r="CL912" s="2"/>
      <c r="CM912" s="2"/>
      <c r="CN912" s="2"/>
      <c r="CO912" s="2"/>
      <c r="CP912" s="2"/>
      <c r="CQ912" s="2"/>
      <c r="CR912" s="2"/>
      <c r="CS912" s="2"/>
      <c r="CT912" s="2"/>
      <c r="CU912" s="2"/>
      <c r="CV912" s="2"/>
      <c r="CW912" s="2"/>
      <c r="CX912" s="2"/>
      <c r="CY912" s="2"/>
      <c r="CZ912" s="2"/>
      <c r="DA912" s="2"/>
      <c r="DB912" s="2"/>
      <c r="DC912" s="2"/>
      <c r="DD912" s="2"/>
      <c r="DE912" s="2"/>
      <c r="DF912" s="2"/>
      <c r="DG912" s="2"/>
      <c r="DH912" s="2"/>
      <c r="DI912" s="2"/>
      <c r="DJ912" s="2"/>
      <c r="DK912" s="2"/>
      <c r="DL912" s="2"/>
      <c r="DM912" s="2"/>
      <c r="DN912" s="2"/>
      <c r="DO912" s="2"/>
      <c r="DP912" s="2"/>
      <c r="DQ912" s="2"/>
      <c r="DR912" s="2"/>
      <c r="DS912" s="2"/>
      <c r="DT912" s="2"/>
      <c r="DU912" s="2"/>
      <c r="DV912" s="2"/>
      <c r="DW912" s="2"/>
      <c r="DX912" s="2"/>
      <c r="DY912" s="2"/>
      <c r="DZ912" s="2"/>
      <c r="EA912" s="2"/>
      <c r="EB912" s="2"/>
      <c r="EC912" s="2"/>
      <c r="ED912" s="2"/>
      <c r="EE912" s="2"/>
      <c r="EF912" s="2"/>
      <c r="EG912" s="2"/>
      <c r="EH912" s="2"/>
      <c r="EI912" s="2"/>
      <c r="EJ912" s="2"/>
      <c r="EK912" s="2"/>
      <c r="EL912" s="2"/>
      <c r="EM912" s="2"/>
      <c r="EN912" s="2"/>
      <c r="EO912" s="2"/>
      <c r="EP912" s="2"/>
      <c r="EQ912" s="2"/>
      <c r="ER912" s="2"/>
      <c r="ES912" s="2"/>
      <c r="ET912" s="2"/>
      <c r="EU912" s="2"/>
      <c r="EV912" s="2"/>
      <c r="EW912" s="2"/>
      <c r="EX912" s="2"/>
      <c r="EY912" s="2"/>
      <c r="EZ912" s="2"/>
      <c r="FA912" s="2"/>
      <c r="FB912" s="2"/>
      <c r="FC912" s="2"/>
      <c r="FD912" s="2"/>
      <c r="FE912" s="2"/>
      <c r="FF912" s="2"/>
      <c r="FG912" s="2"/>
      <c r="FH912" s="2"/>
      <c r="FI912" s="2"/>
      <c r="FJ912" s="2"/>
      <c r="FK912" s="2"/>
      <c r="FL912" s="2"/>
      <c r="FM912" s="2"/>
      <c r="FN912" s="2"/>
      <c r="FO912" s="2"/>
      <c r="FP912" s="2"/>
      <c r="FQ912" s="2"/>
      <c r="FR912" s="2"/>
      <c r="FS912" s="2"/>
      <c r="FT912" s="2"/>
      <c r="FU912" s="2"/>
      <c r="FV912" s="2"/>
      <c r="FW912" s="2"/>
      <c r="FX912" s="2"/>
      <c r="FY912" s="2"/>
      <c r="FZ912" s="2"/>
      <c r="GA912" s="2"/>
      <c r="GB912" s="2"/>
      <c r="GC912" s="2"/>
      <c r="GD912" s="2"/>
      <c r="GE912" s="2"/>
      <c r="GF912" s="2"/>
      <c r="GG912" s="2"/>
      <c r="GH912" s="2"/>
      <c r="GI912" s="2"/>
      <c r="GJ912" s="2"/>
      <c r="GK912" s="2"/>
      <c r="GL912" s="2"/>
      <c r="GM912" s="2"/>
      <c r="GN912" s="2"/>
      <c r="GO912" s="2"/>
      <c r="GP912" s="2"/>
    </row>
    <row r="913" spans="6:198" s="1" customFormat="1" ht="12.75" customHeight="1">
      <c r="F913" s="81"/>
      <c r="G913" s="81"/>
      <c r="H913" s="81"/>
      <c r="I913" s="9"/>
      <c r="J913" s="9"/>
      <c r="K913" s="9"/>
      <c r="L913" s="9"/>
      <c r="M913" s="9"/>
      <c r="N913" s="9"/>
      <c r="O913" s="9"/>
      <c r="P913" s="9"/>
      <c r="Q913" s="9"/>
      <c r="R913" s="9"/>
      <c r="S913" s="9"/>
      <c r="T913" s="9"/>
      <c r="U913" s="9"/>
      <c r="V913" s="9"/>
      <c r="W913" s="9"/>
      <c r="X913" s="9"/>
      <c r="Y913" s="9"/>
      <c r="Z913" s="9"/>
      <c r="AA913" s="9"/>
      <c r="AB913" s="9"/>
      <c r="AC913" s="9"/>
      <c r="AD913" s="9"/>
      <c r="AE913" s="9"/>
      <c r="AF913" s="9"/>
      <c r="AG913" s="9"/>
      <c r="AH913" s="9"/>
      <c r="AI913" s="9"/>
      <c r="AJ913" s="9"/>
      <c r="AK913" s="9"/>
      <c r="AL913" s="9"/>
      <c r="AM913" s="9"/>
      <c r="AN913" s="9"/>
      <c r="AO913" s="9"/>
      <c r="AP913" s="9"/>
      <c r="AQ913" s="9"/>
      <c r="AR913" s="9"/>
      <c r="AS913" s="9"/>
      <c r="AT913" s="9"/>
      <c r="AU913" s="9"/>
      <c r="AV913" s="9"/>
      <c r="AW913" s="9"/>
      <c r="AX913" s="9"/>
      <c r="AY913" s="9"/>
      <c r="AZ913" s="9"/>
      <c r="BA913" s="9"/>
      <c r="BB913" s="9"/>
      <c r="BC913" s="9"/>
      <c r="BD913" s="9"/>
      <c r="BE913" s="9"/>
      <c r="BF913" s="9"/>
      <c r="BG913" s="9"/>
      <c r="BH913" s="81"/>
      <c r="BI913" s="81"/>
      <c r="BJ913" s="81"/>
      <c r="BK913" s="81"/>
      <c r="BR913" s="2"/>
      <c r="BS913" s="2"/>
      <c r="BT913" s="2"/>
      <c r="BU913" s="2"/>
      <c r="BV913" s="2"/>
      <c r="BW913" s="2"/>
      <c r="BX913" s="2"/>
      <c r="BY913" s="2"/>
      <c r="BZ913" s="2"/>
      <c r="CA913" s="2"/>
      <c r="CB913" s="2"/>
      <c r="CC913" s="2"/>
      <c r="CD913" s="2"/>
      <c r="CE913" s="2"/>
      <c r="CF913" s="2"/>
      <c r="CG913" s="2"/>
      <c r="CH913" s="2"/>
      <c r="CI913" s="2"/>
      <c r="CJ913" s="2"/>
      <c r="CK913" s="2"/>
      <c r="CL913" s="2"/>
      <c r="CM913" s="2"/>
      <c r="CN913" s="2"/>
      <c r="CO913" s="2"/>
      <c r="CP913" s="2"/>
      <c r="CQ913" s="2"/>
      <c r="CR913" s="2"/>
      <c r="CS913" s="2"/>
      <c r="CT913" s="2"/>
      <c r="CU913" s="2"/>
      <c r="CV913" s="2"/>
      <c r="CW913" s="2"/>
      <c r="CX913" s="2"/>
      <c r="CY913" s="2"/>
      <c r="CZ913" s="2"/>
      <c r="DA913" s="2"/>
      <c r="DB913" s="2"/>
      <c r="DC913" s="2"/>
      <c r="DD913" s="2"/>
      <c r="DE913" s="2"/>
      <c r="DF913" s="2"/>
      <c r="DG913" s="2"/>
      <c r="DH913" s="2"/>
      <c r="DI913" s="2"/>
      <c r="DJ913" s="2"/>
      <c r="DK913" s="2"/>
      <c r="DL913" s="2"/>
      <c r="DM913" s="2"/>
      <c r="DN913" s="2"/>
      <c r="DO913" s="2"/>
      <c r="DP913" s="2"/>
      <c r="DQ913" s="2"/>
      <c r="DR913" s="2"/>
      <c r="DS913" s="2"/>
      <c r="DT913" s="2"/>
      <c r="DU913" s="2"/>
      <c r="DV913" s="2"/>
      <c r="DW913" s="2"/>
      <c r="DX913" s="2"/>
      <c r="DY913" s="2"/>
      <c r="DZ913" s="2"/>
      <c r="EA913" s="2"/>
      <c r="EB913" s="2"/>
      <c r="EC913" s="2"/>
      <c r="ED913" s="2"/>
      <c r="EE913" s="2"/>
      <c r="EF913" s="2"/>
      <c r="EG913" s="2"/>
      <c r="EH913" s="2"/>
      <c r="EI913" s="2"/>
      <c r="EJ913" s="2"/>
      <c r="EK913" s="2"/>
      <c r="EL913" s="2"/>
      <c r="EM913" s="2"/>
      <c r="EN913" s="2"/>
      <c r="EO913" s="2"/>
      <c r="EP913" s="2"/>
      <c r="EQ913" s="2"/>
      <c r="ER913" s="2"/>
      <c r="ES913" s="2"/>
      <c r="ET913" s="2"/>
      <c r="EU913" s="2"/>
      <c r="EV913" s="2"/>
      <c r="EW913" s="2"/>
      <c r="EX913" s="2"/>
      <c r="EY913" s="2"/>
      <c r="EZ913" s="2"/>
      <c r="FA913" s="2"/>
      <c r="FB913" s="2"/>
      <c r="FC913" s="2"/>
      <c r="FD913" s="2"/>
      <c r="FE913" s="2"/>
      <c r="FF913" s="2"/>
      <c r="FG913" s="2"/>
      <c r="FH913" s="2"/>
      <c r="FI913" s="2"/>
      <c r="FJ913" s="2"/>
      <c r="FK913" s="2"/>
      <c r="FL913" s="2"/>
      <c r="FM913" s="2"/>
      <c r="FN913" s="2"/>
      <c r="FO913" s="2"/>
      <c r="FP913" s="2"/>
      <c r="FQ913" s="2"/>
      <c r="FR913" s="2"/>
      <c r="FS913" s="2"/>
      <c r="FT913" s="2"/>
      <c r="FU913" s="2"/>
      <c r="FV913" s="2"/>
      <c r="FW913" s="2"/>
      <c r="FX913" s="2"/>
      <c r="FY913" s="2"/>
      <c r="FZ913" s="2"/>
      <c r="GA913" s="2"/>
      <c r="GB913" s="2"/>
      <c r="GC913" s="2"/>
      <c r="GD913" s="2"/>
      <c r="GE913" s="2"/>
      <c r="GF913" s="2"/>
      <c r="GG913" s="2"/>
      <c r="GH913" s="2"/>
      <c r="GI913" s="2"/>
      <c r="GJ913" s="2"/>
      <c r="GK913" s="2"/>
      <c r="GL913" s="2"/>
      <c r="GM913" s="2"/>
      <c r="GN913" s="2"/>
      <c r="GO913" s="2"/>
      <c r="GP913" s="2"/>
    </row>
    <row r="914" spans="6:198" s="1" customFormat="1" ht="12.75" customHeight="1">
      <c r="F914" s="81"/>
      <c r="G914" s="81"/>
      <c r="H914" s="81"/>
      <c r="I914" s="9"/>
      <c r="J914" s="9"/>
      <c r="K914" s="9"/>
      <c r="L914" s="9"/>
      <c r="M914" s="9"/>
      <c r="N914" s="9"/>
      <c r="O914" s="9"/>
      <c r="P914" s="9"/>
      <c r="Q914" s="9"/>
      <c r="R914" s="9"/>
      <c r="S914" s="9"/>
      <c r="T914" s="9"/>
      <c r="U914" s="9"/>
      <c r="V914" s="9"/>
      <c r="W914" s="9"/>
      <c r="X914" s="9"/>
      <c r="Y914" s="9"/>
      <c r="Z914" s="9"/>
      <c r="AA914" s="9"/>
      <c r="AB914" s="9"/>
      <c r="AC914" s="9"/>
      <c r="AD914" s="9"/>
      <c r="AE914" s="9"/>
      <c r="AF914" s="9"/>
      <c r="AG914" s="9"/>
      <c r="AH914" s="9"/>
      <c r="AI914" s="9"/>
      <c r="AJ914" s="9"/>
      <c r="AK914" s="9"/>
      <c r="AL914" s="9"/>
      <c r="AM914" s="9"/>
      <c r="AN914" s="9"/>
      <c r="AO914" s="9"/>
      <c r="AP914" s="9"/>
      <c r="AQ914" s="9"/>
      <c r="AR914" s="9"/>
      <c r="AS914" s="9"/>
      <c r="AT914" s="9"/>
      <c r="AU914" s="9"/>
      <c r="AV914" s="9"/>
      <c r="AW914" s="9"/>
      <c r="AX914" s="9"/>
      <c r="AY914" s="9"/>
      <c r="AZ914" s="9"/>
      <c r="BA914" s="9"/>
      <c r="BB914" s="9"/>
      <c r="BC914" s="9"/>
      <c r="BD914" s="9"/>
      <c r="BE914" s="9"/>
      <c r="BF914" s="9"/>
      <c r="BG914" s="9"/>
      <c r="BH914" s="81"/>
      <c r="BI914" s="81"/>
      <c r="BJ914" s="81"/>
      <c r="BK914" s="81"/>
      <c r="BR914" s="2"/>
      <c r="BS914" s="2"/>
      <c r="BT914" s="2"/>
      <c r="BU914" s="2"/>
      <c r="BV914" s="2"/>
      <c r="BW914" s="2"/>
      <c r="BX914" s="2"/>
      <c r="BY914" s="2"/>
      <c r="BZ914" s="2"/>
      <c r="CA914" s="2"/>
      <c r="CB914" s="2"/>
      <c r="CC914" s="2"/>
      <c r="CD914" s="2"/>
      <c r="CE914" s="2"/>
      <c r="CF914" s="2"/>
      <c r="CG914" s="2"/>
      <c r="CH914" s="2"/>
      <c r="CI914" s="2"/>
      <c r="CJ914" s="2"/>
      <c r="CK914" s="2"/>
      <c r="CL914" s="2"/>
      <c r="CM914" s="2"/>
      <c r="CN914" s="2"/>
      <c r="CO914" s="2"/>
      <c r="CP914" s="2"/>
      <c r="CQ914" s="2"/>
      <c r="CR914" s="2"/>
      <c r="CS914" s="2"/>
      <c r="CT914" s="2"/>
      <c r="CU914" s="2"/>
      <c r="CV914" s="2"/>
      <c r="CW914" s="2"/>
      <c r="CX914" s="2"/>
      <c r="CY914" s="2"/>
      <c r="CZ914" s="2"/>
      <c r="DA914" s="2"/>
      <c r="DB914" s="2"/>
      <c r="DC914" s="2"/>
      <c r="DD914" s="2"/>
      <c r="DE914" s="2"/>
      <c r="DF914" s="2"/>
      <c r="DG914" s="2"/>
      <c r="DH914" s="2"/>
      <c r="DI914" s="2"/>
      <c r="DJ914" s="2"/>
      <c r="DK914" s="2"/>
      <c r="DL914" s="2"/>
      <c r="DM914" s="2"/>
      <c r="DN914" s="2"/>
      <c r="DO914" s="2"/>
      <c r="DP914" s="2"/>
      <c r="DQ914" s="2"/>
      <c r="DR914" s="2"/>
      <c r="DS914" s="2"/>
      <c r="DT914" s="2"/>
      <c r="DU914" s="2"/>
      <c r="DV914" s="2"/>
      <c r="DW914" s="2"/>
      <c r="DX914" s="2"/>
      <c r="DY914" s="2"/>
      <c r="DZ914" s="2"/>
      <c r="EA914" s="2"/>
      <c r="EB914" s="2"/>
      <c r="EC914" s="2"/>
      <c r="ED914" s="2"/>
      <c r="EE914" s="2"/>
      <c r="EF914" s="2"/>
      <c r="EG914" s="2"/>
      <c r="EH914" s="2"/>
      <c r="EI914" s="2"/>
      <c r="EJ914" s="2"/>
      <c r="EK914" s="2"/>
      <c r="EL914" s="2"/>
      <c r="EM914" s="2"/>
      <c r="EN914" s="2"/>
      <c r="EO914" s="2"/>
      <c r="EP914" s="2"/>
      <c r="EQ914" s="2"/>
      <c r="ER914" s="2"/>
      <c r="ES914" s="2"/>
      <c r="ET914" s="2"/>
      <c r="EU914" s="2"/>
      <c r="EV914" s="2"/>
      <c r="EW914" s="2"/>
      <c r="EX914" s="2"/>
      <c r="EY914" s="2"/>
      <c r="EZ914" s="2"/>
      <c r="FA914" s="2"/>
      <c r="FB914" s="2"/>
      <c r="FC914" s="2"/>
      <c r="FD914" s="2"/>
      <c r="FE914" s="2"/>
      <c r="FF914" s="2"/>
      <c r="FG914" s="2"/>
      <c r="FH914" s="2"/>
      <c r="FI914" s="2"/>
      <c r="FJ914" s="2"/>
      <c r="FK914" s="2"/>
      <c r="FL914" s="2"/>
      <c r="FM914" s="2"/>
      <c r="FN914" s="2"/>
      <c r="FO914" s="2"/>
      <c r="FP914" s="2"/>
      <c r="FQ914" s="2"/>
      <c r="FR914" s="2"/>
      <c r="FS914" s="2"/>
      <c r="FT914" s="2"/>
      <c r="FU914" s="2"/>
      <c r="FV914" s="2"/>
      <c r="FW914" s="2"/>
      <c r="FX914" s="2"/>
      <c r="FY914" s="2"/>
      <c r="FZ914" s="2"/>
      <c r="GA914" s="2"/>
      <c r="GB914" s="2"/>
      <c r="GC914" s="2"/>
      <c r="GD914" s="2"/>
      <c r="GE914" s="2"/>
      <c r="GF914" s="2"/>
      <c r="GG914" s="2"/>
      <c r="GH914" s="2"/>
      <c r="GI914" s="2"/>
      <c r="GJ914" s="2"/>
      <c r="GK914" s="2"/>
      <c r="GL914" s="2"/>
      <c r="GM914" s="2"/>
      <c r="GN914" s="2"/>
      <c r="GO914" s="2"/>
      <c r="GP914" s="2"/>
    </row>
    <row r="915" spans="6:198" s="1" customFormat="1" ht="12.75" customHeight="1">
      <c r="F915" s="81"/>
      <c r="G915" s="81"/>
      <c r="H915" s="81"/>
      <c r="I915" s="9"/>
      <c r="J915" s="9"/>
      <c r="K915" s="9"/>
      <c r="L915" s="9"/>
      <c r="M915" s="9"/>
      <c r="N915" s="9"/>
      <c r="O915" s="9"/>
      <c r="P915" s="9"/>
      <c r="Q915" s="9"/>
      <c r="R915" s="9"/>
      <c r="S915" s="9"/>
      <c r="T915" s="9"/>
      <c r="U915" s="9"/>
      <c r="V915" s="9"/>
      <c r="W915" s="9"/>
      <c r="X915" s="9"/>
      <c r="Y915" s="9"/>
      <c r="Z915" s="9"/>
      <c r="AA915" s="9"/>
      <c r="AB915" s="9"/>
      <c r="AC915" s="9"/>
      <c r="AD915" s="9"/>
      <c r="AE915" s="9"/>
      <c r="AF915" s="9"/>
      <c r="AG915" s="9"/>
      <c r="AH915" s="9"/>
      <c r="AI915" s="9"/>
      <c r="AJ915" s="9"/>
      <c r="AK915" s="9"/>
      <c r="AL915" s="9"/>
      <c r="AM915" s="9"/>
      <c r="AN915" s="9"/>
      <c r="AO915" s="9"/>
      <c r="AP915" s="9"/>
      <c r="AQ915" s="9"/>
      <c r="AR915" s="9"/>
      <c r="AS915" s="9"/>
      <c r="AT915" s="9"/>
      <c r="AU915" s="9"/>
      <c r="AV915" s="9"/>
      <c r="AW915" s="9"/>
      <c r="AX915" s="9"/>
      <c r="AY915" s="9"/>
      <c r="AZ915" s="9"/>
      <c r="BA915" s="9"/>
      <c r="BB915" s="9"/>
      <c r="BC915" s="9"/>
      <c r="BD915" s="9"/>
      <c r="BE915" s="9"/>
      <c r="BF915" s="9"/>
      <c r="BG915" s="9"/>
      <c r="BH915" s="81"/>
      <c r="BI915" s="81"/>
      <c r="BJ915" s="81"/>
      <c r="BK915" s="81"/>
      <c r="BR915" s="2"/>
      <c r="BS915" s="2"/>
      <c r="BT915" s="2"/>
      <c r="BU915" s="2"/>
      <c r="BV915" s="2"/>
      <c r="BW915" s="2"/>
      <c r="BX915" s="2"/>
      <c r="BY915" s="2"/>
      <c r="BZ915" s="2"/>
      <c r="CA915" s="2"/>
      <c r="CB915" s="2"/>
      <c r="CC915" s="2"/>
      <c r="CD915" s="2"/>
      <c r="CE915" s="2"/>
      <c r="CF915" s="2"/>
      <c r="CG915" s="2"/>
      <c r="CH915" s="2"/>
      <c r="CI915" s="2"/>
      <c r="CJ915" s="2"/>
      <c r="CK915" s="2"/>
      <c r="CL915" s="2"/>
      <c r="CM915" s="2"/>
      <c r="CN915" s="2"/>
      <c r="CO915" s="2"/>
      <c r="CP915" s="2"/>
      <c r="CQ915" s="2"/>
      <c r="CR915" s="2"/>
      <c r="CS915" s="2"/>
      <c r="CT915" s="2"/>
      <c r="CU915" s="2"/>
      <c r="CV915" s="2"/>
      <c r="CW915" s="2"/>
      <c r="CX915" s="2"/>
      <c r="CY915" s="2"/>
      <c r="CZ915" s="2"/>
      <c r="DA915" s="2"/>
      <c r="DB915" s="2"/>
      <c r="DC915" s="2"/>
      <c r="DD915" s="2"/>
      <c r="DE915" s="2"/>
      <c r="DF915" s="2"/>
      <c r="DG915" s="2"/>
      <c r="DH915" s="2"/>
      <c r="DI915" s="2"/>
      <c r="DJ915" s="2"/>
      <c r="DK915" s="2"/>
      <c r="DL915" s="2"/>
      <c r="DM915" s="2"/>
      <c r="DN915" s="2"/>
      <c r="DO915" s="2"/>
      <c r="DP915" s="2"/>
      <c r="DQ915" s="2"/>
      <c r="DR915" s="2"/>
      <c r="DS915" s="2"/>
      <c r="DT915" s="2"/>
      <c r="DU915" s="2"/>
      <c r="DV915" s="2"/>
      <c r="DW915" s="2"/>
      <c r="DX915" s="2"/>
      <c r="DY915" s="2"/>
      <c r="DZ915" s="2"/>
      <c r="EA915" s="2"/>
      <c r="EB915" s="2"/>
      <c r="EC915" s="2"/>
      <c r="ED915" s="2"/>
      <c r="EE915" s="2"/>
      <c r="EF915" s="2"/>
      <c r="EG915" s="2"/>
      <c r="EH915" s="2"/>
      <c r="EI915" s="2"/>
      <c r="EJ915" s="2"/>
      <c r="EK915" s="2"/>
      <c r="EL915" s="2"/>
      <c r="EM915" s="2"/>
      <c r="EN915" s="2"/>
      <c r="EO915" s="2"/>
      <c r="EP915" s="2"/>
      <c r="EQ915" s="2"/>
      <c r="ER915" s="2"/>
      <c r="ES915" s="2"/>
      <c r="ET915" s="2"/>
      <c r="EU915" s="2"/>
      <c r="EV915" s="2"/>
      <c r="EW915" s="2"/>
      <c r="EX915" s="2"/>
      <c r="EY915" s="2"/>
      <c r="EZ915" s="2"/>
      <c r="FA915" s="2"/>
      <c r="FB915" s="2"/>
      <c r="FC915" s="2"/>
      <c r="FD915" s="2"/>
      <c r="FE915" s="2"/>
      <c r="FF915" s="2"/>
      <c r="FG915" s="2"/>
      <c r="FH915" s="2"/>
      <c r="FI915" s="2"/>
      <c r="FJ915" s="2"/>
      <c r="FK915" s="2"/>
      <c r="FL915" s="2"/>
      <c r="FM915" s="2"/>
      <c r="FN915" s="2"/>
      <c r="FO915" s="2"/>
      <c r="FP915" s="2"/>
      <c r="FQ915" s="2"/>
      <c r="FR915" s="2"/>
      <c r="FS915" s="2"/>
      <c r="FT915" s="2"/>
      <c r="FU915" s="2"/>
      <c r="FV915" s="2"/>
      <c r="FW915" s="2"/>
      <c r="FX915" s="2"/>
      <c r="FY915" s="2"/>
      <c r="FZ915" s="2"/>
      <c r="GA915" s="2"/>
      <c r="GB915" s="2"/>
      <c r="GC915" s="2"/>
      <c r="GD915" s="2"/>
      <c r="GE915" s="2"/>
      <c r="GF915" s="2"/>
      <c r="GG915" s="2"/>
      <c r="GH915" s="2"/>
      <c r="GI915" s="2"/>
      <c r="GJ915" s="2"/>
      <c r="GK915" s="2"/>
      <c r="GL915" s="2"/>
      <c r="GM915" s="2"/>
      <c r="GN915" s="2"/>
      <c r="GO915" s="2"/>
      <c r="GP915" s="2"/>
    </row>
    <row r="916" spans="6:198" s="1" customFormat="1" ht="12.75" customHeight="1">
      <c r="F916" s="81"/>
      <c r="G916" s="81"/>
      <c r="H916" s="81"/>
      <c r="I916" s="81"/>
      <c r="J916" s="81"/>
      <c r="K916" s="81"/>
      <c r="L916" s="81"/>
      <c r="M916" s="81"/>
      <c r="N916" s="81"/>
      <c r="O916" s="81"/>
      <c r="P916" s="81"/>
      <c r="Q916" s="81"/>
      <c r="R916" s="81"/>
      <c r="S916" s="81"/>
      <c r="T916" s="81"/>
      <c r="U916" s="81"/>
      <c r="V916" s="81"/>
      <c r="W916" s="81"/>
      <c r="X916" s="81"/>
      <c r="Y916" s="81"/>
      <c r="Z916" s="81"/>
      <c r="AA916" s="81"/>
      <c r="AB916" s="81"/>
      <c r="AC916" s="81"/>
      <c r="AD916" s="81"/>
      <c r="AE916" s="81"/>
      <c r="AF916" s="81"/>
      <c r="AG916" s="81"/>
      <c r="AH916" s="81"/>
      <c r="AI916" s="81"/>
      <c r="AJ916" s="81"/>
      <c r="AK916" s="81"/>
      <c r="AL916" s="81"/>
      <c r="AM916" s="81"/>
      <c r="AN916" s="81"/>
      <c r="AO916" s="81"/>
      <c r="AP916" s="81"/>
      <c r="AQ916" s="81"/>
      <c r="AR916" s="81"/>
      <c r="AS916" s="81"/>
      <c r="AT916" s="81"/>
      <c r="AU916" s="81"/>
      <c r="AV916" s="81"/>
      <c r="AW916" s="81"/>
      <c r="AX916" s="81"/>
      <c r="AY916" s="81"/>
      <c r="AZ916" s="81"/>
      <c r="BA916" s="81"/>
      <c r="BB916" s="81"/>
      <c r="BC916" s="81"/>
      <c r="BD916" s="81"/>
      <c r="BE916" s="81"/>
      <c r="BF916" s="81"/>
      <c r="BG916" s="81"/>
      <c r="BH916" s="81"/>
      <c r="BI916" s="81"/>
      <c r="BJ916" s="81"/>
      <c r="BK916" s="81"/>
      <c r="BR916" s="2"/>
      <c r="BS916" s="2"/>
      <c r="BT916" s="2"/>
      <c r="BU916" s="2"/>
      <c r="BV916" s="2"/>
      <c r="BW916" s="2"/>
      <c r="BX916" s="2"/>
      <c r="BY916" s="2"/>
      <c r="BZ916" s="2"/>
      <c r="CA916" s="2"/>
      <c r="CB916" s="2"/>
      <c r="CC916" s="2"/>
      <c r="CD916" s="2"/>
      <c r="CE916" s="2"/>
      <c r="CF916" s="2"/>
      <c r="CG916" s="2"/>
      <c r="CH916" s="2"/>
      <c r="CI916" s="2"/>
      <c r="CJ916" s="2"/>
      <c r="CK916" s="2"/>
      <c r="CL916" s="2"/>
      <c r="CM916" s="2"/>
      <c r="CN916" s="2"/>
      <c r="CO916" s="2"/>
      <c r="CP916" s="2"/>
      <c r="CQ916" s="2"/>
      <c r="CR916" s="2"/>
      <c r="CS916" s="2"/>
      <c r="CT916" s="2"/>
      <c r="CU916" s="2"/>
      <c r="CV916" s="2"/>
      <c r="CW916" s="2"/>
      <c r="CX916" s="2"/>
      <c r="CY916" s="2"/>
      <c r="CZ916" s="2"/>
      <c r="DA916" s="2"/>
      <c r="DB916" s="2"/>
      <c r="DC916" s="2"/>
      <c r="DD916" s="2"/>
      <c r="DE916" s="2"/>
      <c r="DF916" s="2"/>
      <c r="DG916" s="2"/>
      <c r="DH916" s="2"/>
      <c r="DI916" s="2"/>
      <c r="DJ916" s="2"/>
      <c r="DK916" s="2"/>
      <c r="DL916" s="2"/>
      <c r="DM916" s="2"/>
      <c r="DN916" s="2"/>
      <c r="DO916" s="2"/>
      <c r="DP916" s="2"/>
      <c r="DQ916" s="2"/>
      <c r="DR916" s="2"/>
      <c r="DS916" s="2"/>
      <c r="DT916" s="2"/>
      <c r="DU916" s="2"/>
      <c r="DV916" s="2"/>
      <c r="DW916" s="2"/>
      <c r="DX916" s="2"/>
      <c r="DY916" s="2"/>
      <c r="DZ916" s="2"/>
      <c r="EA916" s="2"/>
      <c r="EB916" s="2"/>
      <c r="EC916" s="2"/>
      <c r="ED916" s="2"/>
      <c r="EE916" s="2"/>
      <c r="EF916" s="2"/>
      <c r="EG916" s="2"/>
      <c r="EH916" s="2"/>
      <c r="EI916" s="2"/>
      <c r="EJ916" s="2"/>
      <c r="EK916" s="2"/>
      <c r="EL916" s="2"/>
      <c r="EM916" s="2"/>
      <c r="EN916" s="2"/>
      <c r="EO916" s="2"/>
      <c r="EP916" s="2"/>
      <c r="EQ916" s="2"/>
      <c r="ER916" s="2"/>
      <c r="ES916" s="2"/>
      <c r="ET916" s="2"/>
      <c r="EU916" s="2"/>
      <c r="EV916" s="2"/>
      <c r="EW916" s="2"/>
      <c r="EX916" s="2"/>
      <c r="EY916" s="2"/>
      <c r="EZ916" s="2"/>
      <c r="FA916" s="2"/>
      <c r="FB916" s="2"/>
      <c r="FC916" s="2"/>
      <c r="FD916" s="2"/>
      <c r="FE916" s="2"/>
      <c r="FF916" s="2"/>
      <c r="FG916" s="2"/>
      <c r="FH916" s="2"/>
      <c r="FI916" s="2"/>
      <c r="FJ916" s="2"/>
      <c r="FK916" s="2"/>
      <c r="FL916" s="2"/>
      <c r="FM916" s="2"/>
      <c r="FN916" s="2"/>
      <c r="FO916" s="2"/>
      <c r="FP916" s="2"/>
      <c r="FQ916" s="2"/>
      <c r="FR916" s="2"/>
      <c r="FS916" s="2"/>
      <c r="FT916" s="2"/>
      <c r="FU916" s="2"/>
      <c r="FV916" s="2"/>
      <c r="FW916" s="2"/>
      <c r="FX916" s="2"/>
      <c r="FY916" s="2"/>
      <c r="FZ916" s="2"/>
      <c r="GA916" s="2"/>
      <c r="GB916" s="2"/>
      <c r="GC916" s="2"/>
      <c r="GD916" s="2"/>
      <c r="GE916" s="2"/>
      <c r="GF916" s="2"/>
      <c r="GG916" s="2"/>
      <c r="GH916" s="2"/>
      <c r="GI916" s="2"/>
      <c r="GJ916" s="2"/>
      <c r="GK916" s="2"/>
      <c r="GL916" s="2"/>
      <c r="GM916" s="2"/>
      <c r="GN916" s="2"/>
      <c r="GO916" s="2"/>
      <c r="GP916" s="2"/>
    </row>
    <row r="917" spans="6:198" s="1" customFormat="1" ht="12.75" customHeight="1">
      <c r="F917" s="81"/>
      <c r="G917" s="81"/>
      <c r="H917" s="81"/>
      <c r="I917" s="12"/>
      <c r="J917" s="81"/>
      <c r="K917" s="81"/>
      <c r="L917" s="81"/>
      <c r="M917" s="81"/>
      <c r="N917" s="81"/>
      <c r="O917" s="81"/>
      <c r="P917" s="81"/>
      <c r="Q917" s="81"/>
      <c r="R917" s="81"/>
      <c r="S917" s="81"/>
      <c r="T917" s="81"/>
      <c r="U917" s="81"/>
      <c r="V917" s="81"/>
      <c r="W917" s="81"/>
      <c r="X917" s="81"/>
      <c r="Y917" s="81"/>
      <c r="Z917" s="81"/>
      <c r="AA917" s="81"/>
      <c r="AB917" s="81"/>
      <c r="AC917" s="81"/>
      <c r="AD917" s="81"/>
      <c r="AE917" s="81"/>
      <c r="AF917" s="81"/>
      <c r="AG917" s="81"/>
      <c r="AH917" s="81"/>
      <c r="AI917" s="81"/>
      <c r="AJ917" s="81"/>
      <c r="AK917" s="81"/>
      <c r="AL917" s="81"/>
      <c r="AM917" s="81"/>
      <c r="AN917" s="81"/>
      <c r="AO917" s="81"/>
      <c r="AP917" s="81"/>
      <c r="AQ917" s="81"/>
      <c r="AR917" s="81"/>
      <c r="AS917" s="81"/>
      <c r="AT917" s="81"/>
      <c r="AU917" s="81"/>
      <c r="AV917" s="81"/>
      <c r="AW917" s="81"/>
      <c r="AX917" s="81"/>
      <c r="AY917" s="81"/>
      <c r="AZ917" s="81"/>
      <c r="BA917" s="81"/>
      <c r="BB917" s="81"/>
      <c r="BC917" s="81"/>
      <c r="BD917" s="81"/>
      <c r="BE917" s="81"/>
      <c r="BF917" s="81"/>
      <c r="BG917" s="81"/>
      <c r="BH917" s="81"/>
      <c r="BI917" s="81"/>
      <c r="BJ917" s="81"/>
      <c r="BK917" s="81"/>
      <c r="BR917" s="2"/>
      <c r="BS917" s="2"/>
      <c r="BT917" s="2"/>
      <c r="BU917" s="2"/>
      <c r="BV917" s="2"/>
      <c r="BW917" s="2"/>
      <c r="BX917" s="2"/>
      <c r="BY917" s="2"/>
      <c r="BZ917" s="2"/>
      <c r="CA917" s="2"/>
      <c r="CB917" s="2"/>
      <c r="CC917" s="2"/>
      <c r="CD917" s="2"/>
      <c r="CE917" s="2"/>
      <c r="CF917" s="2"/>
      <c r="CG917" s="2"/>
      <c r="CH917" s="2"/>
      <c r="CI917" s="2"/>
      <c r="CJ917" s="2"/>
      <c r="CK917" s="2"/>
      <c r="CL917" s="2"/>
      <c r="CM917" s="2"/>
      <c r="CN917" s="2"/>
      <c r="CO917" s="2"/>
      <c r="CP917" s="2"/>
      <c r="CQ917" s="2"/>
      <c r="CR917" s="2"/>
      <c r="CS917" s="2"/>
      <c r="CT917" s="2"/>
      <c r="CU917" s="2"/>
      <c r="CV917" s="2"/>
      <c r="CW917" s="2"/>
      <c r="CX917" s="2"/>
      <c r="CY917" s="2"/>
      <c r="CZ917" s="2"/>
      <c r="DA917" s="2"/>
      <c r="DB917" s="2"/>
      <c r="DC917" s="2"/>
      <c r="DD917" s="2"/>
      <c r="DE917" s="2"/>
      <c r="DF917" s="2"/>
      <c r="DG917" s="2"/>
      <c r="DH917" s="2"/>
      <c r="DI917" s="2"/>
      <c r="DJ917" s="2"/>
      <c r="DK917" s="2"/>
      <c r="DL917" s="2"/>
      <c r="DM917" s="2"/>
      <c r="DN917" s="2"/>
      <c r="DO917" s="2"/>
      <c r="DP917" s="2"/>
      <c r="DQ917" s="2"/>
      <c r="DR917" s="2"/>
      <c r="DS917" s="2"/>
      <c r="DT917" s="2"/>
      <c r="DU917" s="2"/>
      <c r="DV917" s="2"/>
      <c r="DW917" s="2"/>
      <c r="DX917" s="2"/>
      <c r="DY917" s="2"/>
      <c r="DZ917" s="2"/>
      <c r="EA917" s="2"/>
      <c r="EB917" s="2"/>
      <c r="EC917" s="2"/>
      <c r="ED917" s="2"/>
      <c r="EE917" s="2"/>
      <c r="EF917" s="2"/>
      <c r="EG917" s="2"/>
      <c r="EH917" s="2"/>
      <c r="EI917" s="2"/>
      <c r="EJ917" s="2"/>
      <c r="EK917" s="2"/>
      <c r="EL917" s="2"/>
      <c r="EM917" s="2"/>
      <c r="EN917" s="2"/>
      <c r="EO917" s="2"/>
      <c r="EP917" s="2"/>
      <c r="EQ917" s="2"/>
      <c r="ER917" s="2"/>
      <c r="ES917" s="2"/>
      <c r="ET917" s="2"/>
      <c r="EU917" s="2"/>
      <c r="EV917" s="2"/>
      <c r="EW917" s="2"/>
      <c r="EX917" s="2"/>
      <c r="EY917" s="2"/>
      <c r="EZ917" s="2"/>
      <c r="FA917" s="2"/>
      <c r="FB917" s="2"/>
      <c r="FC917" s="2"/>
      <c r="FD917" s="2"/>
      <c r="FE917" s="2"/>
      <c r="FF917" s="2"/>
      <c r="FG917" s="2"/>
      <c r="FH917" s="2"/>
      <c r="FI917" s="2"/>
      <c r="FJ917" s="2"/>
      <c r="FK917" s="2"/>
      <c r="FL917" s="2"/>
      <c r="FM917" s="2"/>
      <c r="FN917" s="2"/>
      <c r="FO917" s="2"/>
      <c r="FP917" s="2"/>
      <c r="FQ917" s="2"/>
      <c r="FR917" s="2"/>
      <c r="FS917" s="2"/>
      <c r="FT917" s="2"/>
      <c r="FU917" s="2"/>
      <c r="FV917" s="2"/>
      <c r="FW917" s="2"/>
      <c r="FX917" s="2"/>
      <c r="FY917" s="2"/>
      <c r="FZ917" s="2"/>
      <c r="GA917" s="2"/>
      <c r="GB917" s="2"/>
      <c r="GC917" s="2"/>
      <c r="GD917" s="2"/>
      <c r="GE917" s="2"/>
      <c r="GF917" s="2"/>
      <c r="GG917" s="2"/>
      <c r="GH917" s="2"/>
      <c r="GI917" s="2"/>
      <c r="GJ917" s="2"/>
      <c r="GK917" s="2"/>
      <c r="GL917" s="2"/>
      <c r="GM917" s="2"/>
      <c r="GN917" s="2"/>
      <c r="GO917" s="2"/>
      <c r="GP917" s="2"/>
    </row>
    <row r="918" spans="6:198" s="1" customFormat="1" ht="12.75" customHeight="1">
      <c r="F918" s="157"/>
      <c r="G918" s="81"/>
      <c r="H918" s="81"/>
      <c r="I918" s="12"/>
      <c r="J918" s="81"/>
      <c r="K918" s="81"/>
      <c r="L918" s="81"/>
      <c r="M918" s="81"/>
      <c r="N918" s="81"/>
      <c r="O918" s="81"/>
      <c r="P918" s="81"/>
      <c r="Q918" s="81"/>
      <c r="R918" s="81"/>
      <c r="S918" s="81"/>
      <c r="T918" s="81"/>
      <c r="U918" s="81"/>
      <c r="V918" s="81"/>
      <c r="W918" s="81"/>
      <c r="X918" s="81"/>
      <c r="Y918" s="81"/>
      <c r="Z918" s="81"/>
      <c r="AA918" s="81"/>
      <c r="AB918" s="81"/>
      <c r="AC918" s="81"/>
      <c r="AD918" s="81"/>
      <c r="AE918" s="81"/>
      <c r="AF918" s="81"/>
      <c r="AG918" s="81"/>
      <c r="AH918" s="81"/>
      <c r="AI918" s="81"/>
      <c r="AJ918" s="81"/>
      <c r="AK918" s="81"/>
      <c r="AL918" s="81"/>
      <c r="AM918" s="81"/>
      <c r="AN918" s="81"/>
      <c r="AO918" s="81"/>
      <c r="AP918" s="81"/>
      <c r="AQ918" s="81"/>
      <c r="AR918" s="81"/>
      <c r="AS918" s="81"/>
      <c r="AT918" s="81"/>
      <c r="AU918" s="81"/>
      <c r="AV918" s="81"/>
      <c r="AW918" s="81"/>
      <c r="AX918" s="81"/>
      <c r="AY918" s="81"/>
      <c r="AZ918" s="81"/>
      <c r="BA918" s="81"/>
      <c r="BB918" s="81"/>
      <c r="BC918" s="81"/>
      <c r="BD918" s="81"/>
      <c r="BE918" s="81"/>
      <c r="BF918" s="81"/>
      <c r="BG918" s="81"/>
      <c r="BH918" s="81"/>
      <c r="BI918" s="81"/>
      <c r="BJ918" s="81"/>
      <c r="BK918" s="81"/>
      <c r="BR918" s="2"/>
      <c r="BS918" s="2"/>
      <c r="BT918" s="2"/>
      <c r="BU918" s="2"/>
      <c r="BV918" s="2"/>
      <c r="BW918" s="2"/>
      <c r="BX918" s="2"/>
      <c r="BY918" s="2"/>
      <c r="BZ918" s="2"/>
      <c r="CA918" s="2"/>
      <c r="CB918" s="2"/>
      <c r="CC918" s="2"/>
      <c r="CD918" s="2"/>
      <c r="CE918" s="2"/>
      <c r="CF918" s="2"/>
      <c r="CG918" s="2"/>
      <c r="CH918" s="2"/>
      <c r="CI918" s="2"/>
      <c r="CJ918" s="2"/>
      <c r="CK918" s="2"/>
      <c r="CL918" s="2"/>
      <c r="CM918" s="2"/>
      <c r="CN918" s="2"/>
      <c r="CO918" s="2"/>
      <c r="CP918" s="2"/>
      <c r="CQ918" s="2"/>
      <c r="CR918" s="2"/>
      <c r="CS918" s="2"/>
      <c r="CT918" s="2"/>
      <c r="CU918" s="2"/>
      <c r="CV918" s="2"/>
      <c r="CW918" s="2"/>
      <c r="CX918" s="2"/>
      <c r="CY918" s="2"/>
      <c r="CZ918" s="2"/>
      <c r="DA918" s="2"/>
      <c r="DB918" s="2"/>
      <c r="DC918" s="2"/>
      <c r="DD918" s="2"/>
      <c r="DE918" s="2"/>
      <c r="DF918" s="2"/>
      <c r="DG918" s="2"/>
      <c r="DH918" s="2"/>
      <c r="DI918" s="2"/>
      <c r="DJ918" s="2"/>
      <c r="DK918" s="2"/>
      <c r="DL918" s="2"/>
      <c r="DM918" s="2"/>
      <c r="DN918" s="2"/>
      <c r="DO918" s="2"/>
      <c r="DP918" s="2"/>
      <c r="DQ918" s="2"/>
      <c r="DR918" s="2"/>
      <c r="DS918" s="2"/>
      <c r="DT918" s="2"/>
      <c r="DU918" s="2"/>
      <c r="DV918" s="2"/>
      <c r="DW918" s="2"/>
      <c r="DX918" s="2"/>
      <c r="DY918" s="2"/>
      <c r="DZ918" s="2"/>
      <c r="EA918" s="2"/>
      <c r="EB918" s="2"/>
      <c r="EC918" s="2"/>
      <c r="ED918" s="2"/>
      <c r="EE918" s="2"/>
      <c r="EF918" s="2"/>
      <c r="EG918" s="2"/>
      <c r="EH918" s="2"/>
      <c r="EI918" s="2"/>
      <c r="EJ918" s="2"/>
      <c r="EK918" s="2"/>
      <c r="EL918" s="2"/>
      <c r="EM918" s="2"/>
      <c r="EN918" s="2"/>
      <c r="EO918" s="2"/>
      <c r="EP918" s="2"/>
      <c r="EQ918" s="2"/>
      <c r="ER918" s="2"/>
      <c r="ES918" s="2"/>
      <c r="ET918" s="2"/>
      <c r="EU918" s="2"/>
      <c r="EV918" s="2"/>
      <c r="EW918" s="2"/>
      <c r="EX918" s="2"/>
      <c r="EY918" s="2"/>
      <c r="EZ918" s="2"/>
      <c r="FA918" s="2"/>
      <c r="FB918" s="2"/>
      <c r="FC918" s="2"/>
      <c r="FD918" s="2"/>
      <c r="FE918" s="2"/>
      <c r="FF918" s="2"/>
      <c r="FG918" s="2"/>
      <c r="FH918" s="2"/>
      <c r="FI918" s="2"/>
      <c r="FJ918" s="2"/>
      <c r="FK918" s="2"/>
      <c r="FL918" s="2"/>
      <c r="FM918" s="2"/>
      <c r="FN918" s="2"/>
      <c r="FO918" s="2"/>
      <c r="FP918" s="2"/>
      <c r="FQ918" s="2"/>
      <c r="FR918" s="2"/>
      <c r="FS918" s="2"/>
      <c r="FT918" s="2"/>
      <c r="FU918" s="2"/>
      <c r="FV918" s="2"/>
      <c r="FW918" s="2"/>
      <c r="FX918" s="2"/>
      <c r="FY918" s="2"/>
      <c r="FZ918" s="2"/>
      <c r="GA918" s="2"/>
      <c r="GB918" s="2"/>
      <c r="GC918" s="2"/>
      <c r="GD918" s="2"/>
      <c r="GE918" s="2"/>
      <c r="GF918" s="2"/>
      <c r="GG918" s="2"/>
      <c r="GH918" s="2"/>
      <c r="GI918" s="2"/>
      <c r="GJ918" s="2"/>
      <c r="GK918" s="2"/>
      <c r="GL918" s="2"/>
      <c r="GM918" s="2"/>
      <c r="GN918" s="2"/>
      <c r="GO918" s="2"/>
      <c r="GP918" s="2"/>
    </row>
    <row r="919" spans="6:198" s="1" customFormat="1" ht="13.5" customHeight="1" thickBot="1">
      <c r="F919" s="433"/>
      <c r="G919" s="193"/>
      <c r="H919" s="193"/>
      <c r="I919" s="78"/>
      <c r="J919" s="193"/>
      <c r="K919" s="193"/>
      <c r="L919" s="193"/>
      <c r="M919" s="193"/>
      <c r="N919" s="193"/>
      <c r="O919" s="193"/>
      <c r="P919" s="193"/>
      <c r="Q919" s="193"/>
      <c r="R919" s="193"/>
      <c r="S919" s="193"/>
      <c r="T919" s="193"/>
      <c r="U919" s="193"/>
      <c r="V919" s="193"/>
      <c r="W919" s="193"/>
      <c r="X919" s="193"/>
      <c r="Y919" s="193"/>
      <c r="Z919" s="193"/>
      <c r="AA919" s="193"/>
      <c r="AB919" s="193"/>
      <c r="AC919" s="193"/>
      <c r="AD919" s="193"/>
      <c r="AE919" s="193"/>
      <c r="AF919" s="193"/>
      <c r="AG919" s="193"/>
      <c r="AH919" s="193"/>
      <c r="AI919" s="193"/>
      <c r="AJ919" s="193"/>
      <c r="AK919" s="193"/>
      <c r="AL919" s="193"/>
      <c r="AM919" s="193"/>
      <c r="AN919" s="193"/>
      <c r="AO919" s="193"/>
      <c r="AP919" s="193"/>
      <c r="AQ919" s="193"/>
      <c r="AR919" s="193"/>
      <c r="AS919" s="193"/>
      <c r="AT919" s="193"/>
      <c r="AU919" s="193"/>
      <c r="AV919" s="193"/>
      <c r="AW919" s="193"/>
      <c r="AX919" s="193"/>
      <c r="AY919" s="193"/>
      <c r="AZ919" s="193"/>
      <c r="BA919" s="193"/>
      <c r="BB919" s="193"/>
      <c r="BC919" s="193"/>
      <c r="BD919" s="193"/>
      <c r="BE919" s="193"/>
      <c r="BF919" s="193"/>
      <c r="BG919" s="193"/>
      <c r="BH919" s="193"/>
      <c r="BI919" s="193"/>
      <c r="BJ919" s="193"/>
      <c r="BK919" s="192"/>
      <c r="BR919" s="2"/>
      <c r="BS919" s="2"/>
      <c r="BT919" s="2"/>
      <c r="BU919" s="2"/>
      <c r="BV919" s="2"/>
      <c r="BW919" s="2"/>
      <c r="BX919" s="2"/>
      <c r="BY919" s="2"/>
      <c r="BZ919" s="2"/>
      <c r="CA919" s="2"/>
      <c r="CB919" s="2"/>
      <c r="CC919" s="2"/>
      <c r="CD919" s="2"/>
      <c r="CE919" s="2"/>
      <c r="CF919" s="2"/>
      <c r="CG919" s="2"/>
      <c r="CH919" s="2"/>
      <c r="CI919" s="2"/>
      <c r="CJ919" s="2"/>
      <c r="CK919" s="2"/>
      <c r="CL919" s="2"/>
      <c r="CM919" s="2"/>
      <c r="CN919" s="2"/>
      <c r="CO919" s="2"/>
      <c r="CP919" s="2"/>
      <c r="CQ919" s="2"/>
      <c r="CR919" s="2"/>
      <c r="CS919" s="2"/>
      <c r="CT919" s="2"/>
      <c r="CU919" s="2"/>
      <c r="CV919" s="2"/>
      <c r="CW919" s="2"/>
      <c r="CX919" s="2"/>
      <c r="CY919" s="2"/>
      <c r="CZ919" s="2"/>
      <c r="DA919" s="2"/>
      <c r="DB919" s="2"/>
      <c r="DC919" s="2"/>
      <c r="DD919" s="2"/>
      <c r="DE919" s="2"/>
      <c r="DF919" s="2"/>
      <c r="DG919" s="2"/>
      <c r="DH919" s="2"/>
      <c r="DI919" s="2"/>
      <c r="DJ919" s="2"/>
      <c r="DK919" s="2"/>
      <c r="DL919" s="2"/>
      <c r="DM919" s="2"/>
      <c r="DN919" s="2"/>
      <c r="DO919" s="2"/>
      <c r="DP919" s="2"/>
      <c r="DQ919" s="2"/>
      <c r="DR919" s="2"/>
      <c r="DS919" s="2"/>
      <c r="DT919" s="2"/>
      <c r="DU919" s="2"/>
      <c r="DV919" s="2"/>
      <c r="DW919" s="2"/>
      <c r="DX919" s="2"/>
      <c r="DY919" s="2"/>
      <c r="DZ919" s="2"/>
      <c r="EA919" s="2"/>
      <c r="EB919" s="2"/>
      <c r="EC919" s="2"/>
      <c r="ED919" s="2"/>
      <c r="EE919" s="2"/>
      <c r="EF919" s="2"/>
      <c r="EG919" s="2"/>
      <c r="EH919" s="2"/>
      <c r="EI919" s="2"/>
      <c r="EJ919" s="2"/>
      <c r="EK919" s="2"/>
      <c r="EL919" s="2"/>
      <c r="EM919" s="2"/>
      <c r="EN919" s="2"/>
      <c r="EO919" s="2"/>
      <c r="EP919" s="2"/>
      <c r="EQ919" s="2"/>
      <c r="ER919" s="2"/>
      <c r="ES919" s="2"/>
      <c r="ET919" s="2"/>
      <c r="EU919" s="2"/>
      <c r="EV919" s="2"/>
      <c r="EW919" s="2"/>
      <c r="EX919" s="2"/>
      <c r="EY919" s="2"/>
      <c r="EZ919" s="2"/>
      <c r="FA919" s="2"/>
      <c r="FB919" s="2"/>
      <c r="FC919" s="2"/>
      <c r="FD919" s="2"/>
      <c r="FE919" s="2"/>
      <c r="FF919" s="2"/>
      <c r="FG919" s="2"/>
      <c r="FH919" s="2"/>
      <c r="FI919" s="2"/>
      <c r="FJ919" s="2"/>
      <c r="FK919" s="2"/>
      <c r="FL919" s="2"/>
      <c r="FM919" s="2"/>
      <c r="FN919" s="2"/>
      <c r="FO919" s="2"/>
      <c r="FP919" s="2"/>
      <c r="FQ919" s="2"/>
      <c r="FR919" s="2"/>
      <c r="FS919" s="2"/>
      <c r="FT919" s="2"/>
      <c r="FU919" s="2"/>
      <c r="FV919" s="2"/>
      <c r="FW919" s="2"/>
      <c r="FX919" s="2"/>
      <c r="FY919" s="2"/>
      <c r="FZ919" s="2"/>
      <c r="GA919" s="2"/>
      <c r="GB919" s="2"/>
      <c r="GC919" s="2"/>
      <c r="GD919" s="2"/>
      <c r="GE919" s="2"/>
      <c r="GF919" s="2"/>
      <c r="GG919" s="2"/>
      <c r="GH919" s="2"/>
      <c r="GI919" s="2"/>
      <c r="GJ919" s="2"/>
      <c r="GK919" s="2"/>
      <c r="GL919" s="2"/>
      <c r="GM919" s="2"/>
      <c r="GN919" s="2"/>
      <c r="GO919" s="2"/>
      <c r="GP919" s="2"/>
    </row>
    <row r="920" spans="6:198" s="1" customFormat="1" ht="18" customHeight="1">
      <c r="F920" s="550" t="str">
        <f>[2]Setup!$B$5</f>
        <v>Precise Mortgage Funding 2018-2B plc</v>
      </c>
      <c r="G920" s="550"/>
      <c r="H920" s="550"/>
      <c r="I920" s="550"/>
      <c r="J920" s="550"/>
      <c r="K920" s="550"/>
      <c r="L920" s="550"/>
      <c r="M920" s="550"/>
      <c r="N920" s="550"/>
      <c r="O920" s="550"/>
      <c r="P920" s="550"/>
      <c r="Q920" s="550"/>
      <c r="R920" s="550"/>
      <c r="S920" s="550"/>
      <c r="T920" s="550"/>
      <c r="U920" s="550"/>
      <c r="V920" s="550"/>
      <c r="W920" s="550"/>
      <c r="X920" s="550"/>
      <c r="Y920" s="550"/>
      <c r="Z920" s="550"/>
      <c r="AA920" s="550"/>
      <c r="AB920" s="550"/>
      <c r="AC920" s="550"/>
      <c r="AD920" s="550"/>
      <c r="AE920" s="550"/>
      <c r="AF920" s="550"/>
      <c r="AG920" s="550"/>
      <c r="AH920" s="550"/>
      <c r="AI920" s="550"/>
      <c r="AJ920" s="550"/>
      <c r="AK920" s="550"/>
      <c r="AL920" s="550"/>
      <c r="AM920" s="550"/>
      <c r="AN920" s="550"/>
      <c r="AO920" s="550"/>
      <c r="AP920" s="550"/>
      <c r="AQ920" s="550"/>
      <c r="AR920" s="550"/>
      <c r="AS920" s="550"/>
      <c r="AT920" s="550"/>
      <c r="AU920" s="550"/>
      <c r="AV920" s="550"/>
      <c r="AW920" s="550"/>
      <c r="AX920" s="550"/>
      <c r="AY920" s="550"/>
      <c r="AZ920" s="550"/>
      <c r="BA920" s="550"/>
      <c r="BB920" s="550"/>
      <c r="BC920" s="550"/>
      <c r="BD920" s="550"/>
      <c r="BE920" s="550"/>
      <c r="BF920" s="550"/>
      <c r="BG920" s="550"/>
      <c r="BH920" s="550"/>
      <c r="BI920" s="550"/>
      <c r="BJ920" s="550"/>
      <c r="BK920" s="550"/>
      <c r="BR920" s="2"/>
      <c r="BS920" s="2"/>
      <c r="BT920" s="2"/>
      <c r="BU920" s="2"/>
      <c r="BV920" s="2"/>
      <c r="BW920" s="2"/>
      <c r="BX920" s="2"/>
      <c r="BY920" s="2"/>
      <c r="BZ920" s="2"/>
      <c r="CA920" s="2"/>
      <c r="CB920" s="2"/>
      <c r="CC920" s="2"/>
      <c r="CD920" s="2"/>
      <c r="CE920" s="2"/>
      <c r="CF920" s="2"/>
      <c r="CG920" s="2"/>
      <c r="CH920" s="2"/>
      <c r="CI920" s="2"/>
      <c r="CJ920" s="2"/>
      <c r="CK920" s="2"/>
      <c r="CL920" s="2"/>
      <c r="CM920" s="2"/>
      <c r="CN920" s="2"/>
      <c r="CO920" s="2"/>
      <c r="CP920" s="2"/>
      <c r="CQ920" s="2"/>
      <c r="CR920" s="2"/>
      <c r="CS920" s="2"/>
      <c r="CT920" s="2"/>
      <c r="CU920" s="2"/>
      <c r="CV920" s="2"/>
      <c r="CW920" s="2"/>
      <c r="CX920" s="2"/>
      <c r="CY920" s="2"/>
      <c r="CZ920" s="2"/>
      <c r="DA920" s="2"/>
      <c r="DB920" s="2"/>
      <c r="DC920" s="2"/>
      <c r="DD920" s="2"/>
      <c r="DE920" s="2"/>
      <c r="DF920" s="2"/>
      <c r="DG920" s="2"/>
      <c r="DH920" s="2"/>
      <c r="DI920" s="2"/>
      <c r="DJ920" s="2"/>
      <c r="DK920" s="2"/>
      <c r="DL920" s="2"/>
      <c r="DM920" s="2"/>
      <c r="DN920" s="2"/>
      <c r="DO920" s="2"/>
      <c r="DP920" s="2"/>
      <c r="DQ920" s="2"/>
      <c r="DR920" s="2"/>
      <c r="DS920" s="2"/>
      <c r="DT920" s="2"/>
      <c r="DU920" s="2"/>
      <c r="DV920" s="2"/>
      <c r="DW920" s="2"/>
      <c r="DX920" s="2"/>
      <c r="DY920" s="2"/>
      <c r="DZ920" s="2"/>
      <c r="EA920" s="2"/>
      <c r="EB920" s="2"/>
      <c r="EC920" s="2"/>
      <c r="ED920" s="2"/>
      <c r="EE920" s="2"/>
      <c r="EF920" s="2"/>
      <c r="EG920" s="2"/>
      <c r="EH920" s="2"/>
      <c r="EI920" s="2"/>
      <c r="EJ920" s="2"/>
      <c r="EK920" s="2"/>
      <c r="EL920" s="2"/>
      <c r="EM920" s="2"/>
      <c r="EN920" s="2"/>
      <c r="EO920" s="2"/>
      <c r="EP920" s="2"/>
      <c r="EQ920" s="2"/>
      <c r="ER920" s="2"/>
      <c r="ES920" s="2"/>
      <c r="ET920" s="2"/>
      <c r="EU920" s="2"/>
      <c r="EV920" s="2"/>
      <c r="EW920" s="2"/>
      <c r="EX920" s="2"/>
      <c r="EY920" s="2"/>
      <c r="EZ920" s="2"/>
      <c r="FA920" s="2"/>
      <c r="FB920" s="2"/>
      <c r="FC920" s="2"/>
      <c r="FD920" s="2"/>
      <c r="FE920" s="2"/>
      <c r="FF920" s="2"/>
      <c r="FG920" s="2"/>
      <c r="FH920" s="2"/>
      <c r="FI920" s="2"/>
      <c r="FJ920" s="2"/>
      <c r="FK920" s="2"/>
      <c r="FL920" s="2"/>
      <c r="FM920" s="2"/>
      <c r="FN920" s="2"/>
      <c r="FO920" s="2"/>
      <c r="FP920" s="2"/>
      <c r="FQ920" s="2"/>
      <c r="FR920" s="2"/>
      <c r="FS920" s="2"/>
      <c r="FT920" s="2"/>
      <c r="FU920" s="2"/>
      <c r="FV920" s="2"/>
      <c r="FW920" s="2"/>
      <c r="FX920" s="2"/>
      <c r="FY920" s="2"/>
      <c r="FZ920" s="2"/>
      <c r="GA920" s="2"/>
      <c r="GB920" s="2"/>
      <c r="GC920" s="2"/>
      <c r="GD920" s="2"/>
      <c r="GE920" s="2"/>
      <c r="GF920" s="2"/>
      <c r="GG920" s="2"/>
      <c r="GH920" s="2"/>
      <c r="GI920" s="2"/>
      <c r="GJ920" s="2"/>
      <c r="GK920" s="2"/>
      <c r="GL920" s="2"/>
      <c r="GM920" s="2"/>
      <c r="GN920" s="2"/>
      <c r="GO920" s="2"/>
      <c r="GP920" s="2"/>
    </row>
    <row r="921" spans="6:198" s="1" customFormat="1" ht="15" customHeight="1">
      <c r="F921" s="551" t="s">
        <v>1</v>
      </c>
      <c r="G921" s="551"/>
      <c r="H921" s="551"/>
      <c r="I921" s="551"/>
      <c r="J921" s="551"/>
      <c r="K921" s="551"/>
      <c r="L921" s="551"/>
      <c r="M921" s="551"/>
      <c r="N921" s="551"/>
      <c r="O921" s="551"/>
      <c r="P921" s="551"/>
      <c r="Q921" s="551"/>
      <c r="R921" s="551"/>
      <c r="S921" s="551"/>
      <c r="T921" s="551"/>
      <c r="U921" s="551"/>
      <c r="V921" s="551"/>
      <c r="W921" s="551"/>
      <c r="X921" s="551"/>
      <c r="Y921" s="551"/>
      <c r="Z921" s="551"/>
      <c r="AA921" s="551"/>
      <c r="AB921" s="551"/>
      <c r="AC921" s="551"/>
      <c r="AD921" s="551"/>
      <c r="AE921" s="551"/>
      <c r="AF921" s="551"/>
      <c r="AG921" s="551"/>
      <c r="AH921" s="551"/>
      <c r="AI921" s="551"/>
      <c r="AJ921" s="551"/>
      <c r="AK921" s="551"/>
      <c r="AL921" s="551"/>
      <c r="AM921" s="551"/>
      <c r="AN921" s="551"/>
      <c r="AO921" s="551"/>
      <c r="AP921" s="551"/>
      <c r="AQ921" s="551"/>
      <c r="AR921" s="551"/>
      <c r="AS921" s="551"/>
      <c r="AT921" s="551"/>
      <c r="AU921" s="551"/>
      <c r="AV921" s="551"/>
      <c r="AW921" s="551"/>
      <c r="AX921" s="551"/>
      <c r="AY921" s="551"/>
      <c r="AZ921" s="551"/>
      <c r="BA921" s="551"/>
      <c r="BB921" s="551"/>
      <c r="BC921" s="551"/>
      <c r="BD921" s="551"/>
      <c r="BE921" s="551"/>
      <c r="BF921" s="551"/>
      <c r="BG921" s="551"/>
      <c r="BH921" s="551"/>
      <c r="BI921" s="551"/>
      <c r="BJ921" s="551"/>
      <c r="BK921" s="551"/>
      <c r="BR921" s="2"/>
      <c r="BS921" s="2"/>
      <c r="BT921" s="2"/>
      <c r="BU921" s="2"/>
      <c r="BV921" s="2"/>
      <c r="BW921" s="2"/>
      <c r="BX921" s="2"/>
      <c r="BY921" s="2"/>
      <c r="BZ921" s="2"/>
      <c r="CA921" s="2"/>
      <c r="CB921" s="2"/>
      <c r="CC921" s="2"/>
      <c r="CD921" s="2"/>
      <c r="CE921" s="2"/>
      <c r="CF921" s="2"/>
      <c r="CG921" s="2"/>
      <c r="CH921" s="2"/>
      <c r="CI921" s="2"/>
      <c r="CJ921" s="2"/>
      <c r="CK921" s="2"/>
      <c r="CL921" s="2"/>
      <c r="CM921" s="2"/>
      <c r="CN921" s="2"/>
      <c r="CO921" s="2"/>
      <c r="CP921" s="2"/>
      <c r="CQ921" s="2"/>
      <c r="CR921" s="2"/>
      <c r="CS921" s="2"/>
      <c r="CT921" s="2"/>
      <c r="CU921" s="2"/>
      <c r="CV921" s="2"/>
      <c r="CW921" s="2"/>
      <c r="CX921" s="2"/>
      <c r="CY921" s="2"/>
      <c r="CZ921" s="2"/>
      <c r="DA921" s="2"/>
      <c r="DB921" s="2"/>
      <c r="DC921" s="2"/>
      <c r="DD921" s="2"/>
      <c r="DE921" s="2"/>
      <c r="DF921" s="2"/>
      <c r="DG921" s="2"/>
      <c r="DH921" s="2"/>
      <c r="DI921" s="2"/>
      <c r="DJ921" s="2"/>
      <c r="DK921" s="2"/>
      <c r="DL921" s="2"/>
      <c r="DM921" s="2"/>
      <c r="DN921" s="2"/>
      <c r="DO921" s="2"/>
      <c r="DP921" s="2"/>
      <c r="DQ921" s="2"/>
      <c r="DR921" s="2"/>
      <c r="DS921" s="2"/>
      <c r="DT921" s="2"/>
      <c r="DU921" s="2"/>
      <c r="DV921" s="2"/>
      <c r="DW921" s="2"/>
      <c r="DX921" s="2"/>
      <c r="DY921" s="2"/>
      <c r="DZ921" s="2"/>
      <c r="EA921" s="2"/>
      <c r="EB921" s="2"/>
      <c r="EC921" s="2"/>
      <c r="ED921" s="2"/>
      <c r="EE921" s="2"/>
      <c r="EF921" s="2"/>
      <c r="EG921" s="2"/>
      <c r="EH921" s="2"/>
      <c r="EI921" s="2"/>
      <c r="EJ921" s="2"/>
      <c r="EK921" s="2"/>
      <c r="EL921" s="2"/>
      <c r="EM921" s="2"/>
      <c r="EN921" s="2"/>
      <c r="EO921" s="2"/>
      <c r="EP921" s="2"/>
      <c r="EQ921" s="2"/>
      <c r="ER921" s="2"/>
      <c r="ES921" s="2"/>
      <c r="ET921" s="2"/>
      <c r="EU921" s="2"/>
      <c r="EV921" s="2"/>
      <c r="EW921" s="2"/>
      <c r="EX921" s="2"/>
      <c r="EY921" s="2"/>
      <c r="EZ921" s="2"/>
      <c r="FA921" s="2"/>
      <c r="FB921" s="2"/>
      <c r="FC921" s="2"/>
      <c r="FD921" s="2"/>
      <c r="FE921" s="2"/>
      <c r="FF921" s="2"/>
      <c r="FG921" s="2"/>
      <c r="FH921" s="2"/>
      <c r="FI921" s="2"/>
      <c r="FJ921" s="2"/>
      <c r="FK921" s="2"/>
      <c r="FL921" s="2"/>
      <c r="FM921" s="2"/>
      <c r="FN921" s="2"/>
      <c r="FO921" s="2"/>
      <c r="FP921" s="2"/>
      <c r="FQ921" s="2"/>
      <c r="FR921" s="2"/>
      <c r="FS921" s="2"/>
      <c r="FT921" s="2"/>
      <c r="FU921" s="2"/>
      <c r="FV921" s="2"/>
      <c r="FW921" s="2"/>
      <c r="FX921" s="2"/>
      <c r="FY921" s="2"/>
      <c r="FZ921" s="2"/>
      <c r="GA921" s="2"/>
      <c r="GB921" s="2"/>
      <c r="GC921" s="2"/>
      <c r="GD921" s="2"/>
      <c r="GE921" s="2"/>
      <c r="GF921" s="2"/>
      <c r="GG921" s="2"/>
      <c r="GH921" s="2"/>
      <c r="GI921" s="2"/>
      <c r="GJ921" s="2"/>
      <c r="GK921" s="2"/>
      <c r="GL921" s="2"/>
      <c r="GM921" s="2"/>
      <c r="GN921" s="2"/>
      <c r="GO921" s="2"/>
      <c r="GP921" s="2"/>
    </row>
    <row r="922" spans="6:198" s="1" customFormat="1" ht="15" customHeight="1">
      <c r="F922" s="551" t="s">
        <v>2</v>
      </c>
      <c r="G922" s="551"/>
      <c r="H922" s="551"/>
      <c r="I922" s="551"/>
      <c r="J922" s="551"/>
      <c r="K922" s="551"/>
      <c r="L922" s="551"/>
      <c r="M922" s="551"/>
      <c r="N922" s="551"/>
      <c r="O922" s="551"/>
      <c r="P922" s="551"/>
      <c r="Q922" s="551"/>
      <c r="R922" s="551"/>
      <c r="S922" s="551"/>
      <c r="T922" s="551"/>
      <c r="U922" s="551"/>
      <c r="V922" s="551"/>
      <c r="W922" s="551"/>
      <c r="X922" s="551"/>
      <c r="Y922" s="551"/>
      <c r="Z922" s="551"/>
      <c r="AA922" s="551"/>
      <c r="AB922" s="551"/>
      <c r="AC922" s="551"/>
      <c r="AD922" s="551"/>
      <c r="AE922" s="551"/>
      <c r="AF922" s="551"/>
      <c r="AG922" s="551"/>
      <c r="AH922" s="551"/>
      <c r="AI922" s="551"/>
      <c r="AJ922" s="551"/>
      <c r="AK922" s="551"/>
      <c r="AL922" s="551"/>
      <c r="AM922" s="551"/>
      <c r="AN922" s="551"/>
      <c r="AO922" s="551"/>
      <c r="AP922" s="551"/>
      <c r="AQ922" s="551"/>
      <c r="AR922" s="551"/>
      <c r="AS922" s="551"/>
      <c r="AT922" s="551"/>
      <c r="AU922" s="551"/>
      <c r="AV922" s="551"/>
      <c r="AW922" s="551"/>
      <c r="AX922" s="551"/>
      <c r="AY922" s="551"/>
      <c r="AZ922" s="551"/>
      <c r="BA922" s="551"/>
      <c r="BB922" s="551"/>
      <c r="BC922" s="551"/>
      <c r="BD922" s="551"/>
      <c r="BE922" s="551"/>
      <c r="BF922" s="551"/>
      <c r="BG922" s="551"/>
      <c r="BH922" s="551"/>
      <c r="BI922" s="551"/>
      <c r="BJ922" s="551"/>
      <c r="BK922" s="551"/>
      <c r="BR922" s="2"/>
      <c r="BS922" s="2"/>
      <c r="BT922" s="2"/>
      <c r="BU922" s="2"/>
      <c r="BV922" s="2"/>
      <c r="BW922" s="2"/>
      <c r="BX922" s="2"/>
      <c r="BY922" s="2"/>
      <c r="BZ922" s="2"/>
      <c r="CA922" s="2"/>
      <c r="CB922" s="2"/>
      <c r="CC922" s="2"/>
      <c r="CD922" s="2"/>
      <c r="CE922" s="2"/>
      <c r="CF922" s="2"/>
      <c r="CG922" s="2"/>
      <c r="CH922" s="2"/>
      <c r="CI922" s="2"/>
      <c r="CJ922" s="2"/>
      <c r="CK922" s="2"/>
      <c r="CL922" s="2"/>
      <c r="CM922" s="2"/>
      <c r="CN922" s="2"/>
      <c r="CO922" s="2"/>
      <c r="CP922" s="2"/>
      <c r="CQ922" s="2"/>
      <c r="CR922" s="2"/>
      <c r="CS922" s="2"/>
      <c r="CT922" s="2"/>
      <c r="CU922" s="2"/>
      <c r="CV922" s="2"/>
      <c r="CW922" s="2"/>
      <c r="CX922" s="2"/>
      <c r="CY922" s="2"/>
      <c r="CZ922" s="2"/>
      <c r="DA922" s="2"/>
      <c r="DB922" s="2"/>
      <c r="DC922" s="2"/>
      <c r="DD922" s="2"/>
      <c r="DE922" s="2"/>
      <c r="DF922" s="2"/>
      <c r="DG922" s="2"/>
      <c r="DH922" s="2"/>
      <c r="DI922" s="2"/>
      <c r="DJ922" s="2"/>
      <c r="DK922" s="2"/>
      <c r="DL922" s="2"/>
      <c r="DM922" s="2"/>
      <c r="DN922" s="2"/>
      <c r="DO922" s="2"/>
      <c r="DP922" s="2"/>
      <c r="DQ922" s="2"/>
      <c r="DR922" s="2"/>
      <c r="DS922" s="2"/>
      <c r="DT922" s="2"/>
      <c r="DU922" s="2"/>
      <c r="DV922" s="2"/>
      <c r="DW922" s="2"/>
      <c r="DX922" s="2"/>
      <c r="DY922" s="2"/>
      <c r="DZ922" s="2"/>
      <c r="EA922" s="2"/>
      <c r="EB922" s="2"/>
      <c r="EC922" s="2"/>
      <c r="ED922" s="2"/>
      <c r="EE922" s="2"/>
      <c r="EF922" s="2"/>
      <c r="EG922" s="2"/>
      <c r="EH922" s="2"/>
      <c r="EI922" s="2"/>
      <c r="EJ922" s="2"/>
      <c r="EK922" s="2"/>
      <c r="EL922" s="2"/>
      <c r="EM922" s="2"/>
      <c r="EN922" s="2"/>
      <c r="EO922" s="2"/>
      <c r="EP922" s="2"/>
      <c r="EQ922" s="2"/>
      <c r="ER922" s="2"/>
      <c r="ES922" s="2"/>
      <c r="ET922" s="2"/>
      <c r="EU922" s="2"/>
      <c r="EV922" s="2"/>
      <c r="EW922" s="2"/>
      <c r="EX922" s="2"/>
      <c r="EY922" s="2"/>
      <c r="EZ922" s="2"/>
      <c r="FA922" s="2"/>
      <c r="FB922" s="2"/>
      <c r="FC922" s="2"/>
      <c r="FD922" s="2"/>
      <c r="FE922" s="2"/>
      <c r="FF922" s="2"/>
      <c r="FG922" s="2"/>
      <c r="FH922" s="2"/>
      <c r="FI922" s="2"/>
      <c r="FJ922" s="2"/>
      <c r="FK922" s="2"/>
      <c r="FL922" s="2"/>
      <c r="FM922" s="2"/>
      <c r="FN922" s="2"/>
      <c r="FO922" s="2"/>
      <c r="FP922" s="2"/>
      <c r="FQ922" s="2"/>
      <c r="FR922" s="2"/>
      <c r="FS922" s="2"/>
      <c r="FT922" s="2"/>
      <c r="FU922" s="2"/>
      <c r="FV922" s="2"/>
      <c r="FW922" s="2"/>
      <c r="FX922" s="2"/>
      <c r="FY922" s="2"/>
      <c r="FZ922" s="2"/>
      <c r="GA922" s="2"/>
      <c r="GB922" s="2"/>
      <c r="GC922" s="2"/>
      <c r="GD922" s="2"/>
      <c r="GE922" s="2"/>
      <c r="GF922" s="2"/>
      <c r="GG922" s="2"/>
      <c r="GH922" s="2"/>
      <c r="GI922" s="2"/>
      <c r="GJ922" s="2"/>
      <c r="GK922" s="2"/>
      <c r="GL922" s="2"/>
      <c r="GM922" s="2"/>
      <c r="GN922" s="2"/>
      <c r="GO922" s="2"/>
      <c r="GP922" s="2"/>
    </row>
    <row r="923" spans="6:198" s="1" customFormat="1" ht="13.5" customHeight="1" thickBot="1">
      <c r="F923" s="552">
        <f>[1]Input!$C$112</f>
        <v>43211</v>
      </c>
      <c r="G923" s="552"/>
      <c r="H923" s="552"/>
      <c r="I923" s="552"/>
      <c r="J923" s="552"/>
      <c r="K923" s="552"/>
      <c r="L923" s="552"/>
      <c r="M923" s="552"/>
      <c r="N923" s="552"/>
      <c r="O923" s="552"/>
      <c r="P923" s="552"/>
      <c r="Q923" s="552"/>
      <c r="R923" s="552"/>
      <c r="S923" s="552"/>
      <c r="T923" s="552"/>
      <c r="U923" s="552"/>
      <c r="V923" s="552"/>
      <c r="W923" s="552"/>
      <c r="X923" s="552"/>
      <c r="Y923" s="552"/>
      <c r="Z923" s="552"/>
      <c r="AA923" s="552"/>
      <c r="AB923" s="552"/>
      <c r="AC923" s="552"/>
      <c r="AD923" s="552"/>
      <c r="AE923" s="552"/>
      <c r="AF923" s="552"/>
      <c r="AG923" s="552"/>
      <c r="AH923" s="552"/>
      <c r="AI923" s="552"/>
      <c r="AJ923" s="552"/>
      <c r="AK923" s="552"/>
      <c r="AL923" s="552"/>
      <c r="AM923" s="552"/>
      <c r="AN923" s="552"/>
      <c r="AO923" s="552"/>
      <c r="AP923" s="552"/>
      <c r="AQ923" s="552"/>
      <c r="AR923" s="552"/>
      <c r="AS923" s="552"/>
      <c r="AT923" s="552"/>
      <c r="AU923" s="552"/>
      <c r="AV923" s="552"/>
      <c r="AW923" s="552"/>
      <c r="AX923" s="552"/>
      <c r="AY923" s="552"/>
      <c r="AZ923" s="552"/>
      <c r="BA923" s="552"/>
      <c r="BB923" s="552"/>
      <c r="BC923" s="552"/>
      <c r="BD923" s="552"/>
      <c r="BE923" s="552"/>
      <c r="BF923" s="552"/>
      <c r="BG923" s="552"/>
      <c r="BH923" s="552"/>
      <c r="BI923" s="552"/>
      <c r="BJ923" s="552"/>
      <c r="BK923" s="552"/>
      <c r="BR923" s="2"/>
      <c r="BS923" s="2"/>
      <c r="BT923" s="2"/>
      <c r="BU923" s="2"/>
      <c r="BV923" s="2"/>
      <c r="BW923" s="2"/>
      <c r="BX923" s="2"/>
      <c r="BY923" s="2"/>
      <c r="BZ923" s="2"/>
      <c r="CA923" s="2"/>
      <c r="CB923" s="2"/>
      <c r="CC923" s="2"/>
      <c r="CD923" s="2"/>
      <c r="CE923" s="2"/>
      <c r="CF923" s="2"/>
      <c r="CG923" s="2"/>
      <c r="CH923" s="2"/>
      <c r="CI923" s="2"/>
      <c r="CJ923" s="2"/>
      <c r="CK923" s="2"/>
      <c r="CL923" s="2"/>
      <c r="CM923" s="2"/>
      <c r="CN923" s="2"/>
      <c r="CO923" s="2"/>
      <c r="CP923" s="2"/>
      <c r="CQ923" s="2"/>
      <c r="CR923" s="2"/>
      <c r="CS923" s="2"/>
      <c r="CT923" s="2"/>
      <c r="CU923" s="2"/>
      <c r="CV923" s="2"/>
      <c r="CW923" s="2"/>
      <c r="CX923" s="2"/>
      <c r="CY923" s="2"/>
      <c r="CZ923" s="2"/>
      <c r="DA923" s="2"/>
      <c r="DB923" s="2"/>
      <c r="DC923" s="2"/>
      <c r="DD923" s="2"/>
      <c r="DE923" s="2"/>
      <c r="DF923" s="2"/>
      <c r="DG923" s="2"/>
      <c r="DH923" s="2"/>
      <c r="DI923" s="2"/>
      <c r="DJ923" s="2"/>
      <c r="DK923" s="2"/>
      <c r="DL923" s="2"/>
      <c r="DM923" s="2"/>
      <c r="DN923" s="2"/>
      <c r="DO923" s="2"/>
      <c r="DP923" s="2"/>
      <c r="DQ923" s="2"/>
      <c r="DR923" s="2"/>
      <c r="DS923" s="2"/>
      <c r="DT923" s="2"/>
      <c r="DU923" s="2"/>
      <c r="DV923" s="2"/>
      <c r="DW923" s="2"/>
      <c r="DX923" s="2"/>
      <c r="DY923" s="2"/>
      <c r="DZ923" s="2"/>
      <c r="EA923" s="2"/>
      <c r="EB923" s="2"/>
      <c r="EC923" s="2"/>
      <c r="ED923" s="2"/>
      <c r="EE923" s="2"/>
      <c r="EF923" s="2"/>
      <c r="EG923" s="2"/>
      <c r="EH923" s="2"/>
      <c r="EI923" s="2"/>
      <c r="EJ923" s="2"/>
      <c r="EK923" s="2"/>
      <c r="EL923" s="2"/>
      <c r="EM923" s="2"/>
      <c r="EN923" s="2"/>
      <c r="EO923" s="2"/>
      <c r="EP923" s="2"/>
      <c r="EQ923" s="2"/>
      <c r="ER923" s="2"/>
      <c r="ES923" s="2"/>
      <c r="ET923" s="2"/>
      <c r="EU923" s="2"/>
      <c r="EV923" s="2"/>
      <c r="EW923" s="2"/>
      <c r="EX923" s="2"/>
      <c r="EY923" s="2"/>
      <c r="EZ923" s="2"/>
      <c r="FA923" s="2"/>
      <c r="FB923" s="2"/>
      <c r="FC923" s="2"/>
      <c r="FD923" s="2"/>
      <c r="FE923" s="2"/>
      <c r="FF923" s="2"/>
      <c r="FG923" s="2"/>
      <c r="FH923" s="2"/>
      <c r="FI923" s="2"/>
      <c r="FJ923" s="2"/>
      <c r="FK923" s="2"/>
      <c r="FL923" s="2"/>
      <c r="FM923" s="2"/>
      <c r="FN923" s="2"/>
      <c r="FO923" s="2"/>
      <c r="FP923" s="2"/>
      <c r="FQ923" s="2"/>
      <c r="FR923" s="2"/>
      <c r="FS923" s="2"/>
      <c r="FT923" s="2"/>
      <c r="FU923" s="2"/>
      <c r="FV923" s="2"/>
      <c r="FW923" s="2"/>
      <c r="FX923" s="2"/>
      <c r="FY923" s="2"/>
      <c r="FZ923" s="2"/>
      <c r="GA923" s="2"/>
      <c r="GB923" s="2"/>
      <c r="GC923" s="2"/>
      <c r="GD923" s="2"/>
      <c r="GE923" s="2"/>
      <c r="GF923" s="2"/>
      <c r="GG923" s="2"/>
      <c r="GH923" s="2"/>
      <c r="GI923" s="2"/>
      <c r="GJ923" s="2"/>
      <c r="GK923" s="2"/>
      <c r="GL923" s="2"/>
      <c r="GM923" s="2"/>
      <c r="GN923" s="2"/>
      <c r="GO923" s="2"/>
      <c r="GP923" s="2"/>
    </row>
    <row r="924" spans="6:198" s="1" customFormat="1" ht="12.75" customHeight="1">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c r="AF924" s="4"/>
      <c r="AG924" s="4"/>
      <c r="AH924" s="4"/>
      <c r="AI924" s="4"/>
      <c r="AJ924" s="4"/>
      <c r="AK924" s="4"/>
      <c r="AL924" s="4"/>
      <c r="AM924" s="4"/>
      <c r="AN924" s="4"/>
      <c r="AO924" s="4"/>
      <c r="AP924" s="4"/>
      <c r="AQ924" s="4"/>
      <c r="AR924" s="4"/>
      <c r="AS924" s="4"/>
      <c r="AT924" s="4"/>
      <c r="AU924" s="4"/>
      <c r="AV924" s="4"/>
      <c r="AW924" s="4"/>
      <c r="AX924" s="4"/>
      <c r="AY924" s="4"/>
      <c r="AZ924" s="4"/>
      <c r="BA924" s="4"/>
      <c r="BB924" s="4"/>
      <c r="BC924" s="4"/>
      <c r="BD924" s="4"/>
      <c r="BE924" s="4"/>
      <c r="BF924" s="4"/>
      <c r="BG924" s="4"/>
      <c r="BH924" s="4"/>
      <c r="BI924" s="4"/>
      <c r="BJ924" s="4"/>
      <c r="BK924" s="4"/>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c r="DG924" s="2"/>
      <c r="DH924" s="2"/>
      <c r="DI924" s="2"/>
      <c r="DJ924" s="2"/>
      <c r="DK924" s="2"/>
      <c r="DL924" s="2"/>
      <c r="DM924" s="2"/>
      <c r="DN924" s="2"/>
      <c r="DO924" s="2"/>
      <c r="DP924" s="2"/>
      <c r="DQ924" s="2"/>
      <c r="DR924" s="2"/>
      <c r="DS924" s="2"/>
      <c r="DT924" s="2"/>
      <c r="DU924" s="2"/>
      <c r="DV924" s="2"/>
      <c r="DW924" s="2"/>
      <c r="DX924" s="2"/>
      <c r="DY924" s="2"/>
      <c r="DZ924" s="2"/>
      <c r="EA924" s="2"/>
      <c r="EB924" s="2"/>
      <c r="EC924" s="2"/>
      <c r="ED924" s="2"/>
      <c r="EE924" s="2"/>
      <c r="EF924" s="2"/>
      <c r="EG924" s="2"/>
      <c r="EH924" s="2"/>
      <c r="EI924" s="2"/>
      <c r="EJ924" s="2"/>
      <c r="EK924" s="2"/>
      <c r="EL924" s="2"/>
      <c r="EM924" s="2"/>
      <c r="EN924" s="2"/>
      <c r="EO924" s="2"/>
      <c r="EP924" s="2"/>
      <c r="EQ924" s="2"/>
      <c r="ER924" s="2"/>
      <c r="ES924" s="2"/>
      <c r="ET924" s="2"/>
      <c r="EU924" s="2"/>
      <c r="EV924" s="2"/>
      <c r="EW924" s="2"/>
      <c r="EX924" s="2"/>
      <c r="EY924" s="2"/>
      <c r="EZ924" s="2"/>
      <c r="FA924" s="2"/>
      <c r="FB924" s="2"/>
      <c r="FC924" s="2"/>
      <c r="FD924" s="2"/>
      <c r="FE924" s="2"/>
      <c r="FF924" s="2"/>
      <c r="FG924" s="2"/>
      <c r="FH924" s="2"/>
      <c r="FI924" s="2"/>
      <c r="FJ924" s="2"/>
      <c r="FK924" s="2"/>
      <c r="FL924" s="2"/>
      <c r="FM924" s="2"/>
      <c r="FN924" s="2"/>
      <c r="FO924" s="2"/>
      <c r="FP924" s="2"/>
      <c r="FQ924" s="2"/>
      <c r="FR924" s="2"/>
      <c r="FS924" s="2"/>
      <c r="FT924" s="2"/>
      <c r="FU924" s="2"/>
      <c r="FV924" s="2"/>
      <c r="FW924" s="2"/>
      <c r="FX924" s="2"/>
      <c r="FY924" s="2"/>
      <c r="FZ924" s="2"/>
      <c r="GA924" s="2"/>
      <c r="GB924" s="2"/>
      <c r="GC924" s="2"/>
      <c r="GD924" s="2"/>
      <c r="GE924" s="2"/>
      <c r="GF924" s="2"/>
      <c r="GG924" s="2"/>
      <c r="GH924" s="2"/>
      <c r="GI924" s="2"/>
      <c r="GJ924" s="2"/>
      <c r="GK924" s="2"/>
      <c r="GL924" s="2"/>
      <c r="GM924" s="2"/>
      <c r="GN924" s="2"/>
      <c r="GO924" s="2"/>
      <c r="GP924" s="2"/>
    </row>
    <row r="925" spans="6:198" s="1" customFormat="1" ht="12.75" customHeight="1">
      <c r="F925" s="579" t="s">
        <v>387</v>
      </c>
      <c r="G925" s="579"/>
      <c r="H925" s="579"/>
      <c r="I925" s="579"/>
      <c r="J925" s="579"/>
      <c r="K925" s="579"/>
      <c r="L925" s="579"/>
      <c r="M925" s="579"/>
      <c r="N925" s="579"/>
      <c r="O925" s="579"/>
      <c r="P925" s="579"/>
      <c r="Q925" s="579"/>
      <c r="R925" s="579"/>
      <c r="S925" s="579"/>
      <c r="T925" s="579"/>
      <c r="U925" s="579"/>
      <c r="V925" s="579"/>
      <c r="W925" s="579"/>
      <c r="X925" s="579"/>
      <c r="Y925" s="579"/>
      <c r="Z925" s="579"/>
      <c r="AA925" s="579"/>
      <c r="AB925" s="579"/>
      <c r="AC925" s="579"/>
      <c r="AD925" s="579"/>
      <c r="AE925" s="579"/>
      <c r="AF925" s="579"/>
      <c r="AG925" s="579"/>
      <c r="AH925" s="579"/>
      <c r="AI925" s="579"/>
      <c r="AJ925" s="579"/>
      <c r="AK925" s="579"/>
      <c r="AL925" s="579"/>
      <c r="AM925" s="579"/>
      <c r="AN925" s="579"/>
      <c r="AO925" s="579"/>
      <c r="AP925" s="579"/>
      <c r="AQ925" s="579"/>
      <c r="AR925" s="579"/>
      <c r="AS925" s="579"/>
      <c r="AT925" s="579"/>
      <c r="AU925" s="579"/>
      <c r="AV925" s="579"/>
      <c r="AW925" s="579"/>
      <c r="AX925" s="579"/>
      <c r="AY925" s="579"/>
      <c r="AZ925" s="579"/>
      <c r="BA925" s="579"/>
      <c r="BB925" s="579"/>
      <c r="BC925" s="579"/>
      <c r="BD925" s="579"/>
      <c r="BE925" s="579"/>
      <c r="BF925" s="579"/>
      <c r="BG925" s="579"/>
      <c r="BH925" s="579"/>
      <c r="BI925" s="579"/>
      <c r="BJ925" s="579"/>
      <c r="BK925" s="579"/>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c r="DF925" s="2"/>
      <c r="DG925" s="2"/>
      <c r="DH925" s="2"/>
      <c r="DI925" s="2"/>
      <c r="DJ925" s="2"/>
      <c r="DK925" s="2"/>
      <c r="DL925" s="2"/>
      <c r="DM925" s="2"/>
      <c r="DN925" s="2"/>
      <c r="DO925" s="2"/>
      <c r="DP925" s="2"/>
      <c r="DQ925" s="2"/>
      <c r="DR925" s="2"/>
      <c r="DS925" s="2"/>
      <c r="DT925" s="2"/>
      <c r="DU925" s="2"/>
      <c r="DV925" s="2"/>
      <c r="DW925" s="2"/>
      <c r="DX925" s="2"/>
      <c r="DY925" s="2"/>
      <c r="DZ925" s="2"/>
      <c r="EA925" s="2"/>
      <c r="EB925" s="2"/>
      <c r="EC925" s="2"/>
      <c r="ED925" s="2"/>
      <c r="EE925" s="2"/>
      <c r="EF925" s="2"/>
      <c r="EG925" s="2"/>
      <c r="EH925" s="2"/>
      <c r="EI925" s="2"/>
      <c r="EJ925" s="2"/>
      <c r="EK925" s="2"/>
      <c r="EL925" s="2"/>
      <c r="EM925" s="2"/>
      <c r="EN925" s="2"/>
      <c r="EO925" s="2"/>
      <c r="EP925" s="2"/>
      <c r="EQ925" s="2"/>
      <c r="ER925" s="2"/>
      <c r="ES925" s="2"/>
      <c r="ET925" s="2"/>
      <c r="EU925" s="2"/>
      <c r="EV925" s="2"/>
      <c r="EW925" s="2"/>
      <c r="EX925" s="2"/>
      <c r="EY925" s="2"/>
      <c r="EZ925" s="2"/>
      <c r="FA925" s="2"/>
      <c r="FB925" s="2"/>
      <c r="FC925" s="2"/>
      <c r="FD925" s="2"/>
      <c r="FE925" s="2"/>
      <c r="FF925" s="2"/>
      <c r="FG925" s="2"/>
      <c r="FH925" s="2"/>
      <c r="FI925" s="2"/>
      <c r="FJ925" s="2"/>
      <c r="FK925" s="2"/>
      <c r="FL925" s="2"/>
      <c r="FM925" s="2"/>
      <c r="FN925" s="2"/>
      <c r="FO925" s="2"/>
      <c r="FP925" s="2"/>
      <c r="FQ925" s="2"/>
      <c r="FR925" s="2"/>
      <c r="FS925" s="2"/>
      <c r="FT925" s="2"/>
      <c r="FU925" s="2"/>
      <c r="FV925" s="2"/>
      <c r="FW925" s="2"/>
      <c r="FX925" s="2"/>
      <c r="FY925" s="2"/>
      <c r="FZ925" s="2"/>
      <c r="GA925" s="2"/>
      <c r="GB925" s="2"/>
      <c r="GC925" s="2"/>
      <c r="GD925" s="2"/>
      <c r="GE925" s="2"/>
      <c r="GF925" s="2"/>
      <c r="GG925" s="2"/>
      <c r="GH925" s="2"/>
      <c r="GI925" s="2"/>
      <c r="GJ925" s="2"/>
      <c r="GK925" s="2"/>
      <c r="GL925" s="2"/>
      <c r="GM925" s="2"/>
      <c r="GN925" s="2"/>
      <c r="GO925" s="2"/>
      <c r="GP925" s="2"/>
    </row>
    <row r="926" spans="6:198" s="1" customFormat="1" ht="12.75" customHeight="1">
      <c r="F926" s="401" t="str">
        <f>F885</f>
        <v xml:space="preserve">As at: </v>
      </c>
      <c r="G926" s="401"/>
      <c r="H926" s="789">
        <f>AA19</f>
        <v>43263</v>
      </c>
      <c r="I926" s="789"/>
      <c r="J926" s="789"/>
      <c r="K926" s="775"/>
      <c r="L926" s="775"/>
      <c r="M926" s="402"/>
      <c r="N926" s="97"/>
      <c r="O926" s="97"/>
      <c r="P926" s="97"/>
      <c r="Q926" s="97"/>
      <c r="R926" s="97"/>
      <c r="S926" s="97"/>
      <c r="T926" s="97"/>
      <c r="U926" s="97"/>
      <c r="V926" s="97"/>
      <c r="W926" s="97"/>
      <c r="X926" s="97"/>
      <c r="Y926" s="97"/>
      <c r="Z926" s="97"/>
      <c r="AA926" s="97"/>
      <c r="AB926" s="97"/>
      <c r="AC926" s="97"/>
      <c r="AD926" s="97"/>
      <c r="AE926" s="97"/>
      <c r="AF926" s="97"/>
      <c r="AG926" s="97"/>
      <c r="AH926" s="97"/>
      <c r="AI926" s="97"/>
      <c r="AJ926" s="97"/>
      <c r="AK926" s="97"/>
      <c r="AL926" s="97"/>
      <c r="AM926" s="97"/>
      <c r="AN926" s="97"/>
      <c r="AO926" s="97"/>
      <c r="AP926" s="97"/>
      <c r="AQ926" s="97"/>
      <c r="AR926" s="97"/>
      <c r="AS926" s="97"/>
      <c r="AT926" s="97"/>
      <c r="AU926" s="97"/>
      <c r="AV926" s="97"/>
      <c r="AW926" s="97"/>
      <c r="AX926" s="97"/>
      <c r="AY926" s="97"/>
      <c r="AZ926" s="97"/>
      <c r="BA926" s="97"/>
      <c r="BB926" s="97"/>
      <c r="BC926" s="97"/>
      <c r="BD926" s="97"/>
      <c r="BE926" s="97"/>
      <c r="BF926" s="97"/>
      <c r="BG926" s="97"/>
      <c r="BH926" s="97"/>
      <c r="BI926" s="97"/>
      <c r="BJ926" s="97"/>
      <c r="BK926" s="97"/>
      <c r="BR926" s="2"/>
      <c r="BS926" s="2"/>
      <c r="BT926" s="2"/>
      <c r="BU926" s="2"/>
      <c r="BV926" s="2"/>
      <c r="BW926" s="2"/>
      <c r="BX926" s="2"/>
      <c r="BY926" s="2"/>
      <c r="BZ926" s="2"/>
      <c r="CA926" s="2"/>
      <c r="CB926" s="2"/>
      <c r="CC926" s="2"/>
      <c r="CD926" s="2"/>
      <c r="CE926" s="2"/>
      <c r="CF926" s="2"/>
      <c r="CG926" s="2"/>
      <c r="CH926" s="2"/>
      <c r="CI926" s="2"/>
      <c r="CJ926" s="2"/>
      <c r="CK926" s="2"/>
      <c r="CL926" s="2"/>
      <c r="CM926" s="2"/>
      <c r="CN926" s="2"/>
      <c r="CO926" s="2"/>
      <c r="CP926" s="2"/>
      <c r="CQ926" s="2"/>
      <c r="CR926" s="2"/>
      <c r="CS926" s="2"/>
      <c r="CT926" s="2"/>
      <c r="CU926" s="2"/>
      <c r="CV926" s="2"/>
      <c r="CW926" s="2"/>
      <c r="CX926" s="2"/>
      <c r="CY926" s="2"/>
      <c r="CZ926" s="2"/>
      <c r="DA926" s="2"/>
      <c r="DB926" s="2"/>
      <c r="DC926" s="2"/>
      <c r="DD926" s="2"/>
      <c r="DE926" s="2"/>
      <c r="DF926" s="2"/>
      <c r="DG926" s="2"/>
      <c r="DH926" s="2"/>
      <c r="DI926" s="2"/>
      <c r="DJ926" s="2"/>
      <c r="DK926" s="2"/>
      <c r="DL926" s="2"/>
      <c r="DM926" s="2"/>
      <c r="DN926" s="2"/>
      <c r="DO926" s="2"/>
      <c r="DP926" s="2"/>
      <c r="DQ926" s="2"/>
      <c r="DR926" s="2"/>
      <c r="DS926" s="2"/>
      <c r="DT926" s="2"/>
      <c r="DU926" s="2"/>
      <c r="DV926" s="2"/>
      <c r="DW926" s="2"/>
      <c r="DX926" s="2"/>
      <c r="DY926" s="2"/>
      <c r="DZ926" s="2"/>
      <c r="EA926" s="2"/>
      <c r="EB926" s="2"/>
      <c r="EC926" s="2"/>
      <c r="ED926" s="2"/>
      <c r="EE926" s="2"/>
      <c r="EF926" s="2"/>
      <c r="EG926" s="2"/>
      <c r="EH926" s="2"/>
      <c r="EI926" s="2"/>
      <c r="EJ926" s="2"/>
      <c r="EK926" s="2"/>
      <c r="EL926" s="2"/>
      <c r="EM926" s="2"/>
      <c r="EN926" s="2"/>
      <c r="EO926" s="2"/>
      <c r="EP926" s="2"/>
      <c r="EQ926" s="2"/>
      <c r="ER926" s="2"/>
      <c r="ES926" s="2"/>
      <c r="ET926" s="2"/>
      <c r="EU926" s="2"/>
      <c r="EV926" s="2"/>
      <c r="EW926" s="2"/>
      <c r="EX926" s="2"/>
      <c r="EY926" s="2"/>
      <c r="EZ926" s="2"/>
      <c r="FA926" s="2"/>
      <c r="FB926" s="2"/>
      <c r="FC926" s="2"/>
      <c r="FD926" s="2"/>
      <c r="FE926" s="2"/>
      <c r="FF926" s="2"/>
      <c r="FG926" s="2"/>
      <c r="FH926" s="2"/>
      <c r="FI926" s="2"/>
      <c r="FJ926" s="2"/>
      <c r="FK926" s="2"/>
      <c r="FL926" s="2"/>
      <c r="FM926" s="2"/>
      <c r="FN926" s="2"/>
      <c r="FO926" s="2"/>
      <c r="FP926" s="2"/>
      <c r="FQ926" s="2"/>
      <c r="FR926" s="2"/>
      <c r="FS926" s="2"/>
      <c r="FT926" s="2"/>
      <c r="FU926" s="2"/>
      <c r="FV926" s="2"/>
      <c r="FW926" s="2"/>
      <c r="FX926" s="2"/>
      <c r="FY926" s="2"/>
      <c r="FZ926" s="2"/>
      <c r="GA926" s="2"/>
      <c r="GB926" s="2"/>
      <c r="GC926" s="2"/>
      <c r="GD926" s="2"/>
      <c r="GE926" s="2"/>
      <c r="GF926" s="2"/>
      <c r="GG926" s="2"/>
      <c r="GH926" s="2"/>
      <c r="GI926" s="2"/>
      <c r="GJ926" s="2"/>
      <c r="GK926" s="2"/>
      <c r="GL926" s="2"/>
      <c r="GM926" s="2"/>
      <c r="GN926" s="2"/>
      <c r="GO926" s="2"/>
      <c r="GP926" s="2"/>
    </row>
    <row r="927" spans="6:198" s="1" customFormat="1" ht="12.75" customHeight="1">
      <c r="F927" s="81"/>
      <c r="G927" s="81"/>
      <c r="H927" s="81"/>
      <c r="I927" s="81"/>
      <c r="J927" s="81"/>
      <c r="K927" s="81"/>
      <c r="L927" s="81"/>
      <c r="M927" s="81"/>
      <c r="N927" s="81"/>
      <c r="O927" s="81"/>
      <c r="P927" s="81"/>
      <c r="Q927" s="81"/>
      <c r="R927" s="81"/>
      <c r="S927" s="81"/>
      <c r="T927" s="81"/>
      <c r="U927" s="81"/>
      <c r="V927" s="81"/>
      <c r="W927" s="81"/>
      <c r="X927" s="81"/>
      <c r="Y927" s="81"/>
      <c r="Z927" s="81"/>
      <c r="AA927" s="81"/>
      <c r="AB927" s="81"/>
      <c r="AC927" s="81"/>
      <c r="AD927" s="81"/>
      <c r="AE927" s="81"/>
      <c r="AF927" s="81"/>
      <c r="AG927" s="806" t="s">
        <v>388</v>
      </c>
      <c r="AH927" s="806"/>
      <c r="AI927" s="806"/>
      <c r="AJ927" s="806"/>
      <c r="AK927" s="806"/>
      <c r="AL927" s="806"/>
      <c r="AM927" s="91"/>
      <c r="AN927" s="806" t="s">
        <v>389</v>
      </c>
      <c r="AO927" s="806"/>
      <c r="AP927" s="806"/>
      <c r="AQ927" s="806"/>
      <c r="AR927" s="806"/>
      <c r="AS927" s="806"/>
      <c r="AT927" s="81"/>
      <c r="AU927" s="594"/>
      <c r="AV927" s="594"/>
      <c r="AW927" s="594"/>
      <c r="AX927" s="594"/>
      <c r="AY927" s="594"/>
      <c r="AZ927" s="594"/>
      <c r="BA927" s="91"/>
      <c r="BB927" s="91"/>
      <c r="BC927" s="91"/>
      <c r="BD927" s="91"/>
      <c r="BE927" s="91"/>
      <c r="BF927" s="91"/>
      <c r="BG927" s="91"/>
      <c r="BH927" s="81"/>
      <c r="BI927" s="81"/>
      <c r="BJ927" s="81"/>
      <c r="BK927" s="81"/>
      <c r="BR927" s="2"/>
      <c r="BS927" s="2"/>
      <c r="BT927" s="2"/>
      <c r="BU927" s="2"/>
      <c r="BV927" s="2"/>
      <c r="BW927" s="2"/>
      <c r="BX927" s="2"/>
      <c r="BY927" s="2"/>
      <c r="BZ927" s="2"/>
      <c r="CA927" s="2"/>
      <c r="CB927" s="2"/>
      <c r="CC927" s="2"/>
      <c r="CD927" s="2"/>
      <c r="CE927" s="2"/>
      <c r="CF927" s="2"/>
      <c r="CG927" s="2"/>
      <c r="CH927" s="2"/>
      <c r="CI927" s="2"/>
      <c r="CJ927" s="2"/>
      <c r="CK927" s="2"/>
      <c r="CL927" s="2"/>
      <c r="CM927" s="2"/>
      <c r="CN927" s="2"/>
      <c r="CO927" s="2"/>
      <c r="CP927" s="2"/>
      <c r="CQ927" s="2"/>
      <c r="CR927" s="2"/>
      <c r="CS927" s="2"/>
      <c r="CT927" s="2"/>
      <c r="CU927" s="2"/>
      <c r="CV927" s="2"/>
      <c r="CW927" s="2"/>
      <c r="CX927" s="2"/>
      <c r="CY927" s="2"/>
      <c r="CZ927" s="2"/>
      <c r="DA927" s="2"/>
      <c r="DB927" s="2"/>
      <c r="DC927" s="2"/>
      <c r="DD927" s="2"/>
      <c r="DE927" s="2"/>
      <c r="DF927" s="2"/>
      <c r="DG927" s="2"/>
      <c r="DH927" s="2"/>
      <c r="DI927" s="2"/>
      <c r="DJ927" s="2"/>
      <c r="DK927" s="2"/>
      <c r="DL927" s="2"/>
      <c r="DM927" s="2"/>
      <c r="DN927" s="2"/>
      <c r="DO927" s="2"/>
      <c r="DP927" s="2"/>
      <c r="DQ927" s="2"/>
      <c r="DR927" s="2"/>
      <c r="DS927" s="2"/>
      <c r="DT927" s="2"/>
      <c r="DU927" s="2"/>
      <c r="DV927" s="2"/>
      <c r="DW927" s="2"/>
      <c r="DX927" s="2"/>
      <c r="DY927" s="2"/>
      <c r="DZ927" s="2"/>
      <c r="EA927" s="2"/>
      <c r="EB927" s="2"/>
      <c r="EC927" s="2"/>
      <c r="ED927" s="2"/>
      <c r="EE927" s="2"/>
      <c r="EF927" s="2"/>
      <c r="EG927" s="2"/>
      <c r="EH927" s="2"/>
      <c r="EI927" s="2"/>
      <c r="EJ927" s="2"/>
      <c r="EK927" s="2"/>
      <c r="EL927" s="2"/>
      <c r="EM927" s="2"/>
      <c r="EN927" s="2"/>
      <c r="EO927" s="2"/>
      <c r="EP927" s="2"/>
      <c r="EQ927" s="2"/>
      <c r="ER927" s="2"/>
      <c r="ES927" s="2"/>
      <c r="ET927" s="2"/>
      <c r="EU927" s="2"/>
      <c r="EV927" s="2"/>
      <c r="EW927" s="2"/>
      <c r="EX927" s="2"/>
      <c r="EY927" s="2"/>
      <c r="EZ927" s="2"/>
      <c r="FA927" s="2"/>
      <c r="FB927" s="2"/>
      <c r="FC927" s="2"/>
      <c r="FD927" s="2"/>
      <c r="FE927" s="2"/>
      <c r="FF927" s="2"/>
      <c r="FG927" s="2"/>
      <c r="FH927" s="2"/>
      <c r="FI927" s="2"/>
      <c r="FJ927" s="2"/>
      <c r="FK927" s="2"/>
      <c r="FL927" s="2"/>
      <c r="FM927" s="2"/>
      <c r="FN927" s="2"/>
      <c r="FO927" s="2"/>
      <c r="FP927" s="2"/>
      <c r="FQ927" s="2"/>
      <c r="FR927" s="2"/>
      <c r="FS927" s="2"/>
      <c r="FT927" s="2"/>
      <c r="FU927" s="2"/>
      <c r="FV927" s="2"/>
      <c r="FW927" s="2"/>
      <c r="FX927" s="2"/>
      <c r="FY927" s="2"/>
      <c r="FZ927" s="2"/>
      <c r="GA927" s="2"/>
      <c r="GB927" s="2"/>
      <c r="GC927" s="2"/>
      <c r="GD927" s="2"/>
      <c r="GE927" s="2"/>
      <c r="GF927" s="2"/>
      <c r="GG927" s="2"/>
      <c r="GH927" s="2"/>
      <c r="GI927" s="2"/>
      <c r="GJ927" s="2"/>
      <c r="GK927" s="2"/>
      <c r="GL927" s="2"/>
      <c r="GM927" s="2"/>
      <c r="GN927" s="2"/>
      <c r="GO927" s="2"/>
      <c r="GP927" s="2"/>
    </row>
    <row r="928" spans="6:198" s="1" customFormat="1" ht="12.75" customHeight="1">
      <c r="F928" s="81"/>
      <c r="G928" s="81"/>
      <c r="H928" s="81"/>
      <c r="I928" s="434" t="s">
        <v>390</v>
      </c>
      <c r="J928" s="81"/>
      <c r="K928" s="81"/>
      <c r="L928" s="81"/>
      <c r="M928" s="81"/>
      <c r="N928" s="81"/>
      <c r="O928" s="81"/>
      <c r="P928" s="81"/>
      <c r="Q928" s="81"/>
      <c r="R928" s="81"/>
      <c r="S928" s="81"/>
      <c r="T928" s="81"/>
      <c r="U928" s="81"/>
      <c r="V928" s="81"/>
      <c r="W928" s="81"/>
      <c r="X928" s="81"/>
      <c r="Y928" s="81"/>
      <c r="Z928" s="81"/>
      <c r="AA928" s="81"/>
      <c r="AB928" s="81"/>
      <c r="AC928" s="81"/>
      <c r="AD928" s="81"/>
      <c r="AE928" s="81"/>
      <c r="AF928" s="81"/>
      <c r="AG928" s="81"/>
      <c r="AH928" s="81"/>
      <c r="AI928" s="81"/>
      <c r="AJ928" s="81"/>
      <c r="AK928" s="81"/>
      <c r="AL928" s="81"/>
      <c r="AM928" s="81"/>
      <c r="AN928" s="81"/>
      <c r="AO928" s="81"/>
      <c r="AP928" s="81"/>
      <c r="AQ928" s="81"/>
      <c r="AR928" s="81"/>
      <c r="AS928" s="81"/>
      <c r="AT928" s="81"/>
      <c r="AU928" s="81"/>
      <c r="AV928" s="81"/>
      <c r="AW928" s="81"/>
      <c r="AX928" s="81"/>
      <c r="AY928" s="81"/>
      <c r="AZ928" s="81"/>
      <c r="BA928" s="25"/>
      <c r="BB928" s="25"/>
      <c r="BC928" s="25"/>
      <c r="BD928" s="25"/>
      <c r="BE928" s="25"/>
      <c r="BF928" s="25"/>
      <c r="BG928" s="25"/>
      <c r="BH928" s="81"/>
      <c r="BI928" s="81"/>
      <c r="BJ928" s="81"/>
      <c r="BK928" s="81"/>
      <c r="BR928" s="2"/>
      <c r="BS928" s="2"/>
      <c r="BT928" s="2"/>
      <c r="BU928" s="2"/>
      <c r="BV928" s="2"/>
      <c r="BW928" s="2"/>
      <c r="BX928" s="2"/>
      <c r="BY928" s="2"/>
      <c r="BZ928" s="2"/>
      <c r="CA928" s="2"/>
      <c r="CB928" s="2"/>
      <c r="CC928" s="2"/>
      <c r="CD928" s="2"/>
      <c r="CE928" s="2"/>
      <c r="CF928" s="2"/>
      <c r="CG928" s="2"/>
      <c r="CH928" s="2"/>
      <c r="CI928" s="2"/>
      <c r="CJ928" s="2"/>
      <c r="CK928" s="2"/>
      <c r="CL928" s="2"/>
      <c r="CM928" s="2"/>
      <c r="CN928" s="2"/>
      <c r="CO928" s="2"/>
      <c r="CP928" s="2"/>
      <c r="CQ928" s="2"/>
      <c r="CR928" s="2"/>
      <c r="CS928" s="2"/>
      <c r="CT928" s="2"/>
      <c r="CU928" s="2"/>
      <c r="CV928" s="2"/>
      <c r="CW928" s="2"/>
      <c r="CX928" s="2"/>
      <c r="CY928" s="2"/>
      <c r="CZ928" s="2"/>
      <c r="DA928" s="2"/>
      <c r="DB928" s="2"/>
      <c r="DC928" s="2"/>
      <c r="DD928" s="2"/>
      <c r="DE928" s="2"/>
      <c r="DF928" s="2"/>
      <c r="DG928" s="2"/>
      <c r="DH928" s="2"/>
      <c r="DI928" s="2"/>
      <c r="DJ928" s="2"/>
      <c r="DK928" s="2"/>
      <c r="DL928" s="2"/>
      <c r="DM928" s="2"/>
      <c r="DN928" s="2"/>
      <c r="DO928" s="2"/>
      <c r="DP928" s="2"/>
      <c r="DQ928" s="2"/>
      <c r="DR928" s="2"/>
      <c r="DS928" s="2"/>
      <c r="DT928" s="2"/>
      <c r="DU928" s="2"/>
      <c r="DV928" s="2"/>
      <c r="DW928" s="2"/>
      <c r="DX928" s="2"/>
      <c r="DY928" s="2"/>
      <c r="DZ928" s="2"/>
      <c r="EA928" s="2"/>
      <c r="EB928" s="2"/>
      <c r="EC928" s="2"/>
      <c r="ED928" s="2"/>
      <c r="EE928" s="2"/>
      <c r="EF928" s="2"/>
      <c r="EG928" s="2"/>
      <c r="EH928" s="2"/>
      <c r="EI928" s="2"/>
      <c r="EJ928" s="2"/>
      <c r="EK928" s="2"/>
      <c r="EL928" s="2"/>
      <c r="EM928" s="2"/>
      <c r="EN928" s="2"/>
      <c r="EO928" s="2"/>
      <c r="EP928" s="2"/>
      <c r="EQ928" s="2"/>
      <c r="ER928" s="2"/>
      <c r="ES928" s="2"/>
      <c r="ET928" s="2"/>
      <c r="EU928" s="2"/>
      <c r="EV928" s="2"/>
      <c r="EW928" s="2"/>
      <c r="EX928" s="2"/>
      <c r="EY928" s="2"/>
      <c r="EZ928" s="2"/>
      <c r="FA928" s="2"/>
      <c r="FB928" s="2"/>
      <c r="FC928" s="2"/>
      <c r="FD928" s="2"/>
      <c r="FE928" s="2"/>
      <c r="FF928" s="2"/>
      <c r="FG928" s="2"/>
      <c r="FH928" s="2"/>
      <c r="FI928" s="2"/>
      <c r="FJ928" s="2"/>
      <c r="FK928" s="2"/>
      <c r="FL928" s="2"/>
      <c r="FM928" s="2"/>
      <c r="FN928" s="2"/>
      <c r="FO928" s="2"/>
      <c r="FP928" s="2"/>
      <c r="FQ928" s="2"/>
      <c r="FR928" s="2"/>
      <c r="FS928" s="2"/>
      <c r="FT928" s="2"/>
      <c r="FU928" s="2"/>
      <c r="FV928" s="2"/>
      <c r="FW928" s="2"/>
      <c r="FX928" s="2"/>
      <c r="FY928" s="2"/>
      <c r="FZ928" s="2"/>
      <c r="GA928" s="2"/>
      <c r="GB928" s="2"/>
      <c r="GC928" s="2"/>
      <c r="GD928" s="2"/>
      <c r="GE928" s="2"/>
      <c r="GF928" s="2"/>
      <c r="GG928" s="2"/>
      <c r="GH928" s="2"/>
      <c r="GI928" s="2"/>
      <c r="GJ928" s="2"/>
      <c r="GK928" s="2"/>
      <c r="GL928" s="2"/>
      <c r="GM928" s="2"/>
      <c r="GN928" s="2"/>
      <c r="GO928" s="2"/>
      <c r="GP928" s="2"/>
    </row>
    <row r="929" spans="6:198" s="1" customFormat="1" ht="12.75" customHeight="1">
      <c r="F929" s="81"/>
      <c r="G929" s="81"/>
      <c r="H929" s="81"/>
      <c r="I929" s="81" t="s">
        <v>391</v>
      </c>
      <c r="J929" s="81"/>
      <c r="K929" s="81"/>
      <c r="L929" s="81"/>
      <c r="M929" s="81"/>
      <c r="N929" s="81"/>
      <c r="O929" s="81"/>
      <c r="P929" s="81"/>
      <c r="Q929" s="81"/>
      <c r="R929" s="81"/>
      <c r="S929" s="81"/>
      <c r="T929" s="81"/>
      <c r="U929" s="81"/>
      <c r="V929" s="81"/>
      <c r="W929" s="81"/>
      <c r="X929" s="81"/>
      <c r="Y929" s="81"/>
      <c r="Z929" s="81"/>
      <c r="AA929" s="81"/>
      <c r="AB929" s="81"/>
      <c r="AC929" s="81"/>
      <c r="AD929" s="435"/>
      <c r="AE929" s="81"/>
      <c r="AF929" s="81"/>
      <c r="AG929" s="811">
        <f>'[1]Summary &amp; Aggregate Data'!$C38</f>
        <v>0</v>
      </c>
      <c r="AH929" s="811"/>
      <c r="AI929" s="811"/>
      <c r="AJ929" s="811"/>
      <c r="AK929" s="811"/>
      <c r="AL929" s="811"/>
      <c r="AM929" s="436"/>
      <c r="AN929" s="811">
        <f>[1]Input!$C336</f>
        <v>0</v>
      </c>
      <c r="AO929" s="811"/>
      <c r="AP929" s="811"/>
      <c r="AQ929" s="811"/>
      <c r="AR929" s="811"/>
      <c r="AS929" s="811"/>
      <c r="AT929" s="81"/>
      <c r="AU929" s="12"/>
      <c r="AV929" s="12"/>
      <c r="AW929" s="12"/>
      <c r="AX929" s="12"/>
      <c r="AY929" s="12"/>
      <c r="AZ929" s="12"/>
      <c r="BA929" s="25"/>
      <c r="BB929" s="814"/>
      <c r="BC929" s="814"/>
      <c r="BD929" s="814"/>
      <c r="BE929" s="814"/>
      <c r="BF929" s="814"/>
      <c r="BG929" s="814"/>
      <c r="BH929" s="81"/>
      <c r="BI929" s="81"/>
      <c r="BJ929" s="81"/>
      <c r="BK929" s="81"/>
      <c r="BR929" s="2"/>
      <c r="BS929" s="2"/>
      <c r="BT929" s="2"/>
      <c r="BU929" s="2"/>
      <c r="BV929" s="2"/>
      <c r="BW929" s="2"/>
      <c r="BX929" s="2"/>
      <c r="BY929" s="2"/>
      <c r="BZ929" s="2"/>
      <c r="CA929" s="2"/>
      <c r="CB929" s="2"/>
      <c r="CC929" s="2"/>
      <c r="CD929" s="2"/>
      <c r="CE929" s="2"/>
      <c r="CF929" s="2"/>
      <c r="CG929" s="2"/>
      <c r="CH929" s="2"/>
      <c r="CI929" s="2"/>
      <c r="CJ929" s="2"/>
      <c r="CK929" s="2"/>
      <c r="CL929" s="2"/>
      <c r="CM929" s="2"/>
      <c r="CN929" s="2"/>
      <c r="CO929" s="2"/>
      <c r="CP929" s="2"/>
      <c r="CQ929" s="2"/>
      <c r="CR929" s="2"/>
      <c r="CS929" s="2"/>
      <c r="CT929" s="2"/>
      <c r="CU929" s="2"/>
      <c r="CV929" s="2"/>
      <c r="CW929" s="2"/>
      <c r="CX929" s="2"/>
      <c r="CY929" s="2"/>
      <c r="CZ929" s="2"/>
      <c r="DA929" s="2"/>
      <c r="DB929" s="2"/>
      <c r="DC929" s="2"/>
      <c r="DD929" s="2"/>
      <c r="DE929" s="2"/>
      <c r="DF929" s="2"/>
      <c r="DG929" s="2"/>
      <c r="DH929" s="2"/>
      <c r="DI929" s="2"/>
      <c r="DJ929" s="2"/>
      <c r="DK929" s="2"/>
      <c r="DL929" s="2"/>
      <c r="DM929" s="2"/>
      <c r="DN929" s="2"/>
      <c r="DO929" s="2"/>
      <c r="DP929" s="2"/>
      <c r="DQ929" s="2"/>
      <c r="DR929" s="2"/>
      <c r="DS929" s="2"/>
      <c r="DT929" s="2"/>
      <c r="DU929" s="2"/>
      <c r="DV929" s="2"/>
      <c r="DW929" s="2"/>
      <c r="DX929" s="2"/>
      <c r="DY929" s="2"/>
      <c r="DZ929" s="2"/>
      <c r="EA929" s="2"/>
      <c r="EB929" s="2"/>
      <c r="EC929" s="2"/>
      <c r="ED929" s="2"/>
      <c r="EE929" s="2"/>
      <c r="EF929" s="2"/>
      <c r="EG929" s="2"/>
      <c r="EH929" s="2"/>
      <c r="EI929" s="2"/>
      <c r="EJ929" s="2"/>
      <c r="EK929" s="2"/>
      <c r="EL929" s="2"/>
      <c r="EM929" s="2"/>
      <c r="EN929" s="2"/>
      <c r="EO929" s="2"/>
      <c r="EP929" s="2"/>
      <c r="EQ929" s="2"/>
      <c r="ER929" s="2"/>
      <c r="ES929" s="2"/>
      <c r="ET929" s="2"/>
      <c r="EU929" s="2"/>
      <c r="EV929" s="2"/>
      <c r="EW929" s="2"/>
      <c r="EX929" s="2"/>
      <c r="EY929" s="2"/>
      <c r="EZ929" s="2"/>
      <c r="FA929" s="2"/>
      <c r="FB929" s="2"/>
      <c r="FC929" s="2"/>
      <c r="FD929" s="2"/>
      <c r="FE929" s="2"/>
      <c r="FF929" s="2"/>
      <c r="FG929" s="2"/>
      <c r="FH929" s="2"/>
      <c r="FI929" s="2"/>
      <c r="FJ929" s="2"/>
      <c r="FK929" s="2"/>
      <c r="FL929" s="2"/>
      <c r="FM929" s="2"/>
      <c r="FN929" s="2"/>
      <c r="FO929" s="2"/>
      <c r="FP929" s="2"/>
      <c r="FQ929" s="2"/>
      <c r="FR929" s="2"/>
      <c r="FS929" s="2"/>
      <c r="FT929" s="2"/>
      <c r="FU929" s="2"/>
      <c r="FV929" s="2"/>
      <c r="FW929" s="2"/>
      <c r="FX929" s="2"/>
      <c r="FY929" s="2"/>
      <c r="FZ929" s="2"/>
      <c r="GA929" s="2"/>
      <c r="GB929" s="2"/>
      <c r="GC929" s="2"/>
      <c r="GD929" s="2"/>
      <c r="GE929" s="2"/>
      <c r="GF929" s="2"/>
      <c r="GG929" s="2"/>
      <c r="GH929" s="2"/>
      <c r="GI929" s="2"/>
      <c r="GJ929" s="2"/>
      <c r="GK929" s="2"/>
      <c r="GL929" s="2"/>
      <c r="GM929" s="2"/>
      <c r="GN929" s="2"/>
      <c r="GO929" s="2"/>
      <c r="GP929" s="2"/>
    </row>
    <row r="930" spans="6:198" s="1" customFormat="1" ht="12.75" customHeight="1">
      <c r="F930" s="81"/>
      <c r="G930" s="81"/>
      <c r="H930" s="81"/>
      <c r="I930" s="81" t="s">
        <v>392</v>
      </c>
      <c r="J930" s="81"/>
      <c r="K930" s="81"/>
      <c r="L930" s="81"/>
      <c r="M930" s="81"/>
      <c r="N930" s="81"/>
      <c r="O930" s="81"/>
      <c r="P930" s="81"/>
      <c r="Q930" s="81"/>
      <c r="R930" s="81"/>
      <c r="S930" s="81"/>
      <c r="T930" s="81"/>
      <c r="U930" s="81"/>
      <c r="V930" s="81"/>
      <c r="W930" s="81"/>
      <c r="X930" s="81"/>
      <c r="Y930" s="81"/>
      <c r="Z930" s="81"/>
      <c r="AA930" s="81"/>
      <c r="AB930" s="81"/>
      <c r="AC930" s="81"/>
      <c r="AD930" s="435"/>
      <c r="AE930" s="81"/>
      <c r="AF930" s="81"/>
      <c r="AG930" s="812">
        <f>'[1]Summary &amp; Aggregate Data'!$C39</f>
        <v>0</v>
      </c>
      <c r="AH930" s="812"/>
      <c r="AI930" s="812"/>
      <c r="AJ930" s="812"/>
      <c r="AK930" s="812"/>
      <c r="AL930" s="812"/>
      <c r="AM930" s="436"/>
      <c r="AN930" s="812">
        <f>[1]Input!$C337</f>
        <v>0</v>
      </c>
      <c r="AO930" s="812"/>
      <c r="AP930" s="812"/>
      <c r="AQ930" s="812"/>
      <c r="AR930" s="812"/>
      <c r="AS930" s="812"/>
      <c r="AT930" s="81"/>
      <c r="AU930" s="12"/>
      <c r="AV930" s="12"/>
      <c r="AW930" s="12"/>
      <c r="AX930" s="12"/>
      <c r="AY930" s="12"/>
      <c r="AZ930" s="12"/>
      <c r="BA930" s="25"/>
      <c r="BB930" s="82"/>
      <c r="BC930" s="82"/>
      <c r="BD930" s="82"/>
      <c r="BE930" s="82"/>
      <c r="BF930" s="82"/>
      <c r="BG930" s="82"/>
      <c r="BH930" s="81"/>
      <c r="BI930" s="81"/>
      <c r="BJ930" s="81"/>
      <c r="BK930" s="81"/>
      <c r="BR930" s="2"/>
      <c r="BS930" s="2"/>
      <c r="BT930" s="2"/>
      <c r="BU930" s="2"/>
      <c r="BV930" s="2"/>
      <c r="BW930" s="2"/>
      <c r="BX930" s="2"/>
      <c r="BY930" s="2"/>
      <c r="BZ930" s="2"/>
      <c r="CA930" s="2"/>
      <c r="CB930" s="2"/>
      <c r="CC930" s="2"/>
      <c r="CD930" s="2"/>
      <c r="CE930" s="2"/>
      <c r="CF930" s="2"/>
      <c r="CG930" s="2"/>
      <c r="CH930" s="2"/>
      <c r="CI930" s="2"/>
      <c r="CJ930" s="2"/>
      <c r="CK930" s="2"/>
      <c r="CL930" s="2"/>
      <c r="CM930" s="2"/>
      <c r="CN930" s="2"/>
      <c r="CO930" s="2"/>
      <c r="CP930" s="2"/>
      <c r="CQ930" s="2"/>
      <c r="CR930" s="2"/>
      <c r="CS930" s="2"/>
      <c r="CT930" s="2"/>
      <c r="CU930" s="2"/>
      <c r="CV930" s="2"/>
      <c r="CW930" s="2"/>
      <c r="CX930" s="2"/>
      <c r="CY930" s="2"/>
      <c r="CZ930" s="2"/>
      <c r="DA930" s="2"/>
      <c r="DB930" s="2"/>
      <c r="DC930" s="2"/>
      <c r="DD930" s="2"/>
      <c r="DE930" s="2"/>
      <c r="DF930" s="2"/>
      <c r="DG930" s="2"/>
      <c r="DH930" s="2"/>
      <c r="DI930" s="2"/>
      <c r="DJ930" s="2"/>
      <c r="DK930" s="2"/>
      <c r="DL930" s="2"/>
      <c r="DM930" s="2"/>
      <c r="DN930" s="2"/>
      <c r="DO930" s="2"/>
      <c r="DP930" s="2"/>
      <c r="DQ930" s="2"/>
      <c r="DR930" s="2"/>
      <c r="DS930" s="2"/>
      <c r="DT930" s="2"/>
      <c r="DU930" s="2"/>
      <c r="DV930" s="2"/>
      <c r="DW930" s="2"/>
      <c r="DX930" s="2"/>
      <c r="DY930" s="2"/>
      <c r="DZ930" s="2"/>
      <c r="EA930" s="2"/>
      <c r="EB930" s="2"/>
      <c r="EC930" s="2"/>
      <c r="ED930" s="2"/>
      <c r="EE930" s="2"/>
      <c r="EF930" s="2"/>
      <c r="EG930" s="2"/>
      <c r="EH930" s="2"/>
      <c r="EI930" s="2"/>
      <c r="EJ930" s="2"/>
      <c r="EK930" s="2"/>
      <c r="EL930" s="2"/>
      <c r="EM930" s="2"/>
      <c r="EN930" s="2"/>
      <c r="EO930" s="2"/>
      <c r="EP930" s="2"/>
      <c r="EQ930" s="2"/>
      <c r="ER930" s="2"/>
      <c r="ES930" s="2"/>
      <c r="ET930" s="2"/>
      <c r="EU930" s="2"/>
      <c r="EV930" s="2"/>
      <c r="EW930" s="2"/>
      <c r="EX930" s="2"/>
      <c r="EY930" s="2"/>
      <c r="EZ930" s="2"/>
      <c r="FA930" s="2"/>
      <c r="FB930" s="2"/>
      <c r="FC930" s="2"/>
      <c r="FD930" s="2"/>
      <c r="FE930" s="2"/>
      <c r="FF930" s="2"/>
      <c r="FG930" s="2"/>
      <c r="FH930" s="2"/>
      <c r="FI930" s="2"/>
      <c r="FJ930" s="2"/>
      <c r="FK930" s="2"/>
      <c r="FL930" s="2"/>
      <c r="FM930" s="2"/>
      <c r="FN930" s="2"/>
      <c r="FO930" s="2"/>
      <c r="FP930" s="2"/>
      <c r="FQ930" s="2"/>
      <c r="FR930" s="2"/>
      <c r="FS930" s="2"/>
      <c r="FT930" s="2"/>
      <c r="FU930" s="2"/>
      <c r="FV930" s="2"/>
      <c r="FW930" s="2"/>
      <c r="FX930" s="2"/>
      <c r="FY930" s="2"/>
      <c r="FZ930" s="2"/>
      <c r="GA930" s="2"/>
      <c r="GB930" s="2"/>
      <c r="GC930" s="2"/>
      <c r="GD930" s="2"/>
      <c r="GE930" s="2"/>
      <c r="GF930" s="2"/>
      <c r="GG930" s="2"/>
      <c r="GH930" s="2"/>
      <c r="GI930" s="2"/>
      <c r="GJ930" s="2"/>
      <c r="GK930" s="2"/>
      <c r="GL930" s="2"/>
      <c r="GM930" s="2"/>
      <c r="GN930" s="2"/>
      <c r="GO930" s="2"/>
      <c r="GP930" s="2"/>
    </row>
    <row r="931" spans="6:198" s="1" customFormat="1" ht="12.75" customHeight="1">
      <c r="F931" s="81"/>
      <c r="G931" s="81"/>
      <c r="H931" s="81"/>
      <c r="I931" s="81" t="s">
        <v>393</v>
      </c>
      <c r="J931" s="81"/>
      <c r="K931" s="81"/>
      <c r="L931" s="81"/>
      <c r="M931" s="81"/>
      <c r="N931" s="81"/>
      <c r="O931" s="81"/>
      <c r="P931" s="81"/>
      <c r="Q931" s="81"/>
      <c r="R931" s="81"/>
      <c r="S931" s="81"/>
      <c r="T931" s="81"/>
      <c r="U931" s="81"/>
      <c r="V931" s="81"/>
      <c r="W931" s="81"/>
      <c r="X931" s="81"/>
      <c r="Y931" s="81"/>
      <c r="Z931" s="81"/>
      <c r="AA931" s="81"/>
      <c r="AB931" s="81"/>
      <c r="AC931" s="81"/>
      <c r="AD931" s="435"/>
      <c r="AE931" s="81"/>
      <c r="AF931" s="59"/>
      <c r="AG931" s="811">
        <f>'[1]Summary &amp; Aggregate Data'!$C40</f>
        <v>0</v>
      </c>
      <c r="AH931" s="811"/>
      <c r="AI931" s="811"/>
      <c r="AJ931" s="811"/>
      <c r="AK931" s="811"/>
      <c r="AL931" s="811"/>
      <c r="AM931" s="437"/>
      <c r="AN931" s="811">
        <f>[1]Input!$C338</f>
        <v>0</v>
      </c>
      <c r="AO931" s="811"/>
      <c r="AP931" s="811"/>
      <c r="AQ931" s="811"/>
      <c r="AR931" s="811"/>
      <c r="AS931" s="811"/>
      <c r="AT931" s="59"/>
      <c r="AU931" s="12"/>
      <c r="AV931" s="12"/>
      <c r="AW931" s="12"/>
      <c r="AX931" s="12"/>
      <c r="AY931" s="12"/>
      <c r="AZ931" s="12"/>
      <c r="BA931" s="25"/>
      <c r="BB931" s="813"/>
      <c r="BC931" s="813"/>
      <c r="BD931" s="813"/>
      <c r="BE931" s="813"/>
      <c r="BF931" s="813"/>
      <c r="BG931" s="813"/>
      <c r="BH931" s="81"/>
      <c r="BI931" s="81"/>
      <c r="BJ931" s="81"/>
      <c r="BK931" s="81"/>
      <c r="BR931" s="2"/>
      <c r="BS931" s="2"/>
      <c r="BT931" s="2"/>
      <c r="BU931" s="2"/>
      <c r="BV931" s="2"/>
      <c r="BW931" s="2"/>
      <c r="BX931" s="2"/>
      <c r="BY931" s="2"/>
      <c r="BZ931" s="2"/>
      <c r="CA931" s="2"/>
      <c r="CB931" s="2"/>
      <c r="CC931" s="2"/>
      <c r="CD931" s="2"/>
      <c r="CE931" s="2"/>
      <c r="CF931" s="2"/>
      <c r="CG931" s="2"/>
      <c r="CH931" s="2"/>
      <c r="CI931" s="2"/>
      <c r="CJ931" s="2"/>
      <c r="CK931" s="2"/>
      <c r="CL931" s="2"/>
      <c r="CM931" s="2"/>
      <c r="CN931" s="2"/>
      <c r="CO931" s="2"/>
      <c r="CP931" s="2"/>
      <c r="CQ931" s="2"/>
      <c r="CR931" s="2"/>
      <c r="CS931" s="2"/>
      <c r="CT931" s="2"/>
      <c r="CU931" s="2"/>
      <c r="CV931" s="2"/>
      <c r="CW931" s="2"/>
      <c r="CX931" s="2"/>
      <c r="CY931" s="2"/>
      <c r="CZ931" s="2"/>
      <c r="DA931" s="2"/>
      <c r="DB931" s="2"/>
      <c r="DC931" s="2"/>
      <c r="DD931" s="2"/>
      <c r="DE931" s="2"/>
      <c r="DF931" s="2"/>
      <c r="DG931" s="2"/>
      <c r="DH931" s="2"/>
      <c r="DI931" s="2"/>
      <c r="DJ931" s="2"/>
      <c r="DK931" s="2"/>
      <c r="DL931" s="2"/>
      <c r="DM931" s="2"/>
      <c r="DN931" s="2"/>
      <c r="DO931" s="2"/>
      <c r="DP931" s="2"/>
      <c r="DQ931" s="2"/>
      <c r="DR931" s="2"/>
      <c r="DS931" s="2"/>
      <c r="DT931" s="2"/>
      <c r="DU931" s="2"/>
      <c r="DV931" s="2"/>
      <c r="DW931" s="2"/>
      <c r="DX931" s="2"/>
      <c r="DY931" s="2"/>
      <c r="DZ931" s="2"/>
      <c r="EA931" s="2"/>
      <c r="EB931" s="2"/>
      <c r="EC931" s="2"/>
      <c r="ED931" s="2"/>
      <c r="EE931" s="2"/>
      <c r="EF931" s="2"/>
      <c r="EG931" s="2"/>
      <c r="EH931" s="2"/>
      <c r="EI931" s="2"/>
      <c r="EJ931" s="2"/>
      <c r="EK931" s="2"/>
      <c r="EL931" s="2"/>
      <c r="EM931" s="2"/>
      <c r="EN931" s="2"/>
      <c r="EO931" s="2"/>
      <c r="EP931" s="2"/>
      <c r="EQ931" s="2"/>
      <c r="ER931" s="2"/>
      <c r="ES931" s="2"/>
      <c r="ET931" s="2"/>
      <c r="EU931" s="2"/>
      <c r="EV931" s="2"/>
      <c r="EW931" s="2"/>
      <c r="EX931" s="2"/>
      <c r="EY931" s="2"/>
      <c r="EZ931" s="2"/>
      <c r="FA931" s="2"/>
      <c r="FB931" s="2"/>
      <c r="FC931" s="2"/>
      <c r="FD931" s="2"/>
      <c r="FE931" s="2"/>
      <c r="FF931" s="2"/>
      <c r="FG931" s="2"/>
      <c r="FH931" s="2"/>
      <c r="FI931" s="2"/>
      <c r="FJ931" s="2"/>
      <c r="FK931" s="2"/>
      <c r="FL931" s="2"/>
      <c r="FM931" s="2"/>
      <c r="FN931" s="2"/>
      <c r="FO931" s="2"/>
      <c r="FP931" s="2"/>
      <c r="FQ931" s="2"/>
      <c r="FR931" s="2"/>
      <c r="FS931" s="2"/>
      <c r="FT931" s="2"/>
      <c r="FU931" s="2"/>
      <c r="FV931" s="2"/>
      <c r="FW931" s="2"/>
      <c r="FX931" s="2"/>
      <c r="FY931" s="2"/>
      <c r="FZ931" s="2"/>
      <c r="GA931" s="2"/>
      <c r="GB931" s="2"/>
      <c r="GC931" s="2"/>
      <c r="GD931" s="2"/>
      <c r="GE931" s="2"/>
      <c r="GF931" s="2"/>
      <c r="GG931" s="2"/>
      <c r="GH931" s="2"/>
      <c r="GI931" s="2"/>
      <c r="GJ931" s="2"/>
      <c r="GK931" s="2"/>
      <c r="GL931" s="2"/>
      <c r="GM931" s="2"/>
      <c r="GN931" s="2"/>
      <c r="GO931" s="2"/>
      <c r="GP931" s="2"/>
    </row>
    <row r="932" spans="6:198" s="1" customFormat="1" ht="12.75" customHeight="1">
      <c r="F932" s="81"/>
      <c r="G932" s="81"/>
      <c r="H932" s="81"/>
      <c r="I932" s="81" t="s">
        <v>394</v>
      </c>
      <c r="J932" s="81"/>
      <c r="K932" s="81"/>
      <c r="L932" s="81"/>
      <c r="M932" s="81"/>
      <c r="N932" s="81"/>
      <c r="O932" s="81"/>
      <c r="P932" s="81"/>
      <c r="Q932" s="81"/>
      <c r="R932" s="81"/>
      <c r="S932" s="81"/>
      <c r="T932" s="81"/>
      <c r="U932" s="81"/>
      <c r="V932" s="81"/>
      <c r="W932" s="81"/>
      <c r="X932" s="81"/>
      <c r="Y932" s="81"/>
      <c r="Z932" s="81"/>
      <c r="AA932" s="81"/>
      <c r="AB932" s="81"/>
      <c r="AC932" s="81"/>
      <c r="AD932" s="435"/>
      <c r="AE932" s="81"/>
      <c r="AF932" s="59"/>
      <c r="AG932" s="812">
        <f>'[1]Summary &amp; Aggregate Data'!$C41</f>
        <v>0</v>
      </c>
      <c r="AH932" s="812"/>
      <c r="AI932" s="812"/>
      <c r="AJ932" s="812"/>
      <c r="AK932" s="812"/>
      <c r="AL932" s="812"/>
      <c r="AM932" s="437"/>
      <c r="AN932" s="812">
        <f>[1]Input!$C339</f>
        <v>0</v>
      </c>
      <c r="AO932" s="812"/>
      <c r="AP932" s="812"/>
      <c r="AQ932" s="812"/>
      <c r="AR932" s="812"/>
      <c r="AS932" s="812"/>
      <c r="AT932" s="59"/>
      <c r="AU932" s="12"/>
      <c r="AV932" s="12"/>
      <c r="AW932" s="12"/>
      <c r="AX932" s="12"/>
      <c r="AY932" s="12"/>
      <c r="AZ932" s="12"/>
      <c r="BA932" s="25"/>
      <c r="BB932" s="438"/>
      <c r="BC932" s="438"/>
      <c r="BD932" s="438"/>
      <c r="BE932" s="438"/>
      <c r="BF932" s="438"/>
      <c r="BG932" s="438"/>
      <c r="BH932" s="81"/>
      <c r="BI932" s="81"/>
      <c r="BJ932" s="81"/>
      <c r="BK932" s="81"/>
      <c r="BR932" s="2"/>
      <c r="BS932" s="2"/>
      <c r="BT932" s="2"/>
      <c r="BU932" s="2"/>
      <c r="BV932" s="2"/>
      <c r="BW932" s="2"/>
      <c r="BX932" s="2"/>
      <c r="BY932" s="2"/>
      <c r="BZ932" s="2"/>
      <c r="CA932" s="2"/>
      <c r="CB932" s="2"/>
      <c r="CC932" s="2"/>
      <c r="CD932" s="2"/>
      <c r="CE932" s="2"/>
      <c r="CF932" s="2"/>
      <c r="CG932" s="2"/>
      <c r="CH932" s="2"/>
      <c r="CI932" s="2"/>
      <c r="CJ932" s="2"/>
      <c r="CK932" s="2"/>
      <c r="CL932" s="2"/>
      <c r="CM932" s="2"/>
      <c r="CN932" s="2"/>
      <c r="CO932" s="2"/>
      <c r="CP932" s="2"/>
      <c r="CQ932" s="2"/>
      <c r="CR932" s="2"/>
      <c r="CS932" s="2"/>
      <c r="CT932" s="2"/>
      <c r="CU932" s="2"/>
      <c r="CV932" s="2"/>
      <c r="CW932" s="2"/>
      <c r="CX932" s="2"/>
      <c r="CY932" s="2"/>
      <c r="CZ932" s="2"/>
      <c r="DA932" s="2"/>
      <c r="DB932" s="2"/>
      <c r="DC932" s="2"/>
      <c r="DD932" s="2"/>
      <c r="DE932" s="2"/>
      <c r="DF932" s="2"/>
      <c r="DG932" s="2"/>
      <c r="DH932" s="2"/>
      <c r="DI932" s="2"/>
      <c r="DJ932" s="2"/>
      <c r="DK932" s="2"/>
      <c r="DL932" s="2"/>
      <c r="DM932" s="2"/>
      <c r="DN932" s="2"/>
      <c r="DO932" s="2"/>
      <c r="DP932" s="2"/>
      <c r="DQ932" s="2"/>
      <c r="DR932" s="2"/>
      <c r="DS932" s="2"/>
      <c r="DT932" s="2"/>
      <c r="DU932" s="2"/>
      <c r="DV932" s="2"/>
      <c r="DW932" s="2"/>
      <c r="DX932" s="2"/>
      <c r="DY932" s="2"/>
      <c r="DZ932" s="2"/>
      <c r="EA932" s="2"/>
      <c r="EB932" s="2"/>
      <c r="EC932" s="2"/>
      <c r="ED932" s="2"/>
      <c r="EE932" s="2"/>
      <c r="EF932" s="2"/>
      <c r="EG932" s="2"/>
      <c r="EH932" s="2"/>
      <c r="EI932" s="2"/>
      <c r="EJ932" s="2"/>
      <c r="EK932" s="2"/>
      <c r="EL932" s="2"/>
      <c r="EM932" s="2"/>
      <c r="EN932" s="2"/>
      <c r="EO932" s="2"/>
      <c r="EP932" s="2"/>
      <c r="EQ932" s="2"/>
      <c r="ER932" s="2"/>
      <c r="ES932" s="2"/>
      <c r="ET932" s="2"/>
      <c r="EU932" s="2"/>
      <c r="EV932" s="2"/>
      <c r="EW932" s="2"/>
      <c r="EX932" s="2"/>
      <c r="EY932" s="2"/>
      <c r="EZ932" s="2"/>
      <c r="FA932" s="2"/>
      <c r="FB932" s="2"/>
      <c r="FC932" s="2"/>
      <c r="FD932" s="2"/>
      <c r="FE932" s="2"/>
      <c r="FF932" s="2"/>
      <c r="FG932" s="2"/>
      <c r="FH932" s="2"/>
      <c r="FI932" s="2"/>
      <c r="FJ932" s="2"/>
      <c r="FK932" s="2"/>
      <c r="FL932" s="2"/>
      <c r="FM932" s="2"/>
      <c r="FN932" s="2"/>
      <c r="FO932" s="2"/>
      <c r="FP932" s="2"/>
      <c r="FQ932" s="2"/>
      <c r="FR932" s="2"/>
      <c r="FS932" s="2"/>
      <c r="FT932" s="2"/>
      <c r="FU932" s="2"/>
      <c r="FV932" s="2"/>
      <c r="FW932" s="2"/>
      <c r="FX932" s="2"/>
      <c r="FY932" s="2"/>
      <c r="FZ932" s="2"/>
      <c r="GA932" s="2"/>
      <c r="GB932" s="2"/>
      <c r="GC932" s="2"/>
      <c r="GD932" s="2"/>
      <c r="GE932" s="2"/>
      <c r="GF932" s="2"/>
      <c r="GG932" s="2"/>
      <c r="GH932" s="2"/>
      <c r="GI932" s="2"/>
      <c r="GJ932" s="2"/>
      <c r="GK932" s="2"/>
      <c r="GL932" s="2"/>
      <c r="GM932" s="2"/>
      <c r="GN932" s="2"/>
      <c r="GO932" s="2"/>
      <c r="GP932" s="2"/>
    </row>
    <row r="933" spans="6:198" s="1" customFormat="1" ht="12.75" customHeight="1">
      <c r="F933" s="81"/>
      <c r="G933" s="81"/>
      <c r="H933" s="81"/>
      <c r="I933" s="81" t="s">
        <v>395</v>
      </c>
      <c r="J933" s="81"/>
      <c r="K933" s="81"/>
      <c r="L933" s="81"/>
      <c r="M933" s="81"/>
      <c r="N933" s="81"/>
      <c r="O933" s="81"/>
      <c r="P933" s="81"/>
      <c r="Q933" s="81"/>
      <c r="R933" s="81"/>
      <c r="S933" s="81"/>
      <c r="T933" s="81"/>
      <c r="U933" s="81"/>
      <c r="V933" s="81"/>
      <c r="W933" s="81"/>
      <c r="X933" s="81"/>
      <c r="Y933" s="81"/>
      <c r="Z933" s="81"/>
      <c r="AA933" s="81"/>
      <c r="AB933" s="81"/>
      <c r="AC933" s="81"/>
      <c r="AD933" s="435"/>
      <c r="AE933" s="81"/>
      <c r="AF933" s="59"/>
      <c r="AG933" s="811">
        <f>'[1]Summary &amp; Aggregate Data'!$C42</f>
        <v>0</v>
      </c>
      <c r="AH933" s="811"/>
      <c r="AI933" s="811"/>
      <c r="AJ933" s="811"/>
      <c r="AK933" s="811"/>
      <c r="AL933" s="811"/>
      <c r="AM933" s="437"/>
      <c r="AN933" s="811">
        <f>[1]Input!$C340</f>
        <v>0</v>
      </c>
      <c r="AO933" s="811"/>
      <c r="AP933" s="811"/>
      <c r="AQ933" s="811"/>
      <c r="AR933" s="811"/>
      <c r="AS933" s="811"/>
      <c r="AT933" s="59"/>
      <c r="AU933" s="12"/>
      <c r="AV933" s="12"/>
      <c r="AW933" s="12"/>
      <c r="AX933" s="12"/>
      <c r="AY933" s="12"/>
      <c r="AZ933" s="12"/>
      <c r="BA933" s="25"/>
      <c r="BB933" s="438"/>
      <c r="BC933" s="438"/>
      <c r="BD933" s="438"/>
      <c r="BE933" s="438"/>
      <c r="BF933" s="438"/>
      <c r="BG933" s="438"/>
      <c r="BH933" s="81"/>
      <c r="BI933" s="81"/>
      <c r="BJ933" s="81"/>
      <c r="BK933" s="81"/>
      <c r="BR933" s="2"/>
      <c r="BS933" s="2"/>
      <c r="BT933" s="2"/>
      <c r="BU933" s="2"/>
      <c r="BV933" s="2"/>
      <c r="BW933" s="2"/>
      <c r="BX933" s="2"/>
      <c r="BY933" s="2"/>
      <c r="BZ933" s="2"/>
      <c r="CA933" s="2"/>
      <c r="CB933" s="2"/>
      <c r="CC933" s="2"/>
      <c r="CD933" s="2"/>
      <c r="CE933" s="2"/>
      <c r="CF933" s="2"/>
      <c r="CG933" s="2"/>
      <c r="CH933" s="2"/>
      <c r="CI933" s="2"/>
      <c r="CJ933" s="2"/>
      <c r="CK933" s="2"/>
      <c r="CL933" s="2"/>
      <c r="CM933" s="2"/>
      <c r="CN933" s="2"/>
      <c r="CO933" s="2"/>
      <c r="CP933" s="2"/>
      <c r="CQ933" s="2"/>
      <c r="CR933" s="2"/>
      <c r="CS933" s="2"/>
      <c r="CT933" s="2"/>
      <c r="CU933" s="2"/>
      <c r="CV933" s="2"/>
      <c r="CW933" s="2"/>
      <c r="CX933" s="2"/>
      <c r="CY933" s="2"/>
      <c r="CZ933" s="2"/>
      <c r="DA933" s="2"/>
      <c r="DB933" s="2"/>
      <c r="DC933" s="2"/>
      <c r="DD933" s="2"/>
      <c r="DE933" s="2"/>
      <c r="DF933" s="2"/>
      <c r="DG933" s="2"/>
      <c r="DH933" s="2"/>
      <c r="DI933" s="2"/>
      <c r="DJ933" s="2"/>
      <c r="DK933" s="2"/>
      <c r="DL933" s="2"/>
      <c r="DM933" s="2"/>
      <c r="DN933" s="2"/>
      <c r="DO933" s="2"/>
      <c r="DP933" s="2"/>
      <c r="DQ933" s="2"/>
      <c r="DR933" s="2"/>
      <c r="DS933" s="2"/>
      <c r="DT933" s="2"/>
      <c r="DU933" s="2"/>
      <c r="DV933" s="2"/>
      <c r="DW933" s="2"/>
      <c r="DX933" s="2"/>
      <c r="DY933" s="2"/>
      <c r="DZ933" s="2"/>
      <c r="EA933" s="2"/>
      <c r="EB933" s="2"/>
      <c r="EC933" s="2"/>
      <c r="ED933" s="2"/>
      <c r="EE933" s="2"/>
      <c r="EF933" s="2"/>
      <c r="EG933" s="2"/>
      <c r="EH933" s="2"/>
      <c r="EI933" s="2"/>
      <c r="EJ933" s="2"/>
      <c r="EK933" s="2"/>
      <c r="EL933" s="2"/>
      <c r="EM933" s="2"/>
      <c r="EN933" s="2"/>
      <c r="EO933" s="2"/>
      <c r="EP933" s="2"/>
      <c r="EQ933" s="2"/>
      <c r="ER933" s="2"/>
      <c r="ES933" s="2"/>
      <c r="ET933" s="2"/>
      <c r="EU933" s="2"/>
      <c r="EV933" s="2"/>
      <c r="EW933" s="2"/>
      <c r="EX933" s="2"/>
      <c r="EY933" s="2"/>
      <c r="EZ933" s="2"/>
      <c r="FA933" s="2"/>
      <c r="FB933" s="2"/>
      <c r="FC933" s="2"/>
      <c r="FD933" s="2"/>
      <c r="FE933" s="2"/>
      <c r="FF933" s="2"/>
      <c r="FG933" s="2"/>
      <c r="FH933" s="2"/>
      <c r="FI933" s="2"/>
      <c r="FJ933" s="2"/>
      <c r="FK933" s="2"/>
      <c r="FL933" s="2"/>
      <c r="FM933" s="2"/>
      <c r="FN933" s="2"/>
      <c r="FO933" s="2"/>
      <c r="FP933" s="2"/>
      <c r="FQ933" s="2"/>
      <c r="FR933" s="2"/>
      <c r="FS933" s="2"/>
      <c r="FT933" s="2"/>
      <c r="FU933" s="2"/>
      <c r="FV933" s="2"/>
      <c r="FW933" s="2"/>
      <c r="FX933" s="2"/>
      <c r="FY933" s="2"/>
      <c r="FZ933" s="2"/>
      <c r="GA933" s="2"/>
      <c r="GB933" s="2"/>
      <c r="GC933" s="2"/>
      <c r="GD933" s="2"/>
      <c r="GE933" s="2"/>
      <c r="GF933" s="2"/>
      <c r="GG933" s="2"/>
      <c r="GH933" s="2"/>
      <c r="GI933" s="2"/>
      <c r="GJ933" s="2"/>
      <c r="GK933" s="2"/>
      <c r="GL933" s="2"/>
      <c r="GM933" s="2"/>
      <c r="GN933" s="2"/>
      <c r="GO933" s="2"/>
      <c r="GP933" s="2"/>
    </row>
    <row r="934" spans="6:198" s="1" customFormat="1" ht="12.75" customHeight="1">
      <c r="F934" s="81"/>
      <c r="G934" s="81"/>
      <c r="H934" s="81"/>
      <c r="I934" s="81" t="s">
        <v>396</v>
      </c>
      <c r="J934" s="81"/>
      <c r="K934" s="81"/>
      <c r="L934" s="81"/>
      <c r="M934" s="81"/>
      <c r="N934" s="81"/>
      <c r="O934" s="81"/>
      <c r="P934" s="81"/>
      <c r="Q934" s="81"/>
      <c r="R934" s="81"/>
      <c r="S934" s="81"/>
      <c r="T934" s="81"/>
      <c r="U934" s="81"/>
      <c r="V934" s="81"/>
      <c r="W934" s="81"/>
      <c r="X934" s="81"/>
      <c r="Y934" s="81"/>
      <c r="Z934" s="81"/>
      <c r="AA934" s="81"/>
      <c r="AB934" s="81"/>
      <c r="AC934" s="81"/>
      <c r="AD934" s="396"/>
      <c r="AE934" s="81"/>
      <c r="AF934" s="59"/>
      <c r="AG934" s="812">
        <f>'[1]Summary &amp; Aggregate Data'!$C43</f>
        <v>0</v>
      </c>
      <c r="AH934" s="812"/>
      <c r="AI934" s="812"/>
      <c r="AJ934" s="812"/>
      <c r="AK934" s="812"/>
      <c r="AL934" s="812"/>
      <c r="AM934" s="351"/>
      <c r="AN934" s="812">
        <f>[1]Input!$C341</f>
        <v>0</v>
      </c>
      <c r="AO934" s="812"/>
      <c r="AP934" s="812"/>
      <c r="AQ934" s="812"/>
      <c r="AR934" s="812"/>
      <c r="AS934" s="812"/>
      <c r="AT934" s="59"/>
      <c r="AU934" s="9"/>
      <c r="AV934" s="9"/>
      <c r="AW934" s="9"/>
      <c r="AX934" s="12"/>
      <c r="AY934" s="12"/>
      <c r="AZ934" s="12"/>
      <c r="BA934" s="25"/>
      <c r="BB934" s="25"/>
      <c r="BC934" s="25"/>
      <c r="BD934" s="25"/>
      <c r="BE934" s="25"/>
      <c r="BF934" s="25"/>
      <c r="BG934" s="25"/>
      <c r="BH934" s="81"/>
      <c r="BI934" s="81"/>
      <c r="BJ934" s="81"/>
      <c r="BK934" s="81"/>
      <c r="BL934" s="428"/>
      <c r="BR934" s="2"/>
      <c r="BS934" s="2"/>
      <c r="BT934" s="2"/>
      <c r="BU934" s="2"/>
      <c r="BV934" s="2"/>
      <c r="BW934" s="2"/>
      <c r="BX934" s="2"/>
      <c r="BY934" s="2"/>
      <c r="BZ934" s="2"/>
      <c r="CA934" s="2"/>
      <c r="CB934" s="2"/>
      <c r="CC934" s="2"/>
      <c r="CD934" s="2"/>
      <c r="CE934" s="2"/>
      <c r="CF934" s="2"/>
      <c r="CG934" s="2"/>
      <c r="CH934" s="2"/>
      <c r="CI934" s="2"/>
      <c r="CJ934" s="2"/>
      <c r="CK934" s="2"/>
      <c r="CL934" s="2"/>
      <c r="CM934" s="2"/>
      <c r="CN934" s="2"/>
      <c r="CO934" s="2"/>
      <c r="CP934" s="2"/>
      <c r="CQ934" s="2"/>
      <c r="CR934" s="2"/>
      <c r="CS934" s="2"/>
      <c r="CT934" s="2"/>
      <c r="CU934" s="2"/>
      <c r="CV934" s="2"/>
      <c r="CW934" s="2"/>
      <c r="CX934" s="2"/>
      <c r="CY934" s="2"/>
      <c r="CZ934" s="2"/>
      <c r="DA934" s="2"/>
      <c r="DB934" s="2"/>
      <c r="DC934" s="2"/>
      <c r="DD934" s="2"/>
      <c r="DE934" s="2"/>
      <c r="DF934" s="2"/>
      <c r="DG934" s="2"/>
      <c r="DH934" s="2"/>
      <c r="DI934" s="2"/>
      <c r="DJ934" s="2"/>
      <c r="DK934" s="2"/>
      <c r="DL934" s="2"/>
      <c r="DM934" s="2"/>
      <c r="DN934" s="2"/>
      <c r="DO934" s="2"/>
      <c r="DP934" s="2"/>
      <c r="DQ934" s="2"/>
      <c r="DR934" s="2"/>
      <c r="DS934" s="2"/>
      <c r="DT934" s="2"/>
      <c r="DU934" s="2"/>
      <c r="DV934" s="2"/>
      <c r="DW934" s="2"/>
      <c r="DX934" s="2"/>
      <c r="DY934" s="2"/>
      <c r="DZ934" s="2"/>
      <c r="EA934" s="2"/>
      <c r="EB934" s="2"/>
      <c r="EC934" s="2"/>
      <c r="ED934" s="2"/>
      <c r="EE934" s="2"/>
      <c r="EF934" s="2"/>
      <c r="EG934" s="2"/>
      <c r="EH934" s="2"/>
      <c r="EI934" s="2"/>
      <c r="EJ934" s="2"/>
      <c r="EK934" s="2"/>
      <c r="EL934" s="2"/>
      <c r="EM934" s="2"/>
      <c r="EN934" s="2"/>
      <c r="EO934" s="2"/>
      <c r="EP934" s="2"/>
      <c r="EQ934" s="2"/>
      <c r="ER934" s="2"/>
      <c r="ES934" s="2"/>
      <c r="ET934" s="2"/>
      <c r="EU934" s="2"/>
      <c r="EV934" s="2"/>
      <c r="EW934" s="2"/>
      <c r="EX934" s="2"/>
      <c r="EY934" s="2"/>
      <c r="EZ934" s="2"/>
      <c r="FA934" s="2"/>
      <c r="FB934" s="2"/>
      <c r="FC934" s="2"/>
      <c r="FD934" s="2"/>
      <c r="FE934" s="2"/>
      <c r="FF934" s="2"/>
      <c r="FG934" s="2"/>
      <c r="FH934" s="2"/>
      <c r="FI934" s="2"/>
      <c r="FJ934" s="2"/>
      <c r="FK934" s="2"/>
      <c r="FL934" s="2"/>
      <c r="FM934" s="2"/>
      <c r="FN934" s="2"/>
      <c r="FO934" s="2"/>
      <c r="FP934" s="2"/>
      <c r="FQ934" s="2"/>
      <c r="FR934" s="2"/>
      <c r="FS934" s="2"/>
      <c r="FT934" s="2"/>
      <c r="FU934" s="2"/>
      <c r="FV934" s="2"/>
      <c r="FW934" s="2"/>
      <c r="FX934" s="2"/>
      <c r="FY934" s="2"/>
      <c r="FZ934" s="2"/>
      <c r="GA934" s="2"/>
      <c r="GB934" s="2"/>
      <c r="GC934" s="2"/>
      <c r="GD934" s="2"/>
      <c r="GE934" s="2"/>
      <c r="GF934" s="2"/>
      <c r="GG934" s="2"/>
      <c r="GH934" s="2"/>
      <c r="GI934" s="2"/>
      <c r="GJ934" s="2"/>
      <c r="GK934" s="2"/>
      <c r="GL934" s="2"/>
      <c r="GM934" s="2"/>
      <c r="GN934" s="2"/>
      <c r="GO934" s="2"/>
      <c r="GP934" s="2"/>
    </row>
    <row r="935" spans="6:198" s="1" customFormat="1" ht="12.75" customHeight="1">
      <c r="F935" s="81"/>
      <c r="G935" s="81"/>
      <c r="H935" s="81"/>
      <c r="I935" s="81" t="s">
        <v>397</v>
      </c>
      <c r="J935" s="81"/>
      <c r="K935" s="81"/>
      <c r="L935" s="81"/>
      <c r="M935" s="81"/>
      <c r="N935" s="81"/>
      <c r="O935" s="81"/>
      <c r="P935" s="81"/>
      <c r="Q935" s="81"/>
      <c r="R935" s="81"/>
      <c r="S935" s="81"/>
      <c r="T935" s="81"/>
      <c r="U935" s="81"/>
      <c r="V935" s="81"/>
      <c r="W935" s="81"/>
      <c r="X935" s="81"/>
      <c r="Y935" s="81"/>
      <c r="Z935" s="81"/>
      <c r="AA935" s="81"/>
      <c r="AB935" s="81"/>
      <c r="AC935" s="81"/>
      <c r="AD935" s="439"/>
      <c r="AE935" s="81"/>
      <c r="AF935" s="59"/>
      <c r="AG935" s="811">
        <f>'[1]Summary &amp; Aggregate Data'!$C44</f>
        <v>0</v>
      </c>
      <c r="AH935" s="811"/>
      <c r="AI935" s="811"/>
      <c r="AJ935" s="811"/>
      <c r="AK935" s="811"/>
      <c r="AL935" s="811"/>
      <c r="AM935" s="289"/>
      <c r="AN935" s="811">
        <f>[1]Input!$C342</f>
        <v>0</v>
      </c>
      <c r="AO935" s="811"/>
      <c r="AP935" s="811"/>
      <c r="AQ935" s="811"/>
      <c r="AR935" s="811"/>
      <c r="AS935" s="811"/>
      <c r="AT935" s="59"/>
      <c r="AU935" s="12"/>
      <c r="AV935" s="12"/>
      <c r="AW935" s="12"/>
      <c r="AX935" s="12"/>
      <c r="AY935" s="12"/>
      <c r="AZ935" s="12"/>
      <c r="BA935" s="25"/>
      <c r="BB935" s="819"/>
      <c r="BC935" s="819"/>
      <c r="BD935" s="819"/>
      <c r="BE935" s="819"/>
      <c r="BF935" s="819"/>
      <c r="BG935" s="819"/>
      <c r="BH935" s="81"/>
      <c r="BI935" s="81"/>
      <c r="BJ935" s="81"/>
      <c r="BK935" s="81"/>
      <c r="BR935" s="2"/>
      <c r="BS935" s="2"/>
      <c r="BT935" s="2"/>
      <c r="BU935" s="2"/>
      <c r="BV935" s="2"/>
      <c r="BW935" s="2"/>
      <c r="BX935" s="2"/>
      <c r="BY935" s="2"/>
      <c r="BZ935" s="2"/>
      <c r="CA935" s="2"/>
      <c r="CB935" s="2"/>
      <c r="CC935" s="2"/>
      <c r="CD935" s="2"/>
      <c r="CE935" s="2"/>
      <c r="CF935" s="2"/>
      <c r="CG935" s="2"/>
      <c r="CH935" s="2"/>
      <c r="CI935" s="2"/>
      <c r="CJ935" s="2"/>
      <c r="CK935" s="2"/>
      <c r="CL935" s="2"/>
      <c r="CM935" s="2"/>
      <c r="CN935" s="2"/>
      <c r="CO935" s="2"/>
      <c r="CP935" s="2"/>
      <c r="CQ935" s="2"/>
      <c r="CR935" s="2"/>
      <c r="CS935" s="2"/>
      <c r="CT935" s="2"/>
      <c r="CU935" s="2"/>
      <c r="CV935" s="2"/>
      <c r="CW935" s="2"/>
      <c r="CX935" s="2"/>
      <c r="CY935" s="2"/>
      <c r="CZ935" s="2"/>
      <c r="DA935" s="2"/>
      <c r="DB935" s="2"/>
      <c r="DC935" s="2"/>
      <c r="DD935" s="2"/>
      <c r="DE935" s="2"/>
      <c r="DF935" s="2"/>
      <c r="DG935" s="2"/>
      <c r="DH935" s="2"/>
      <c r="DI935" s="2"/>
      <c r="DJ935" s="2"/>
      <c r="DK935" s="2"/>
      <c r="DL935" s="2"/>
      <c r="DM935" s="2"/>
      <c r="DN935" s="2"/>
      <c r="DO935" s="2"/>
      <c r="DP935" s="2"/>
      <c r="DQ935" s="2"/>
      <c r="DR935" s="2"/>
      <c r="DS935" s="2"/>
      <c r="DT935" s="2"/>
      <c r="DU935" s="2"/>
      <c r="DV935" s="2"/>
      <c r="DW935" s="2"/>
      <c r="DX935" s="2"/>
      <c r="DY935" s="2"/>
      <c r="DZ935" s="2"/>
      <c r="EA935" s="2"/>
      <c r="EB935" s="2"/>
      <c r="EC935" s="2"/>
      <c r="ED935" s="2"/>
      <c r="EE935" s="2"/>
      <c r="EF935" s="2"/>
      <c r="EG935" s="2"/>
      <c r="EH935" s="2"/>
      <c r="EI935" s="2"/>
      <c r="EJ935" s="2"/>
      <c r="EK935" s="2"/>
      <c r="EL935" s="2"/>
      <c r="EM935" s="2"/>
      <c r="EN935" s="2"/>
      <c r="EO935" s="2"/>
      <c r="EP935" s="2"/>
      <c r="EQ935" s="2"/>
      <c r="ER935" s="2"/>
      <c r="ES935" s="2"/>
      <c r="ET935" s="2"/>
      <c r="EU935" s="2"/>
      <c r="EV935" s="2"/>
      <c r="EW935" s="2"/>
      <c r="EX935" s="2"/>
      <c r="EY935" s="2"/>
      <c r="EZ935" s="2"/>
      <c r="FA935" s="2"/>
      <c r="FB935" s="2"/>
      <c r="FC935" s="2"/>
      <c r="FD935" s="2"/>
      <c r="FE935" s="2"/>
      <c r="FF935" s="2"/>
      <c r="FG935" s="2"/>
      <c r="FH935" s="2"/>
      <c r="FI935" s="2"/>
      <c r="FJ935" s="2"/>
      <c r="FK935" s="2"/>
      <c r="FL935" s="2"/>
      <c r="FM935" s="2"/>
      <c r="FN935" s="2"/>
      <c r="FO935" s="2"/>
      <c r="FP935" s="2"/>
      <c r="FQ935" s="2"/>
      <c r="FR935" s="2"/>
      <c r="FS935" s="2"/>
      <c r="FT935" s="2"/>
      <c r="FU935" s="2"/>
      <c r="FV935" s="2"/>
      <c r="FW935" s="2"/>
      <c r="FX935" s="2"/>
      <c r="FY935" s="2"/>
      <c r="FZ935" s="2"/>
      <c r="GA935" s="2"/>
      <c r="GB935" s="2"/>
      <c r="GC935" s="2"/>
      <c r="GD935" s="2"/>
      <c r="GE935" s="2"/>
      <c r="GF935" s="2"/>
      <c r="GG935" s="2"/>
      <c r="GH935" s="2"/>
      <c r="GI935" s="2"/>
      <c r="GJ935" s="2"/>
      <c r="GK935" s="2"/>
      <c r="GL935" s="2"/>
      <c r="GM935" s="2"/>
      <c r="GN935" s="2"/>
      <c r="GO935" s="2"/>
      <c r="GP935" s="2"/>
    </row>
    <row r="936" spans="6:198" s="1" customFormat="1" ht="12.75" customHeight="1">
      <c r="F936" s="81"/>
      <c r="G936" s="81"/>
      <c r="H936" s="81"/>
      <c r="I936" s="81" t="s">
        <v>398</v>
      </c>
      <c r="J936" s="81"/>
      <c r="K936" s="81"/>
      <c r="L936" s="81"/>
      <c r="M936" s="81"/>
      <c r="N936" s="81"/>
      <c r="O936" s="81"/>
      <c r="P936" s="81"/>
      <c r="Q936" s="81"/>
      <c r="R936" s="81"/>
      <c r="S936" s="81"/>
      <c r="T936" s="81"/>
      <c r="U936" s="81"/>
      <c r="V936" s="81"/>
      <c r="W936" s="81"/>
      <c r="X936" s="81"/>
      <c r="Y936" s="81"/>
      <c r="Z936" s="81"/>
      <c r="AA936" s="81"/>
      <c r="AB936" s="81"/>
      <c r="AC936" s="81"/>
      <c r="AD936" s="439"/>
      <c r="AE936" s="81"/>
      <c r="AF936" s="59"/>
      <c r="AG936" s="812">
        <f>'[1]Summary &amp; Aggregate Data'!$C45</f>
        <v>0</v>
      </c>
      <c r="AH936" s="812"/>
      <c r="AI936" s="812"/>
      <c r="AJ936" s="812"/>
      <c r="AK936" s="812"/>
      <c r="AL936" s="812"/>
      <c r="AM936" s="440"/>
      <c r="AN936" s="812">
        <f>[1]Input!$C343</f>
        <v>0</v>
      </c>
      <c r="AO936" s="812"/>
      <c r="AP936" s="812"/>
      <c r="AQ936" s="812"/>
      <c r="AR936" s="812"/>
      <c r="AS936" s="812"/>
      <c r="AT936" s="59"/>
      <c r="AU936" s="12"/>
      <c r="AV936" s="12"/>
      <c r="AW936" s="12"/>
      <c r="AX936" s="12"/>
      <c r="AY936" s="12"/>
      <c r="AZ936" s="12"/>
      <c r="BA936" s="81"/>
      <c r="BB936" s="820"/>
      <c r="BC936" s="820"/>
      <c r="BD936" s="820"/>
      <c r="BE936" s="820"/>
      <c r="BF936" s="820"/>
      <c r="BG936" s="820"/>
      <c r="BH936" s="81"/>
      <c r="BI936" s="81"/>
      <c r="BJ936" s="81"/>
      <c r="BK936" s="81"/>
      <c r="BR936" s="2"/>
      <c r="BS936" s="2"/>
      <c r="BT936" s="2"/>
      <c r="BU936" s="2"/>
      <c r="BV936" s="2"/>
      <c r="BW936" s="2"/>
      <c r="BX936" s="2"/>
      <c r="BY936" s="2"/>
      <c r="BZ936" s="2"/>
      <c r="CA936" s="2"/>
      <c r="CB936" s="2"/>
      <c r="CC936" s="2"/>
      <c r="CD936" s="2"/>
      <c r="CE936" s="2"/>
      <c r="CF936" s="2"/>
      <c r="CG936" s="2"/>
      <c r="CH936" s="2"/>
      <c r="CI936" s="2"/>
      <c r="CJ936" s="2"/>
      <c r="CK936" s="2"/>
      <c r="CL936" s="2"/>
      <c r="CM936" s="2"/>
      <c r="CN936" s="2"/>
      <c r="CO936" s="2"/>
      <c r="CP936" s="2"/>
      <c r="CQ936" s="2"/>
      <c r="CR936" s="2"/>
      <c r="CS936" s="2"/>
      <c r="CT936" s="2"/>
      <c r="CU936" s="2"/>
      <c r="CV936" s="2"/>
      <c r="CW936" s="2"/>
      <c r="CX936" s="2"/>
      <c r="CY936" s="2"/>
      <c r="CZ936" s="2"/>
      <c r="DA936" s="2"/>
      <c r="DB936" s="2"/>
      <c r="DC936" s="2"/>
      <c r="DD936" s="2"/>
      <c r="DE936" s="2"/>
      <c r="DF936" s="2"/>
      <c r="DG936" s="2"/>
      <c r="DH936" s="2"/>
      <c r="DI936" s="2"/>
      <c r="DJ936" s="2"/>
      <c r="DK936" s="2"/>
      <c r="DL936" s="2"/>
      <c r="DM936" s="2"/>
      <c r="DN936" s="2"/>
      <c r="DO936" s="2"/>
      <c r="DP936" s="2"/>
      <c r="DQ936" s="2"/>
      <c r="DR936" s="2"/>
      <c r="DS936" s="2"/>
      <c r="DT936" s="2"/>
      <c r="DU936" s="2"/>
      <c r="DV936" s="2"/>
      <c r="DW936" s="2"/>
      <c r="DX936" s="2"/>
      <c r="DY936" s="2"/>
      <c r="DZ936" s="2"/>
      <c r="EA936" s="2"/>
      <c r="EB936" s="2"/>
      <c r="EC936" s="2"/>
      <c r="ED936" s="2"/>
      <c r="EE936" s="2"/>
      <c r="EF936" s="2"/>
      <c r="EG936" s="2"/>
      <c r="EH936" s="2"/>
      <c r="EI936" s="2"/>
      <c r="EJ936" s="2"/>
      <c r="EK936" s="2"/>
      <c r="EL936" s="2"/>
      <c r="EM936" s="2"/>
      <c r="EN936" s="2"/>
      <c r="EO936" s="2"/>
      <c r="EP936" s="2"/>
      <c r="EQ936" s="2"/>
      <c r="ER936" s="2"/>
      <c r="ES936" s="2"/>
      <c r="ET936" s="2"/>
      <c r="EU936" s="2"/>
      <c r="EV936" s="2"/>
      <c r="EW936" s="2"/>
      <c r="EX936" s="2"/>
      <c r="EY936" s="2"/>
      <c r="EZ936" s="2"/>
      <c r="FA936" s="2"/>
      <c r="FB936" s="2"/>
      <c r="FC936" s="2"/>
      <c r="FD936" s="2"/>
      <c r="FE936" s="2"/>
      <c r="FF936" s="2"/>
      <c r="FG936" s="2"/>
      <c r="FH936" s="2"/>
      <c r="FI936" s="2"/>
      <c r="FJ936" s="2"/>
      <c r="FK936" s="2"/>
      <c r="FL936" s="2"/>
      <c r="FM936" s="2"/>
      <c r="FN936" s="2"/>
      <c r="FO936" s="2"/>
      <c r="FP936" s="2"/>
      <c r="FQ936" s="2"/>
      <c r="FR936" s="2"/>
      <c r="FS936" s="2"/>
      <c r="FT936" s="2"/>
      <c r="FU936" s="2"/>
      <c r="FV936" s="2"/>
      <c r="FW936" s="2"/>
      <c r="FX936" s="2"/>
      <c r="FY936" s="2"/>
      <c r="FZ936" s="2"/>
      <c r="GA936" s="2"/>
      <c r="GB936" s="2"/>
      <c r="GC936" s="2"/>
      <c r="GD936" s="2"/>
      <c r="GE936" s="2"/>
      <c r="GF936" s="2"/>
      <c r="GG936" s="2"/>
      <c r="GH936" s="2"/>
      <c r="GI936" s="2"/>
      <c r="GJ936" s="2"/>
      <c r="GK936" s="2"/>
      <c r="GL936" s="2"/>
      <c r="GM936" s="2"/>
      <c r="GN936" s="2"/>
      <c r="GO936" s="2"/>
      <c r="GP936" s="2"/>
    </row>
    <row r="937" spans="6:198" s="1" customFormat="1" ht="12.75" customHeight="1">
      <c r="F937" s="81"/>
      <c r="G937" s="81"/>
      <c r="H937" s="81"/>
      <c r="I937" s="81" t="s">
        <v>399</v>
      </c>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9"/>
      <c r="AG937" s="817">
        <f>'[1]Summary &amp; Aggregate Data'!$C46</f>
        <v>0</v>
      </c>
      <c r="AH937" s="817"/>
      <c r="AI937" s="817"/>
      <c r="AJ937" s="817"/>
      <c r="AK937" s="817"/>
      <c r="AL937" s="817"/>
      <c r="AM937" s="441"/>
      <c r="AN937" s="817">
        <f>[1]Input!$C344</f>
        <v>0</v>
      </c>
      <c r="AO937" s="817"/>
      <c r="AP937" s="817"/>
      <c r="AQ937" s="817"/>
      <c r="AR937" s="817"/>
      <c r="AS937" s="817"/>
      <c r="AT937" s="59"/>
      <c r="AU937" s="820"/>
      <c r="AV937" s="820"/>
      <c r="AW937" s="820"/>
      <c r="AX937" s="820"/>
      <c r="AY937" s="820"/>
      <c r="AZ937" s="820"/>
      <c r="BA937" s="81"/>
      <c r="BB937" s="820"/>
      <c r="BC937" s="820"/>
      <c r="BD937" s="820"/>
      <c r="BE937" s="820"/>
      <c r="BF937" s="820"/>
      <c r="BG937" s="820"/>
      <c r="BH937" s="81"/>
      <c r="BI937" s="81"/>
      <c r="BJ937" s="81"/>
      <c r="BK937" s="81"/>
      <c r="BR937" s="2"/>
      <c r="BS937" s="2"/>
      <c r="BT937" s="2"/>
      <c r="BU937" s="2"/>
      <c r="BV937" s="2"/>
      <c r="BW937" s="2"/>
      <c r="BX937" s="2"/>
      <c r="BY937" s="2"/>
      <c r="BZ937" s="2"/>
      <c r="CA937" s="2"/>
      <c r="CB937" s="2"/>
      <c r="CC937" s="2"/>
      <c r="CD937" s="2"/>
      <c r="CE937" s="2"/>
      <c r="CF937" s="2"/>
      <c r="CG937" s="2"/>
      <c r="CH937" s="2"/>
      <c r="CI937" s="2"/>
      <c r="CJ937" s="2"/>
      <c r="CK937" s="2"/>
      <c r="CL937" s="2"/>
      <c r="CM937" s="2"/>
      <c r="CN937" s="2"/>
      <c r="CO937" s="2"/>
      <c r="CP937" s="2"/>
      <c r="CQ937" s="2"/>
      <c r="CR937" s="2"/>
      <c r="CS937" s="2"/>
      <c r="CT937" s="2"/>
      <c r="CU937" s="2"/>
      <c r="CV937" s="2"/>
      <c r="CW937" s="2"/>
      <c r="CX937" s="2"/>
      <c r="CY937" s="2"/>
      <c r="CZ937" s="2"/>
      <c r="DA937" s="2"/>
      <c r="DB937" s="2"/>
      <c r="DC937" s="2"/>
      <c r="DD937" s="2"/>
      <c r="DE937" s="2"/>
      <c r="DF937" s="2"/>
      <c r="DG937" s="2"/>
      <c r="DH937" s="2"/>
      <c r="DI937" s="2"/>
      <c r="DJ937" s="2"/>
      <c r="DK937" s="2"/>
      <c r="DL937" s="2"/>
      <c r="DM937" s="2"/>
      <c r="DN937" s="2"/>
      <c r="DO937" s="2"/>
      <c r="DP937" s="2"/>
      <c r="DQ937" s="2"/>
      <c r="DR937" s="2"/>
      <c r="DS937" s="2"/>
      <c r="DT937" s="2"/>
      <c r="DU937" s="2"/>
      <c r="DV937" s="2"/>
      <c r="DW937" s="2"/>
      <c r="DX937" s="2"/>
      <c r="DY937" s="2"/>
      <c r="DZ937" s="2"/>
      <c r="EA937" s="2"/>
      <c r="EB937" s="2"/>
      <c r="EC937" s="2"/>
      <c r="ED937" s="2"/>
      <c r="EE937" s="2"/>
      <c r="EF937" s="2"/>
      <c r="EG937" s="2"/>
      <c r="EH937" s="2"/>
      <c r="EI937" s="2"/>
      <c r="EJ937" s="2"/>
      <c r="EK937" s="2"/>
      <c r="EL937" s="2"/>
      <c r="EM937" s="2"/>
      <c r="EN937" s="2"/>
      <c r="EO937" s="2"/>
      <c r="EP937" s="2"/>
      <c r="EQ937" s="2"/>
      <c r="ER937" s="2"/>
      <c r="ES937" s="2"/>
      <c r="ET937" s="2"/>
      <c r="EU937" s="2"/>
      <c r="EV937" s="2"/>
      <c r="EW937" s="2"/>
      <c r="EX937" s="2"/>
      <c r="EY937" s="2"/>
      <c r="EZ937" s="2"/>
      <c r="FA937" s="2"/>
      <c r="FB937" s="2"/>
      <c r="FC937" s="2"/>
      <c r="FD937" s="2"/>
      <c r="FE937" s="2"/>
      <c r="FF937" s="2"/>
      <c r="FG937" s="2"/>
      <c r="FH937" s="2"/>
      <c r="FI937" s="2"/>
      <c r="FJ937" s="2"/>
      <c r="FK937" s="2"/>
      <c r="FL937" s="2"/>
      <c r="FM937" s="2"/>
      <c r="FN937" s="2"/>
      <c r="FO937" s="2"/>
      <c r="FP937" s="2"/>
      <c r="FQ937" s="2"/>
      <c r="FR937" s="2"/>
      <c r="FS937" s="2"/>
      <c r="FT937" s="2"/>
      <c r="FU937" s="2"/>
      <c r="FV937" s="2"/>
      <c r="FW937" s="2"/>
      <c r="FX937" s="2"/>
      <c r="FY937" s="2"/>
      <c r="FZ937" s="2"/>
      <c r="GA937" s="2"/>
      <c r="GB937" s="2"/>
      <c r="GC937" s="2"/>
      <c r="GD937" s="2"/>
      <c r="GE937" s="2"/>
      <c r="GF937" s="2"/>
      <c r="GG937" s="2"/>
      <c r="GH937" s="2"/>
      <c r="GI937" s="2"/>
      <c r="GJ937" s="2"/>
      <c r="GK937" s="2"/>
      <c r="GL937" s="2"/>
      <c r="GM937" s="2"/>
      <c r="GN937" s="2"/>
      <c r="GO937" s="2"/>
      <c r="GP937" s="2"/>
    </row>
    <row r="938" spans="6:198" s="1" customFormat="1" ht="12.75" customHeight="1">
      <c r="F938" s="81"/>
      <c r="G938" s="81"/>
      <c r="H938" s="81"/>
      <c r="I938" s="81" t="s">
        <v>400</v>
      </c>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817">
        <f>'[1]Summary &amp; Aggregate Data'!$C47</f>
        <v>0</v>
      </c>
      <c r="AH938" s="817"/>
      <c r="AI938" s="817"/>
      <c r="AJ938" s="817"/>
      <c r="AK938" s="817"/>
      <c r="AL938" s="817"/>
      <c r="AM938" s="442"/>
      <c r="AN938" s="817">
        <f>[1]Input!$C345</f>
        <v>0</v>
      </c>
      <c r="AO938" s="817"/>
      <c r="AP938" s="817"/>
      <c r="AQ938" s="817"/>
      <c r="AR938" s="817"/>
      <c r="AS938" s="817"/>
      <c r="AT938" s="59"/>
      <c r="AU938" s="818"/>
      <c r="AV938" s="818"/>
      <c r="AW938" s="818"/>
      <c r="AX938" s="818"/>
      <c r="AY938" s="818"/>
      <c r="AZ938" s="818"/>
      <c r="BA938" s="81"/>
      <c r="BB938" s="818"/>
      <c r="BC938" s="818"/>
      <c r="BD938" s="818"/>
      <c r="BE938" s="818"/>
      <c r="BF938" s="818"/>
      <c r="BG938" s="818"/>
      <c r="BH938" s="81"/>
      <c r="BI938" s="81"/>
      <c r="BJ938" s="81"/>
      <c r="BK938" s="81"/>
      <c r="BR938" s="2"/>
      <c r="BS938" s="2"/>
      <c r="BT938" s="2"/>
      <c r="BU938" s="2"/>
      <c r="BV938" s="2"/>
      <c r="BW938" s="2"/>
      <c r="BX938" s="2"/>
      <c r="BY938" s="2"/>
      <c r="BZ938" s="2"/>
      <c r="CA938" s="2"/>
      <c r="CB938" s="2"/>
      <c r="CC938" s="2"/>
      <c r="CD938" s="2"/>
      <c r="CE938" s="2"/>
      <c r="CF938" s="2"/>
      <c r="CG938" s="2"/>
      <c r="CH938" s="2"/>
      <c r="CI938" s="2"/>
      <c r="CJ938" s="2"/>
      <c r="CK938" s="2"/>
      <c r="CL938" s="2"/>
      <c r="CM938" s="2"/>
      <c r="CN938" s="2"/>
      <c r="CO938" s="2"/>
      <c r="CP938" s="2"/>
      <c r="CQ938" s="2"/>
      <c r="CR938" s="2"/>
      <c r="CS938" s="2"/>
      <c r="CT938" s="2"/>
      <c r="CU938" s="2"/>
      <c r="CV938" s="2"/>
      <c r="CW938" s="2"/>
      <c r="CX938" s="2"/>
      <c r="CY938" s="2"/>
      <c r="CZ938" s="2"/>
      <c r="DA938" s="2"/>
      <c r="DB938" s="2"/>
      <c r="DC938" s="2"/>
      <c r="DD938" s="2"/>
      <c r="DE938" s="2"/>
      <c r="DF938" s="2"/>
      <c r="DG938" s="2"/>
      <c r="DH938" s="2"/>
      <c r="DI938" s="2"/>
      <c r="DJ938" s="2"/>
      <c r="DK938" s="2"/>
      <c r="DL938" s="2"/>
      <c r="DM938" s="2"/>
      <c r="DN938" s="2"/>
      <c r="DO938" s="2"/>
      <c r="DP938" s="2"/>
      <c r="DQ938" s="2"/>
      <c r="DR938" s="2"/>
      <c r="DS938" s="2"/>
      <c r="DT938" s="2"/>
      <c r="DU938" s="2"/>
      <c r="DV938" s="2"/>
      <c r="DW938" s="2"/>
      <c r="DX938" s="2"/>
      <c r="DY938" s="2"/>
      <c r="DZ938" s="2"/>
      <c r="EA938" s="2"/>
      <c r="EB938" s="2"/>
      <c r="EC938" s="2"/>
      <c r="ED938" s="2"/>
      <c r="EE938" s="2"/>
      <c r="EF938" s="2"/>
      <c r="EG938" s="2"/>
      <c r="EH938" s="2"/>
      <c r="EI938" s="2"/>
      <c r="EJ938" s="2"/>
      <c r="EK938" s="2"/>
      <c r="EL938" s="2"/>
      <c r="EM938" s="2"/>
      <c r="EN938" s="2"/>
      <c r="EO938" s="2"/>
      <c r="EP938" s="2"/>
      <c r="EQ938" s="2"/>
      <c r="ER938" s="2"/>
      <c r="ES938" s="2"/>
      <c r="ET938" s="2"/>
      <c r="EU938" s="2"/>
      <c r="EV938" s="2"/>
      <c r="EW938" s="2"/>
      <c r="EX938" s="2"/>
      <c r="EY938" s="2"/>
      <c r="EZ938" s="2"/>
      <c r="FA938" s="2"/>
      <c r="FB938" s="2"/>
      <c r="FC938" s="2"/>
      <c r="FD938" s="2"/>
      <c r="FE938" s="2"/>
      <c r="FF938" s="2"/>
      <c r="FG938" s="2"/>
      <c r="FH938" s="2"/>
      <c r="FI938" s="2"/>
      <c r="FJ938" s="2"/>
      <c r="FK938" s="2"/>
      <c r="FL938" s="2"/>
      <c r="FM938" s="2"/>
      <c r="FN938" s="2"/>
      <c r="FO938" s="2"/>
      <c r="FP938" s="2"/>
      <c r="FQ938" s="2"/>
      <c r="FR938" s="2"/>
      <c r="FS938" s="2"/>
      <c r="FT938" s="2"/>
      <c r="FU938" s="2"/>
      <c r="FV938" s="2"/>
      <c r="FW938" s="2"/>
      <c r="FX938" s="2"/>
      <c r="FY938" s="2"/>
      <c r="FZ938" s="2"/>
      <c r="GA938" s="2"/>
      <c r="GB938" s="2"/>
      <c r="GC938" s="2"/>
      <c r="GD938" s="2"/>
      <c r="GE938" s="2"/>
      <c r="GF938" s="2"/>
      <c r="GG938" s="2"/>
      <c r="GH938" s="2"/>
      <c r="GI938" s="2"/>
      <c r="GJ938" s="2"/>
      <c r="GK938" s="2"/>
      <c r="GL938" s="2"/>
      <c r="GM938" s="2"/>
      <c r="GN938" s="2"/>
      <c r="GO938" s="2"/>
      <c r="GP938" s="2"/>
    </row>
    <row r="939" spans="6:198" s="1" customFormat="1" ht="12.75" customHeight="1">
      <c r="F939" s="81"/>
      <c r="G939" s="81"/>
      <c r="H939" s="81"/>
      <c r="I939" s="59" t="s">
        <v>401</v>
      </c>
      <c r="J939" s="9"/>
      <c r="K939" s="9"/>
      <c r="L939" s="9"/>
      <c r="M939" s="9"/>
      <c r="N939" s="9"/>
      <c r="O939" s="9"/>
      <c r="P939" s="9"/>
      <c r="Q939" s="9"/>
      <c r="R939" s="9"/>
      <c r="S939" s="9"/>
      <c r="T939" s="9"/>
      <c r="U939" s="9"/>
      <c r="V939" s="9"/>
      <c r="W939" s="9"/>
      <c r="X939" s="9"/>
      <c r="Y939" s="9"/>
      <c r="Z939" s="9"/>
      <c r="AA939" s="9"/>
      <c r="AB939" s="9"/>
      <c r="AC939" s="9"/>
      <c r="AD939" s="9"/>
      <c r="AE939" s="9"/>
      <c r="AF939" s="9"/>
      <c r="AG939" s="812">
        <f>'[1]Summary &amp; Aggregate Data'!$C48</f>
        <v>0</v>
      </c>
      <c r="AH939" s="812"/>
      <c r="AI939" s="812"/>
      <c r="AJ939" s="812"/>
      <c r="AK939" s="812"/>
      <c r="AL939" s="812"/>
      <c r="AM939" s="440"/>
      <c r="AN939" s="812">
        <f>[1]Input!$C346</f>
        <v>0</v>
      </c>
      <c r="AO939" s="812"/>
      <c r="AP939" s="812"/>
      <c r="AQ939" s="812"/>
      <c r="AR939" s="812"/>
      <c r="AS939" s="812"/>
      <c r="AT939" s="59"/>
      <c r="AU939" s="818"/>
      <c r="AV939" s="818"/>
      <c r="AW939" s="818"/>
      <c r="AX939" s="818"/>
      <c r="AY939" s="818"/>
      <c r="AZ939" s="818"/>
      <c r="BA939" s="81"/>
      <c r="BB939" s="818"/>
      <c r="BC939" s="818"/>
      <c r="BD939" s="818"/>
      <c r="BE939" s="818"/>
      <c r="BF939" s="818"/>
      <c r="BG939" s="818"/>
      <c r="BH939" s="81"/>
      <c r="BI939" s="81"/>
      <c r="BJ939" s="81"/>
      <c r="BK939" s="81"/>
      <c r="BR939" s="2"/>
      <c r="BS939" s="2"/>
      <c r="BT939" s="2"/>
      <c r="BU939" s="2"/>
      <c r="BV939" s="2"/>
      <c r="BW939" s="2"/>
      <c r="BX939" s="2"/>
      <c r="BY939" s="2"/>
      <c r="BZ939" s="2"/>
      <c r="CA939" s="2"/>
      <c r="CB939" s="2"/>
      <c r="CC939" s="2"/>
      <c r="CD939" s="2"/>
      <c r="CE939" s="2"/>
      <c r="CF939" s="2"/>
      <c r="CG939" s="2"/>
      <c r="CH939" s="2"/>
      <c r="CI939" s="2"/>
      <c r="CJ939" s="2"/>
      <c r="CK939" s="2"/>
      <c r="CL939" s="2"/>
      <c r="CM939" s="2"/>
      <c r="CN939" s="2"/>
      <c r="CO939" s="2"/>
      <c r="CP939" s="2"/>
      <c r="CQ939" s="2"/>
      <c r="CR939" s="2"/>
      <c r="CS939" s="2"/>
      <c r="CT939" s="2"/>
      <c r="CU939" s="2"/>
      <c r="CV939" s="2"/>
      <c r="CW939" s="2"/>
      <c r="CX939" s="2"/>
      <c r="CY939" s="2"/>
      <c r="CZ939" s="2"/>
      <c r="DA939" s="2"/>
      <c r="DB939" s="2"/>
      <c r="DC939" s="2"/>
      <c r="DD939" s="2"/>
      <c r="DE939" s="2"/>
      <c r="DF939" s="2"/>
      <c r="DG939" s="2"/>
      <c r="DH939" s="2"/>
      <c r="DI939" s="2"/>
      <c r="DJ939" s="2"/>
      <c r="DK939" s="2"/>
      <c r="DL939" s="2"/>
      <c r="DM939" s="2"/>
      <c r="DN939" s="2"/>
      <c r="DO939" s="2"/>
      <c r="DP939" s="2"/>
      <c r="DQ939" s="2"/>
      <c r="DR939" s="2"/>
      <c r="DS939" s="2"/>
      <c r="DT939" s="2"/>
      <c r="DU939" s="2"/>
      <c r="DV939" s="2"/>
      <c r="DW939" s="2"/>
      <c r="DX939" s="2"/>
      <c r="DY939" s="2"/>
      <c r="DZ939" s="2"/>
      <c r="EA939" s="2"/>
      <c r="EB939" s="2"/>
      <c r="EC939" s="2"/>
      <c r="ED939" s="2"/>
      <c r="EE939" s="2"/>
      <c r="EF939" s="2"/>
      <c r="EG939" s="2"/>
      <c r="EH939" s="2"/>
      <c r="EI939" s="2"/>
      <c r="EJ939" s="2"/>
      <c r="EK939" s="2"/>
      <c r="EL939" s="2"/>
      <c r="EM939" s="2"/>
      <c r="EN939" s="2"/>
      <c r="EO939" s="2"/>
      <c r="EP939" s="2"/>
      <c r="EQ939" s="2"/>
      <c r="ER939" s="2"/>
      <c r="ES939" s="2"/>
      <c r="ET939" s="2"/>
      <c r="EU939" s="2"/>
      <c r="EV939" s="2"/>
      <c r="EW939" s="2"/>
      <c r="EX939" s="2"/>
      <c r="EY939" s="2"/>
      <c r="EZ939" s="2"/>
      <c r="FA939" s="2"/>
      <c r="FB939" s="2"/>
      <c r="FC939" s="2"/>
      <c r="FD939" s="2"/>
      <c r="FE939" s="2"/>
      <c r="FF939" s="2"/>
      <c r="FG939" s="2"/>
      <c r="FH939" s="2"/>
      <c r="FI939" s="2"/>
      <c r="FJ939" s="2"/>
      <c r="FK939" s="2"/>
      <c r="FL939" s="2"/>
      <c r="FM939" s="2"/>
      <c r="FN939" s="2"/>
      <c r="FO939" s="2"/>
      <c r="FP939" s="2"/>
      <c r="FQ939" s="2"/>
      <c r="FR939" s="2"/>
      <c r="FS939" s="2"/>
      <c r="FT939" s="2"/>
      <c r="FU939" s="2"/>
      <c r="FV939" s="2"/>
      <c r="FW939" s="2"/>
      <c r="FX939" s="2"/>
      <c r="FY939" s="2"/>
      <c r="FZ939" s="2"/>
      <c r="GA939" s="2"/>
      <c r="GB939" s="2"/>
      <c r="GC939" s="2"/>
      <c r="GD939" s="2"/>
      <c r="GE939" s="2"/>
      <c r="GF939" s="2"/>
      <c r="GG939" s="2"/>
      <c r="GH939" s="2"/>
      <c r="GI939" s="2"/>
      <c r="GJ939" s="2"/>
      <c r="GK939" s="2"/>
      <c r="GL939" s="2"/>
      <c r="GM939" s="2"/>
      <c r="GN939" s="2"/>
      <c r="GO939" s="2"/>
      <c r="GP939" s="2"/>
    </row>
    <row r="940" spans="6:198" s="1" customFormat="1" ht="12.75" customHeight="1">
      <c r="F940" s="81"/>
      <c r="G940" s="81"/>
      <c r="H940" s="81"/>
      <c r="I940" s="81" t="s">
        <v>402</v>
      </c>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812">
        <f>'[1]Summary &amp; Aggregate Data'!$C49</f>
        <v>0</v>
      </c>
      <c r="AH940" s="812"/>
      <c r="AI940" s="812"/>
      <c r="AJ940" s="812"/>
      <c r="AK940" s="812"/>
      <c r="AL940" s="812"/>
      <c r="AM940" s="443"/>
      <c r="AN940" s="812">
        <f>[1]Input!$C347</f>
        <v>0</v>
      </c>
      <c r="AO940" s="812"/>
      <c r="AP940" s="812"/>
      <c r="AQ940" s="812"/>
      <c r="AR940" s="812"/>
      <c r="AS940" s="812"/>
      <c r="AT940" s="81"/>
      <c r="AU940" s="439"/>
      <c r="AV940" s="439"/>
      <c r="AW940" s="439"/>
      <c r="AX940" s="439"/>
      <c r="AY940" s="387"/>
      <c r="AZ940" s="387"/>
      <c r="BA940" s="387"/>
      <c r="BB940" s="387"/>
      <c r="BC940" s="387"/>
      <c r="BD940" s="387"/>
      <c r="BE940" s="439"/>
      <c r="BF940" s="439"/>
      <c r="BG940" s="439"/>
      <c r="BH940" s="81"/>
      <c r="BI940" s="81"/>
      <c r="BJ940" s="81"/>
      <c r="BK940" s="81"/>
      <c r="BR940" s="2"/>
      <c r="BS940" s="2"/>
      <c r="BT940" s="2"/>
      <c r="BU940" s="2"/>
      <c r="BV940" s="2"/>
      <c r="BW940" s="2"/>
      <c r="BX940" s="2"/>
      <c r="BY940" s="2"/>
      <c r="BZ940" s="2"/>
      <c r="CA940" s="2"/>
      <c r="CB940" s="2"/>
      <c r="CC940" s="2"/>
      <c r="CD940" s="2"/>
      <c r="CE940" s="2"/>
      <c r="CF940" s="2"/>
      <c r="CG940" s="2"/>
      <c r="CH940" s="2"/>
      <c r="CI940" s="2"/>
      <c r="CJ940" s="2"/>
      <c r="CK940" s="2"/>
      <c r="CL940" s="2"/>
      <c r="CM940" s="2"/>
      <c r="CN940" s="2"/>
      <c r="CO940" s="2"/>
      <c r="CP940" s="2"/>
      <c r="CQ940" s="2"/>
      <c r="CR940" s="2"/>
      <c r="CS940" s="2"/>
      <c r="CT940" s="2"/>
      <c r="CU940" s="2"/>
      <c r="CV940" s="2"/>
      <c r="CW940" s="2"/>
      <c r="CX940" s="2"/>
      <c r="CY940" s="2"/>
      <c r="CZ940" s="2"/>
      <c r="DA940" s="2"/>
      <c r="DB940" s="2"/>
      <c r="DC940" s="2"/>
      <c r="DD940" s="2"/>
      <c r="DE940" s="2"/>
      <c r="DF940" s="2"/>
      <c r="DG940" s="2"/>
      <c r="DH940" s="2"/>
      <c r="DI940" s="2"/>
      <c r="DJ940" s="2"/>
      <c r="DK940" s="2"/>
      <c r="DL940" s="2"/>
      <c r="DM940" s="2"/>
      <c r="DN940" s="2"/>
      <c r="DO940" s="2"/>
      <c r="DP940" s="2"/>
      <c r="DQ940" s="2"/>
      <c r="DR940" s="2"/>
      <c r="DS940" s="2"/>
      <c r="DT940" s="2"/>
      <c r="DU940" s="2"/>
      <c r="DV940" s="2"/>
      <c r="DW940" s="2"/>
      <c r="DX940" s="2"/>
      <c r="DY940" s="2"/>
      <c r="DZ940" s="2"/>
      <c r="EA940" s="2"/>
      <c r="EB940" s="2"/>
      <c r="EC940" s="2"/>
      <c r="ED940" s="2"/>
      <c r="EE940" s="2"/>
      <c r="EF940" s="2"/>
      <c r="EG940" s="2"/>
      <c r="EH940" s="2"/>
      <c r="EI940" s="2"/>
      <c r="EJ940" s="2"/>
      <c r="EK940" s="2"/>
      <c r="EL940" s="2"/>
      <c r="EM940" s="2"/>
      <c r="EN940" s="2"/>
      <c r="EO940" s="2"/>
      <c r="EP940" s="2"/>
      <c r="EQ940" s="2"/>
      <c r="ER940" s="2"/>
      <c r="ES940" s="2"/>
      <c r="ET940" s="2"/>
      <c r="EU940" s="2"/>
      <c r="EV940" s="2"/>
      <c r="EW940" s="2"/>
      <c r="EX940" s="2"/>
      <c r="EY940" s="2"/>
      <c r="EZ940" s="2"/>
      <c r="FA940" s="2"/>
      <c r="FB940" s="2"/>
      <c r="FC940" s="2"/>
      <c r="FD940" s="2"/>
      <c r="FE940" s="2"/>
      <c r="FF940" s="2"/>
      <c r="FG940" s="2"/>
      <c r="FH940" s="2"/>
      <c r="FI940" s="2"/>
      <c r="FJ940" s="2"/>
      <c r="FK940" s="2"/>
      <c r="FL940" s="2"/>
      <c r="FM940" s="2"/>
      <c r="FN940" s="2"/>
      <c r="FO940" s="2"/>
      <c r="FP940" s="2"/>
      <c r="FQ940" s="2"/>
      <c r="FR940" s="2"/>
      <c r="FS940" s="2"/>
      <c r="FT940" s="2"/>
      <c r="FU940" s="2"/>
      <c r="FV940" s="2"/>
      <c r="FW940" s="2"/>
      <c r="FX940" s="2"/>
      <c r="FY940" s="2"/>
      <c r="FZ940" s="2"/>
      <c r="GA940" s="2"/>
      <c r="GB940" s="2"/>
      <c r="GC940" s="2"/>
      <c r="GD940" s="2"/>
      <c r="GE940" s="2"/>
      <c r="GF940" s="2"/>
      <c r="GG940" s="2"/>
      <c r="GH940" s="2"/>
      <c r="GI940" s="2"/>
      <c r="GJ940" s="2"/>
      <c r="GK940" s="2"/>
      <c r="GL940" s="2"/>
      <c r="GM940" s="2"/>
      <c r="GN940" s="2"/>
      <c r="GO940" s="2"/>
      <c r="GP940" s="2"/>
    </row>
    <row r="941" spans="6:198" s="1" customFormat="1" ht="12.75" customHeight="1">
      <c r="F941" s="81"/>
      <c r="G941" s="81"/>
      <c r="H941" s="81"/>
      <c r="I941" s="81"/>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c r="AH941" s="12"/>
      <c r="AI941" s="12"/>
      <c r="AJ941" s="161"/>
      <c r="AK941" s="444"/>
      <c r="AL941" s="444"/>
      <c r="AM941" s="444"/>
      <c r="AN941" s="444"/>
      <c r="AO941" s="444"/>
      <c r="AP941" s="444"/>
      <c r="AQ941" s="12"/>
      <c r="AR941" s="12"/>
      <c r="AS941" s="12"/>
      <c r="AT941" s="81"/>
      <c r="AU941" s="439"/>
      <c r="AV941" s="439"/>
      <c r="AW941" s="439"/>
      <c r="AX941" s="439"/>
      <c r="AY941" s="444"/>
      <c r="AZ941" s="444"/>
      <c r="BA941" s="444"/>
      <c r="BB941" s="444"/>
      <c r="BC941" s="444"/>
      <c r="BD941" s="444"/>
      <c r="BE941" s="439"/>
      <c r="BF941" s="439"/>
      <c r="BG941" s="439"/>
      <c r="BH941" s="81"/>
      <c r="BI941" s="81"/>
      <c r="BJ941" s="81"/>
      <c r="BK941" s="81"/>
      <c r="BR941" s="2"/>
      <c r="BS941" s="2"/>
      <c r="BT941" s="2"/>
      <c r="BU941" s="2"/>
      <c r="BV941" s="2"/>
      <c r="BW941" s="2"/>
      <c r="BX941" s="2"/>
      <c r="BY941" s="2"/>
      <c r="BZ941" s="2"/>
      <c r="CA941" s="2"/>
      <c r="CB941" s="2"/>
      <c r="CC941" s="2"/>
      <c r="CD941" s="2"/>
      <c r="CE941" s="2"/>
      <c r="CF941" s="2"/>
      <c r="CG941" s="2"/>
      <c r="CH941" s="2"/>
      <c r="CI941" s="2"/>
      <c r="CJ941" s="2"/>
      <c r="CK941" s="2"/>
      <c r="CL941" s="2"/>
      <c r="CM941" s="2"/>
      <c r="CN941" s="2"/>
      <c r="CO941" s="2"/>
      <c r="CP941" s="2"/>
      <c r="CQ941" s="2"/>
      <c r="CR941" s="2"/>
      <c r="CS941" s="2"/>
      <c r="CT941" s="2"/>
      <c r="CU941" s="2"/>
      <c r="CV941" s="2"/>
      <c r="CW941" s="2"/>
      <c r="CX941" s="2"/>
      <c r="CY941" s="2"/>
      <c r="CZ941" s="2"/>
      <c r="DA941" s="2"/>
      <c r="DB941" s="2"/>
      <c r="DC941" s="2"/>
      <c r="DD941" s="2"/>
      <c r="DE941" s="2"/>
      <c r="DF941" s="2"/>
      <c r="DG941" s="2"/>
      <c r="DH941" s="2"/>
      <c r="DI941" s="2"/>
      <c r="DJ941" s="2"/>
      <c r="DK941" s="2"/>
      <c r="DL941" s="2"/>
      <c r="DM941" s="2"/>
      <c r="DN941" s="2"/>
      <c r="DO941" s="2"/>
      <c r="DP941" s="2"/>
      <c r="DQ941" s="2"/>
      <c r="DR941" s="2"/>
      <c r="DS941" s="2"/>
      <c r="DT941" s="2"/>
      <c r="DU941" s="2"/>
      <c r="DV941" s="2"/>
      <c r="DW941" s="2"/>
      <c r="DX941" s="2"/>
      <c r="DY941" s="2"/>
      <c r="DZ941" s="2"/>
      <c r="EA941" s="2"/>
      <c r="EB941" s="2"/>
      <c r="EC941" s="2"/>
      <c r="ED941" s="2"/>
      <c r="EE941" s="2"/>
      <c r="EF941" s="2"/>
      <c r="EG941" s="2"/>
      <c r="EH941" s="2"/>
      <c r="EI941" s="2"/>
      <c r="EJ941" s="2"/>
      <c r="EK941" s="2"/>
      <c r="EL941" s="2"/>
      <c r="EM941" s="2"/>
      <c r="EN941" s="2"/>
      <c r="EO941" s="2"/>
      <c r="EP941" s="2"/>
      <c r="EQ941" s="2"/>
      <c r="ER941" s="2"/>
      <c r="ES941" s="2"/>
      <c r="ET941" s="2"/>
      <c r="EU941" s="2"/>
      <c r="EV941" s="2"/>
      <c r="EW941" s="2"/>
      <c r="EX941" s="2"/>
      <c r="EY941" s="2"/>
      <c r="EZ941" s="2"/>
      <c r="FA941" s="2"/>
      <c r="FB941" s="2"/>
      <c r="FC941" s="2"/>
      <c r="FD941" s="2"/>
      <c r="FE941" s="2"/>
      <c r="FF941" s="2"/>
      <c r="FG941" s="2"/>
      <c r="FH941" s="2"/>
      <c r="FI941" s="2"/>
      <c r="FJ941" s="2"/>
      <c r="FK941" s="2"/>
      <c r="FL941" s="2"/>
      <c r="FM941" s="2"/>
      <c r="FN941" s="2"/>
      <c r="FO941" s="2"/>
      <c r="FP941" s="2"/>
      <c r="FQ941" s="2"/>
      <c r="FR941" s="2"/>
      <c r="FS941" s="2"/>
      <c r="FT941" s="2"/>
      <c r="FU941" s="2"/>
      <c r="FV941" s="2"/>
      <c r="FW941" s="2"/>
      <c r="FX941" s="2"/>
      <c r="FY941" s="2"/>
      <c r="FZ941" s="2"/>
      <c r="GA941" s="2"/>
      <c r="GB941" s="2"/>
      <c r="GC941" s="2"/>
      <c r="GD941" s="2"/>
      <c r="GE941" s="2"/>
      <c r="GF941" s="2"/>
      <c r="GG941" s="2"/>
      <c r="GH941" s="2"/>
      <c r="GI941" s="2"/>
      <c r="GJ941" s="2"/>
      <c r="GK941" s="2"/>
      <c r="GL941" s="2"/>
      <c r="GM941" s="2"/>
      <c r="GN941" s="2"/>
      <c r="GO941" s="2"/>
      <c r="GP941" s="2"/>
    </row>
    <row r="942" spans="6:198" s="1" customFormat="1" ht="12.75" customHeight="1">
      <c r="F942" s="81"/>
      <c r="G942" s="81"/>
      <c r="H942" s="81"/>
      <c r="I942" s="434" t="s">
        <v>403</v>
      </c>
      <c r="J942" s="81"/>
      <c r="K942" s="81"/>
      <c r="L942" s="81"/>
      <c r="M942" s="81"/>
      <c r="N942" s="81"/>
      <c r="O942" s="81"/>
      <c r="P942" s="81"/>
      <c r="Q942" s="81"/>
      <c r="R942" s="81"/>
      <c r="S942" s="81"/>
      <c r="T942" s="81"/>
      <c r="U942" s="81"/>
      <c r="V942" s="81"/>
      <c r="W942" s="81"/>
      <c r="X942" s="81"/>
      <c r="Y942" s="81"/>
      <c r="Z942" s="81"/>
      <c r="AA942" s="81"/>
      <c r="AB942" s="81"/>
      <c r="AC942" s="81"/>
      <c r="AD942" s="81"/>
      <c r="AE942" s="81"/>
      <c r="AF942" s="81"/>
      <c r="AG942" s="430"/>
      <c r="AH942" s="430"/>
      <c r="AI942" s="430"/>
      <c r="AJ942" s="430"/>
      <c r="AK942" s="815" t="s">
        <v>388</v>
      </c>
      <c r="AL942" s="815"/>
      <c r="AM942" s="815"/>
      <c r="AN942" s="815"/>
      <c r="AO942" s="815"/>
      <c r="AP942" s="815"/>
      <c r="AQ942" s="430"/>
      <c r="AR942" s="430"/>
      <c r="AS942" s="430"/>
      <c r="AT942" s="81"/>
      <c r="AU942" s="81"/>
      <c r="AV942" s="81"/>
      <c r="AW942" s="81"/>
      <c r="AX942" s="81"/>
      <c r="AY942" s="815" t="s">
        <v>389</v>
      </c>
      <c r="AZ942" s="815"/>
      <c r="BA942" s="815"/>
      <c r="BB942" s="815"/>
      <c r="BC942" s="815"/>
      <c r="BD942" s="815"/>
      <c r="BE942" s="81"/>
      <c r="BF942" s="81"/>
      <c r="BG942" s="81"/>
      <c r="BH942" s="81"/>
      <c r="BI942" s="81"/>
      <c r="BJ942" s="81"/>
      <c r="BK942" s="81"/>
      <c r="BR942" s="2"/>
      <c r="BS942" s="2"/>
      <c r="BT942" s="2"/>
      <c r="BU942" s="2"/>
      <c r="BV942" s="2"/>
      <c r="BW942" s="2"/>
      <c r="BX942" s="2"/>
      <c r="BY942" s="2"/>
      <c r="BZ942" s="2"/>
      <c r="CA942" s="2"/>
      <c r="CB942" s="2"/>
      <c r="CC942" s="2"/>
      <c r="CD942" s="2"/>
      <c r="CE942" s="2"/>
      <c r="CF942" s="2"/>
      <c r="CG942" s="2"/>
      <c r="CH942" s="2"/>
      <c r="CI942" s="2"/>
      <c r="CJ942" s="2"/>
      <c r="CK942" s="2"/>
      <c r="CL942" s="2"/>
      <c r="CM942" s="2"/>
      <c r="CN942" s="2"/>
      <c r="CO942" s="2"/>
      <c r="CP942" s="2"/>
      <c r="CQ942" s="2"/>
      <c r="CR942" s="2"/>
      <c r="CS942" s="2"/>
      <c r="CT942" s="2"/>
      <c r="CU942" s="2"/>
      <c r="CV942" s="2"/>
      <c r="CW942" s="2"/>
      <c r="CX942" s="2"/>
      <c r="CY942" s="2"/>
      <c r="CZ942" s="2"/>
      <c r="DA942" s="2"/>
      <c r="DB942" s="2"/>
      <c r="DC942" s="2"/>
      <c r="DD942" s="2"/>
      <c r="DE942" s="2"/>
      <c r="DF942" s="2"/>
      <c r="DG942" s="2"/>
      <c r="DH942" s="2"/>
      <c r="DI942" s="2"/>
      <c r="DJ942" s="2"/>
      <c r="DK942" s="2"/>
      <c r="DL942" s="2"/>
      <c r="DM942" s="2"/>
      <c r="DN942" s="2"/>
      <c r="DO942" s="2"/>
      <c r="DP942" s="2"/>
      <c r="DQ942" s="2"/>
      <c r="DR942" s="2"/>
      <c r="DS942" s="2"/>
      <c r="DT942" s="2"/>
      <c r="DU942" s="2"/>
      <c r="DV942" s="2"/>
      <c r="DW942" s="2"/>
      <c r="DX942" s="2"/>
      <c r="DY942" s="2"/>
      <c r="DZ942" s="2"/>
      <c r="EA942" s="2"/>
      <c r="EB942" s="2"/>
      <c r="EC942" s="2"/>
      <c r="ED942" s="2"/>
      <c r="EE942" s="2"/>
      <c r="EF942" s="2"/>
      <c r="EG942" s="2"/>
      <c r="EH942" s="2"/>
      <c r="EI942" s="2"/>
      <c r="EJ942" s="2"/>
      <c r="EK942" s="2"/>
      <c r="EL942" s="2"/>
      <c r="EM942" s="2"/>
      <c r="EN942" s="2"/>
      <c r="EO942" s="2"/>
      <c r="EP942" s="2"/>
      <c r="EQ942" s="2"/>
      <c r="ER942" s="2"/>
      <c r="ES942" s="2"/>
      <c r="ET942" s="2"/>
      <c r="EU942" s="2"/>
      <c r="EV942" s="2"/>
      <c r="EW942" s="2"/>
      <c r="EX942" s="2"/>
      <c r="EY942" s="2"/>
      <c r="EZ942" s="2"/>
      <c r="FA942" s="2"/>
      <c r="FB942" s="2"/>
      <c r="FC942" s="2"/>
      <c r="FD942" s="2"/>
      <c r="FE942" s="2"/>
      <c r="FF942" s="2"/>
      <c r="FG942" s="2"/>
      <c r="FH942" s="2"/>
      <c r="FI942" s="2"/>
      <c r="FJ942" s="2"/>
      <c r="FK942" s="2"/>
      <c r="FL942" s="2"/>
      <c r="FM942" s="2"/>
      <c r="FN942" s="2"/>
      <c r="FO942" s="2"/>
      <c r="FP942" s="2"/>
      <c r="FQ942" s="2"/>
      <c r="FR942" s="2"/>
      <c r="FS942" s="2"/>
      <c r="FT942" s="2"/>
      <c r="FU942" s="2"/>
      <c r="FV942" s="2"/>
      <c r="FW942" s="2"/>
      <c r="FX942" s="2"/>
      <c r="FY942" s="2"/>
      <c r="FZ942" s="2"/>
      <c r="GA942" s="2"/>
      <c r="GB942" s="2"/>
      <c r="GC942" s="2"/>
      <c r="GD942" s="2"/>
      <c r="GE942" s="2"/>
      <c r="GF942" s="2"/>
      <c r="GG942" s="2"/>
      <c r="GH942" s="2"/>
      <c r="GI942" s="2"/>
      <c r="GJ942" s="2"/>
      <c r="GK942" s="2"/>
      <c r="GL942" s="2"/>
      <c r="GM942" s="2"/>
      <c r="GN942" s="2"/>
      <c r="GO942" s="2"/>
      <c r="GP942" s="2"/>
    </row>
    <row r="943" spans="6:198" s="1" customFormat="1" ht="12.75" customHeight="1">
      <c r="F943" s="81"/>
      <c r="G943" s="81"/>
      <c r="H943" s="81"/>
      <c r="I943" s="81"/>
      <c r="J943" s="81"/>
      <c r="K943" s="81"/>
      <c r="L943" s="81"/>
      <c r="M943" s="81"/>
      <c r="N943" s="81"/>
      <c r="O943" s="81"/>
      <c r="P943" s="81"/>
      <c r="Q943" s="81"/>
      <c r="R943" s="81"/>
      <c r="S943" s="81"/>
      <c r="T943" s="81"/>
      <c r="U943" s="81"/>
      <c r="V943" s="81"/>
      <c r="W943" s="81"/>
      <c r="X943" s="81"/>
      <c r="Y943" s="81"/>
      <c r="Z943" s="81"/>
      <c r="AA943" s="81"/>
      <c r="AB943" s="81"/>
      <c r="AC943" s="81"/>
      <c r="AD943" s="81"/>
      <c r="AE943" s="81"/>
      <c r="AF943" s="81"/>
      <c r="AG943" s="816" t="s">
        <v>56</v>
      </c>
      <c r="AH943" s="816"/>
      <c r="AI943" s="816"/>
      <c r="AJ943" s="816"/>
      <c r="AK943" s="816"/>
      <c r="AL943" s="816"/>
      <c r="AM943" s="81"/>
      <c r="AN943" s="816" t="s">
        <v>404</v>
      </c>
      <c r="AO943" s="816"/>
      <c r="AP943" s="816"/>
      <c r="AQ943" s="816"/>
      <c r="AR943" s="816"/>
      <c r="AS943" s="816"/>
      <c r="AT943" s="81"/>
      <c r="AU943" s="430"/>
      <c r="AV943" s="816" t="s">
        <v>56</v>
      </c>
      <c r="AW943" s="816"/>
      <c r="AX943" s="816"/>
      <c r="AY943" s="816"/>
      <c r="AZ943" s="816"/>
      <c r="BA943" s="816"/>
      <c r="BB943" s="81"/>
      <c r="BC943" s="816" t="s">
        <v>404</v>
      </c>
      <c r="BD943" s="816"/>
      <c r="BE943" s="816"/>
      <c r="BF943" s="816"/>
      <c r="BG943" s="816"/>
      <c r="BH943" s="816"/>
      <c r="BI943" s="81"/>
      <c r="BJ943" s="81"/>
      <c r="BK943" s="81"/>
      <c r="BR943" s="2"/>
      <c r="BS943" s="2"/>
      <c r="BT943" s="2"/>
      <c r="BU943" s="2"/>
      <c r="BV943" s="2"/>
      <c r="BW943" s="2"/>
      <c r="BX943" s="2"/>
      <c r="BY943" s="2"/>
      <c r="BZ943" s="2"/>
      <c r="CA943" s="2"/>
      <c r="CB943" s="2"/>
      <c r="CC943" s="2"/>
      <c r="CD943" s="2"/>
      <c r="CE943" s="2"/>
      <c r="CF943" s="2"/>
      <c r="CG943" s="2"/>
      <c r="CH943" s="2"/>
      <c r="CI943" s="2"/>
      <c r="CJ943" s="2"/>
      <c r="CK943" s="2"/>
      <c r="CL943" s="2"/>
      <c r="CM943" s="2"/>
      <c r="CN943" s="2"/>
      <c r="CO943" s="2"/>
      <c r="CP943" s="2"/>
      <c r="CQ943" s="2"/>
      <c r="CR943" s="2"/>
      <c r="CS943" s="2"/>
      <c r="CT943" s="2"/>
      <c r="CU943" s="2"/>
      <c r="CV943" s="2"/>
      <c r="CW943" s="2"/>
      <c r="CX943" s="2"/>
      <c r="CY943" s="2"/>
      <c r="CZ943" s="2"/>
      <c r="DA943" s="2"/>
      <c r="DB943" s="2"/>
      <c r="DC943" s="2"/>
      <c r="DD943" s="2"/>
      <c r="DE943" s="2"/>
      <c r="DF943" s="2"/>
      <c r="DG943" s="2"/>
      <c r="DH943" s="2"/>
      <c r="DI943" s="2"/>
      <c r="DJ943" s="2"/>
      <c r="DK943" s="2"/>
      <c r="DL943" s="2"/>
      <c r="DM943" s="2"/>
      <c r="DN943" s="2"/>
      <c r="DO943" s="2"/>
      <c r="DP943" s="2"/>
      <c r="DQ943" s="2"/>
      <c r="DR943" s="2"/>
      <c r="DS943" s="2"/>
      <c r="DT943" s="2"/>
      <c r="DU943" s="2"/>
      <c r="DV943" s="2"/>
      <c r="DW943" s="2"/>
      <c r="DX943" s="2"/>
      <c r="DY943" s="2"/>
      <c r="DZ943" s="2"/>
      <c r="EA943" s="2"/>
      <c r="EB943" s="2"/>
      <c r="EC943" s="2"/>
      <c r="ED943" s="2"/>
      <c r="EE943" s="2"/>
      <c r="EF943" s="2"/>
      <c r="EG943" s="2"/>
      <c r="EH943" s="2"/>
      <c r="EI943" s="2"/>
      <c r="EJ943" s="2"/>
      <c r="EK943" s="2"/>
      <c r="EL943" s="2"/>
      <c r="EM943" s="2"/>
      <c r="EN943" s="2"/>
      <c r="EO943" s="2"/>
      <c r="EP943" s="2"/>
      <c r="EQ943" s="2"/>
      <c r="ER943" s="2"/>
      <c r="ES943" s="2"/>
      <c r="ET943" s="2"/>
      <c r="EU943" s="2"/>
      <c r="EV943" s="2"/>
      <c r="EW943" s="2"/>
      <c r="EX943" s="2"/>
      <c r="EY943" s="2"/>
      <c r="EZ943" s="2"/>
      <c r="FA943" s="2"/>
      <c r="FB943" s="2"/>
      <c r="FC943" s="2"/>
      <c r="FD943" s="2"/>
      <c r="FE943" s="2"/>
      <c r="FF943" s="2"/>
      <c r="FG943" s="2"/>
      <c r="FH943" s="2"/>
      <c r="FI943" s="2"/>
      <c r="FJ943" s="2"/>
      <c r="FK943" s="2"/>
      <c r="FL943" s="2"/>
      <c r="FM943" s="2"/>
      <c r="FN943" s="2"/>
      <c r="FO943" s="2"/>
      <c r="FP943" s="2"/>
      <c r="FQ943" s="2"/>
      <c r="FR943" s="2"/>
      <c r="FS943" s="2"/>
      <c r="FT943" s="2"/>
      <c r="FU943" s="2"/>
      <c r="FV943" s="2"/>
      <c r="FW943" s="2"/>
      <c r="FX943" s="2"/>
      <c r="FY943" s="2"/>
      <c r="FZ943" s="2"/>
      <c r="GA943" s="2"/>
      <c r="GB943" s="2"/>
      <c r="GC943" s="2"/>
      <c r="GD943" s="2"/>
      <c r="GE943" s="2"/>
      <c r="GF943" s="2"/>
      <c r="GG943" s="2"/>
      <c r="GH943" s="2"/>
      <c r="GI943" s="2"/>
      <c r="GJ943" s="2"/>
      <c r="GK943" s="2"/>
      <c r="GL943" s="2"/>
      <c r="GM943" s="2"/>
      <c r="GN943" s="2"/>
      <c r="GO943" s="2"/>
      <c r="GP943" s="2"/>
    </row>
    <row r="944" spans="6:198" s="1" customFormat="1" ht="12.75" customHeight="1">
      <c r="F944" s="81"/>
      <c r="G944" s="81"/>
      <c r="H944" s="81"/>
      <c r="I944" s="81" t="s">
        <v>405</v>
      </c>
      <c r="J944" s="81"/>
      <c r="K944" s="81"/>
      <c r="L944" s="81"/>
      <c r="M944" s="81"/>
      <c r="N944" s="81"/>
      <c r="O944" s="81"/>
      <c r="P944" s="81"/>
      <c r="Q944" s="81"/>
      <c r="R944" s="81"/>
      <c r="S944" s="81"/>
      <c r="T944" s="81"/>
      <c r="U944" s="81"/>
      <c r="V944" s="81"/>
      <c r="W944" s="81"/>
      <c r="X944" s="81"/>
      <c r="Y944" s="81"/>
      <c r="Z944" s="81"/>
      <c r="AA944" s="81"/>
      <c r="AB944" s="81"/>
      <c r="AC944" s="81"/>
      <c r="AD944" s="81"/>
      <c r="AE944" s="81"/>
      <c r="AF944" s="81"/>
      <c r="AG944" s="821">
        <f>'[1]Summary &amp; Aggregate Data'!$C$54</f>
        <v>0</v>
      </c>
      <c r="AH944" s="821"/>
      <c r="AI944" s="821"/>
      <c r="AJ944" s="821"/>
      <c r="AK944" s="821"/>
      <c r="AL944" s="821"/>
      <c r="AM944" s="432"/>
      <c r="AN944" s="821">
        <f>'[1]Summary &amp; Aggregate Data'!$D$54</f>
        <v>0</v>
      </c>
      <c r="AO944" s="821"/>
      <c r="AP944" s="821"/>
      <c r="AQ944" s="821"/>
      <c r="AR944" s="821"/>
      <c r="AS944" s="821"/>
      <c r="AT944" s="432"/>
      <c r="AU944" s="801">
        <f>[1]Input!$C$348</f>
        <v>0</v>
      </c>
      <c r="AV944" s="801"/>
      <c r="AW944" s="801"/>
      <c r="AX944" s="801"/>
      <c r="AY944" s="801"/>
      <c r="AZ944" s="801"/>
      <c r="BA944" s="801"/>
      <c r="BB944" s="801">
        <f>[1]Input!$C$349</f>
        <v>0</v>
      </c>
      <c r="BC944" s="801"/>
      <c r="BD944" s="801"/>
      <c r="BE944" s="801"/>
      <c r="BF944" s="801"/>
      <c r="BG944" s="801"/>
      <c r="BH944" s="801"/>
      <c r="BI944" s="81"/>
      <c r="BJ944" s="81"/>
      <c r="BK944" s="81"/>
      <c r="BR944" s="2"/>
      <c r="BS944" s="2"/>
      <c r="BT944" s="2"/>
      <c r="BU944" s="2"/>
      <c r="BV944" s="2"/>
      <c r="BW944" s="2"/>
      <c r="BX944" s="2"/>
      <c r="BY944" s="2"/>
      <c r="BZ944" s="2"/>
      <c r="CA944" s="2"/>
      <c r="CB944" s="2"/>
      <c r="CC944" s="2"/>
      <c r="CD944" s="2"/>
      <c r="CE944" s="2"/>
      <c r="CF944" s="2"/>
      <c r="CG944" s="2"/>
      <c r="CH944" s="2"/>
      <c r="CI944" s="2"/>
      <c r="CJ944" s="2"/>
      <c r="CK944" s="2"/>
      <c r="CL944" s="2"/>
      <c r="CM944" s="2"/>
      <c r="CN944" s="2"/>
      <c r="CO944" s="2"/>
      <c r="CP944" s="2"/>
      <c r="CQ944" s="2"/>
      <c r="CR944" s="2"/>
      <c r="CS944" s="2"/>
      <c r="CT944" s="2"/>
      <c r="CU944" s="2"/>
      <c r="CV944" s="2"/>
      <c r="CW944" s="2"/>
      <c r="CX944" s="2"/>
      <c r="CY944" s="2"/>
      <c r="CZ944" s="2"/>
      <c r="DA944" s="2"/>
      <c r="DB944" s="2"/>
      <c r="DC944" s="2"/>
      <c r="DD944" s="2"/>
      <c r="DE944" s="2"/>
      <c r="DF944" s="2"/>
      <c r="DG944" s="2"/>
      <c r="DH944" s="2"/>
      <c r="DI944" s="2"/>
      <c r="DJ944" s="2"/>
      <c r="DK944" s="2"/>
      <c r="DL944" s="2"/>
      <c r="DM944" s="2"/>
      <c r="DN944" s="2"/>
      <c r="DO944" s="2"/>
      <c r="DP944" s="2"/>
      <c r="DQ944" s="2"/>
      <c r="DR944" s="2"/>
      <c r="DS944" s="2"/>
      <c r="DT944" s="2"/>
      <c r="DU944" s="2"/>
      <c r="DV944" s="2"/>
      <c r="DW944" s="2"/>
      <c r="DX944" s="2"/>
      <c r="DY944" s="2"/>
      <c r="DZ944" s="2"/>
      <c r="EA944" s="2"/>
      <c r="EB944" s="2"/>
      <c r="EC944" s="2"/>
      <c r="ED944" s="2"/>
      <c r="EE944" s="2"/>
      <c r="EF944" s="2"/>
      <c r="EG944" s="2"/>
      <c r="EH944" s="2"/>
      <c r="EI944" s="2"/>
      <c r="EJ944" s="2"/>
      <c r="EK944" s="2"/>
      <c r="EL944" s="2"/>
      <c r="EM944" s="2"/>
      <c r="EN944" s="2"/>
      <c r="EO944" s="2"/>
      <c r="EP944" s="2"/>
      <c r="EQ944" s="2"/>
      <c r="ER944" s="2"/>
      <c r="ES944" s="2"/>
      <c r="ET944" s="2"/>
      <c r="EU944" s="2"/>
      <c r="EV944" s="2"/>
      <c r="EW944" s="2"/>
      <c r="EX944" s="2"/>
      <c r="EY944" s="2"/>
      <c r="EZ944" s="2"/>
      <c r="FA944" s="2"/>
      <c r="FB944" s="2"/>
      <c r="FC944" s="2"/>
      <c r="FD944" s="2"/>
      <c r="FE944" s="2"/>
      <c r="FF944" s="2"/>
      <c r="FG944" s="2"/>
      <c r="FH944" s="2"/>
      <c r="FI944" s="2"/>
      <c r="FJ944" s="2"/>
      <c r="FK944" s="2"/>
      <c r="FL944" s="2"/>
      <c r="FM944" s="2"/>
      <c r="FN944" s="2"/>
      <c r="FO944" s="2"/>
      <c r="FP944" s="2"/>
      <c r="FQ944" s="2"/>
      <c r="FR944" s="2"/>
      <c r="FS944" s="2"/>
      <c r="FT944" s="2"/>
      <c r="FU944" s="2"/>
      <c r="FV944" s="2"/>
      <c r="FW944" s="2"/>
      <c r="FX944" s="2"/>
      <c r="FY944" s="2"/>
      <c r="FZ944" s="2"/>
      <c r="GA944" s="2"/>
      <c r="GB944" s="2"/>
      <c r="GC944" s="2"/>
      <c r="GD944" s="2"/>
      <c r="GE944" s="2"/>
      <c r="GF944" s="2"/>
      <c r="GG944" s="2"/>
      <c r="GH944" s="2"/>
      <c r="GI944" s="2"/>
      <c r="GJ944" s="2"/>
      <c r="GK944" s="2"/>
      <c r="GL944" s="2"/>
      <c r="GM944" s="2"/>
      <c r="GN944" s="2"/>
      <c r="GO944" s="2"/>
      <c r="GP944" s="2"/>
    </row>
    <row r="945" spans="6:198" s="1" customFormat="1" ht="12.75" customHeight="1">
      <c r="F945" s="81"/>
      <c r="G945" s="81"/>
      <c r="H945" s="81"/>
      <c r="I945" s="81" t="s">
        <v>406</v>
      </c>
      <c r="J945" s="81"/>
      <c r="K945" s="81"/>
      <c r="L945" s="81"/>
      <c r="M945" s="81"/>
      <c r="N945" s="81"/>
      <c r="O945" s="81"/>
      <c r="P945" s="81"/>
      <c r="Q945" s="81"/>
      <c r="R945" s="81"/>
      <c r="S945" s="81"/>
      <c r="T945" s="81"/>
      <c r="U945" s="81"/>
      <c r="V945" s="81"/>
      <c r="W945" s="81"/>
      <c r="X945" s="81"/>
      <c r="Y945" s="81"/>
      <c r="Z945" s="81"/>
      <c r="AA945" s="81"/>
      <c r="AB945" s="81"/>
      <c r="AC945" s="81"/>
      <c r="AD945" s="81"/>
      <c r="AE945" s="81"/>
      <c r="AF945" s="81"/>
      <c r="AG945" s="774">
        <f>'[1]Summary &amp; Aggregate Data'!$C$55</f>
        <v>0</v>
      </c>
      <c r="AH945" s="774"/>
      <c r="AI945" s="774"/>
      <c r="AJ945" s="774"/>
      <c r="AK945" s="774"/>
      <c r="AL945" s="774"/>
      <c r="AM945" s="445"/>
      <c r="AN945" s="774">
        <f>'[1]Summary &amp; Aggregate Data'!$D$55</f>
        <v>0</v>
      </c>
      <c r="AO945" s="774"/>
      <c r="AP945" s="774"/>
      <c r="AQ945" s="774"/>
      <c r="AR945" s="774"/>
      <c r="AS945" s="774"/>
      <c r="AT945" s="445"/>
      <c r="AU945" s="774">
        <f>[1]Input!$C$350</f>
        <v>0</v>
      </c>
      <c r="AV945" s="774"/>
      <c r="AW945" s="774"/>
      <c r="AX945" s="774"/>
      <c r="AY945" s="774"/>
      <c r="AZ945" s="774"/>
      <c r="BA945" s="774"/>
      <c r="BB945" s="774">
        <f>[1]Input!$C$351</f>
        <v>0</v>
      </c>
      <c r="BC945" s="774"/>
      <c r="BD945" s="774"/>
      <c r="BE945" s="774"/>
      <c r="BF945" s="774"/>
      <c r="BG945" s="774"/>
      <c r="BH945" s="774"/>
      <c r="BI945" s="81"/>
      <c r="BJ945" s="81"/>
      <c r="BK945" s="81"/>
      <c r="BR945" s="2"/>
      <c r="BS945" s="2"/>
      <c r="BT945" s="2"/>
      <c r="BU945" s="2"/>
      <c r="BV945" s="2"/>
      <c r="BW945" s="2"/>
      <c r="BX945" s="2"/>
      <c r="BY945" s="2"/>
      <c r="BZ945" s="2"/>
      <c r="CA945" s="2"/>
      <c r="CB945" s="2"/>
      <c r="CC945" s="2"/>
      <c r="CD945" s="2"/>
      <c r="CE945" s="2"/>
      <c r="CF945" s="2"/>
      <c r="CG945" s="2"/>
      <c r="CH945" s="2"/>
      <c r="CI945" s="2"/>
      <c r="CJ945" s="2"/>
      <c r="CK945" s="2"/>
      <c r="CL945" s="2"/>
      <c r="CM945" s="2"/>
      <c r="CN945" s="2"/>
      <c r="CO945" s="2"/>
      <c r="CP945" s="2"/>
      <c r="CQ945" s="2"/>
      <c r="CR945" s="2"/>
      <c r="CS945" s="2"/>
      <c r="CT945" s="2"/>
      <c r="CU945" s="2"/>
      <c r="CV945" s="2"/>
      <c r="CW945" s="2"/>
      <c r="CX945" s="2"/>
      <c r="CY945" s="2"/>
      <c r="CZ945" s="2"/>
      <c r="DA945" s="2"/>
      <c r="DB945" s="2"/>
      <c r="DC945" s="2"/>
      <c r="DD945" s="2"/>
      <c r="DE945" s="2"/>
      <c r="DF945" s="2"/>
      <c r="DG945" s="2"/>
      <c r="DH945" s="2"/>
      <c r="DI945" s="2"/>
      <c r="DJ945" s="2"/>
      <c r="DK945" s="2"/>
      <c r="DL945" s="2"/>
      <c r="DM945" s="2"/>
      <c r="DN945" s="2"/>
      <c r="DO945" s="2"/>
      <c r="DP945" s="2"/>
      <c r="DQ945" s="2"/>
      <c r="DR945" s="2"/>
      <c r="DS945" s="2"/>
      <c r="DT945" s="2"/>
      <c r="DU945" s="2"/>
      <c r="DV945" s="2"/>
      <c r="DW945" s="2"/>
      <c r="DX945" s="2"/>
      <c r="DY945" s="2"/>
      <c r="DZ945" s="2"/>
      <c r="EA945" s="2"/>
      <c r="EB945" s="2"/>
      <c r="EC945" s="2"/>
      <c r="ED945" s="2"/>
      <c r="EE945" s="2"/>
      <c r="EF945" s="2"/>
      <c r="EG945" s="2"/>
      <c r="EH945" s="2"/>
      <c r="EI945" s="2"/>
      <c r="EJ945" s="2"/>
      <c r="EK945" s="2"/>
      <c r="EL945" s="2"/>
      <c r="EM945" s="2"/>
      <c r="EN945" s="2"/>
      <c r="EO945" s="2"/>
      <c r="EP945" s="2"/>
      <c r="EQ945" s="2"/>
      <c r="ER945" s="2"/>
      <c r="ES945" s="2"/>
      <c r="ET945" s="2"/>
      <c r="EU945" s="2"/>
      <c r="EV945" s="2"/>
      <c r="EW945" s="2"/>
      <c r="EX945" s="2"/>
      <c r="EY945" s="2"/>
      <c r="EZ945" s="2"/>
      <c r="FA945" s="2"/>
      <c r="FB945" s="2"/>
      <c r="FC945" s="2"/>
      <c r="FD945" s="2"/>
      <c r="FE945" s="2"/>
      <c r="FF945" s="2"/>
      <c r="FG945" s="2"/>
      <c r="FH945" s="2"/>
      <c r="FI945" s="2"/>
      <c r="FJ945" s="2"/>
      <c r="FK945" s="2"/>
      <c r="FL945" s="2"/>
      <c r="FM945" s="2"/>
      <c r="FN945" s="2"/>
      <c r="FO945" s="2"/>
      <c r="FP945" s="2"/>
      <c r="FQ945" s="2"/>
      <c r="FR945" s="2"/>
      <c r="FS945" s="2"/>
      <c r="FT945" s="2"/>
      <c r="FU945" s="2"/>
      <c r="FV945" s="2"/>
      <c r="FW945" s="2"/>
      <c r="FX945" s="2"/>
      <c r="FY945" s="2"/>
      <c r="FZ945" s="2"/>
      <c r="GA945" s="2"/>
      <c r="GB945" s="2"/>
      <c r="GC945" s="2"/>
      <c r="GD945" s="2"/>
      <c r="GE945" s="2"/>
      <c r="GF945" s="2"/>
      <c r="GG945" s="2"/>
      <c r="GH945" s="2"/>
      <c r="GI945" s="2"/>
      <c r="GJ945" s="2"/>
      <c r="GK945" s="2"/>
      <c r="GL945" s="2"/>
      <c r="GM945" s="2"/>
      <c r="GN945" s="2"/>
      <c r="GO945" s="2"/>
      <c r="GP945" s="2"/>
    </row>
    <row r="946" spans="6:198" s="1" customFormat="1" ht="12.75" customHeight="1">
      <c r="F946" s="81"/>
      <c r="G946" s="81"/>
      <c r="H946" s="81"/>
      <c r="I946" s="81" t="s">
        <v>407</v>
      </c>
      <c r="J946" s="81"/>
      <c r="K946" s="81"/>
      <c r="L946" s="81"/>
      <c r="M946" s="81"/>
      <c r="N946" s="81"/>
      <c r="O946" s="81"/>
      <c r="P946" s="81"/>
      <c r="Q946" s="81"/>
      <c r="R946" s="81"/>
      <c r="S946" s="81"/>
      <c r="T946" s="81"/>
      <c r="U946" s="81"/>
      <c r="V946" s="81"/>
      <c r="W946" s="81"/>
      <c r="X946" s="81"/>
      <c r="Y946" s="81"/>
      <c r="Z946" s="81"/>
      <c r="AA946" s="81"/>
      <c r="AB946" s="81"/>
      <c r="AC946" s="81"/>
      <c r="AD946" s="81"/>
      <c r="AE946" s="81"/>
      <c r="AF946" s="81"/>
      <c r="AG946" s="774">
        <f>'[1]Summary &amp; Aggregate Data'!$C$56</f>
        <v>0</v>
      </c>
      <c r="AH946" s="774"/>
      <c r="AI946" s="774"/>
      <c r="AJ946" s="774"/>
      <c r="AK946" s="774"/>
      <c r="AL946" s="774"/>
      <c r="AM946" s="445"/>
      <c r="AN946" s="774">
        <f>'[1]Summary &amp; Aggregate Data'!$D$56</f>
        <v>0</v>
      </c>
      <c r="AO946" s="774"/>
      <c r="AP946" s="774"/>
      <c r="AQ946" s="774"/>
      <c r="AR946" s="774"/>
      <c r="AS946" s="774"/>
      <c r="AT946" s="445"/>
      <c r="AU946" s="774">
        <f>[1]Input!$C$352</f>
        <v>0</v>
      </c>
      <c r="AV946" s="774"/>
      <c r="AW946" s="774"/>
      <c r="AX946" s="774"/>
      <c r="AY946" s="774"/>
      <c r="AZ946" s="774"/>
      <c r="BA946" s="774"/>
      <c r="BB946" s="774">
        <f>[1]Input!$C$353</f>
        <v>0</v>
      </c>
      <c r="BC946" s="774"/>
      <c r="BD946" s="774"/>
      <c r="BE946" s="774"/>
      <c r="BF946" s="774"/>
      <c r="BG946" s="774"/>
      <c r="BH946" s="774"/>
      <c r="BI946" s="81"/>
      <c r="BJ946" s="81"/>
      <c r="BK946" s="81"/>
      <c r="BR946" s="2"/>
      <c r="BS946" s="2"/>
      <c r="BT946" s="2"/>
      <c r="BU946" s="2"/>
      <c r="BV946" s="2"/>
      <c r="BW946" s="2"/>
      <c r="BX946" s="2"/>
      <c r="BY946" s="2"/>
      <c r="BZ946" s="2"/>
      <c r="CA946" s="2"/>
      <c r="CB946" s="2"/>
      <c r="CC946" s="2"/>
      <c r="CD946" s="2"/>
      <c r="CE946" s="2"/>
      <c r="CF946" s="2"/>
      <c r="CG946" s="2"/>
      <c r="CH946" s="2"/>
      <c r="CI946" s="2"/>
      <c r="CJ946" s="2"/>
      <c r="CK946" s="2"/>
      <c r="CL946" s="2"/>
      <c r="CM946" s="2"/>
      <c r="CN946" s="2"/>
      <c r="CO946" s="2"/>
      <c r="CP946" s="2"/>
      <c r="CQ946" s="2"/>
      <c r="CR946" s="2"/>
      <c r="CS946" s="2"/>
      <c r="CT946" s="2"/>
      <c r="CU946" s="2"/>
      <c r="CV946" s="2"/>
      <c r="CW946" s="2"/>
      <c r="CX946" s="2"/>
      <c r="CY946" s="2"/>
      <c r="CZ946" s="2"/>
      <c r="DA946" s="2"/>
      <c r="DB946" s="2"/>
      <c r="DC946" s="2"/>
      <c r="DD946" s="2"/>
      <c r="DE946" s="2"/>
      <c r="DF946" s="2"/>
      <c r="DG946" s="2"/>
      <c r="DH946" s="2"/>
      <c r="DI946" s="2"/>
      <c r="DJ946" s="2"/>
      <c r="DK946" s="2"/>
      <c r="DL946" s="2"/>
      <c r="DM946" s="2"/>
      <c r="DN946" s="2"/>
      <c r="DO946" s="2"/>
      <c r="DP946" s="2"/>
      <c r="DQ946" s="2"/>
      <c r="DR946" s="2"/>
      <c r="DS946" s="2"/>
      <c r="DT946" s="2"/>
      <c r="DU946" s="2"/>
      <c r="DV946" s="2"/>
      <c r="DW946" s="2"/>
      <c r="DX946" s="2"/>
      <c r="DY946" s="2"/>
      <c r="DZ946" s="2"/>
      <c r="EA946" s="2"/>
      <c r="EB946" s="2"/>
      <c r="EC946" s="2"/>
      <c r="ED946" s="2"/>
      <c r="EE946" s="2"/>
      <c r="EF946" s="2"/>
      <c r="EG946" s="2"/>
      <c r="EH946" s="2"/>
      <c r="EI946" s="2"/>
      <c r="EJ946" s="2"/>
      <c r="EK946" s="2"/>
      <c r="EL946" s="2"/>
      <c r="EM946" s="2"/>
      <c r="EN946" s="2"/>
      <c r="EO946" s="2"/>
      <c r="EP946" s="2"/>
      <c r="EQ946" s="2"/>
      <c r="ER946" s="2"/>
      <c r="ES946" s="2"/>
      <c r="ET946" s="2"/>
      <c r="EU946" s="2"/>
      <c r="EV946" s="2"/>
      <c r="EW946" s="2"/>
      <c r="EX946" s="2"/>
      <c r="EY946" s="2"/>
      <c r="EZ946" s="2"/>
      <c r="FA946" s="2"/>
      <c r="FB946" s="2"/>
      <c r="FC946" s="2"/>
      <c r="FD946" s="2"/>
      <c r="FE946" s="2"/>
      <c r="FF946" s="2"/>
      <c r="FG946" s="2"/>
      <c r="FH946" s="2"/>
      <c r="FI946" s="2"/>
      <c r="FJ946" s="2"/>
      <c r="FK946" s="2"/>
      <c r="FL946" s="2"/>
      <c r="FM946" s="2"/>
      <c r="FN946" s="2"/>
      <c r="FO946" s="2"/>
      <c r="FP946" s="2"/>
      <c r="FQ946" s="2"/>
      <c r="FR946" s="2"/>
      <c r="FS946" s="2"/>
      <c r="FT946" s="2"/>
      <c r="FU946" s="2"/>
      <c r="FV946" s="2"/>
      <c r="FW946" s="2"/>
      <c r="FX946" s="2"/>
      <c r="FY946" s="2"/>
      <c r="FZ946" s="2"/>
      <c r="GA946" s="2"/>
      <c r="GB946" s="2"/>
      <c r="GC946" s="2"/>
      <c r="GD946" s="2"/>
      <c r="GE946" s="2"/>
      <c r="GF946" s="2"/>
      <c r="GG946" s="2"/>
      <c r="GH946" s="2"/>
      <c r="GI946" s="2"/>
      <c r="GJ946" s="2"/>
      <c r="GK946" s="2"/>
      <c r="GL946" s="2"/>
      <c r="GM946" s="2"/>
      <c r="GN946" s="2"/>
      <c r="GO946" s="2"/>
      <c r="GP946" s="2"/>
    </row>
    <row r="947" spans="6:198" s="1" customFormat="1" ht="12.75" customHeight="1">
      <c r="F947" s="81"/>
      <c r="G947" s="81"/>
      <c r="H947" s="81"/>
      <c r="I947" s="81" t="s">
        <v>408</v>
      </c>
      <c r="J947" s="9"/>
      <c r="K947" s="9"/>
      <c r="L947" s="9"/>
      <c r="M947" s="9"/>
      <c r="N947" s="9"/>
      <c r="O947" s="9"/>
      <c r="P947" s="9"/>
      <c r="Q947" s="9"/>
      <c r="R947" s="9"/>
      <c r="S947" s="9"/>
      <c r="T947" s="9"/>
      <c r="U947" s="9"/>
      <c r="V947" s="9"/>
      <c r="W947" s="9"/>
      <c r="X947" s="9"/>
      <c r="Y947" s="9"/>
      <c r="Z947" s="9"/>
      <c r="AA947" s="9"/>
      <c r="AB947" s="9"/>
      <c r="AC947" s="9"/>
      <c r="AD947" s="9"/>
      <c r="AE947" s="9"/>
      <c r="AF947" s="9"/>
      <c r="AG947" s="801">
        <f>'[1]Summary &amp; Aggregate Data'!$C$57</f>
        <v>0</v>
      </c>
      <c r="AH947" s="801"/>
      <c r="AI947" s="801"/>
      <c r="AJ947" s="801"/>
      <c r="AK947" s="801"/>
      <c r="AL947" s="801"/>
      <c r="AM947" s="446"/>
      <c r="AN947" s="801">
        <f>'[1]Summary &amp; Aggregate Data'!$D$57</f>
        <v>0</v>
      </c>
      <c r="AO947" s="801"/>
      <c r="AP947" s="801"/>
      <c r="AQ947" s="801"/>
      <c r="AR947" s="801"/>
      <c r="AS947" s="801"/>
      <c r="AT947" s="446"/>
      <c r="AU947" s="801">
        <f>[1]Input!$C$354</f>
        <v>0</v>
      </c>
      <c r="AV947" s="801"/>
      <c r="AW947" s="801"/>
      <c r="AX947" s="801"/>
      <c r="AY947" s="801"/>
      <c r="AZ947" s="801"/>
      <c r="BA947" s="801"/>
      <c r="BB947" s="801">
        <f>[1]Input!$C$355</f>
        <v>0</v>
      </c>
      <c r="BC947" s="801"/>
      <c r="BD947" s="801"/>
      <c r="BE947" s="801"/>
      <c r="BF947" s="801"/>
      <c r="BG947" s="801"/>
      <c r="BH947" s="801"/>
      <c r="BI947" s="81"/>
      <c r="BJ947" s="81"/>
      <c r="BK947" s="81"/>
      <c r="BR947" s="2"/>
      <c r="BS947" s="2"/>
      <c r="BT947" s="2"/>
      <c r="BU947" s="2"/>
      <c r="BV947" s="2"/>
      <c r="BW947" s="2"/>
      <c r="BX947" s="2"/>
      <c r="BY947" s="2"/>
      <c r="BZ947" s="2"/>
      <c r="CA947" s="2"/>
      <c r="CB947" s="2"/>
      <c r="CC947" s="2"/>
      <c r="CD947" s="2"/>
      <c r="CE947" s="2"/>
      <c r="CF947" s="2"/>
      <c r="CG947" s="2"/>
      <c r="CH947" s="2"/>
      <c r="CI947" s="2"/>
      <c r="CJ947" s="2"/>
      <c r="CK947" s="2"/>
      <c r="CL947" s="2"/>
      <c r="CM947" s="2"/>
      <c r="CN947" s="2"/>
      <c r="CO947" s="2"/>
      <c r="CP947" s="2"/>
      <c r="CQ947" s="2"/>
      <c r="CR947" s="2"/>
      <c r="CS947" s="2"/>
      <c r="CT947" s="2"/>
      <c r="CU947" s="2"/>
      <c r="CV947" s="2"/>
      <c r="CW947" s="2"/>
      <c r="CX947" s="2"/>
      <c r="CY947" s="2"/>
      <c r="CZ947" s="2"/>
      <c r="DA947" s="2"/>
      <c r="DB947" s="2"/>
      <c r="DC947" s="2"/>
      <c r="DD947" s="2"/>
      <c r="DE947" s="2"/>
      <c r="DF947" s="2"/>
      <c r="DG947" s="2"/>
      <c r="DH947" s="2"/>
      <c r="DI947" s="2"/>
      <c r="DJ947" s="2"/>
      <c r="DK947" s="2"/>
      <c r="DL947" s="2"/>
      <c r="DM947" s="2"/>
      <c r="DN947" s="2"/>
      <c r="DO947" s="2"/>
      <c r="DP947" s="2"/>
      <c r="DQ947" s="2"/>
      <c r="DR947" s="2"/>
      <c r="DS947" s="2"/>
      <c r="DT947" s="2"/>
      <c r="DU947" s="2"/>
      <c r="DV947" s="2"/>
      <c r="DW947" s="2"/>
      <c r="DX947" s="2"/>
      <c r="DY947" s="2"/>
      <c r="DZ947" s="2"/>
      <c r="EA947" s="2"/>
      <c r="EB947" s="2"/>
      <c r="EC947" s="2"/>
      <c r="ED947" s="2"/>
      <c r="EE947" s="2"/>
      <c r="EF947" s="2"/>
      <c r="EG947" s="2"/>
      <c r="EH947" s="2"/>
      <c r="EI947" s="2"/>
      <c r="EJ947" s="2"/>
      <c r="EK947" s="2"/>
      <c r="EL947" s="2"/>
      <c r="EM947" s="2"/>
      <c r="EN947" s="2"/>
      <c r="EO947" s="2"/>
      <c r="EP947" s="2"/>
      <c r="EQ947" s="2"/>
      <c r="ER947" s="2"/>
      <c r="ES947" s="2"/>
      <c r="ET947" s="2"/>
      <c r="EU947" s="2"/>
      <c r="EV947" s="2"/>
      <c r="EW947" s="2"/>
      <c r="EX947" s="2"/>
      <c r="EY947" s="2"/>
      <c r="EZ947" s="2"/>
      <c r="FA947" s="2"/>
      <c r="FB947" s="2"/>
      <c r="FC947" s="2"/>
      <c r="FD947" s="2"/>
      <c r="FE947" s="2"/>
      <c r="FF947" s="2"/>
      <c r="FG947" s="2"/>
      <c r="FH947" s="2"/>
      <c r="FI947" s="2"/>
      <c r="FJ947" s="2"/>
      <c r="FK947" s="2"/>
      <c r="FL947" s="2"/>
      <c r="FM947" s="2"/>
      <c r="FN947" s="2"/>
      <c r="FO947" s="2"/>
      <c r="FP947" s="2"/>
      <c r="FQ947" s="2"/>
      <c r="FR947" s="2"/>
      <c r="FS947" s="2"/>
      <c r="FT947" s="2"/>
      <c r="FU947" s="2"/>
      <c r="FV947" s="2"/>
      <c r="FW947" s="2"/>
      <c r="FX947" s="2"/>
      <c r="FY947" s="2"/>
      <c r="FZ947" s="2"/>
      <c r="GA947" s="2"/>
      <c r="GB947" s="2"/>
      <c r="GC947" s="2"/>
      <c r="GD947" s="2"/>
      <c r="GE947" s="2"/>
      <c r="GF947" s="2"/>
      <c r="GG947" s="2"/>
      <c r="GH947" s="2"/>
      <c r="GI947" s="2"/>
      <c r="GJ947" s="2"/>
      <c r="GK947" s="2"/>
      <c r="GL947" s="2"/>
      <c r="GM947" s="2"/>
      <c r="GN947" s="2"/>
      <c r="GO947" s="2"/>
      <c r="GP947" s="2"/>
    </row>
    <row r="948" spans="6:198" s="1" customFormat="1" ht="12.75" customHeight="1">
      <c r="F948" s="81"/>
      <c r="G948" s="81"/>
      <c r="H948" s="81"/>
      <c r="I948" s="81" t="s">
        <v>409</v>
      </c>
      <c r="J948" s="9"/>
      <c r="K948" s="9"/>
      <c r="L948" s="9"/>
      <c r="M948" s="9"/>
      <c r="N948" s="9"/>
      <c r="O948" s="9"/>
      <c r="P948" s="9"/>
      <c r="Q948" s="9"/>
      <c r="R948" s="9"/>
      <c r="S948" s="9"/>
      <c r="T948" s="9"/>
      <c r="U948" s="9"/>
      <c r="V948" s="9"/>
      <c r="W948" s="9"/>
      <c r="X948" s="9"/>
      <c r="Y948" s="9"/>
      <c r="Z948" s="9"/>
      <c r="AA948" s="9"/>
      <c r="AB948" s="9"/>
      <c r="AC948" s="9"/>
      <c r="AD948" s="9"/>
      <c r="AE948" s="9"/>
      <c r="AF948" s="9"/>
      <c r="AG948" s="774">
        <f>'[1]Summary &amp; Aggregate Data'!$C$58</f>
        <v>0</v>
      </c>
      <c r="AH948" s="774"/>
      <c r="AI948" s="774"/>
      <c r="AJ948" s="774"/>
      <c r="AK948" s="774"/>
      <c r="AL948" s="774"/>
      <c r="AM948" s="443"/>
      <c r="AN948" s="774">
        <f>'[1]Summary &amp; Aggregate Data'!$D$58</f>
        <v>0</v>
      </c>
      <c r="AO948" s="774"/>
      <c r="AP948" s="774"/>
      <c r="AQ948" s="774"/>
      <c r="AR948" s="774"/>
      <c r="AS948" s="774"/>
      <c r="AT948" s="443"/>
      <c r="AU948" s="774">
        <f>[1]Input!$C$356</f>
        <v>0</v>
      </c>
      <c r="AV948" s="774"/>
      <c r="AW948" s="774"/>
      <c r="AX948" s="774"/>
      <c r="AY948" s="774"/>
      <c r="AZ948" s="774"/>
      <c r="BA948" s="774"/>
      <c r="BB948" s="774">
        <f>[1]Input!$C$357</f>
        <v>0</v>
      </c>
      <c r="BC948" s="774"/>
      <c r="BD948" s="774"/>
      <c r="BE948" s="774"/>
      <c r="BF948" s="774"/>
      <c r="BG948" s="774"/>
      <c r="BH948" s="774"/>
      <c r="BI948" s="81"/>
      <c r="BJ948" s="81"/>
      <c r="BK948" s="81"/>
      <c r="BR948" s="2"/>
      <c r="BS948" s="2"/>
      <c r="BT948" s="2"/>
      <c r="BU948" s="2"/>
      <c r="BV948" s="2"/>
      <c r="BW948" s="2"/>
      <c r="BX948" s="2"/>
      <c r="BY948" s="2"/>
      <c r="BZ948" s="2"/>
      <c r="CA948" s="2"/>
      <c r="CB948" s="2"/>
      <c r="CC948" s="2"/>
      <c r="CD948" s="2"/>
      <c r="CE948" s="2"/>
      <c r="CF948" s="2"/>
      <c r="CG948" s="2"/>
      <c r="CH948" s="2"/>
      <c r="CI948" s="2"/>
      <c r="CJ948" s="2"/>
      <c r="CK948" s="2"/>
      <c r="CL948" s="2"/>
      <c r="CM948" s="2"/>
      <c r="CN948" s="2"/>
      <c r="CO948" s="2"/>
      <c r="CP948" s="2"/>
      <c r="CQ948" s="2"/>
      <c r="CR948" s="2"/>
      <c r="CS948" s="2"/>
      <c r="CT948" s="2"/>
      <c r="CU948" s="2"/>
      <c r="CV948" s="2"/>
      <c r="CW948" s="2"/>
      <c r="CX948" s="2"/>
      <c r="CY948" s="2"/>
      <c r="CZ948" s="2"/>
      <c r="DA948" s="2"/>
      <c r="DB948" s="2"/>
      <c r="DC948" s="2"/>
      <c r="DD948" s="2"/>
      <c r="DE948" s="2"/>
      <c r="DF948" s="2"/>
      <c r="DG948" s="2"/>
      <c r="DH948" s="2"/>
      <c r="DI948" s="2"/>
      <c r="DJ948" s="2"/>
      <c r="DK948" s="2"/>
      <c r="DL948" s="2"/>
      <c r="DM948" s="2"/>
      <c r="DN948" s="2"/>
      <c r="DO948" s="2"/>
      <c r="DP948" s="2"/>
      <c r="DQ948" s="2"/>
      <c r="DR948" s="2"/>
      <c r="DS948" s="2"/>
      <c r="DT948" s="2"/>
      <c r="DU948" s="2"/>
      <c r="DV948" s="2"/>
      <c r="DW948" s="2"/>
      <c r="DX948" s="2"/>
      <c r="DY948" s="2"/>
      <c r="DZ948" s="2"/>
      <c r="EA948" s="2"/>
      <c r="EB948" s="2"/>
      <c r="EC948" s="2"/>
      <c r="ED948" s="2"/>
      <c r="EE948" s="2"/>
      <c r="EF948" s="2"/>
      <c r="EG948" s="2"/>
      <c r="EH948" s="2"/>
      <c r="EI948" s="2"/>
      <c r="EJ948" s="2"/>
      <c r="EK948" s="2"/>
      <c r="EL948" s="2"/>
      <c r="EM948" s="2"/>
      <c r="EN948" s="2"/>
      <c r="EO948" s="2"/>
      <c r="EP948" s="2"/>
      <c r="EQ948" s="2"/>
      <c r="ER948" s="2"/>
      <c r="ES948" s="2"/>
      <c r="ET948" s="2"/>
      <c r="EU948" s="2"/>
      <c r="EV948" s="2"/>
      <c r="EW948" s="2"/>
      <c r="EX948" s="2"/>
      <c r="EY948" s="2"/>
      <c r="EZ948" s="2"/>
      <c r="FA948" s="2"/>
      <c r="FB948" s="2"/>
      <c r="FC948" s="2"/>
      <c r="FD948" s="2"/>
      <c r="FE948" s="2"/>
      <c r="FF948" s="2"/>
      <c r="FG948" s="2"/>
      <c r="FH948" s="2"/>
      <c r="FI948" s="2"/>
      <c r="FJ948" s="2"/>
      <c r="FK948" s="2"/>
      <c r="FL948" s="2"/>
      <c r="FM948" s="2"/>
      <c r="FN948" s="2"/>
      <c r="FO948" s="2"/>
      <c r="FP948" s="2"/>
      <c r="FQ948" s="2"/>
      <c r="FR948" s="2"/>
      <c r="FS948" s="2"/>
      <c r="FT948" s="2"/>
      <c r="FU948" s="2"/>
      <c r="FV948" s="2"/>
      <c r="FW948" s="2"/>
      <c r="FX948" s="2"/>
      <c r="FY948" s="2"/>
      <c r="FZ948" s="2"/>
      <c r="GA948" s="2"/>
      <c r="GB948" s="2"/>
      <c r="GC948" s="2"/>
      <c r="GD948" s="2"/>
      <c r="GE948" s="2"/>
      <c r="GF948" s="2"/>
      <c r="GG948" s="2"/>
      <c r="GH948" s="2"/>
      <c r="GI948" s="2"/>
      <c r="GJ948" s="2"/>
      <c r="GK948" s="2"/>
      <c r="GL948" s="2"/>
      <c r="GM948" s="2"/>
      <c r="GN948" s="2"/>
      <c r="GO948" s="2"/>
      <c r="GP948" s="2"/>
    </row>
    <row r="949" spans="6:198" s="1" customFormat="1" ht="12.75" customHeight="1">
      <c r="F949" s="81"/>
      <c r="G949" s="81"/>
      <c r="H949" s="81"/>
      <c r="I949" s="81" t="s">
        <v>410</v>
      </c>
      <c r="J949" s="9"/>
      <c r="K949" s="9"/>
      <c r="L949" s="9"/>
      <c r="M949" s="9"/>
      <c r="N949" s="9"/>
      <c r="O949" s="9"/>
      <c r="P949" s="9"/>
      <c r="Q949" s="9"/>
      <c r="R949" s="9"/>
      <c r="S949" s="9"/>
      <c r="T949" s="9"/>
      <c r="U949" s="9"/>
      <c r="V949" s="9"/>
      <c r="W949" s="9"/>
      <c r="X949" s="9"/>
      <c r="Y949" s="9"/>
      <c r="Z949" s="9"/>
      <c r="AA949" s="9"/>
      <c r="AB949" s="9"/>
      <c r="AC949" s="9"/>
      <c r="AD949" s="9"/>
      <c r="AE949" s="9"/>
      <c r="AF949" s="9"/>
      <c r="AG949" s="774">
        <f>'[1]Summary &amp; Aggregate Data'!$C$59</f>
        <v>0</v>
      </c>
      <c r="AH949" s="774"/>
      <c r="AI949" s="774"/>
      <c r="AJ949" s="774"/>
      <c r="AK949" s="774"/>
      <c r="AL949" s="774"/>
      <c r="AM949" s="443"/>
      <c r="AN949" s="774">
        <f>'[1]Summary &amp; Aggregate Data'!$D$59</f>
        <v>0</v>
      </c>
      <c r="AO949" s="774"/>
      <c r="AP949" s="774"/>
      <c r="AQ949" s="774"/>
      <c r="AR949" s="774"/>
      <c r="AS949" s="774"/>
      <c r="AT949" s="443"/>
      <c r="AU949" s="774">
        <f>[1]Input!$C$358</f>
        <v>0</v>
      </c>
      <c r="AV949" s="774"/>
      <c r="AW949" s="774"/>
      <c r="AX949" s="774"/>
      <c r="AY949" s="774"/>
      <c r="AZ949" s="774"/>
      <c r="BA949" s="774"/>
      <c r="BB949" s="774">
        <f>[1]Input!$C$359</f>
        <v>0</v>
      </c>
      <c r="BC949" s="774"/>
      <c r="BD949" s="774"/>
      <c r="BE949" s="774"/>
      <c r="BF949" s="774"/>
      <c r="BG949" s="774"/>
      <c r="BH949" s="774"/>
      <c r="BI949" s="81"/>
      <c r="BJ949" s="81"/>
      <c r="BK949" s="81"/>
      <c r="BR949" s="2"/>
      <c r="BS949" s="2"/>
      <c r="BT949" s="2"/>
      <c r="BU949" s="2"/>
      <c r="BV949" s="2"/>
      <c r="BW949" s="2"/>
      <c r="BX949" s="2"/>
      <c r="BY949" s="2"/>
      <c r="BZ949" s="2"/>
      <c r="CA949" s="2"/>
      <c r="CB949" s="2"/>
      <c r="CC949" s="2"/>
      <c r="CD949" s="2"/>
      <c r="CE949" s="2"/>
      <c r="CF949" s="2"/>
      <c r="CG949" s="2"/>
      <c r="CH949" s="2"/>
      <c r="CI949" s="2"/>
      <c r="CJ949" s="2"/>
      <c r="CK949" s="2"/>
      <c r="CL949" s="2"/>
      <c r="CM949" s="2"/>
      <c r="CN949" s="2"/>
      <c r="CO949" s="2"/>
      <c r="CP949" s="2"/>
      <c r="CQ949" s="2"/>
      <c r="CR949" s="2"/>
      <c r="CS949" s="2"/>
      <c r="CT949" s="2"/>
      <c r="CU949" s="2"/>
      <c r="CV949" s="2"/>
      <c r="CW949" s="2"/>
      <c r="CX949" s="2"/>
      <c r="CY949" s="2"/>
      <c r="CZ949" s="2"/>
      <c r="DA949" s="2"/>
      <c r="DB949" s="2"/>
      <c r="DC949" s="2"/>
      <c r="DD949" s="2"/>
      <c r="DE949" s="2"/>
      <c r="DF949" s="2"/>
      <c r="DG949" s="2"/>
      <c r="DH949" s="2"/>
      <c r="DI949" s="2"/>
      <c r="DJ949" s="2"/>
      <c r="DK949" s="2"/>
      <c r="DL949" s="2"/>
      <c r="DM949" s="2"/>
      <c r="DN949" s="2"/>
      <c r="DO949" s="2"/>
      <c r="DP949" s="2"/>
      <c r="DQ949" s="2"/>
      <c r="DR949" s="2"/>
      <c r="DS949" s="2"/>
      <c r="DT949" s="2"/>
      <c r="DU949" s="2"/>
      <c r="DV949" s="2"/>
      <c r="DW949" s="2"/>
      <c r="DX949" s="2"/>
      <c r="DY949" s="2"/>
      <c r="DZ949" s="2"/>
      <c r="EA949" s="2"/>
      <c r="EB949" s="2"/>
      <c r="EC949" s="2"/>
      <c r="ED949" s="2"/>
      <c r="EE949" s="2"/>
      <c r="EF949" s="2"/>
      <c r="EG949" s="2"/>
      <c r="EH949" s="2"/>
      <c r="EI949" s="2"/>
      <c r="EJ949" s="2"/>
      <c r="EK949" s="2"/>
      <c r="EL949" s="2"/>
      <c r="EM949" s="2"/>
      <c r="EN949" s="2"/>
      <c r="EO949" s="2"/>
      <c r="EP949" s="2"/>
      <c r="EQ949" s="2"/>
      <c r="ER949" s="2"/>
      <c r="ES949" s="2"/>
      <c r="ET949" s="2"/>
      <c r="EU949" s="2"/>
      <c r="EV949" s="2"/>
      <c r="EW949" s="2"/>
      <c r="EX949" s="2"/>
      <c r="EY949" s="2"/>
      <c r="EZ949" s="2"/>
      <c r="FA949" s="2"/>
      <c r="FB949" s="2"/>
      <c r="FC949" s="2"/>
      <c r="FD949" s="2"/>
      <c r="FE949" s="2"/>
      <c r="FF949" s="2"/>
      <c r="FG949" s="2"/>
      <c r="FH949" s="2"/>
      <c r="FI949" s="2"/>
      <c r="FJ949" s="2"/>
      <c r="FK949" s="2"/>
      <c r="FL949" s="2"/>
      <c r="FM949" s="2"/>
      <c r="FN949" s="2"/>
      <c r="FO949" s="2"/>
      <c r="FP949" s="2"/>
      <c r="FQ949" s="2"/>
      <c r="FR949" s="2"/>
      <c r="FS949" s="2"/>
      <c r="FT949" s="2"/>
      <c r="FU949" s="2"/>
      <c r="FV949" s="2"/>
      <c r="FW949" s="2"/>
      <c r="FX949" s="2"/>
      <c r="FY949" s="2"/>
      <c r="FZ949" s="2"/>
      <c r="GA949" s="2"/>
      <c r="GB949" s="2"/>
      <c r="GC949" s="2"/>
      <c r="GD949" s="2"/>
      <c r="GE949" s="2"/>
      <c r="GF949" s="2"/>
      <c r="GG949" s="2"/>
      <c r="GH949" s="2"/>
      <c r="GI949" s="2"/>
      <c r="GJ949" s="2"/>
      <c r="GK949" s="2"/>
      <c r="GL949" s="2"/>
      <c r="GM949" s="2"/>
      <c r="GN949" s="2"/>
      <c r="GO949" s="2"/>
      <c r="GP949" s="2"/>
    </row>
    <row r="950" spans="6:198" s="1" customFormat="1" ht="12.75" customHeight="1">
      <c r="F950" s="81"/>
      <c r="G950" s="81"/>
      <c r="H950" s="81"/>
      <c r="I950" s="59" t="s">
        <v>411</v>
      </c>
      <c r="J950" s="81"/>
      <c r="K950" s="81"/>
      <c r="L950" s="81"/>
      <c r="M950" s="81"/>
      <c r="N950" s="81"/>
      <c r="O950" s="81"/>
      <c r="P950" s="81"/>
      <c r="Q950" s="81"/>
      <c r="R950" s="81"/>
      <c r="S950" s="81"/>
      <c r="T950" s="81"/>
      <c r="U950" s="81"/>
      <c r="V950" s="81"/>
      <c r="W950" s="81"/>
      <c r="X950" s="81"/>
      <c r="Y950" s="81"/>
      <c r="Z950" s="81"/>
      <c r="AA950" s="81"/>
      <c r="AB950" s="81"/>
      <c r="AC950" s="81"/>
      <c r="AD950" s="81"/>
      <c r="AE950" s="81"/>
      <c r="AF950" s="81"/>
      <c r="AG950" s="802">
        <f>'[1]Summary &amp; Aggregate Data'!$C$63</f>
        <v>0</v>
      </c>
      <c r="AH950" s="802"/>
      <c r="AI950" s="802"/>
      <c r="AJ950" s="802"/>
      <c r="AK950" s="802"/>
      <c r="AL950" s="802"/>
      <c r="AM950" s="282"/>
      <c r="AN950" s="800"/>
      <c r="AO950" s="800"/>
      <c r="AP950" s="800"/>
      <c r="AQ950" s="800"/>
      <c r="AR950" s="800"/>
      <c r="AS950" s="800"/>
      <c r="AT950" s="282"/>
      <c r="AU950" s="774">
        <f>[1]Input!$C$360</f>
        <v>0</v>
      </c>
      <c r="AV950" s="774"/>
      <c r="AW950" s="774"/>
      <c r="AX950" s="774"/>
      <c r="AY950" s="774"/>
      <c r="AZ950" s="774"/>
      <c r="BA950" s="774"/>
      <c r="BB950" s="800"/>
      <c r="BC950" s="800"/>
      <c r="BD950" s="800"/>
      <c r="BE950" s="800"/>
      <c r="BF950" s="800"/>
      <c r="BG950" s="800"/>
      <c r="BH950" s="800"/>
      <c r="BI950" s="81"/>
      <c r="BJ950" s="81"/>
      <c r="BK950" s="81"/>
      <c r="BR950" s="2"/>
      <c r="BS950" s="2"/>
      <c r="BT950" s="2"/>
      <c r="BU950" s="2"/>
      <c r="BV950" s="2"/>
      <c r="BW950" s="2"/>
      <c r="BX950" s="2"/>
      <c r="BY950" s="2"/>
      <c r="BZ950" s="2"/>
      <c r="CA950" s="2"/>
      <c r="CB950" s="2"/>
      <c r="CC950" s="2"/>
      <c r="CD950" s="2"/>
      <c r="CE950" s="2"/>
      <c r="CF950" s="2"/>
      <c r="CG950" s="2"/>
      <c r="CH950" s="2"/>
      <c r="CI950" s="2"/>
      <c r="CJ950" s="2"/>
      <c r="CK950" s="2"/>
      <c r="CL950" s="2"/>
      <c r="CM950" s="2"/>
      <c r="CN950" s="2"/>
      <c r="CO950" s="2"/>
      <c r="CP950" s="2"/>
      <c r="CQ950" s="2"/>
      <c r="CR950" s="2"/>
      <c r="CS950" s="2"/>
      <c r="CT950" s="2"/>
      <c r="CU950" s="2"/>
      <c r="CV950" s="2"/>
      <c r="CW950" s="2"/>
      <c r="CX950" s="2"/>
      <c r="CY950" s="2"/>
      <c r="CZ950" s="2"/>
      <c r="DA950" s="2"/>
      <c r="DB950" s="2"/>
      <c r="DC950" s="2"/>
      <c r="DD950" s="2"/>
      <c r="DE950" s="2"/>
      <c r="DF950" s="2"/>
      <c r="DG950" s="2"/>
      <c r="DH950" s="2"/>
      <c r="DI950" s="2"/>
      <c r="DJ950" s="2"/>
      <c r="DK950" s="2"/>
      <c r="DL950" s="2"/>
      <c r="DM950" s="2"/>
      <c r="DN950" s="2"/>
      <c r="DO950" s="2"/>
      <c r="DP950" s="2"/>
      <c r="DQ950" s="2"/>
      <c r="DR950" s="2"/>
      <c r="DS950" s="2"/>
      <c r="DT950" s="2"/>
      <c r="DU950" s="2"/>
      <c r="DV950" s="2"/>
      <c r="DW950" s="2"/>
      <c r="DX950" s="2"/>
      <c r="DY950" s="2"/>
      <c r="DZ950" s="2"/>
      <c r="EA950" s="2"/>
      <c r="EB950" s="2"/>
      <c r="EC950" s="2"/>
      <c r="ED950" s="2"/>
      <c r="EE950" s="2"/>
      <c r="EF950" s="2"/>
      <c r="EG950" s="2"/>
      <c r="EH950" s="2"/>
      <c r="EI950" s="2"/>
      <c r="EJ950" s="2"/>
      <c r="EK950" s="2"/>
      <c r="EL950" s="2"/>
      <c r="EM950" s="2"/>
      <c r="EN950" s="2"/>
      <c r="EO950" s="2"/>
      <c r="EP950" s="2"/>
      <c r="EQ950" s="2"/>
      <c r="ER950" s="2"/>
      <c r="ES950" s="2"/>
      <c r="ET950" s="2"/>
      <c r="EU950" s="2"/>
      <c r="EV950" s="2"/>
      <c r="EW950" s="2"/>
      <c r="EX950" s="2"/>
      <c r="EY950" s="2"/>
      <c r="EZ950" s="2"/>
      <c r="FA950" s="2"/>
      <c r="FB950" s="2"/>
      <c r="FC950" s="2"/>
      <c r="FD950" s="2"/>
      <c r="FE950" s="2"/>
      <c r="FF950" s="2"/>
      <c r="FG950" s="2"/>
      <c r="FH950" s="2"/>
      <c r="FI950" s="2"/>
      <c r="FJ950" s="2"/>
      <c r="FK950" s="2"/>
      <c r="FL950" s="2"/>
      <c r="FM950" s="2"/>
      <c r="FN950" s="2"/>
      <c r="FO950" s="2"/>
      <c r="FP950" s="2"/>
      <c r="FQ950" s="2"/>
      <c r="FR950" s="2"/>
      <c r="FS950" s="2"/>
      <c r="FT950" s="2"/>
      <c r="FU950" s="2"/>
      <c r="FV950" s="2"/>
      <c r="FW950" s="2"/>
      <c r="FX950" s="2"/>
      <c r="FY950" s="2"/>
      <c r="FZ950" s="2"/>
      <c r="GA950" s="2"/>
      <c r="GB950" s="2"/>
      <c r="GC950" s="2"/>
      <c r="GD950" s="2"/>
      <c r="GE950" s="2"/>
      <c r="GF950" s="2"/>
      <c r="GG950" s="2"/>
      <c r="GH950" s="2"/>
      <c r="GI950" s="2"/>
      <c r="GJ950" s="2"/>
      <c r="GK950" s="2"/>
      <c r="GL950" s="2"/>
      <c r="GM950" s="2"/>
      <c r="GN950" s="2"/>
      <c r="GO950" s="2"/>
      <c r="GP950" s="2"/>
    </row>
    <row r="951" spans="6:198" s="1" customFormat="1" ht="12.75" customHeight="1">
      <c r="F951" s="81"/>
      <c r="G951" s="81"/>
      <c r="H951" s="81"/>
      <c r="I951" s="81" t="s">
        <v>412</v>
      </c>
      <c r="J951" s="81"/>
      <c r="K951" s="81"/>
      <c r="L951" s="81"/>
      <c r="M951" s="81"/>
      <c r="N951" s="81"/>
      <c r="O951" s="81"/>
      <c r="P951" s="81"/>
      <c r="Q951" s="81"/>
      <c r="R951" s="81"/>
      <c r="S951" s="81"/>
      <c r="T951" s="81"/>
      <c r="U951" s="81"/>
      <c r="V951" s="81"/>
      <c r="W951" s="81"/>
      <c r="X951" s="81"/>
      <c r="Y951" s="81"/>
      <c r="Z951" s="81"/>
      <c r="AA951" s="81"/>
      <c r="AB951" s="81"/>
      <c r="AC951" s="81"/>
      <c r="AD951" s="81"/>
      <c r="AE951" s="81"/>
      <c r="AF951" s="81"/>
      <c r="AG951" s="822">
        <f>'[1]Summary &amp; Aggregate Data'!$C$64</f>
        <v>0</v>
      </c>
      <c r="AH951" s="822"/>
      <c r="AI951" s="822"/>
      <c r="AJ951" s="822"/>
      <c r="AK951" s="822"/>
      <c r="AL951" s="822"/>
      <c r="AM951" s="282"/>
      <c r="AN951" s="802"/>
      <c r="AO951" s="802"/>
      <c r="AP951" s="802"/>
      <c r="AQ951" s="802"/>
      <c r="AR951" s="802"/>
      <c r="AS951" s="802"/>
      <c r="AT951" s="282"/>
      <c r="AU951" s="809">
        <f>[1]Input!$C$361</f>
        <v>0</v>
      </c>
      <c r="AV951" s="809"/>
      <c r="AW951" s="809"/>
      <c r="AX951" s="809"/>
      <c r="AY951" s="809"/>
      <c r="AZ951" s="809"/>
      <c r="BA951" s="809"/>
      <c r="BB951" s="802"/>
      <c r="BC951" s="802"/>
      <c r="BD951" s="802"/>
      <c r="BE951" s="802"/>
      <c r="BF951" s="802"/>
      <c r="BG951" s="802"/>
      <c r="BH951" s="802"/>
      <c r="BI951" s="81"/>
      <c r="BJ951" s="81"/>
      <c r="BK951" s="81"/>
      <c r="BR951" s="2"/>
      <c r="BS951" s="2"/>
      <c r="BT951" s="2"/>
      <c r="BU951" s="2"/>
      <c r="BV951" s="2"/>
      <c r="BW951" s="2"/>
      <c r="BX951" s="2"/>
      <c r="BY951" s="2"/>
      <c r="BZ951" s="2"/>
      <c r="CA951" s="2"/>
      <c r="CB951" s="2"/>
      <c r="CC951" s="2"/>
      <c r="CD951" s="2"/>
      <c r="CE951" s="2"/>
      <c r="CF951" s="2"/>
      <c r="CG951" s="2"/>
      <c r="CH951" s="2"/>
      <c r="CI951" s="2"/>
      <c r="CJ951" s="2"/>
      <c r="CK951" s="2"/>
      <c r="CL951" s="2"/>
      <c r="CM951" s="2"/>
      <c r="CN951" s="2"/>
      <c r="CO951" s="2"/>
      <c r="CP951" s="2"/>
      <c r="CQ951" s="2"/>
      <c r="CR951" s="2"/>
      <c r="CS951" s="2"/>
      <c r="CT951" s="2"/>
      <c r="CU951" s="2"/>
      <c r="CV951" s="2"/>
      <c r="CW951" s="2"/>
      <c r="CX951" s="2"/>
      <c r="CY951" s="2"/>
      <c r="CZ951" s="2"/>
      <c r="DA951" s="2"/>
      <c r="DB951" s="2"/>
      <c r="DC951" s="2"/>
      <c r="DD951" s="2"/>
      <c r="DE951" s="2"/>
      <c r="DF951" s="2"/>
      <c r="DG951" s="2"/>
      <c r="DH951" s="2"/>
      <c r="DI951" s="2"/>
      <c r="DJ951" s="2"/>
      <c r="DK951" s="2"/>
      <c r="DL951" s="2"/>
      <c r="DM951" s="2"/>
      <c r="DN951" s="2"/>
      <c r="DO951" s="2"/>
      <c r="DP951" s="2"/>
      <c r="DQ951" s="2"/>
      <c r="DR951" s="2"/>
      <c r="DS951" s="2"/>
      <c r="DT951" s="2"/>
      <c r="DU951" s="2"/>
      <c r="DV951" s="2"/>
      <c r="DW951" s="2"/>
      <c r="DX951" s="2"/>
      <c r="DY951" s="2"/>
      <c r="DZ951" s="2"/>
      <c r="EA951" s="2"/>
      <c r="EB951" s="2"/>
      <c r="EC951" s="2"/>
      <c r="ED951" s="2"/>
      <c r="EE951" s="2"/>
      <c r="EF951" s="2"/>
      <c r="EG951" s="2"/>
      <c r="EH951" s="2"/>
      <c r="EI951" s="2"/>
      <c r="EJ951" s="2"/>
      <c r="EK951" s="2"/>
      <c r="EL951" s="2"/>
      <c r="EM951" s="2"/>
      <c r="EN951" s="2"/>
      <c r="EO951" s="2"/>
      <c r="EP951" s="2"/>
      <c r="EQ951" s="2"/>
      <c r="ER951" s="2"/>
      <c r="ES951" s="2"/>
      <c r="ET951" s="2"/>
      <c r="EU951" s="2"/>
      <c r="EV951" s="2"/>
      <c r="EW951" s="2"/>
      <c r="EX951" s="2"/>
      <c r="EY951" s="2"/>
      <c r="EZ951" s="2"/>
      <c r="FA951" s="2"/>
      <c r="FB951" s="2"/>
      <c r="FC951" s="2"/>
      <c r="FD951" s="2"/>
      <c r="FE951" s="2"/>
      <c r="FF951" s="2"/>
      <c r="FG951" s="2"/>
      <c r="FH951" s="2"/>
      <c r="FI951" s="2"/>
      <c r="FJ951" s="2"/>
      <c r="FK951" s="2"/>
      <c r="FL951" s="2"/>
      <c r="FM951" s="2"/>
      <c r="FN951" s="2"/>
      <c r="FO951" s="2"/>
      <c r="FP951" s="2"/>
      <c r="FQ951" s="2"/>
      <c r="FR951" s="2"/>
      <c r="FS951" s="2"/>
      <c r="FT951" s="2"/>
      <c r="FU951" s="2"/>
      <c r="FV951" s="2"/>
      <c r="FW951" s="2"/>
      <c r="FX951" s="2"/>
      <c r="FY951" s="2"/>
      <c r="FZ951" s="2"/>
      <c r="GA951" s="2"/>
      <c r="GB951" s="2"/>
      <c r="GC951" s="2"/>
      <c r="GD951" s="2"/>
      <c r="GE951" s="2"/>
      <c r="GF951" s="2"/>
      <c r="GG951" s="2"/>
      <c r="GH951" s="2"/>
      <c r="GI951" s="2"/>
      <c r="GJ951" s="2"/>
      <c r="GK951" s="2"/>
      <c r="GL951" s="2"/>
      <c r="GM951" s="2"/>
      <c r="GN951" s="2"/>
      <c r="GO951" s="2"/>
      <c r="GP951" s="2"/>
    </row>
    <row r="952" spans="6:198" s="1" customFormat="1" ht="12.75" customHeight="1">
      <c r="F952" s="81"/>
      <c r="G952" s="81"/>
      <c r="H952" s="81"/>
      <c r="I952" s="81" t="s">
        <v>413</v>
      </c>
      <c r="J952" s="81"/>
      <c r="K952" s="81"/>
      <c r="L952" s="81"/>
      <c r="M952" s="81"/>
      <c r="N952" s="81"/>
      <c r="O952" s="81"/>
      <c r="P952" s="81"/>
      <c r="Q952" s="81"/>
      <c r="R952" s="81"/>
      <c r="S952" s="81"/>
      <c r="T952" s="81"/>
      <c r="U952" s="81"/>
      <c r="V952" s="81"/>
      <c r="W952" s="81"/>
      <c r="X952" s="81"/>
      <c r="Y952" s="81"/>
      <c r="Z952" s="81"/>
      <c r="AA952" s="81"/>
      <c r="AB952" s="81"/>
      <c r="AC952" s="81"/>
      <c r="AD952" s="81"/>
      <c r="AE952" s="81"/>
      <c r="AF952" s="81"/>
      <c r="AG952" s="823">
        <f>'[1]Summary &amp; Aggregate Data'!$C$65</f>
        <v>0</v>
      </c>
      <c r="AH952" s="823"/>
      <c r="AI952" s="823"/>
      <c r="AJ952" s="823"/>
      <c r="AK952" s="823"/>
      <c r="AL952" s="823"/>
      <c r="AM952" s="282"/>
      <c r="AN952" s="447"/>
      <c r="AO952" s="447"/>
      <c r="AP952" s="447"/>
      <c r="AQ952" s="447"/>
      <c r="AR952" s="447"/>
      <c r="AS952" s="447"/>
      <c r="AT952" s="282"/>
      <c r="AU952" s="774">
        <f>[1]Input!$C$362</f>
        <v>0</v>
      </c>
      <c r="AV952" s="774"/>
      <c r="AW952" s="774"/>
      <c r="AX952" s="774"/>
      <c r="AY952" s="774"/>
      <c r="AZ952" s="774"/>
      <c r="BA952" s="774"/>
      <c r="BB952" s="447"/>
      <c r="BC952" s="447"/>
      <c r="BD952" s="447"/>
      <c r="BE952" s="447"/>
      <c r="BF952" s="447"/>
      <c r="BG952" s="447"/>
      <c r="BH952" s="282"/>
      <c r="BI952" s="81"/>
      <c r="BJ952" s="81"/>
      <c r="BK952" s="81"/>
      <c r="BR952" s="2"/>
      <c r="BS952" s="2"/>
      <c r="BT952" s="2"/>
      <c r="BU952" s="2"/>
      <c r="BV952" s="2"/>
      <c r="BW952" s="2"/>
      <c r="BX952" s="2"/>
      <c r="BY952" s="2"/>
      <c r="BZ952" s="2"/>
      <c r="CA952" s="2"/>
      <c r="CB952" s="2"/>
      <c r="CC952" s="2"/>
      <c r="CD952" s="2"/>
      <c r="CE952" s="2"/>
      <c r="CF952" s="2"/>
      <c r="CG952" s="2"/>
      <c r="CH952" s="2"/>
      <c r="CI952" s="2"/>
      <c r="CJ952" s="2"/>
      <c r="CK952" s="2"/>
      <c r="CL952" s="2"/>
      <c r="CM952" s="2"/>
      <c r="CN952" s="2"/>
      <c r="CO952" s="2"/>
      <c r="CP952" s="2"/>
      <c r="CQ952" s="2"/>
      <c r="CR952" s="2"/>
      <c r="CS952" s="2"/>
      <c r="CT952" s="2"/>
      <c r="CU952" s="2"/>
      <c r="CV952" s="2"/>
      <c r="CW952" s="2"/>
      <c r="CX952" s="2"/>
      <c r="CY952" s="2"/>
      <c r="CZ952" s="2"/>
      <c r="DA952" s="2"/>
      <c r="DB952" s="2"/>
      <c r="DC952" s="2"/>
      <c r="DD952" s="2"/>
      <c r="DE952" s="2"/>
      <c r="DF952" s="2"/>
      <c r="DG952" s="2"/>
      <c r="DH952" s="2"/>
      <c r="DI952" s="2"/>
      <c r="DJ952" s="2"/>
      <c r="DK952" s="2"/>
      <c r="DL952" s="2"/>
      <c r="DM952" s="2"/>
      <c r="DN952" s="2"/>
      <c r="DO952" s="2"/>
      <c r="DP952" s="2"/>
      <c r="DQ952" s="2"/>
      <c r="DR952" s="2"/>
      <c r="DS952" s="2"/>
      <c r="DT952" s="2"/>
      <c r="DU952" s="2"/>
      <c r="DV952" s="2"/>
      <c r="DW952" s="2"/>
      <c r="DX952" s="2"/>
      <c r="DY952" s="2"/>
      <c r="DZ952" s="2"/>
      <c r="EA952" s="2"/>
      <c r="EB952" s="2"/>
      <c r="EC952" s="2"/>
      <c r="ED952" s="2"/>
      <c r="EE952" s="2"/>
      <c r="EF952" s="2"/>
      <c r="EG952" s="2"/>
      <c r="EH952" s="2"/>
      <c r="EI952" s="2"/>
      <c r="EJ952" s="2"/>
      <c r="EK952" s="2"/>
      <c r="EL952" s="2"/>
      <c r="EM952" s="2"/>
      <c r="EN952" s="2"/>
      <c r="EO952" s="2"/>
      <c r="EP952" s="2"/>
      <c r="EQ952" s="2"/>
      <c r="ER952" s="2"/>
      <c r="ES952" s="2"/>
      <c r="ET952" s="2"/>
      <c r="EU952" s="2"/>
      <c r="EV952" s="2"/>
      <c r="EW952" s="2"/>
      <c r="EX952" s="2"/>
      <c r="EY952" s="2"/>
      <c r="EZ952" s="2"/>
      <c r="FA952" s="2"/>
      <c r="FB952" s="2"/>
      <c r="FC952" s="2"/>
      <c r="FD952" s="2"/>
      <c r="FE952" s="2"/>
      <c r="FF952" s="2"/>
      <c r="FG952" s="2"/>
      <c r="FH952" s="2"/>
      <c r="FI952" s="2"/>
      <c r="FJ952" s="2"/>
      <c r="FK952" s="2"/>
      <c r="FL952" s="2"/>
      <c r="FM952" s="2"/>
      <c r="FN952" s="2"/>
      <c r="FO952" s="2"/>
      <c r="FP952" s="2"/>
      <c r="FQ952" s="2"/>
      <c r="FR952" s="2"/>
      <c r="FS952" s="2"/>
      <c r="FT952" s="2"/>
      <c r="FU952" s="2"/>
      <c r="FV952" s="2"/>
      <c r="FW952" s="2"/>
      <c r="FX952" s="2"/>
      <c r="FY952" s="2"/>
      <c r="FZ952" s="2"/>
      <c r="GA952" s="2"/>
      <c r="GB952" s="2"/>
      <c r="GC952" s="2"/>
      <c r="GD952" s="2"/>
      <c r="GE952" s="2"/>
      <c r="GF952" s="2"/>
      <c r="GG952" s="2"/>
      <c r="GH952" s="2"/>
      <c r="GI952" s="2"/>
      <c r="GJ952" s="2"/>
      <c r="GK952" s="2"/>
      <c r="GL952" s="2"/>
      <c r="GM952" s="2"/>
      <c r="GN952" s="2"/>
      <c r="GO952" s="2"/>
      <c r="GP952" s="2"/>
    </row>
    <row r="953" spans="6:198" s="1" customFormat="1" ht="12.75" customHeight="1">
      <c r="F953" s="81"/>
      <c r="G953" s="81"/>
      <c r="H953" s="81"/>
      <c r="I953" s="81" t="s">
        <v>414</v>
      </c>
      <c r="J953" s="81"/>
      <c r="K953" s="81"/>
      <c r="L953" s="81"/>
      <c r="M953" s="81"/>
      <c r="N953" s="81"/>
      <c r="O953" s="81"/>
      <c r="P953" s="81"/>
      <c r="Q953" s="81"/>
      <c r="R953" s="81"/>
      <c r="S953" s="81"/>
      <c r="T953" s="81"/>
      <c r="U953" s="81"/>
      <c r="V953" s="81"/>
      <c r="W953" s="81"/>
      <c r="X953" s="81"/>
      <c r="Y953" s="81"/>
      <c r="Z953" s="81"/>
      <c r="AA953" s="81"/>
      <c r="AB953" s="81"/>
      <c r="AC953" s="81"/>
      <c r="AD953" s="81"/>
      <c r="AE953" s="81"/>
      <c r="AF953" s="81"/>
      <c r="AG953" s="823">
        <f>'[1]Summary &amp; Aggregate Data'!$C$66</f>
        <v>0</v>
      </c>
      <c r="AH953" s="823"/>
      <c r="AI953" s="823"/>
      <c r="AJ953" s="823"/>
      <c r="AK953" s="823"/>
      <c r="AL953" s="823"/>
      <c r="AM953" s="282"/>
      <c r="AN953" s="448"/>
      <c r="AO953" s="448"/>
      <c r="AP953" s="448"/>
      <c r="AQ953" s="448"/>
      <c r="AR953" s="448"/>
      <c r="AS953" s="448"/>
      <c r="AT953" s="282"/>
      <c r="AU953" s="774">
        <f>[1]Input!$C$363</f>
        <v>0</v>
      </c>
      <c r="AV953" s="774"/>
      <c r="AW953" s="774"/>
      <c r="AX953" s="774"/>
      <c r="AY953" s="774"/>
      <c r="AZ953" s="774"/>
      <c r="BA953" s="774"/>
      <c r="BB953" s="447"/>
      <c r="BC953" s="447"/>
      <c r="BD953" s="447"/>
      <c r="BE953" s="447"/>
      <c r="BF953" s="447"/>
      <c r="BG953" s="447"/>
      <c r="BH953" s="282"/>
      <c r="BI953" s="81"/>
      <c r="BJ953" s="81"/>
      <c r="BK953" s="81"/>
      <c r="BR953" s="2"/>
      <c r="BS953" s="2"/>
      <c r="BT953" s="2"/>
      <c r="BU953" s="2"/>
      <c r="BV953" s="2"/>
      <c r="BW953" s="2"/>
      <c r="BX953" s="2"/>
      <c r="BY953" s="2"/>
      <c r="BZ953" s="2"/>
      <c r="CA953" s="2"/>
      <c r="CB953" s="2"/>
      <c r="CC953" s="2"/>
      <c r="CD953" s="2"/>
      <c r="CE953" s="2"/>
      <c r="CF953" s="2"/>
      <c r="CG953" s="2"/>
      <c r="CH953" s="2"/>
      <c r="CI953" s="2"/>
      <c r="CJ953" s="2"/>
      <c r="CK953" s="2"/>
      <c r="CL953" s="2"/>
      <c r="CM953" s="2"/>
      <c r="CN953" s="2"/>
      <c r="CO953" s="2"/>
      <c r="CP953" s="2"/>
      <c r="CQ953" s="2"/>
      <c r="CR953" s="2"/>
      <c r="CS953" s="2"/>
      <c r="CT953" s="2"/>
      <c r="CU953" s="2"/>
      <c r="CV953" s="2"/>
      <c r="CW953" s="2"/>
      <c r="CX953" s="2"/>
      <c r="CY953" s="2"/>
      <c r="CZ953" s="2"/>
      <c r="DA953" s="2"/>
      <c r="DB953" s="2"/>
      <c r="DC953" s="2"/>
      <c r="DD953" s="2"/>
      <c r="DE953" s="2"/>
      <c r="DF953" s="2"/>
      <c r="DG953" s="2"/>
      <c r="DH953" s="2"/>
      <c r="DI953" s="2"/>
      <c r="DJ953" s="2"/>
      <c r="DK953" s="2"/>
      <c r="DL953" s="2"/>
      <c r="DM953" s="2"/>
      <c r="DN953" s="2"/>
      <c r="DO953" s="2"/>
      <c r="DP953" s="2"/>
      <c r="DQ953" s="2"/>
      <c r="DR953" s="2"/>
      <c r="DS953" s="2"/>
      <c r="DT953" s="2"/>
      <c r="DU953" s="2"/>
      <c r="DV953" s="2"/>
      <c r="DW953" s="2"/>
      <c r="DX953" s="2"/>
      <c r="DY953" s="2"/>
      <c r="DZ953" s="2"/>
      <c r="EA953" s="2"/>
      <c r="EB953" s="2"/>
      <c r="EC953" s="2"/>
      <c r="ED953" s="2"/>
      <c r="EE953" s="2"/>
      <c r="EF953" s="2"/>
      <c r="EG953" s="2"/>
      <c r="EH953" s="2"/>
      <c r="EI953" s="2"/>
      <c r="EJ953" s="2"/>
      <c r="EK953" s="2"/>
      <c r="EL953" s="2"/>
      <c r="EM953" s="2"/>
      <c r="EN953" s="2"/>
      <c r="EO953" s="2"/>
      <c r="EP953" s="2"/>
      <c r="EQ953" s="2"/>
      <c r="ER953" s="2"/>
      <c r="ES953" s="2"/>
      <c r="ET953" s="2"/>
      <c r="EU953" s="2"/>
      <c r="EV953" s="2"/>
      <c r="EW953" s="2"/>
      <c r="EX953" s="2"/>
      <c r="EY953" s="2"/>
      <c r="EZ953" s="2"/>
      <c r="FA953" s="2"/>
      <c r="FB953" s="2"/>
      <c r="FC953" s="2"/>
      <c r="FD953" s="2"/>
      <c r="FE953" s="2"/>
      <c r="FF953" s="2"/>
      <c r="FG953" s="2"/>
      <c r="FH953" s="2"/>
      <c r="FI953" s="2"/>
      <c r="FJ953" s="2"/>
      <c r="FK953" s="2"/>
      <c r="FL953" s="2"/>
      <c r="FM953" s="2"/>
      <c r="FN953" s="2"/>
      <c r="FO953" s="2"/>
      <c r="FP953" s="2"/>
      <c r="FQ953" s="2"/>
      <c r="FR953" s="2"/>
      <c r="FS953" s="2"/>
      <c r="FT953" s="2"/>
      <c r="FU953" s="2"/>
      <c r="FV953" s="2"/>
      <c r="FW953" s="2"/>
      <c r="FX953" s="2"/>
      <c r="FY953" s="2"/>
      <c r="FZ953" s="2"/>
      <c r="GA953" s="2"/>
      <c r="GB953" s="2"/>
      <c r="GC953" s="2"/>
      <c r="GD953" s="2"/>
      <c r="GE953" s="2"/>
      <c r="GF953" s="2"/>
      <c r="GG953" s="2"/>
      <c r="GH953" s="2"/>
      <c r="GI953" s="2"/>
      <c r="GJ953" s="2"/>
      <c r="GK953" s="2"/>
      <c r="GL953" s="2"/>
      <c r="GM953" s="2"/>
      <c r="GN953" s="2"/>
      <c r="GO953" s="2"/>
      <c r="GP953" s="2"/>
    </row>
    <row r="954" spans="6:198" s="1" customFormat="1" ht="12.75" customHeight="1">
      <c r="F954" s="81"/>
      <c r="G954" s="81"/>
      <c r="H954" s="81"/>
      <c r="I954" s="81" t="s">
        <v>415</v>
      </c>
      <c r="J954" s="81"/>
      <c r="K954" s="81"/>
      <c r="L954" s="81"/>
      <c r="M954" s="81"/>
      <c r="N954" s="81"/>
      <c r="O954" s="81"/>
      <c r="P954" s="81"/>
      <c r="Q954" s="81"/>
      <c r="R954" s="81"/>
      <c r="S954" s="81"/>
      <c r="T954" s="81"/>
      <c r="U954" s="81"/>
      <c r="V954" s="81"/>
      <c r="W954" s="81"/>
      <c r="X954" s="81"/>
      <c r="Y954" s="81"/>
      <c r="Z954" s="81"/>
      <c r="AA954" s="81"/>
      <c r="AB954" s="81"/>
      <c r="AC954" s="81"/>
      <c r="AD954" s="81"/>
      <c r="AE954" s="81"/>
      <c r="AF954" s="81"/>
      <c r="AG954" s="823">
        <f>'[1]Summary &amp; Aggregate Data'!$C$67</f>
        <v>0</v>
      </c>
      <c r="AH954" s="823"/>
      <c r="AI954" s="823"/>
      <c r="AJ954" s="823"/>
      <c r="AK954" s="823"/>
      <c r="AL954" s="823"/>
      <c r="AM954" s="282"/>
      <c r="AN954" s="809"/>
      <c r="AO954" s="809"/>
      <c r="AP954" s="809"/>
      <c r="AQ954" s="809"/>
      <c r="AR954" s="809"/>
      <c r="AS954" s="809"/>
      <c r="AT954" s="282"/>
      <c r="AU954" s="774">
        <f>[1]Input!$C$364</f>
        <v>0</v>
      </c>
      <c r="AV954" s="774"/>
      <c r="AW954" s="774"/>
      <c r="AX954" s="774"/>
      <c r="AY954" s="774"/>
      <c r="AZ954" s="774"/>
      <c r="BA954" s="774"/>
      <c r="BB954" s="802"/>
      <c r="BC954" s="802"/>
      <c r="BD954" s="802"/>
      <c r="BE954" s="802"/>
      <c r="BF954" s="802"/>
      <c r="BG954" s="802"/>
      <c r="BH954" s="282"/>
      <c r="BI954" s="81"/>
      <c r="BJ954" s="81"/>
      <c r="BK954" s="81"/>
      <c r="BR954" s="2"/>
      <c r="BS954" s="2"/>
      <c r="BT954" s="2"/>
      <c r="BU954" s="2"/>
      <c r="BV954" s="2"/>
      <c r="BW954" s="2"/>
      <c r="BX954" s="2"/>
      <c r="BY954" s="2"/>
      <c r="BZ954" s="2"/>
      <c r="CA954" s="2"/>
      <c r="CB954" s="2"/>
      <c r="CC954" s="2"/>
      <c r="CD954" s="2"/>
      <c r="CE954" s="2"/>
      <c r="CF954" s="2"/>
      <c r="CG954" s="2"/>
      <c r="CH954" s="2"/>
      <c r="CI954" s="2"/>
      <c r="CJ954" s="2"/>
      <c r="CK954" s="2"/>
      <c r="CL954" s="2"/>
      <c r="CM954" s="2"/>
      <c r="CN954" s="2"/>
      <c r="CO954" s="2"/>
      <c r="CP954" s="2"/>
      <c r="CQ954" s="2"/>
      <c r="CR954" s="2"/>
      <c r="CS954" s="2"/>
      <c r="CT954" s="2"/>
      <c r="CU954" s="2"/>
      <c r="CV954" s="2"/>
      <c r="CW954" s="2"/>
      <c r="CX954" s="2"/>
      <c r="CY954" s="2"/>
      <c r="CZ954" s="2"/>
      <c r="DA954" s="2"/>
      <c r="DB954" s="2"/>
      <c r="DC954" s="2"/>
      <c r="DD954" s="2"/>
      <c r="DE954" s="2"/>
      <c r="DF954" s="2"/>
      <c r="DG954" s="2"/>
      <c r="DH954" s="2"/>
      <c r="DI954" s="2"/>
      <c r="DJ954" s="2"/>
      <c r="DK954" s="2"/>
      <c r="DL954" s="2"/>
      <c r="DM954" s="2"/>
      <c r="DN954" s="2"/>
      <c r="DO954" s="2"/>
      <c r="DP954" s="2"/>
      <c r="DQ954" s="2"/>
      <c r="DR954" s="2"/>
      <c r="DS954" s="2"/>
      <c r="DT954" s="2"/>
      <c r="DU954" s="2"/>
      <c r="DV954" s="2"/>
      <c r="DW954" s="2"/>
      <c r="DX954" s="2"/>
      <c r="DY954" s="2"/>
      <c r="DZ954" s="2"/>
      <c r="EA954" s="2"/>
      <c r="EB954" s="2"/>
      <c r="EC954" s="2"/>
      <c r="ED954" s="2"/>
      <c r="EE954" s="2"/>
      <c r="EF954" s="2"/>
      <c r="EG954" s="2"/>
      <c r="EH954" s="2"/>
      <c r="EI954" s="2"/>
      <c r="EJ954" s="2"/>
      <c r="EK954" s="2"/>
      <c r="EL954" s="2"/>
      <c r="EM954" s="2"/>
      <c r="EN954" s="2"/>
      <c r="EO954" s="2"/>
      <c r="EP954" s="2"/>
      <c r="EQ954" s="2"/>
      <c r="ER954" s="2"/>
      <c r="ES954" s="2"/>
      <c r="ET954" s="2"/>
      <c r="EU954" s="2"/>
      <c r="EV954" s="2"/>
      <c r="EW954" s="2"/>
      <c r="EX954" s="2"/>
      <c r="EY954" s="2"/>
      <c r="EZ954" s="2"/>
      <c r="FA954" s="2"/>
      <c r="FB954" s="2"/>
      <c r="FC954" s="2"/>
      <c r="FD954" s="2"/>
      <c r="FE954" s="2"/>
      <c r="FF954" s="2"/>
      <c r="FG954" s="2"/>
      <c r="FH954" s="2"/>
      <c r="FI954" s="2"/>
      <c r="FJ954" s="2"/>
      <c r="FK954" s="2"/>
      <c r="FL954" s="2"/>
      <c r="FM954" s="2"/>
      <c r="FN954" s="2"/>
      <c r="FO954" s="2"/>
      <c r="FP954" s="2"/>
      <c r="FQ954" s="2"/>
      <c r="FR954" s="2"/>
      <c r="FS954" s="2"/>
      <c r="FT954" s="2"/>
      <c r="FU954" s="2"/>
      <c r="FV954" s="2"/>
      <c r="FW954" s="2"/>
      <c r="FX954" s="2"/>
      <c r="FY954" s="2"/>
      <c r="FZ954" s="2"/>
      <c r="GA954" s="2"/>
      <c r="GB954" s="2"/>
      <c r="GC954" s="2"/>
      <c r="GD954" s="2"/>
      <c r="GE954" s="2"/>
      <c r="GF954" s="2"/>
      <c r="GG954" s="2"/>
      <c r="GH954" s="2"/>
      <c r="GI954" s="2"/>
      <c r="GJ954" s="2"/>
      <c r="GK954" s="2"/>
      <c r="GL954" s="2"/>
      <c r="GM954" s="2"/>
      <c r="GN954" s="2"/>
      <c r="GO954" s="2"/>
      <c r="GP954" s="2"/>
    </row>
    <row r="955" spans="6:198" s="1" customFormat="1" ht="12.75" customHeight="1">
      <c r="F955" s="81"/>
      <c r="G955" s="81"/>
      <c r="H955" s="81"/>
      <c r="I955" s="81" t="s">
        <v>416</v>
      </c>
      <c r="J955" s="81"/>
      <c r="K955" s="81"/>
      <c r="L955" s="81"/>
      <c r="M955" s="81"/>
      <c r="N955" s="81"/>
      <c r="O955" s="81"/>
      <c r="P955" s="81"/>
      <c r="Q955" s="81"/>
      <c r="R955" s="81"/>
      <c r="S955" s="81"/>
      <c r="T955" s="81"/>
      <c r="U955" s="81"/>
      <c r="V955" s="81"/>
      <c r="W955" s="81"/>
      <c r="X955" s="81"/>
      <c r="Y955" s="81"/>
      <c r="Z955" s="81"/>
      <c r="AA955" s="81"/>
      <c r="AB955" s="81"/>
      <c r="AC955" s="81"/>
      <c r="AD955" s="81"/>
      <c r="AE955" s="81"/>
      <c r="AF955" s="81"/>
      <c r="AG955" s="822">
        <f>'[1]Summary &amp; Aggregate Data'!$C$68</f>
        <v>0</v>
      </c>
      <c r="AH955" s="822"/>
      <c r="AI955" s="822"/>
      <c r="AJ955" s="822"/>
      <c r="AK955" s="822"/>
      <c r="AL955" s="822"/>
      <c r="AM955" s="282"/>
      <c r="AN955" s="809"/>
      <c r="AO955" s="809"/>
      <c r="AP955" s="809"/>
      <c r="AQ955" s="809"/>
      <c r="AR955" s="809"/>
      <c r="AS955" s="809"/>
      <c r="AT955" s="282"/>
      <c r="AU955" s="809">
        <f>[1]Input!$C$365</f>
        <v>0</v>
      </c>
      <c r="AV955" s="809"/>
      <c r="AW955" s="809"/>
      <c r="AX955" s="809"/>
      <c r="AY955" s="809"/>
      <c r="AZ955" s="809"/>
      <c r="BA955" s="809"/>
      <c r="BB955" s="802"/>
      <c r="BC955" s="802"/>
      <c r="BD955" s="802"/>
      <c r="BE955" s="802"/>
      <c r="BF955" s="802"/>
      <c r="BG955" s="802"/>
      <c r="BH955" s="282"/>
      <c r="BI955" s="81"/>
      <c r="BJ955" s="81"/>
      <c r="BK955" s="81"/>
      <c r="BR955" s="2"/>
      <c r="BS955" s="2"/>
      <c r="BT955" s="2"/>
      <c r="BU955" s="2"/>
      <c r="BV955" s="2"/>
      <c r="BW955" s="2"/>
      <c r="BX955" s="2"/>
      <c r="BY955" s="2"/>
      <c r="BZ955" s="2"/>
      <c r="CA955" s="2"/>
      <c r="CB955" s="2"/>
      <c r="CC955" s="2"/>
      <c r="CD955" s="2"/>
      <c r="CE955" s="2"/>
      <c r="CF955" s="2"/>
      <c r="CG955" s="2"/>
      <c r="CH955" s="2"/>
      <c r="CI955" s="2"/>
      <c r="CJ955" s="2"/>
      <c r="CK955" s="2"/>
      <c r="CL955" s="2"/>
      <c r="CM955" s="2"/>
      <c r="CN955" s="2"/>
      <c r="CO955" s="2"/>
      <c r="CP955" s="2"/>
      <c r="CQ955" s="2"/>
      <c r="CR955" s="2"/>
      <c r="CS955" s="2"/>
      <c r="CT955" s="2"/>
      <c r="CU955" s="2"/>
      <c r="CV955" s="2"/>
      <c r="CW955" s="2"/>
      <c r="CX955" s="2"/>
      <c r="CY955" s="2"/>
      <c r="CZ955" s="2"/>
      <c r="DA955" s="2"/>
      <c r="DB955" s="2"/>
      <c r="DC955" s="2"/>
      <c r="DD955" s="2"/>
      <c r="DE955" s="2"/>
      <c r="DF955" s="2"/>
      <c r="DG955" s="2"/>
      <c r="DH955" s="2"/>
      <c r="DI955" s="2"/>
      <c r="DJ955" s="2"/>
      <c r="DK955" s="2"/>
      <c r="DL955" s="2"/>
      <c r="DM955" s="2"/>
      <c r="DN955" s="2"/>
      <c r="DO955" s="2"/>
      <c r="DP955" s="2"/>
      <c r="DQ955" s="2"/>
      <c r="DR955" s="2"/>
      <c r="DS955" s="2"/>
      <c r="DT955" s="2"/>
      <c r="DU955" s="2"/>
      <c r="DV955" s="2"/>
      <c r="DW955" s="2"/>
      <c r="DX955" s="2"/>
      <c r="DY955" s="2"/>
      <c r="DZ955" s="2"/>
      <c r="EA955" s="2"/>
      <c r="EB955" s="2"/>
      <c r="EC955" s="2"/>
      <c r="ED955" s="2"/>
      <c r="EE955" s="2"/>
      <c r="EF955" s="2"/>
      <c r="EG955" s="2"/>
      <c r="EH955" s="2"/>
      <c r="EI955" s="2"/>
      <c r="EJ955" s="2"/>
      <c r="EK955" s="2"/>
      <c r="EL955" s="2"/>
      <c r="EM955" s="2"/>
      <c r="EN955" s="2"/>
      <c r="EO955" s="2"/>
      <c r="EP955" s="2"/>
      <c r="EQ955" s="2"/>
      <c r="ER955" s="2"/>
      <c r="ES955" s="2"/>
      <c r="ET955" s="2"/>
      <c r="EU955" s="2"/>
      <c r="EV955" s="2"/>
      <c r="EW955" s="2"/>
      <c r="EX955" s="2"/>
      <c r="EY955" s="2"/>
      <c r="EZ955" s="2"/>
      <c r="FA955" s="2"/>
      <c r="FB955" s="2"/>
      <c r="FC955" s="2"/>
      <c r="FD955" s="2"/>
      <c r="FE955" s="2"/>
      <c r="FF955" s="2"/>
      <c r="FG955" s="2"/>
      <c r="FH955" s="2"/>
      <c r="FI955" s="2"/>
      <c r="FJ955" s="2"/>
      <c r="FK955" s="2"/>
      <c r="FL955" s="2"/>
      <c r="FM955" s="2"/>
      <c r="FN955" s="2"/>
      <c r="FO955" s="2"/>
      <c r="FP955" s="2"/>
      <c r="FQ955" s="2"/>
      <c r="FR955" s="2"/>
      <c r="FS955" s="2"/>
      <c r="FT955" s="2"/>
      <c r="FU955" s="2"/>
      <c r="FV955" s="2"/>
      <c r="FW955" s="2"/>
      <c r="FX955" s="2"/>
      <c r="FY955" s="2"/>
      <c r="FZ955" s="2"/>
      <c r="GA955" s="2"/>
      <c r="GB955" s="2"/>
      <c r="GC955" s="2"/>
      <c r="GD955" s="2"/>
      <c r="GE955" s="2"/>
      <c r="GF955" s="2"/>
      <c r="GG955" s="2"/>
      <c r="GH955" s="2"/>
      <c r="GI955" s="2"/>
      <c r="GJ955" s="2"/>
      <c r="GK955" s="2"/>
      <c r="GL955" s="2"/>
      <c r="GM955" s="2"/>
      <c r="GN955" s="2"/>
      <c r="GO955" s="2"/>
      <c r="GP955" s="2"/>
    </row>
    <row r="956" spans="6:198" s="1" customFormat="1" ht="12.75" customHeight="1">
      <c r="F956" s="81"/>
      <c r="G956" s="81"/>
      <c r="H956" s="81"/>
      <c r="I956" s="81"/>
      <c r="J956" s="81"/>
      <c r="K956" s="81"/>
      <c r="L956" s="81"/>
      <c r="M956" s="81"/>
      <c r="N956" s="81"/>
      <c r="O956" s="81"/>
      <c r="P956" s="81"/>
      <c r="Q956" s="81"/>
      <c r="R956" s="81"/>
      <c r="S956" s="81"/>
      <c r="T956" s="81"/>
      <c r="U956" s="81"/>
      <c r="V956" s="81"/>
      <c r="W956" s="81"/>
      <c r="X956" s="81"/>
      <c r="Y956" s="81"/>
      <c r="Z956" s="81"/>
      <c r="AA956" s="81"/>
      <c r="AB956" s="81"/>
      <c r="AC956" s="81"/>
      <c r="AD956" s="81"/>
      <c r="AE956" s="81"/>
      <c r="AF956" s="81"/>
      <c r="AG956" s="802"/>
      <c r="AH956" s="802"/>
      <c r="AI956" s="802"/>
      <c r="AJ956" s="802"/>
      <c r="AK956" s="802"/>
      <c r="AL956" s="802"/>
      <c r="AM956" s="282"/>
      <c r="AN956" s="282"/>
      <c r="AO956" s="282"/>
      <c r="AP956" s="282"/>
      <c r="AQ956" s="282"/>
      <c r="AR956" s="282"/>
      <c r="AS956" s="282"/>
      <c r="AT956" s="282"/>
      <c r="AU956" s="800"/>
      <c r="AV956" s="800"/>
      <c r="AW956" s="800"/>
      <c r="AX956" s="800"/>
      <c r="AY956" s="800"/>
      <c r="AZ956" s="800"/>
      <c r="BA956" s="800"/>
      <c r="BB956" s="802"/>
      <c r="BC956" s="802"/>
      <c r="BD956" s="802"/>
      <c r="BE956" s="802"/>
      <c r="BF956" s="802"/>
      <c r="BG956" s="802"/>
      <c r="BH956" s="282"/>
      <c r="BI956" s="81"/>
      <c r="BJ956" s="81"/>
      <c r="BK956" s="81"/>
      <c r="BR956" s="2"/>
      <c r="BS956" s="2"/>
      <c r="BT956" s="2"/>
      <c r="BU956" s="2"/>
      <c r="BV956" s="2"/>
      <c r="BW956" s="2"/>
      <c r="BX956" s="2"/>
      <c r="BY956" s="2"/>
      <c r="BZ956" s="2"/>
      <c r="CA956" s="2"/>
      <c r="CB956" s="2"/>
      <c r="CC956" s="2"/>
      <c r="CD956" s="2"/>
      <c r="CE956" s="2"/>
      <c r="CF956" s="2"/>
      <c r="CG956" s="2"/>
      <c r="CH956" s="2"/>
      <c r="CI956" s="2"/>
      <c r="CJ956" s="2"/>
      <c r="CK956" s="2"/>
      <c r="CL956" s="2"/>
      <c r="CM956" s="2"/>
      <c r="CN956" s="2"/>
      <c r="CO956" s="2"/>
      <c r="CP956" s="2"/>
      <c r="CQ956" s="2"/>
      <c r="CR956" s="2"/>
      <c r="CS956" s="2"/>
      <c r="CT956" s="2"/>
      <c r="CU956" s="2"/>
      <c r="CV956" s="2"/>
      <c r="CW956" s="2"/>
      <c r="CX956" s="2"/>
      <c r="CY956" s="2"/>
      <c r="CZ956" s="2"/>
      <c r="DA956" s="2"/>
      <c r="DB956" s="2"/>
      <c r="DC956" s="2"/>
      <c r="DD956" s="2"/>
      <c r="DE956" s="2"/>
      <c r="DF956" s="2"/>
      <c r="DG956" s="2"/>
      <c r="DH956" s="2"/>
      <c r="DI956" s="2"/>
      <c r="DJ956" s="2"/>
      <c r="DK956" s="2"/>
      <c r="DL956" s="2"/>
      <c r="DM956" s="2"/>
      <c r="DN956" s="2"/>
      <c r="DO956" s="2"/>
      <c r="DP956" s="2"/>
      <c r="DQ956" s="2"/>
      <c r="DR956" s="2"/>
      <c r="DS956" s="2"/>
      <c r="DT956" s="2"/>
      <c r="DU956" s="2"/>
      <c r="DV956" s="2"/>
      <c r="DW956" s="2"/>
      <c r="DX956" s="2"/>
      <c r="DY956" s="2"/>
      <c r="DZ956" s="2"/>
      <c r="EA956" s="2"/>
      <c r="EB956" s="2"/>
      <c r="EC956" s="2"/>
      <c r="ED956" s="2"/>
      <c r="EE956" s="2"/>
      <c r="EF956" s="2"/>
      <c r="EG956" s="2"/>
      <c r="EH956" s="2"/>
      <c r="EI956" s="2"/>
      <c r="EJ956" s="2"/>
      <c r="EK956" s="2"/>
      <c r="EL956" s="2"/>
      <c r="EM956" s="2"/>
      <c r="EN956" s="2"/>
      <c r="EO956" s="2"/>
      <c r="EP956" s="2"/>
      <c r="EQ956" s="2"/>
      <c r="ER956" s="2"/>
      <c r="ES956" s="2"/>
      <c r="ET956" s="2"/>
      <c r="EU956" s="2"/>
      <c r="EV956" s="2"/>
      <c r="EW956" s="2"/>
      <c r="EX956" s="2"/>
      <c r="EY956" s="2"/>
      <c r="EZ956" s="2"/>
      <c r="FA956" s="2"/>
      <c r="FB956" s="2"/>
      <c r="FC956" s="2"/>
      <c r="FD956" s="2"/>
      <c r="FE956" s="2"/>
      <c r="FF956" s="2"/>
      <c r="FG956" s="2"/>
      <c r="FH956" s="2"/>
      <c r="FI956" s="2"/>
      <c r="FJ956" s="2"/>
      <c r="FK956" s="2"/>
      <c r="FL956" s="2"/>
      <c r="FM956" s="2"/>
      <c r="FN956" s="2"/>
      <c r="FO956" s="2"/>
      <c r="FP956" s="2"/>
      <c r="FQ956" s="2"/>
      <c r="FR956" s="2"/>
      <c r="FS956" s="2"/>
      <c r="FT956" s="2"/>
      <c r="FU956" s="2"/>
      <c r="FV956" s="2"/>
      <c r="FW956" s="2"/>
      <c r="FX956" s="2"/>
      <c r="FY956" s="2"/>
      <c r="FZ956" s="2"/>
      <c r="GA956" s="2"/>
      <c r="GB956" s="2"/>
      <c r="GC956" s="2"/>
      <c r="GD956" s="2"/>
      <c r="GE956" s="2"/>
      <c r="GF956" s="2"/>
      <c r="GG956" s="2"/>
      <c r="GH956" s="2"/>
      <c r="GI956" s="2"/>
      <c r="GJ956" s="2"/>
      <c r="GK956" s="2"/>
      <c r="GL956" s="2"/>
      <c r="GM956" s="2"/>
      <c r="GN956" s="2"/>
      <c r="GO956" s="2"/>
      <c r="GP956" s="2"/>
    </row>
    <row r="957" spans="6:198" s="1" customFormat="1" ht="12.75" customHeight="1">
      <c r="F957" s="81"/>
      <c r="G957" s="81"/>
      <c r="H957" s="81"/>
      <c r="I957" s="434" t="s">
        <v>417</v>
      </c>
      <c r="J957" s="81"/>
      <c r="K957" s="81"/>
      <c r="L957" s="81"/>
      <c r="M957" s="81"/>
      <c r="N957" s="81"/>
      <c r="O957" s="81"/>
      <c r="P957" s="81"/>
      <c r="Q957" s="81"/>
      <c r="R957" s="81"/>
      <c r="S957" s="81"/>
      <c r="T957" s="81"/>
      <c r="U957" s="81"/>
      <c r="V957" s="81"/>
      <c r="W957" s="81"/>
      <c r="X957" s="81"/>
      <c r="Y957" s="81"/>
      <c r="Z957" s="81"/>
      <c r="AA957" s="81"/>
      <c r="AB957" s="81"/>
      <c r="AC957" s="81"/>
      <c r="AD957" s="81"/>
      <c r="AE957" s="81"/>
      <c r="AF957" s="81"/>
      <c r="AG957" s="802"/>
      <c r="AH957" s="802"/>
      <c r="AI957" s="802"/>
      <c r="AJ957" s="802"/>
      <c r="AK957" s="802"/>
      <c r="AL957" s="802"/>
      <c r="AM957" s="282"/>
      <c r="AN957" s="447"/>
      <c r="AO957" s="447"/>
      <c r="AP957" s="447"/>
      <c r="AQ957" s="447"/>
      <c r="AR957" s="447"/>
      <c r="AS957" s="447"/>
      <c r="AT957" s="282"/>
      <c r="AU957" s="800"/>
      <c r="AV957" s="800"/>
      <c r="AW957" s="800"/>
      <c r="AX957" s="800"/>
      <c r="AY957" s="800"/>
      <c r="AZ957" s="800"/>
      <c r="BA957" s="800"/>
      <c r="BB957" s="802"/>
      <c r="BC957" s="802"/>
      <c r="BD957" s="802"/>
      <c r="BE957" s="802"/>
      <c r="BF957" s="802"/>
      <c r="BG957" s="802"/>
      <c r="BH957" s="282"/>
      <c r="BI957" s="81"/>
      <c r="BJ957" s="81"/>
      <c r="BK957" s="81"/>
      <c r="BR957" s="2"/>
      <c r="BS957" s="2"/>
      <c r="BT957" s="2"/>
      <c r="BU957" s="2"/>
      <c r="BV957" s="2"/>
      <c r="BW957" s="2"/>
      <c r="BX957" s="2"/>
      <c r="BY957" s="2"/>
      <c r="BZ957" s="2"/>
      <c r="CA957" s="2"/>
      <c r="CB957" s="2"/>
      <c r="CC957" s="2"/>
      <c r="CD957" s="2"/>
      <c r="CE957" s="2"/>
      <c r="CF957" s="2"/>
      <c r="CG957" s="2"/>
      <c r="CH957" s="2"/>
      <c r="CI957" s="2"/>
      <c r="CJ957" s="2"/>
      <c r="CK957" s="2"/>
      <c r="CL957" s="2"/>
      <c r="CM957" s="2"/>
      <c r="CN957" s="2"/>
      <c r="CO957" s="2"/>
      <c r="CP957" s="2"/>
      <c r="CQ957" s="2"/>
      <c r="CR957" s="2"/>
      <c r="CS957" s="2"/>
      <c r="CT957" s="2"/>
      <c r="CU957" s="2"/>
      <c r="CV957" s="2"/>
      <c r="CW957" s="2"/>
      <c r="CX957" s="2"/>
      <c r="CY957" s="2"/>
      <c r="CZ957" s="2"/>
      <c r="DA957" s="2"/>
      <c r="DB957" s="2"/>
      <c r="DC957" s="2"/>
      <c r="DD957" s="2"/>
      <c r="DE957" s="2"/>
      <c r="DF957" s="2"/>
      <c r="DG957" s="2"/>
      <c r="DH957" s="2"/>
      <c r="DI957" s="2"/>
      <c r="DJ957" s="2"/>
      <c r="DK957" s="2"/>
      <c r="DL957" s="2"/>
      <c r="DM957" s="2"/>
      <c r="DN957" s="2"/>
      <c r="DO957" s="2"/>
      <c r="DP957" s="2"/>
      <c r="DQ957" s="2"/>
      <c r="DR957" s="2"/>
      <c r="DS957" s="2"/>
      <c r="DT957" s="2"/>
      <c r="DU957" s="2"/>
      <c r="DV957" s="2"/>
      <c r="DW957" s="2"/>
      <c r="DX957" s="2"/>
      <c r="DY957" s="2"/>
      <c r="DZ957" s="2"/>
      <c r="EA957" s="2"/>
      <c r="EB957" s="2"/>
      <c r="EC957" s="2"/>
      <c r="ED957" s="2"/>
      <c r="EE957" s="2"/>
      <c r="EF957" s="2"/>
      <c r="EG957" s="2"/>
      <c r="EH957" s="2"/>
      <c r="EI957" s="2"/>
      <c r="EJ957" s="2"/>
      <c r="EK957" s="2"/>
      <c r="EL957" s="2"/>
      <c r="EM957" s="2"/>
      <c r="EN957" s="2"/>
      <c r="EO957" s="2"/>
      <c r="EP957" s="2"/>
      <c r="EQ957" s="2"/>
      <c r="ER957" s="2"/>
      <c r="ES957" s="2"/>
      <c r="ET957" s="2"/>
      <c r="EU957" s="2"/>
      <c r="EV957" s="2"/>
      <c r="EW957" s="2"/>
      <c r="EX957" s="2"/>
      <c r="EY957" s="2"/>
      <c r="EZ957" s="2"/>
      <c r="FA957" s="2"/>
      <c r="FB957" s="2"/>
      <c r="FC957" s="2"/>
      <c r="FD957" s="2"/>
      <c r="FE957" s="2"/>
      <c r="FF957" s="2"/>
      <c r="FG957" s="2"/>
      <c r="FH957" s="2"/>
      <c r="FI957" s="2"/>
      <c r="FJ957" s="2"/>
      <c r="FK957" s="2"/>
      <c r="FL957" s="2"/>
      <c r="FM957" s="2"/>
      <c r="FN957" s="2"/>
      <c r="FO957" s="2"/>
      <c r="FP957" s="2"/>
      <c r="FQ957" s="2"/>
      <c r="FR957" s="2"/>
      <c r="FS957" s="2"/>
      <c r="FT957" s="2"/>
      <c r="FU957" s="2"/>
      <c r="FV957" s="2"/>
      <c r="FW957" s="2"/>
      <c r="FX957" s="2"/>
      <c r="FY957" s="2"/>
      <c r="FZ957" s="2"/>
      <c r="GA957" s="2"/>
      <c r="GB957" s="2"/>
      <c r="GC957" s="2"/>
      <c r="GD957" s="2"/>
      <c r="GE957" s="2"/>
      <c r="GF957" s="2"/>
      <c r="GG957" s="2"/>
      <c r="GH957" s="2"/>
      <c r="GI957" s="2"/>
      <c r="GJ957" s="2"/>
      <c r="GK957" s="2"/>
      <c r="GL957" s="2"/>
      <c r="GM957" s="2"/>
      <c r="GN957" s="2"/>
      <c r="GO957" s="2"/>
      <c r="GP957" s="2"/>
    </row>
    <row r="958" spans="6:198" s="1" customFormat="1" ht="12.75" customHeight="1">
      <c r="F958" s="81"/>
      <c r="G958" s="81"/>
      <c r="H958" s="81"/>
      <c r="I958" s="12"/>
      <c r="J958" s="81"/>
      <c r="K958" s="81"/>
      <c r="L958" s="81"/>
      <c r="M958" s="81"/>
      <c r="N958" s="81"/>
      <c r="O958" s="81"/>
      <c r="P958" s="81"/>
      <c r="Q958" s="81"/>
      <c r="R958" s="81"/>
      <c r="S958" s="81"/>
      <c r="T958" s="81"/>
      <c r="U958" s="81"/>
      <c r="V958" s="81"/>
      <c r="W958" s="81"/>
      <c r="X958" s="81"/>
      <c r="Y958" s="81"/>
      <c r="Z958" s="81"/>
      <c r="AA958" s="81"/>
      <c r="AB958" s="81"/>
      <c r="AC958" s="81"/>
      <c r="AD958" s="81"/>
      <c r="AE958" s="81"/>
      <c r="AF958" s="81"/>
      <c r="AG958" s="282"/>
      <c r="AH958" s="282"/>
      <c r="AI958" s="282"/>
      <c r="AJ958" s="282"/>
      <c r="AK958" s="282"/>
      <c r="AL958" s="282"/>
      <c r="AM958" s="282"/>
      <c r="AN958" s="282"/>
      <c r="AO958" s="282"/>
      <c r="AP958" s="282"/>
      <c r="AQ958" s="282"/>
      <c r="AR958" s="282"/>
      <c r="AS958" s="282"/>
      <c r="AT958" s="282"/>
      <c r="AU958" s="447"/>
      <c r="AV958" s="447"/>
      <c r="AW958" s="447"/>
      <c r="AX958" s="447"/>
      <c r="AY958" s="447"/>
      <c r="AZ958" s="447"/>
      <c r="BA958" s="282"/>
      <c r="BB958" s="802"/>
      <c r="BC958" s="802"/>
      <c r="BD958" s="802"/>
      <c r="BE958" s="802"/>
      <c r="BF958" s="802"/>
      <c r="BG958" s="802"/>
      <c r="BH958" s="282"/>
      <c r="BI958" s="81"/>
      <c r="BJ958" s="81"/>
      <c r="BK958" s="81"/>
      <c r="BR958" s="2"/>
      <c r="BS958" s="2"/>
      <c r="BT958" s="2"/>
      <c r="BU958" s="2"/>
      <c r="BV958" s="2"/>
      <c r="BW958" s="2"/>
      <c r="BX958" s="2"/>
      <c r="BY958" s="2"/>
      <c r="BZ958" s="2"/>
      <c r="CA958" s="2"/>
      <c r="CB958" s="2"/>
      <c r="CC958" s="2"/>
      <c r="CD958" s="2"/>
      <c r="CE958" s="2"/>
      <c r="CF958" s="2"/>
      <c r="CG958" s="2"/>
      <c r="CH958" s="2"/>
      <c r="CI958" s="2"/>
      <c r="CJ958" s="2"/>
      <c r="CK958" s="2"/>
      <c r="CL958" s="2"/>
      <c r="CM958" s="2"/>
      <c r="CN958" s="2"/>
      <c r="CO958" s="2"/>
      <c r="CP958" s="2"/>
      <c r="CQ958" s="2"/>
      <c r="CR958" s="2"/>
      <c r="CS958" s="2"/>
      <c r="CT958" s="2"/>
      <c r="CU958" s="2"/>
      <c r="CV958" s="2"/>
      <c r="CW958" s="2"/>
      <c r="CX958" s="2"/>
      <c r="CY958" s="2"/>
      <c r="CZ958" s="2"/>
      <c r="DA958" s="2"/>
      <c r="DB958" s="2"/>
      <c r="DC958" s="2"/>
      <c r="DD958" s="2"/>
      <c r="DE958" s="2"/>
      <c r="DF958" s="2"/>
      <c r="DG958" s="2"/>
      <c r="DH958" s="2"/>
      <c r="DI958" s="2"/>
      <c r="DJ958" s="2"/>
      <c r="DK958" s="2"/>
      <c r="DL958" s="2"/>
      <c r="DM958" s="2"/>
      <c r="DN958" s="2"/>
      <c r="DO958" s="2"/>
      <c r="DP958" s="2"/>
      <c r="DQ958" s="2"/>
      <c r="DR958" s="2"/>
      <c r="DS958" s="2"/>
      <c r="DT958" s="2"/>
      <c r="DU958" s="2"/>
      <c r="DV958" s="2"/>
      <c r="DW958" s="2"/>
      <c r="DX958" s="2"/>
      <c r="DY958" s="2"/>
      <c r="DZ958" s="2"/>
      <c r="EA958" s="2"/>
      <c r="EB958" s="2"/>
      <c r="EC958" s="2"/>
      <c r="ED958" s="2"/>
      <c r="EE958" s="2"/>
      <c r="EF958" s="2"/>
      <c r="EG958" s="2"/>
      <c r="EH958" s="2"/>
      <c r="EI958" s="2"/>
      <c r="EJ958" s="2"/>
      <c r="EK958" s="2"/>
      <c r="EL958" s="2"/>
      <c r="EM958" s="2"/>
      <c r="EN958" s="2"/>
      <c r="EO958" s="2"/>
      <c r="EP958" s="2"/>
      <c r="EQ958" s="2"/>
      <c r="ER958" s="2"/>
      <c r="ES958" s="2"/>
      <c r="ET958" s="2"/>
      <c r="EU958" s="2"/>
      <c r="EV958" s="2"/>
      <c r="EW958" s="2"/>
      <c r="EX958" s="2"/>
      <c r="EY958" s="2"/>
      <c r="EZ958" s="2"/>
      <c r="FA958" s="2"/>
      <c r="FB958" s="2"/>
      <c r="FC958" s="2"/>
      <c r="FD958" s="2"/>
      <c r="FE958" s="2"/>
      <c r="FF958" s="2"/>
      <c r="FG958" s="2"/>
      <c r="FH958" s="2"/>
      <c r="FI958" s="2"/>
      <c r="FJ958" s="2"/>
      <c r="FK958" s="2"/>
      <c r="FL958" s="2"/>
      <c r="FM958" s="2"/>
      <c r="FN958" s="2"/>
      <c r="FO958" s="2"/>
      <c r="FP958" s="2"/>
      <c r="FQ958" s="2"/>
      <c r="FR958" s="2"/>
      <c r="FS958" s="2"/>
      <c r="FT958" s="2"/>
      <c r="FU958" s="2"/>
      <c r="FV958" s="2"/>
      <c r="FW958" s="2"/>
      <c r="FX958" s="2"/>
      <c r="FY958" s="2"/>
      <c r="FZ958" s="2"/>
      <c r="GA958" s="2"/>
      <c r="GB958" s="2"/>
      <c r="GC958" s="2"/>
      <c r="GD958" s="2"/>
      <c r="GE958" s="2"/>
      <c r="GF958" s="2"/>
      <c r="GG958" s="2"/>
      <c r="GH958" s="2"/>
      <c r="GI958" s="2"/>
      <c r="GJ958" s="2"/>
      <c r="GK958" s="2"/>
      <c r="GL958" s="2"/>
      <c r="GM958" s="2"/>
      <c r="GN958" s="2"/>
      <c r="GO958" s="2"/>
      <c r="GP958" s="2"/>
    </row>
    <row r="959" spans="6:198" s="1" customFormat="1" ht="12.75" customHeight="1">
      <c r="F959" s="81"/>
      <c r="G959" s="81"/>
      <c r="H959" s="81"/>
      <c r="I959" s="81" t="s">
        <v>418</v>
      </c>
      <c r="J959" s="81"/>
      <c r="K959" s="81"/>
      <c r="L959" s="81"/>
      <c r="M959" s="81"/>
      <c r="N959" s="81"/>
      <c r="O959" s="81"/>
      <c r="P959" s="81"/>
      <c r="Q959" s="81"/>
      <c r="R959" s="81"/>
      <c r="S959" s="81"/>
      <c r="T959" s="81"/>
      <c r="U959" s="81"/>
      <c r="V959" s="81"/>
      <c r="W959" s="81"/>
      <c r="X959" s="81"/>
      <c r="Y959" s="81"/>
      <c r="Z959" s="81"/>
      <c r="AA959" s="81"/>
      <c r="AB959" s="81"/>
      <c r="AC959" s="81"/>
      <c r="AD959" s="81"/>
      <c r="AE959" s="81"/>
      <c r="AF959" s="81"/>
      <c r="AG959" s="802">
        <f>'[1]Summary &amp; Aggregate Data'!$C$72</f>
        <v>0</v>
      </c>
      <c r="AH959" s="802"/>
      <c r="AI959" s="802"/>
      <c r="AJ959" s="802"/>
      <c r="AK959" s="802"/>
      <c r="AL959" s="802"/>
      <c r="AM959" s="282"/>
      <c r="AN959" s="447"/>
      <c r="AO959" s="447"/>
      <c r="AP959" s="447"/>
      <c r="AQ959" s="447"/>
      <c r="AR959" s="447"/>
      <c r="AS959" s="447"/>
      <c r="AT959" s="282"/>
      <c r="AU959" s="802">
        <f>[1]Input!$C$366</f>
        <v>0</v>
      </c>
      <c r="AV959" s="802"/>
      <c r="AW959" s="802"/>
      <c r="AX959" s="802"/>
      <c r="AY959" s="802"/>
      <c r="AZ959" s="802"/>
      <c r="BA959" s="802"/>
      <c r="BB959" s="802"/>
      <c r="BC959" s="802"/>
      <c r="BD959" s="802"/>
      <c r="BE959" s="802"/>
      <c r="BF959" s="802"/>
      <c r="BG959" s="802"/>
      <c r="BH959" s="282"/>
      <c r="BI959" s="81"/>
      <c r="BJ959" s="81"/>
      <c r="BK959" s="81"/>
      <c r="BR959" s="2"/>
      <c r="BS959" s="2"/>
      <c r="BT959" s="2"/>
      <c r="BU959" s="2"/>
      <c r="BV959" s="2"/>
      <c r="BW959" s="2"/>
      <c r="BX959" s="2"/>
      <c r="BY959" s="2"/>
      <c r="BZ959" s="2"/>
      <c r="CA959" s="2"/>
      <c r="CB959" s="2"/>
      <c r="CC959" s="2"/>
      <c r="CD959" s="2"/>
      <c r="CE959" s="2"/>
      <c r="CF959" s="2"/>
      <c r="CG959" s="2"/>
      <c r="CH959" s="2"/>
      <c r="CI959" s="2"/>
      <c r="CJ959" s="2"/>
      <c r="CK959" s="2"/>
      <c r="CL959" s="2"/>
      <c r="CM959" s="2"/>
      <c r="CN959" s="2"/>
      <c r="CO959" s="2"/>
      <c r="CP959" s="2"/>
      <c r="CQ959" s="2"/>
      <c r="CR959" s="2"/>
      <c r="CS959" s="2"/>
      <c r="CT959" s="2"/>
      <c r="CU959" s="2"/>
      <c r="CV959" s="2"/>
      <c r="CW959" s="2"/>
      <c r="CX959" s="2"/>
      <c r="CY959" s="2"/>
      <c r="CZ959" s="2"/>
      <c r="DA959" s="2"/>
      <c r="DB959" s="2"/>
      <c r="DC959" s="2"/>
      <c r="DD959" s="2"/>
      <c r="DE959" s="2"/>
      <c r="DF959" s="2"/>
      <c r="DG959" s="2"/>
      <c r="DH959" s="2"/>
      <c r="DI959" s="2"/>
      <c r="DJ959" s="2"/>
      <c r="DK959" s="2"/>
      <c r="DL959" s="2"/>
      <c r="DM959" s="2"/>
      <c r="DN959" s="2"/>
      <c r="DO959" s="2"/>
      <c r="DP959" s="2"/>
      <c r="DQ959" s="2"/>
      <c r="DR959" s="2"/>
      <c r="DS959" s="2"/>
      <c r="DT959" s="2"/>
      <c r="DU959" s="2"/>
      <c r="DV959" s="2"/>
      <c r="DW959" s="2"/>
      <c r="DX959" s="2"/>
      <c r="DY959" s="2"/>
      <c r="DZ959" s="2"/>
      <c r="EA959" s="2"/>
      <c r="EB959" s="2"/>
      <c r="EC959" s="2"/>
      <c r="ED959" s="2"/>
      <c r="EE959" s="2"/>
      <c r="EF959" s="2"/>
      <c r="EG959" s="2"/>
      <c r="EH959" s="2"/>
      <c r="EI959" s="2"/>
      <c r="EJ959" s="2"/>
      <c r="EK959" s="2"/>
      <c r="EL959" s="2"/>
      <c r="EM959" s="2"/>
      <c r="EN959" s="2"/>
      <c r="EO959" s="2"/>
      <c r="EP959" s="2"/>
      <c r="EQ959" s="2"/>
      <c r="ER959" s="2"/>
      <c r="ES959" s="2"/>
      <c r="ET959" s="2"/>
      <c r="EU959" s="2"/>
      <c r="EV959" s="2"/>
      <c r="EW959" s="2"/>
      <c r="EX959" s="2"/>
      <c r="EY959" s="2"/>
      <c r="EZ959" s="2"/>
      <c r="FA959" s="2"/>
      <c r="FB959" s="2"/>
      <c r="FC959" s="2"/>
      <c r="FD959" s="2"/>
      <c r="FE959" s="2"/>
      <c r="FF959" s="2"/>
      <c r="FG959" s="2"/>
      <c r="FH959" s="2"/>
      <c r="FI959" s="2"/>
      <c r="FJ959" s="2"/>
      <c r="FK959" s="2"/>
      <c r="FL959" s="2"/>
      <c r="FM959" s="2"/>
      <c r="FN959" s="2"/>
      <c r="FO959" s="2"/>
      <c r="FP959" s="2"/>
      <c r="FQ959" s="2"/>
      <c r="FR959" s="2"/>
      <c r="FS959" s="2"/>
      <c r="FT959" s="2"/>
      <c r="FU959" s="2"/>
      <c r="FV959" s="2"/>
      <c r="FW959" s="2"/>
      <c r="FX959" s="2"/>
      <c r="FY959" s="2"/>
      <c r="FZ959" s="2"/>
      <c r="GA959" s="2"/>
      <c r="GB959" s="2"/>
      <c r="GC959" s="2"/>
      <c r="GD959" s="2"/>
      <c r="GE959" s="2"/>
      <c r="GF959" s="2"/>
      <c r="GG959" s="2"/>
      <c r="GH959" s="2"/>
      <c r="GI959" s="2"/>
      <c r="GJ959" s="2"/>
      <c r="GK959" s="2"/>
      <c r="GL959" s="2"/>
      <c r="GM959" s="2"/>
      <c r="GN959" s="2"/>
      <c r="GO959" s="2"/>
      <c r="GP959" s="2"/>
    </row>
    <row r="960" spans="6:198" s="1" customFormat="1" ht="12.75" customHeight="1">
      <c r="F960" s="81"/>
      <c r="G960" s="81"/>
      <c r="H960" s="81"/>
      <c r="I960" s="81" t="s">
        <v>419</v>
      </c>
      <c r="J960" s="81"/>
      <c r="K960" s="81"/>
      <c r="L960" s="81"/>
      <c r="M960" s="81"/>
      <c r="N960" s="81"/>
      <c r="O960" s="81"/>
      <c r="P960" s="81"/>
      <c r="Q960" s="81"/>
      <c r="R960" s="81"/>
      <c r="S960" s="81"/>
      <c r="T960" s="81"/>
      <c r="U960" s="81"/>
      <c r="V960" s="81"/>
      <c r="W960" s="81"/>
      <c r="X960" s="81"/>
      <c r="Y960" s="81"/>
      <c r="Z960" s="81"/>
      <c r="AA960" s="81"/>
      <c r="AB960" s="81"/>
      <c r="AC960" s="81"/>
      <c r="AD960" s="81"/>
      <c r="AE960" s="81"/>
      <c r="AF960" s="81"/>
      <c r="AG960" s="802">
        <f>'[1]Summary &amp; Aggregate Data'!$C$73</f>
        <v>0</v>
      </c>
      <c r="AH960" s="802"/>
      <c r="AI960" s="802"/>
      <c r="AJ960" s="802"/>
      <c r="AK960" s="802"/>
      <c r="AL960" s="802"/>
      <c r="AM960" s="282"/>
      <c r="AN960" s="448"/>
      <c r="AO960" s="448"/>
      <c r="AP960" s="448"/>
      <c r="AQ960" s="448"/>
      <c r="AR960" s="448"/>
      <c r="AS960" s="448"/>
      <c r="AT960" s="282"/>
      <c r="AU960" s="802">
        <f>[1]Input!$C$367</f>
        <v>0</v>
      </c>
      <c r="AV960" s="802"/>
      <c r="AW960" s="802"/>
      <c r="AX960" s="802"/>
      <c r="AY960" s="802"/>
      <c r="AZ960" s="802"/>
      <c r="BA960" s="802"/>
      <c r="BB960" s="802"/>
      <c r="BC960" s="802"/>
      <c r="BD960" s="802"/>
      <c r="BE960" s="802"/>
      <c r="BF960" s="802"/>
      <c r="BG960" s="802"/>
      <c r="BH960" s="282"/>
      <c r="BI960" s="81"/>
      <c r="BJ960" s="81"/>
      <c r="BK960" s="81"/>
      <c r="BR960" s="2"/>
      <c r="BS960" s="2"/>
      <c r="BT960" s="2"/>
      <c r="BU960" s="2"/>
      <c r="BV960" s="2"/>
      <c r="BW960" s="2"/>
      <c r="BX960" s="2"/>
      <c r="BY960" s="2"/>
      <c r="BZ960" s="2"/>
      <c r="CA960" s="2"/>
      <c r="CB960" s="2"/>
      <c r="CC960" s="2"/>
      <c r="CD960" s="2"/>
      <c r="CE960" s="2"/>
      <c r="CF960" s="2"/>
      <c r="CG960" s="2"/>
      <c r="CH960" s="2"/>
      <c r="CI960" s="2"/>
      <c r="CJ960" s="2"/>
      <c r="CK960" s="2"/>
      <c r="CL960" s="2"/>
      <c r="CM960" s="2"/>
      <c r="CN960" s="2"/>
      <c r="CO960" s="2"/>
      <c r="CP960" s="2"/>
      <c r="CQ960" s="2"/>
      <c r="CR960" s="2"/>
      <c r="CS960" s="2"/>
      <c r="CT960" s="2"/>
      <c r="CU960" s="2"/>
      <c r="CV960" s="2"/>
      <c r="CW960" s="2"/>
      <c r="CX960" s="2"/>
      <c r="CY960" s="2"/>
      <c r="CZ960" s="2"/>
      <c r="DA960" s="2"/>
      <c r="DB960" s="2"/>
      <c r="DC960" s="2"/>
      <c r="DD960" s="2"/>
      <c r="DE960" s="2"/>
      <c r="DF960" s="2"/>
      <c r="DG960" s="2"/>
      <c r="DH960" s="2"/>
      <c r="DI960" s="2"/>
      <c r="DJ960" s="2"/>
      <c r="DK960" s="2"/>
      <c r="DL960" s="2"/>
      <c r="DM960" s="2"/>
      <c r="DN960" s="2"/>
      <c r="DO960" s="2"/>
      <c r="DP960" s="2"/>
      <c r="DQ960" s="2"/>
      <c r="DR960" s="2"/>
      <c r="DS960" s="2"/>
      <c r="DT960" s="2"/>
      <c r="DU960" s="2"/>
      <c r="DV960" s="2"/>
      <c r="DW960" s="2"/>
      <c r="DX960" s="2"/>
      <c r="DY960" s="2"/>
      <c r="DZ960" s="2"/>
      <c r="EA960" s="2"/>
      <c r="EB960" s="2"/>
      <c r="EC960" s="2"/>
      <c r="ED960" s="2"/>
      <c r="EE960" s="2"/>
      <c r="EF960" s="2"/>
      <c r="EG960" s="2"/>
      <c r="EH960" s="2"/>
      <c r="EI960" s="2"/>
      <c r="EJ960" s="2"/>
      <c r="EK960" s="2"/>
      <c r="EL960" s="2"/>
      <c r="EM960" s="2"/>
      <c r="EN960" s="2"/>
      <c r="EO960" s="2"/>
      <c r="EP960" s="2"/>
      <c r="EQ960" s="2"/>
      <c r="ER960" s="2"/>
      <c r="ES960" s="2"/>
      <c r="ET960" s="2"/>
      <c r="EU960" s="2"/>
      <c r="EV960" s="2"/>
      <c r="EW960" s="2"/>
      <c r="EX960" s="2"/>
      <c r="EY960" s="2"/>
      <c r="EZ960" s="2"/>
      <c r="FA960" s="2"/>
      <c r="FB960" s="2"/>
      <c r="FC960" s="2"/>
      <c r="FD960" s="2"/>
      <c r="FE960" s="2"/>
      <c r="FF960" s="2"/>
      <c r="FG960" s="2"/>
      <c r="FH960" s="2"/>
      <c r="FI960" s="2"/>
      <c r="FJ960" s="2"/>
      <c r="FK960" s="2"/>
      <c r="FL960" s="2"/>
      <c r="FM960" s="2"/>
      <c r="FN960" s="2"/>
      <c r="FO960" s="2"/>
      <c r="FP960" s="2"/>
      <c r="FQ960" s="2"/>
      <c r="FR960" s="2"/>
      <c r="FS960" s="2"/>
      <c r="FT960" s="2"/>
      <c r="FU960" s="2"/>
      <c r="FV960" s="2"/>
      <c r="FW960" s="2"/>
      <c r="FX960" s="2"/>
      <c r="FY960" s="2"/>
      <c r="FZ960" s="2"/>
      <c r="GA960" s="2"/>
      <c r="GB960" s="2"/>
      <c r="GC960" s="2"/>
      <c r="GD960" s="2"/>
      <c r="GE960" s="2"/>
      <c r="GF960" s="2"/>
      <c r="GG960" s="2"/>
      <c r="GH960" s="2"/>
      <c r="GI960" s="2"/>
      <c r="GJ960" s="2"/>
      <c r="GK960" s="2"/>
      <c r="GL960" s="2"/>
      <c r="GM960" s="2"/>
      <c r="GN960" s="2"/>
      <c r="GO960" s="2"/>
      <c r="GP960" s="2"/>
    </row>
    <row r="961" spans="6:198" s="1" customFormat="1" ht="12.75" customHeight="1">
      <c r="F961" s="81"/>
      <c r="G961" s="81"/>
      <c r="H961" s="81"/>
      <c r="I961" s="81" t="s">
        <v>420</v>
      </c>
      <c r="J961" s="81"/>
      <c r="K961" s="81"/>
      <c r="L961" s="81"/>
      <c r="M961" s="81"/>
      <c r="N961" s="81"/>
      <c r="O961" s="81"/>
      <c r="P961" s="81"/>
      <c r="Q961" s="81"/>
      <c r="R961" s="81"/>
      <c r="S961" s="81"/>
      <c r="T961" s="81"/>
      <c r="U961" s="81"/>
      <c r="V961" s="81"/>
      <c r="W961" s="81"/>
      <c r="X961" s="81"/>
      <c r="Y961" s="81"/>
      <c r="Z961" s="81"/>
      <c r="AA961" s="81"/>
      <c r="AB961" s="81"/>
      <c r="AC961" s="81"/>
      <c r="AD961" s="81"/>
      <c r="AE961" s="81"/>
      <c r="AF961" s="81"/>
      <c r="AG961" s="802">
        <f>'[1]Summary &amp; Aggregate Data'!$C$74</f>
        <v>0</v>
      </c>
      <c r="AH961" s="802"/>
      <c r="AI961" s="802"/>
      <c r="AJ961" s="802"/>
      <c r="AK961" s="802"/>
      <c r="AL961" s="802"/>
      <c r="AM961" s="282"/>
      <c r="AN961" s="282"/>
      <c r="AO961" s="282"/>
      <c r="AP961" s="282"/>
      <c r="AQ961" s="282"/>
      <c r="AR961" s="282"/>
      <c r="AS961" s="282"/>
      <c r="AT961" s="282"/>
      <c r="AU961" s="802">
        <f>[1]Input!$C$368</f>
        <v>0</v>
      </c>
      <c r="AV961" s="802"/>
      <c r="AW961" s="802"/>
      <c r="AX961" s="802"/>
      <c r="AY961" s="802"/>
      <c r="AZ961" s="802"/>
      <c r="BA961" s="802"/>
      <c r="BB961" s="802"/>
      <c r="BC961" s="802"/>
      <c r="BD961" s="802"/>
      <c r="BE961" s="802"/>
      <c r="BF961" s="802"/>
      <c r="BG961" s="802"/>
      <c r="BH961" s="282"/>
      <c r="BI961" s="81"/>
      <c r="BJ961" s="81"/>
      <c r="BK961" s="81"/>
      <c r="BR961" s="2"/>
      <c r="BS961" s="2"/>
      <c r="BT961" s="2"/>
      <c r="BU961" s="2"/>
      <c r="BV961" s="2"/>
      <c r="BW961" s="2"/>
      <c r="BX961" s="2"/>
      <c r="BY961" s="2"/>
      <c r="BZ961" s="2"/>
      <c r="CA961" s="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c r="DF961" s="2"/>
      <c r="DG961" s="2"/>
      <c r="DH961" s="2"/>
      <c r="DI961" s="2"/>
      <c r="DJ961" s="2"/>
      <c r="DK961" s="2"/>
      <c r="DL961" s="2"/>
      <c r="DM961" s="2"/>
      <c r="DN961" s="2"/>
      <c r="DO961" s="2"/>
      <c r="DP961" s="2"/>
      <c r="DQ961" s="2"/>
      <c r="DR961" s="2"/>
      <c r="DS961" s="2"/>
      <c r="DT961" s="2"/>
      <c r="DU961" s="2"/>
      <c r="DV961" s="2"/>
      <c r="DW961" s="2"/>
      <c r="DX961" s="2"/>
      <c r="DY961" s="2"/>
      <c r="DZ961" s="2"/>
      <c r="EA961" s="2"/>
      <c r="EB961" s="2"/>
      <c r="EC961" s="2"/>
      <c r="ED961" s="2"/>
      <c r="EE961" s="2"/>
      <c r="EF961" s="2"/>
      <c r="EG961" s="2"/>
      <c r="EH961" s="2"/>
      <c r="EI961" s="2"/>
      <c r="EJ961" s="2"/>
      <c r="EK961" s="2"/>
      <c r="EL961" s="2"/>
      <c r="EM961" s="2"/>
      <c r="EN961" s="2"/>
      <c r="EO961" s="2"/>
      <c r="EP961" s="2"/>
      <c r="EQ961" s="2"/>
      <c r="ER961" s="2"/>
      <c r="ES961" s="2"/>
      <c r="ET961" s="2"/>
      <c r="EU961" s="2"/>
      <c r="EV961" s="2"/>
      <c r="EW961" s="2"/>
      <c r="EX961" s="2"/>
      <c r="EY961" s="2"/>
      <c r="EZ961" s="2"/>
      <c r="FA961" s="2"/>
      <c r="FB961" s="2"/>
      <c r="FC961" s="2"/>
      <c r="FD961" s="2"/>
      <c r="FE961" s="2"/>
      <c r="FF961" s="2"/>
      <c r="FG961" s="2"/>
      <c r="FH961" s="2"/>
      <c r="FI961" s="2"/>
      <c r="FJ961" s="2"/>
      <c r="FK961" s="2"/>
      <c r="FL961" s="2"/>
      <c r="FM961" s="2"/>
      <c r="FN961" s="2"/>
      <c r="FO961" s="2"/>
      <c r="FP961" s="2"/>
      <c r="FQ961" s="2"/>
      <c r="FR961" s="2"/>
      <c r="FS961" s="2"/>
      <c r="FT961" s="2"/>
      <c r="FU961" s="2"/>
      <c r="FV961" s="2"/>
      <c r="FW961" s="2"/>
      <c r="FX961" s="2"/>
      <c r="FY961" s="2"/>
      <c r="FZ961" s="2"/>
      <c r="GA961" s="2"/>
      <c r="GB961" s="2"/>
      <c r="GC961" s="2"/>
      <c r="GD961" s="2"/>
      <c r="GE961" s="2"/>
      <c r="GF961" s="2"/>
      <c r="GG961" s="2"/>
      <c r="GH961" s="2"/>
      <c r="GI961" s="2"/>
      <c r="GJ961" s="2"/>
      <c r="GK961" s="2"/>
      <c r="GL961" s="2"/>
      <c r="GM961" s="2"/>
      <c r="GN961" s="2"/>
      <c r="GO961" s="2"/>
      <c r="GP961" s="2"/>
    </row>
    <row r="962" spans="6:198" s="1" customFormat="1" ht="13.5" customHeight="1" thickBot="1">
      <c r="F962" s="192"/>
      <c r="G962" s="193"/>
      <c r="H962" s="193"/>
      <c r="I962" s="193"/>
      <c r="J962" s="193"/>
      <c r="K962" s="193"/>
      <c r="L962" s="193"/>
      <c r="M962" s="193"/>
      <c r="N962" s="193"/>
      <c r="O962" s="193"/>
      <c r="P962" s="193"/>
      <c r="Q962" s="193"/>
      <c r="R962" s="193"/>
      <c r="S962" s="193"/>
      <c r="T962" s="193"/>
      <c r="U962" s="193"/>
      <c r="V962" s="193"/>
      <c r="W962" s="193"/>
      <c r="X962" s="193"/>
      <c r="Y962" s="193"/>
      <c r="Z962" s="193"/>
      <c r="AA962" s="193"/>
      <c r="AB962" s="193"/>
      <c r="AC962" s="193"/>
      <c r="AD962" s="193"/>
      <c r="AE962" s="193"/>
      <c r="AF962" s="193"/>
      <c r="AG962" s="193"/>
      <c r="AH962" s="193"/>
      <c r="AI962" s="193"/>
      <c r="AJ962" s="193"/>
      <c r="AK962" s="193"/>
      <c r="AL962" s="193"/>
      <c r="AM962" s="193"/>
      <c r="AN962" s="193"/>
      <c r="AO962" s="193"/>
      <c r="AP962" s="193"/>
      <c r="AQ962" s="193"/>
      <c r="AR962" s="193"/>
      <c r="AS962" s="193"/>
      <c r="AT962" s="193"/>
      <c r="AU962" s="193"/>
      <c r="AV962" s="193"/>
      <c r="AW962" s="193"/>
      <c r="AX962" s="193"/>
      <c r="AY962" s="193"/>
      <c r="AZ962" s="193"/>
      <c r="BA962" s="193"/>
      <c r="BB962" s="193"/>
      <c r="BC962" s="193"/>
      <c r="BD962" s="193"/>
      <c r="BE962" s="193"/>
      <c r="BF962" s="193"/>
      <c r="BG962" s="193"/>
      <c r="BH962" s="193"/>
      <c r="BI962" s="193"/>
      <c r="BJ962" s="193"/>
      <c r="BK962" s="192"/>
      <c r="BR962" s="2"/>
      <c r="BS962" s="2"/>
      <c r="BT962" s="2"/>
      <c r="BU962" s="2"/>
      <c r="BV962" s="2"/>
      <c r="BW962" s="2"/>
      <c r="BX962" s="2"/>
      <c r="BY962" s="2"/>
      <c r="BZ962" s="2"/>
      <c r="CA962" s="2"/>
      <c r="CB962" s="2"/>
      <c r="CC962" s="2"/>
      <c r="CD962" s="2"/>
      <c r="CE962" s="2"/>
      <c r="CF962" s="2"/>
      <c r="CG962" s="2"/>
      <c r="CH962" s="2"/>
      <c r="CI962" s="2"/>
      <c r="CJ962" s="2"/>
      <c r="CK962" s="2"/>
      <c r="CL962" s="2"/>
      <c r="CM962" s="2"/>
      <c r="CN962" s="2"/>
      <c r="CO962" s="2"/>
      <c r="CP962" s="2"/>
      <c r="CQ962" s="2"/>
      <c r="CR962" s="2"/>
      <c r="CS962" s="2"/>
      <c r="CT962" s="2"/>
      <c r="CU962" s="2"/>
      <c r="CV962" s="2"/>
      <c r="CW962" s="2"/>
      <c r="CX962" s="2"/>
      <c r="CY962" s="2"/>
      <c r="CZ962" s="2"/>
      <c r="DA962" s="2"/>
      <c r="DB962" s="2"/>
      <c r="DC962" s="2"/>
      <c r="DD962" s="2"/>
      <c r="DE962" s="2"/>
      <c r="DF962" s="2"/>
      <c r="DG962" s="2"/>
      <c r="DH962" s="2"/>
      <c r="DI962" s="2"/>
      <c r="DJ962" s="2"/>
      <c r="DK962" s="2"/>
      <c r="DL962" s="2"/>
      <c r="DM962" s="2"/>
      <c r="DN962" s="2"/>
      <c r="DO962" s="2"/>
      <c r="DP962" s="2"/>
      <c r="DQ962" s="2"/>
      <c r="DR962" s="2"/>
      <c r="DS962" s="2"/>
      <c r="DT962" s="2"/>
      <c r="DU962" s="2"/>
      <c r="DV962" s="2"/>
      <c r="DW962" s="2"/>
      <c r="DX962" s="2"/>
      <c r="DY962" s="2"/>
      <c r="DZ962" s="2"/>
      <c r="EA962" s="2"/>
      <c r="EB962" s="2"/>
      <c r="EC962" s="2"/>
      <c r="ED962" s="2"/>
      <c r="EE962" s="2"/>
      <c r="EF962" s="2"/>
      <c r="EG962" s="2"/>
      <c r="EH962" s="2"/>
      <c r="EI962" s="2"/>
      <c r="EJ962" s="2"/>
      <c r="EK962" s="2"/>
      <c r="EL962" s="2"/>
      <c r="EM962" s="2"/>
      <c r="EN962" s="2"/>
      <c r="EO962" s="2"/>
      <c r="EP962" s="2"/>
      <c r="EQ962" s="2"/>
      <c r="ER962" s="2"/>
      <c r="ES962" s="2"/>
      <c r="ET962" s="2"/>
      <c r="EU962" s="2"/>
      <c r="EV962" s="2"/>
      <c r="EW962" s="2"/>
      <c r="EX962" s="2"/>
      <c r="EY962" s="2"/>
      <c r="EZ962" s="2"/>
      <c r="FA962" s="2"/>
      <c r="FB962" s="2"/>
      <c r="FC962" s="2"/>
      <c r="FD962" s="2"/>
      <c r="FE962" s="2"/>
      <c r="FF962" s="2"/>
      <c r="FG962" s="2"/>
      <c r="FH962" s="2"/>
      <c r="FI962" s="2"/>
      <c r="FJ962" s="2"/>
      <c r="FK962" s="2"/>
      <c r="FL962" s="2"/>
      <c r="FM962" s="2"/>
      <c r="FN962" s="2"/>
      <c r="FO962" s="2"/>
      <c r="FP962" s="2"/>
      <c r="FQ962" s="2"/>
      <c r="FR962" s="2"/>
      <c r="FS962" s="2"/>
      <c r="FT962" s="2"/>
      <c r="FU962" s="2"/>
      <c r="FV962" s="2"/>
      <c r="FW962" s="2"/>
      <c r="FX962" s="2"/>
      <c r="FY962" s="2"/>
      <c r="FZ962" s="2"/>
      <c r="GA962" s="2"/>
      <c r="GB962" s="2"/>
      <c r="GC962" s="2"/>
      <c r="GD962" s="2"/>
      <c r="GE962" s="2"/>
      <c r="GF962" s="2"/>
      <c r="GG962" s="2"/>
      <c r="GH962" s="2"/>
      <c r="GI962" s="2"/>
      <c r="GJ962" s="2"/>
      <c r="GK962" s="2"/>
      <c r="GL962" s="2"/>
      <c r="GM962" s="2"/>
      <c r="GN962" s="2"/>
      <c r="GO962" s="2"/>
      <c r="GP962" s="2"/>
    </row>
    <row r="963" spans="6:198" s="1" customFormat="1" ht="18" customHeight="1">
      <c r="F963" s="550" t="str">
        <f>[2]Setup!$B$5</f>
        <v>Precise Mortgage Funding 2018-2B plc</v>
      </c>
      <c r="G963" s="550"/>
      <c r="H963" s="550"/>
      <c r="I963" s="550"/>
      <c r="J963" s="550"/>
      <c r="K963" s="550"/>
      <c r="L963" s="550"/>
      <c r="M963" s="550"/>
      <c r="N963" s="550"/>
      <c r="O963" s="550"/>
      <c r="P963" s="550"/>
      <c r="Q963" s="550"/>
      <c r="R963" s="550"/>
      <c r="S963" s="550"/>
      <c r="T963" s="550"/>
      <c r="U963" s="550"/>
      <c r="V963" s="550"/>
      <c r="W963" s="550"/>
      <c r="X963" s="550"/>
      <c r="Y963" s="550"/>
      <c r="Z963" s="550"/>
      <c r="AA963" s="550"/>
      <c r="AB963" s="550"/>
      <c r="AC963" s="550"/>
      <c r="AD963" s="550"/>
      <c r="AE963" s="550"/>
      <c r="AF963" s="550"/>
      <c r="AG963" s="550"/>
      <c r="AH963" s="550"/>
      <c r="AI963" s="550"/>
      <c r="AJ963" s="550"/>
      <c r="AK963" s="550"/>
      <c r="AL963" s="550"/>
      <c r="AM963" s="550"/>
      <c r="AN963" s="550"/>
      <c r="AO963" s="550"/>
      <c r="AP963" s="550"/>
      <c r="AQ963" s="550"/>
      <c r="AR963" s="550"/>
      <c r="AS963" s="550"/>
      <c r="AT963" s="550"/>
      <c r="AU963" s="550"/>
      <c r="AV963" s="550"/>
      <c r="AW963" s="550"/>
      <c r="AX963" s="550"/>
      <c r="AY963" s="550"/>
      <c r="AZ963" s="550"/>
      <c r="BA963" s="550"/>
      <c r="BB963" s="550"/>
      <c r="BC963" s="550"/>
      <c r="BD963" s="550"/>
      <c r="BE963" s="550"/>
      <c r="BF963" s="550"/>
      <c r="BG963" s="550"/>
      <c r="BH963" s="550"/>
      <c r="BI963" s="550"/>
      <c r="BJ963" s="550"/>
      <c r="BK963" s="550"/>
      <c r="BR963" s="2"/>
      <c r="BS963" s="2"/>
      <c r="BT963" s="2"/>
      <c r="BU963" s="2"/>
      <c r="BV963" s="2"/>
      <c r="BW963" s="2"/>
      <c r="BX963" s="2"/>
      <c r="BY963" s="2"/>
      <c r="BZ963" s="2"/>
      <c r="CA963" s="2"/>
      <c r="CB963" s="2"/>
      <c r="CC963" s="2"/>
      <c r="CD963" s="2"/>
      <c r="CE963" s="2"/>
      <c r="CF963" s="2"/>
      <c r="CG963" s="2"/>
      <c r="CH963" s="2"/>
      <c r="CI963" s="2"/>
      <c r="CJ963" s="2"/>
      <c r="CK963" s="2"/>
      <c r="CL963" s="2"/>
      <c r="CM963" s="2"/>
      <c r="CN963" s="2"/>
      <c r="CO963" s="2"/>
      <c r="CP963" s="2"/>
      <c r="CQ963" s="2"/>
      <c r="CR963" s="2"/>
      <c r="CS963" s="2"/>
      <c r="CT963" s="2"/>
      <c r="CU963" s="2"/>
      <c r="CV963" s="2"/>
      <c r="CW963" s="2"/>
      <c r="CX963" s="2"/>
      <c r="CY963" s="2"/>
      <c r="CZ963" s="2"/>
      <c r="DA963" s="2"/>
      <c r="DB963" s="2"/>
      <c r="DC963" s="2"/>
      <c r="DD963" s="2"/>
      <c r="DE963" s="2"/>
      <c r="DF963" s="2"/>
      <c r="DG963" s="2"/>
      <c r="DH963" s="2"/>
      <c r="DI963" s="2"/>
      <c r="DJ963" s="2"/>
      <c r="DK963" s="2"/>
      <c r="DL963" s="2"/>
      <c r="DM963" s="2"/>
      <c r="DN963" s="2"/>
      <c r="DO963" s="2"/>
      <c r="DP963" s="2"/>
      <c r="DQ963" s="2"/>
      <c r="DR963" s="2"/>
      <c r="DS963" s="2"/>
      <c r="DT963" s="2"/>
      <c r="DU963" s="2"/>
      <c r="DV963" s="2"/>
      <c r="DW963" s="2"/>
      <c r="DX963" s="2"/>
      <c r="DY963" s="2"/>
      <c r="DZ963" s="2"/>
      <c r="EA963" s="2"/>
      <c r="EB963" s="2"/>
      <c r="EC963" s="2"/>
      <c r="ED963" s="2"/>
      <c r="EE963" s="2"/>
      <c r="EF963" s="2"/>
      <c r="EG963" s="2"/>
      <c r="EH963" s="2"/>
      <c r="EI963" s="2"/>
      <c r="EJ963" s="2"/>
      <c r="EK963" s="2"/>
      <c r="EL963" s="2"/>
      <c r="EM963" s="2"/>
      <c r="EN963" s="2"/>
      <c r="EO963" s="2"/>
      <c r="EP963" s="2"/>
      <c r="EQ963" s="2"/>
      <c r="ER963" s="2"/>
      <c r="ES963" s="2"/>
      <c r="ET963" s="2"/>
      <c r="EU963" s="2"/>
      <c r="EV963" s="2"/>
      <c r="EW963" s="2"/>
      <c r="EX963" s="2"/>
      <c r="EY963" s="2"/>
      <c r="EZ963" s="2"/>
      <c r="FA963" s="2"/>
      <c r="FB963" s="2"/>
      <c r="FC963" s="2"/>
      <c r="FD963" s="2"/>
      <c r="FE963" s="2"/>
      <c r="FF963" s="2"/>
      <c r="FG963" s="2"/>
      <c r="FH963" s="2"/>
      <c r="FI963" s="2"/>
      <c r="FJ963" s="2"/>
      <c r="FK963" s="2"/>
      <c r="FL963" s="2"/>
      <c r="FM963" s="2"/>
      <c r="FN963" s="2"/>
      <c r="FO963" s="2"/>
      <c r="FP963" s="2"/>
      <c r="FQ963" s="2"/>
      <c r="FR963" s="2"/>
      <c r="FS963" s="2"/>
      <c r="FT963" s="2"/>
      <c r="FU963" s="2"/>
      <c r="FV963" s="2"/>
      <c r="FW963" s="2"/>
      <c r="FX963" s="2"/>
      <c r="FY963" s="2"/>
      <c r="FZ963" s="2"/>
      <c r="GA963" s="2"/>
      <c r="GB963" s="2"/>
      <c r="GC963" s="2"/>
      <c r="GD963" s="2"/>
      <c r="GE963" s="2"/>
      <c r="GF963" s="2"/>
      <c r="GG963" s="2"/>
      <c r="GH963" s="2"/>
      <c r="GI963" s="2"/>
      <c r="GJ963" s="2"/>
      <c r="GK963" s="2"/>
      <c r="GL963" s="2"/>
      <c r="GM963" s="2"/>
      <c r="GN963" s="2"/>
      <c r="GO963" s="2"/>
      <c r="GP963" s="2"/>
    </row>
    <row r="964" spans="6:198" s="1" customFormat="1" ht="15" customHeight="1">
      <c r="F964" s="551" t="s">
        <v>1</v>
      </c>
      <c r="G964" s="551"/>
      <c r="H964" s="551"/>
      <c r="I964" s="551"/>
      <c r="J964" s="551"/>
      <c r="K964" s="551"/>
      <c r="L964" s="551"/>
      <c r="M964" s="551"/>
      <c r="N964" s="551"/>
      <c r="O964" s="551"/>
      <c r="P964" s="551"/>
      <c r="Q964" s="551"/>
      <c r="R964" s="551"/>
      <c r="S964" s="551"/>
      <c r="T964" s="551"/>
      <c r="U964" s="551"/>
      <c r="V964" s="551"/>
      <c r="W964" s="551"/>
      <c r="X964" s="551"/>
      <c r="Y964" s="551"/>
      <c r="Z964" s="551"/>
      <c r="AA964" s="551"/>
      <c r="AB964" s="551"/>
      <c r="AC964" s="551"/>
      <c r="AD964" s="551"/>
      <c r="AE964" s="551"/>
      <c r="AF964" s="551"/>
      <c r="AG964" s="551"/>
      <c r="AH964" s="551"/>
      <c r="AI964" s="551"/>
      <c r="AJ964" s="551"/>
      <c r="AK964" s="551"/>
      <c r="AL964" s="551"/>
      <c r="AM964" s="551"/>
      <c r="AN964" s="551"/>
      <c r="AO964" s="551"/>
      <c r="AP964" s="551"/>
      <c r="AQ964" s="551"/>
      <c r="AR964" s="551"/>
      <c r="AS964" s="551"/>
      <c r="AT964" s="551"/>
      <c r="AU964" s="551"/>
      <c r="AV964" s="551"/>
      <c r="AW964" s="551"/>
      <c r="AX964" s="551"/>
      <c r="AY964" s="551"/>
      <c r="AZ964" s="551"/>
      <c r="BA964" s="551"/>
      <c r="BB964" s="551"/>
      <c r="BC964" s="551"/>
      <c r="BD964" s="551"/>
      <c r="BE964" s="551"/>
      <c r="BF964" s="551"/>
      <c r="BG964" s="551"/>
      <c r="BH964" s="551"/>
      <c r="BI964" s="551"/>
      <c r="BJ964" s="551"/>
      <c r="BK964" s="551"/>
      <c r="BR964" s="2"/>
      <c r="BS964" s="2"/>
      <c r="BT964" s="2"/>
      <c r="BU964" s="2"/>
      <c r="BV964" s="2"/>
      <c r="BW964" s="2"/>
      <c r="BX964" s="2"/>
      <c r="BY964" s="2"/>
      <c r="BZ964" s="2"/>
      <c r="CA964" s="2"/>
      <c r="CB964" s="2"/>
      <c r="CC964" s="2"/>
      <c r="CD964" s="2"/>
      <c r="CE964" s="2"/>
      <c r="CF964" s="2"/>
      <c r="CG964" s="2"/>
      <c r="CH964" s="2"/>
      <c r="CI964" s="2"/>
      <c r="CJ964" s="2"/>
      <c r="CK964" s="2"/>
      <c r="CL964" s="2"/>
      <c r="CM964" s="2"/>
      <c r="CN964" s="2"/>
      <c r="CO964" s="2"/>
      <c r="CP964" s="2"/>
      <c r="CQ964" s="2"/>
      <c r="CR964" s="2"/>
      <c r="CS964" s="2"/>
      <c r="CT964" s="2"/>
      <c r="CU964" s="2"/>
      <c r="CV964" s="2"/>
      <c r="CW964" s="2"/>
      <c r="CX964" s="2"/>
      <c r="CY964" s="2"/>
      <c r="CZ964" s="2"/>
      <c r="DA964" s="2"/>
      <c r="DB964" s="2"/>
      <c r="DC964" s="2"/>
      <c r="DD964" s="2"/>
      <c r="DE964" s="2"/>
      <c r="DF964" s="2"/>
      <c r="DG964" s="2"/>
      <c r="DH964" s="2"/>
      <c r="DI964" s="2"/>
      <c r="DJ964" s="2"/>
      <c r="DK964" s="2"/>
      <c r="DL964" s="2"/>
      <c r="DM964" s="2"/>
      <c r="DN964" s="2"/>
      <c r="DO964" s="2"/>
      <c r="DP964" s="2"/>
      <c r="DQ964" s="2"/>
      <c r="DR964" s="2"/>
      <c r="DS964" s="2"/>
      <c r="DT964" s="2"/>
      <c r="DU964" s="2"/>
      <c r="DV964" s="2"/>
      <c r="DW964" s="2"/>
      <c r="DX964" s="2"/>
      <c r="DY964" s="2"/>
      <c r="DZ964" s="2"/>
      <c r="EA964" s="2"/>
      <c r="EB964" s="2"/>
      <c r="EC964" s="2"/>
      <c r="ED964" s="2"/>
      <c r="EE964" s="2"/>
      <c r="EF964" s="2"/>
      <c r="EG964" s="2"/>
      <c r="EH964" s="2"/>
      <c r="EI964" s="2"/>
      <c r="EJ964" s="2"/>
      <c r="EK964" s="2"/>
      <c r="EL964" s="2"/>
      <c r="EM964" s="2"/>
      <c r="EN964" s="2"/>
      <c r="EO964" s="2"/>
      <c r="EP964" s="2"/>
      <c r="EQ964" s="2"/>
      <c r="ER964" s="2"/>
      <c r="ES964" s="2"/>
      <c r="ET964" s="2"/>
      <c r="EU964" s="2"/>
      <c r="EV964" s="2"/>
      <c r="EW964" s="2"/>
      <c r="EX964" s="2"/>
      <c r="EY964" s="2"/>
      <c r="EZ964" s="2"/>
      <c r="FA964" s="2"/>
      <c r="FB964" s="2"/>
      <c r="FC964" s="2"/>
      <c r="FD964" s="2"/>
      <c r="FE964" s="2"/>
      <c r="FF964" s="2"/>
      <c r="FG964" s="2"/>
      <c r="FH964" s="2"/>
      <c r="FI964" s="2"/>
      <c r="FJ964" s="2"/>
      <c r="FK964" s="2"/>
      <c r="FL964" s="2"/>
      <c r="FM964" s="2"/>
      <c r="FN964" s="2"/>
      <c r="FO964" s="2"/>
      <c r="FP964" s="2"/>
      <c r="FQ964" s="2"/>
      <c r="FR964" s="2"/>
      <c r="FS964" s="2"/>
      <c r="FT964" s="2"/>
      <c r="FU964" s="2"/>
      <c r="FV964" s="2"/>
      <c r="FW964" s="2"/>
      <c r="FX964" s="2"/>
      <c r="FY964" s="2"/>
      <c r="FZ964" s="2"/>
      <c r="GA964" s="2"/>
      <c r="GB964" s="2"/>
      <c r="GC964" s="2"/>
      <c r="GD964" s="2"/>
      <c r="GE964" s="2"/>
      <c r="GF964" s="2"/>
      <c r="GG964" s="2"/>
      <c r="GH964" s="2"/>
      <c r="GI964" s="2"/>
      <c r="GJ964" s="2"/>
      <c r="GK964" s="2"/>
      <c r="GL964" s="2"/>
      <c r="GM964" s="2"/>
      <c r="GN964" s="2"/>
      <c r="GO964" s="2"/>
      <c r="GP964" s="2"/>
    </row>
    <row r="965" spans="6:198" s="1" customFormat="1" ht="15" customHeight="1">
      <c r="F965" s="551" t="s">
        <v>2</v>
      </c>
      <c r="G965" s="551"/>
      <c r="H965" s="551"/>
      <c r="I965" s="551"/>
      <c r="J965" s="551"/>
      <c r="K965" s="551"/>
      <c r="L965" s="551"/>
      <c r="M965" s="551"/>
      <c r="N965" s="551"/>
      <c r="O965" s="551"/>
      <c r="P965" s="551"/>
      <c r="Q965" s="551"/>
      <c r="R965" s="551"/>
      <c r="S965" s="551"/>
      <c r="T965" s="551"/>
      <c r="U965" s="551"/>
      <c r="V965" s="551"/>
      <c r="W965" s="551"/>
      <c r="X965" s="551"/>
      <c r="Y965" s="551"/>
      <c r="Z965" s="551"/>
      <c r="AA965" s="551"/>
      <c r="AB965" s="551"/>
      <c r="AC965" s="551"/>
      <c r="AD965" s="551"/>
      <c r="AE965" s="551"/>
      <c r="AF965" s="551"/>
      <c r="AG965" s="551"/>
      <c r="AH965" s="551"/>
      <c r="AI965" s="551"/>
      <c r="AJ965" s="551"/>
      <c r="AK965" s="551"/>
      <c r="AL965" s="551"/>
      <c r="AM965" s="551"/>
      <c r="AN965" s="551"/>
      <c r="AO965" s="551"/>
      <c r="AP965" s="551"/>
      <c r="AQ965" s="551"/>
      <c r="AR965" s="551"/>
      <c r="AS965" s="551"/>
      <c r="AT965" s="551"/>
      <c r="AU965" s="551"/>
      <c r="AV965" s="551"/>
      <c r="AW965" s="551"/>
      <c r="AX965" s="551"/>
      <c r="AY965" s="551"/>
      <c r="AZ965" s="551"/>
      <c r="BA965" s="551"/>
      <c r="BB965" s="551"/>
      <c r="BC965" s="551"/>
      <c r="BD965" s="551"/>
      <c r="BE965" s="551"/>
      <c r="BF965" s="551"/>
      <c r="BG965" s="551"/>
      <c r="BH965" s="551"/>
      <c r="BI965" s="551"/>
      <c r="BJ965" s="551"/>
      <c r="BK965" s="551"/>
      <c r="BR965" s="2"/>
      <c r="BS965" s="2"/>
      <c r="BT965" s="2"/>
      <c r="BU965" s="2"/>
      <c r="BV965" s="2"/>
      <c r="BW965" s="2"/>
      <c r="BX965" s="2"/>
      <c r="BY965" s="2"/>
      <c r="BZ965" s="2"/>
      <c r="CA965" s="2"/>
      <c r="CB965" s="2"/>
      <c r="CC965" s="2"/>
      <c r="CD965" s="2"/>
      <c r="CE965" s="2"/>
      <c r="CF965" s="2"/>
      <c r="CG965" s="2"/>
      <c r="CH965" s="2"/>
      <c r="CI965" s="2"/>
      <c r="CJ965" s="2"/>
      <c r="CK965" s="2"/>
      <c r="CL965" s="2"/>
      <c r="CM965" s="2"/>
      <c r="CN965" s="2"/>
      <c r="CO965" s="2"/>
      <c r="CP965" s="2"/>
      <c r="CQ965" s="2"/>
      <c r="CR965" s="2"/>
      <c r="CS965" s="2"/>
      <c r="CT965" s="2"/>
      <c r="CU965" s="2"/>
      <c r="CV965" s="2"/>
      <c r="CW965" s="2"/>
      <c r="CX965" s="2"/>
      <c r="CY965" s="2"/>
      <c r="CZ965" s="2"/>
      <c r="DA965" s="2"/>
      <c r="DB965" s="2"/>
      <c r="DC965" s="2"/>
      <c r="DD965" s="2"/>
      <c r="DE965" s="2"/>
      <c r="DF965" s="2"/>
      <c r="DG965" s="2"/>
      <c r="DH965" s="2"/>
      <c r="DI965" s="2"/>
      <c r="DJ965" s="2"/>
      <c r="DK965" s="2"/>
      <c r="DL965" s="2"/>
      <c r="DM965" s="2"/>
      <c r="DN965" s="2"/>
      <c r="DO965" s="2"/>
      <c r="DP965" s="2"/>
      <c r="DQ965" s="2"/>
      <c r="DR965" s="2"/>
      <c r="DS965" s="2"/>
      <c r="DT965" s="2"/>
      <c r="DU965" s="2"/>
      <c r="DV965" s="2"/>
      <c r="DW965" s="2"/>
      <c r="DX965" s="2"/>
      <c r="DY965" s="2"/>
      <c r="DZ965" s="2"/>
      <c r="EA965" s="2"/>
      <c r="EB965" s="2"/>
      <c r="EC965" s="2"/>
      <c r="ED965" s="2"/>
      <c r="EE965" s="2"/>
      <c r="EF965" s="2"/>
      <c r="EG965" s="2"/>
      <c r="EH965" s="2"/>
      <c r="EI965" s="2"/>
      <c r="EJ965" s="2"/>
      <c r="EK965" s="2"/>
      <c r="EL965" s="2"/>
      <c r="EM965" s="2"/>
      <c r="EN965" s="2"/>
      <c r="EO965" s="2"/>
      <c r="EP965" s="2"/>
      <c r="EQ965" s="2"/>
      <c r="ER965" s="2"/>
      <c r="ES965" s="2"/>
      <c r="ET965" s="2"/>
      <c r="EU965" s="2"/>
      <c r="EV965" s="2"/>
      <c r="EW965" s="2"/>
      <c r="EX965" s="2"/>
      <c r="EY965" s="2"/>
      <c r="EZ965" s="2"/>
      <c r="FA965" s="2"/>
      <c r="FB965" s="2"/>
      <c r="FC965" s="2"/>
      <c r="FD965" s="2"/>
      <c r="FE965" s="2"/>
      <c r="FF965" s="2"/>
      <c r="FG965" s="2"/>
      <c r="FH965" s="2"/>
      <c r="FI965" s="2"/>
      <c r="FJ965" s="2"/>
      <c r="FK965" s="2"/>
      <c r="FL965" s="2"/>
      <c r="FM965" s="2"/>
      <c r="FN965" s="2"/>
      <c r="FO965" s="2"/>
      <c r="FP965" s="2"/>
      <c r="FQ965" s="2"/>
      <c r="FR965" s="2"/>
      <c r="FS965" s="2"/>
      <c r="FT965" s="2"/>
      <c r="FU965" s="2"/>
      <c r="FV965" s="2"/>
      <c r="FW965" s="2"/>
      <c r="FX965" s="2"/>
      <c r="FY965" s="2"/>
      <c r="FZ965" s="2"/>
      <c r="GA965" s="2"/>
      <c r="GB965" s="2"/>
      <c r="GC965" s="2"/>
      <c r="GD965" s="2"/>
      <c r="GE965" s="2"/>
      <c r="GF965" s="2"/>
      <c r="GG965" s="2"/>
      <c r="GH965" s="2"/>
      <c r="GI965" s="2"/>
      <c r="GJ965" s="2"/>
      <c r="GK965" s="2"/>
      <c r="GL965" s="2"/>
      <c r="GM965" s="2"/>
      <c r="GN965" s="2"/>
      <c r="GO965" s="2"/>
      <c r="GP965" s="2"/>
    </row>
    <row r="966" spans="6:198" s="1" customFormat="1" ht="13.5" customHeight="1" thickBot="1">
      <c r="F966" s="552">
        <f>[1]Input!$C$112</f>
        <v>43211</v>
      </c>
      <c r="G966" s="552"/>
      <c r="H966" s="552"/>
      <c r="I966" s="552"/>
      <c r="J966" s="552"/>
      <c r="K966" s="552"/>
      <c r="L966" s="552"/>
      <c r="M966" s="552"/>
      <c r="N966" s="552"/>
      <c r="O966" s="552"/>
      <c r="P966" s="552"/>
      <c r="Q966" s="552"/>
      <c r="R966" s="552"/>
      <c r="S966" s="552"/>
      <c r="T966" s="552"/>
      <c r="U966" s="552"/>
      <c r="V966" s="552"/>
      <c r="W966" s="552"/>
      <c r="X966" s="552"/>
      <c r="Y966" s="552"/>
      <c r="Z966" s="552"/>
      <c r="AA966" s="552"/>
      <c r="AB966" s="552"/>
      <c r="AC966" s="552"/>
      <c r="AD966" s="552"/>
      <c r="AE966" s="552"/>
      <c r="AF966" s="552"/>
      <c r="AG966" s="552"/>
      <c r="AH966" s="552"/>
      <c r="AI966" s="552"/>
      <c r="AJ966" s="552"/>
      <c r="AK966" s="552"/>
      <c r="AL966" s="552"/>
      <c r="AM966" s="552"/>
      <c r="AN966" s="552"/>
      <c r="AO966" s="552"/>
      <c r="AP966" s="552"/>
      <c r="AQ966" s="552"/>
      <c r="AR966" s="552"/>
      <c r="AS966" s="552"/>
      <c r="AT966" s="552"/>
      <c r="AU966" s="552"/>
      <c r="AV966" s="552"/>
      <c r="AW966" s="552"/>
      <c r="AX966" s="552"/>
      <c r="AY966" s="552"/>
      <c r="AZ966" s="552"/>
      <c r="BA966" s="552"/>
      <c r="BB966" s="552"/>
      <c r="BC966" s="552"/>
      <c r="BD966" s="552"/>
      <c r="BE966" s="552"/>
      <c r="BF966" s="552"/>
      <c r="BG966" s="552"/>
      <c r="BH966" s="552"/>
      <c r="BI966" s="552"/>
      <c r="BJ966" s="552"/>
      <c r="BK966" s="552"/>
      <c r="BR966" s="2"/>
      <c r="BS966" s="2"/>
      <c r="BT966" s="2"/>
      <c r="BU966" s="2"/>
      <c r="BV966" s="2"/>
      <c r="BW966" s="2"/>
      <c r="BX966" s="2"/>
      <c r="BY966" s="2"/>
      <c r="BZ966" s="2"/>
      <c r="CA966" s="2"/>
      <c r="CB966" s="2"/>
      <c r="CC966" s="2"/>
      <c r="CD966" s="2"/>
      <c r="CE966" s="2"/>
      <c r="CF966" s="2"/>
      <c r="CG966" s="2"/>
      <c r="CH966" s="2"/>
      <c r="CI966" s="2"/>
      <c r="CJ966" s="2"/>
      <c r="CK966" s="2"/>
      <c r="CL966" s="2"/>
      <c r="CM966" s="2"/>
      <c r="CN966" s="2"/>
      <c r="CO966" s="2"/>
      <c r="CP966" s="2"/>
      <c r="CQ966" s="2"/>
      <c r="CR966" s="2"/>
      <c r="CS966" s="2"/>
      <c r="CT966" s="2"/>
      <c r="CU966" s="2"/>
      <c r="CV966" s="2"/>
      <c r="CW966" s="2"/>
      <c r="CX966" s="2"/>
      <c r="CY966" s="2"/>
      <c r="CZ966" s="2"/>
      <c r="DA966" s="2"/>
      <c r="DB966" s="2"/>
      <c r="DC966" s="2"/>
      <c r="DD966" s="2"/>
      <c r="DE966" s="2"/>
      <c r="DF966" s="2"/>
      <c r="DG966" s="2"/>
      <c r="DH966" s="2"/>
      <c r="DI966" s="2"/>
      <c r="DJ966" s="2"/>
      <c r="DK966" s="2"/>
      <c r="DL966" s="2"/>
      <c r="DM966" s="2"/>
      <c r="DN966" s="2"/>
      <c r="DO966" s="2"/>
      <c r="DP966" s="2"/>
      <c r="DQ966" s="2"/>
      <c r="DR966" s="2"/>
      <c r="DS966" s="2"/>
      <c r="DT966" s="2"/>
      <c r="DU966" s="2"/>
      <c r="DV966" s="2"/>
      <c r="DW966" s="2"/>
      <c r="DX966" s="2"/>
      <c r="DY966" s="2"/>
      <c r="DZ966" s="2"/>
      <c r="EA966" s="2"/>
      <c r="EB966" s="2"/>
      <c r="EC966" s="2"/>
      <c r="ED966" s="2"/>
      <c r="EE966" s="2"/>
      <c r="EF966" s="2"/>
      <c r="EG966" s="2"/>
      <c r="EH966" s="2"/>
      <c r="EI966" s="2"/>
      <c r="EJ966" s="2"/>
      <c r="EK966" s="2"/>
      <c r="EL966" s="2"/>
      <c r="EM966" s="2"/>
      <c r="EN966" s="2"/>
      <c r="EO966" s="2"/>
      <c r="EP966" s="2"/>
      <c r="EQ966" s="2"/>
      <c r="ER966" s="2"/>
      <c r="ES966" s="2"/>
      <c r="ET966" s="2"/>
      <c r="EU966" s="2"/>
      <c r="EV966" s="2"/>
      <c r="EW966" s="2"/>
      <c r="EX966" s="2"/>
      <c r="EY966" s="2"/>
      <c r="EZ966" s="2"/>
      <c r="FA966" s="2"/>
      <c r="FB966" s="2"/>
      <c r="FC966" s="2"/>
      <c r="FD966" s="2"/>
      <c r="FE966" s="2"/>
      <c r="FF966" s="2"/>
      <c r="FG966" s="2"/>
      <c r="FH966" s="2"/>
      <c r="FI966" s="2"/>
      <c r="FJ966" s="2"/>
      <c r="FK966" s="2"/>
      <c r="FL966" s="2"/>
      <c r="FM966" s="2"/>
      <c r="FN966" s="2"/>
      <c r="FO966" s="2"/>
      <c r="FP966" s="2"/>
      <c r="FQ966" s="2"/>
      <c r="FR966" s="2"/>
      <c r="FS966" s="2"/>
      <c r="FT966" s="2"/>
      <c r="FU966" s="2"/>
      <c r="FV966" s="2"/>
      <c r="FW966" s="2"/>
      <c r="FX966" s="2"/>
      <c r="FY966" s="2"/>
      <c r="FZ966" s="2"/>
      <c r="GA966" s="2"/>
      <c r="GB966" s="2"/>
      <c r="GC966" s="2"/>
      <c r="GD966" s="2"/>
      <c r="GE966" s="2"/>
      <c r="GF966" s="2"/>
      <c r="GG966" s="2"/>
      <c r="GH966" s="2"/>
      <c r="GI966" s="2"/>
      <c r="GJ966" s="2"/>
      <c r="GK966" s="2"/>
      <c r="GL966" s="2"/>
      <c r="GM966" s="2"/>
      <c r="GN966" s="2"/>
      <c r="GO966" s="2"/>
      <c r="GP966" s="2"/>
    </row>
    <row r="967" spans="6:198" s="1" customFormat="1" ht="12.75" customHeight="1">
      <c r="F967" s="4"/>
      <c r="G967" s="4"/>
      <c r="H967" s="4"/>
      <c r="I967" s="4"/>
      <c r="J967" s="4"/>
      <c r="K967" s="4"/>
      <c r="L967" s="4"/>
      <c r="M967" s="4"/>
      <c r="N967" s="4"/>
      <c r="O967" s="4"/>
      <c r="P967" s="4"/>
      <c r="Q967" s="4"/>
      <c r="R967" s="4"/>
      <c r="S967" s="4"/>
      <c r="T967" s="4"/>
      <c r="U967" s="4"/>
      <c r="V967" s="4"/>
      <c r="W967" s="4"/>
      <c r="X967" s="4"/>
      <c r="Y967" s="4"/>
      <c r="Z967" s="4"/>
      <c r="AA967" s="4"/>
      <c r="AB967" s="4"/>
      <c r="AC967" s="4"/>
      <c r="AD967" s="4"/>
      <c r="AE967" s="4"/>
      <c r="AF967" s="4"/>
      <c r="AG967" s="4"/>
      <c r="AH967" s="4"/>
      <c r="AI967" s="4"/>
      <c r="AJ967" s="4"/>
      <c r="AK967" s="4"/>
      <c r="AL967" s="4"/>
      <c r="AM967" s="4"/>
      <c r="AN967" s="4"/>
      <c r="AO967" s="4"/>
      <c r="AP967" s="4"/>
      <c r="AQ967" s="4"/>
      <c r="AR967" s="4"/>
      <c r="AS967" s="4"/>
      <c r="AT967" s="4"/>
      <c r="AU967" s="4"/>
      <c r="AV967" s="4"/>
      <c r="AW967" s="4"/>
      <c r="AX967" s="4"/>
      <c r="AY967" s="4"/>
      <c r="AZ967" s="4"/>
      <c r="BA967" s="4"/>
      <c r="BB967" s="4"/>
      <c r="BC967" s="4"/>
      <c r="BD967" s="4"/>
      <c r="BE967" s="4"/>
      <c r="BF967" s="4"/>
      <c r="BG967" s="4"/>
      <c r="BH967" s="4"/>
      <c r="BI967" s="4"/>
      <c r="BJ967" s="4"/>
      <c r="BK967" s="4"/>
      <c r="BR967" s="2"/>
      <c r="BS967" s="2"/>
      <c r="BT967" s="2"/>
      <c r="BU967" s="2"/>
      <c r="BV967" s="2"/>
      <c r="BW967" s="2"/>
      <c r="BX967" s="2"/>
      <c r="BY967" s="2"/>
      <c r="BZ967" s="2"/>
      <c r="CA967" s="2"/>
      <c r="CB967" s="2"/>
      <c r="CC967" s="2"/>
      <c r="CD967" s="2"/>
      <c r="CE967" s="2"/>
      <c r="CF967" s="2"/>
      <c r="CG967" s="2"/>
      <c r="CH967" s="2"/>
      <c r="CI967" s="2"/>
      <c r="CJ967" s="2"/>
      <c r="CK967" s="2"/>
      <c r="CL967" s="2"/>
      <c r="CM967" s="2"/>
      <c r="CN967" s="2"/>
      <c r="CO967" s="2"/>
      <c r="CP967" s="2"/>
      <c r="CQ967" s="2"/>
      <c r="CR967" s="2"/>
      <c r="CS967" s="2"/>
      <c r="CT967" s="2"/>
      <c r="CU967" s="2"/>
      <c r="CV967" s="2"/>
      <c r="CW967" s="2"/>
      <c r="CX967" s="2"/>
      <c r="CY967" s="2"/>
      <c r="CZ967" s="2"/>
      <c r="DA967" s="2"/>
      <c r="DB967" s="2"/>
      <c r="DC967" s="2"/>
      <c r="DD967" s="2"/>
      <c r="DE967" s="2"/>
      <c r="DF967" s="2"/>
      <c r="DG967" s="2"/>
      <c r="DH967" s="2"/>
      <c r="DI967" s="2"/>
      <c r="DJ967" s="2"/>
      <c r="DK967" s="2"/>
      <c r="DL967" s="2"/>
      <c r="DM967" s="2"/>
      <c r="DN967" s="2"/>
      <c r="DO967" s="2"/>
      <c r="DP967" s="2"/>
      <c r="DQ967" s="2"/>
      <c r="DR967" s="2"/>
      <c r="DS967" s="2"/>
      <c r="DT967" s="2"/>
      <c r="DU967" s="2"/>
      <c r="DV967" s="2"/>
      <c r="DW967" s="2"/>
      <c r="DX967" s="2"/>
      <c r="DY967" s="2"/>
      <c r="DZ967" s="2"/>
      <c r="EA967" s="2"/>
      <c r="EB967" s="2"/>
      <c r="EC967" s="2"/>
      <c r="ED967" s="2"/>
      <c r="EE967" s="2"/>
      <c r="EF967" s="2"/>
      <c r="EG967" s="2"/>
      <c r="EH967" s="2"/>
      <c r="EI967" s="2"/>
      <c r="EJ967" s="2"/>
      <c r="EK967" s="2"/>
      <c r="EL967" s="2"/>
      <c r="EM967" s="2"/>
      <c r="EN967" s="2"/>
      <c r="EO967" s="2"/>
      <c r="EP967" s="2"/>
      <c r="EQ967" s="2"/>
      <c r="ER967" s="2"/>
      <c r="ES967" s="2"/>
      <c r="ET967" s="2"/>
      <c r="EU967" s="2"/>
      <c r="EV967" s="2"/>
      <c r="EW967" s="2"/>
      <c r="EX967" s="2"/>
      <c r="EY967" s="2"/>
      <c r="EZ967" s="2"/>
      <c r="FA967" s="2"/>
      <c r="FB967" s="2"/>
      <c r="FC967" s="2"/>
      <c r="FD967" s="2"/>
      <c r="FE967" s="2"/>
      <c r="FF967" s="2"/>
      <c r="FG967" s="2"/>
      <c r="FH967" s="2"/>
      <c r="FI967" s="2"/>
      <c r="FJ967" s="2"/>
      <c r="FK967" s="2"/>
      <c r="FL967" s="2"/>
      <c r="FM967" s="2"/>
      <c r="FN967" s="2"/>
      <c r="FO967" s="2"/>
      <c r="FP967" s="2"/>
      <c r="FQ967" s="2"/>
      <c r="FR967" s="2"/>
      <c r="FS967" s="2"/>
      <c r="FT967" s="2"/>
      <c r="FU967" s="2"/>
      <c r="FV967" s="2"/>
      <c r="FW967" s="2"/>
      <c r="FX967" s="2"/>
      <c r="FY967" s="2"/>
      <c r="FZ967" s="2"/>
      <c r="GA967" s="2"/>
      <c r="GB967" s="2"/>
      <c r="GC967" s="2"/>
      <c r="GD967" s="2"/>
      <c r="GE967" s="2"/>
      <c r="GF967" s="2"/>
      <c r="GG967" s="2"/>
      <c r="GH967" s="2"/>
      <c r="GI967" s="2"/>
      <c r="GJ967" s="2"/>
      <c r="GK967" s="2"/>
      <c r="GL967" s="2"/>
      <c r="GM967" s="2"/>
      <c r="GN967" s="2"/>
      <c r="GO967" s="2"/>
      <c r="GP967" s="2"/>
    </row>
    <row r="968" spans="6:198" s="1" customFormat="1" ht="12.75" customHeight="1">
      <c r="F968" s="579" t="s">
        <v>47</v>
      </c>
      <c r="G968" s="579"/>
      <c r="H968" s="579"/>
      <c r="I968" s="579"/>
      <c r="J968" s="579"/>
      <c r="K968" s="579"/>
      <c r="L968" s="579"/>
      <c r="M968" s="579"/>
      <c r="N968" s="579"/>
      <c r="O968" s="579"/>
      <c r="P968" s="579"/>
      <c r="Q968" s="579"/>
      <c r="R968" s="579"/>
      <c r="S968" s="579"/>
      <c r="T968" s="579"/>
      <c r="U968" s="579"/>
      <c r="V968" s="579"/>
      <c r="W968" s="579"/>
      <c r="X968" s="579"/>
      <c r="Y968" s="579"/>
      <c r="Z968" s="579"/>
      <c r="AA968" s="579"/>
      <c r="AB968" s="579"/>
      <c r="AC968" s="579"/>
      <c r="AD968" s="579"/>
      <c r="AE968" s="579"/>
      <c r="AF968" s="579"/>
      <c r="AG968" s="579"/>
      <c r="AH968" s="579"/>
      <c r="AI968" s="579"/>
      <c r="AJ968" s="579"/>
      <c r="AK968" s="579"/>
      <c r="AL968" s="579"/>
      <c r="AM968" s="579"/>
      <c r="AN968" s="579"/>
      <c r="AO968" s="579"/>
      <c r="AP968" s="579"/>
      <c r="AQ968" s="579"/>
      <c r="AR968" s="579"/>
      <c r="AS968" s="579"/>
      <c r="AT968" s="579"/>
      <c r="AU968" s="579"/>
      <c r="AV968" s="579"/>
      <c r="AW968" s="579"/>
      <c r="AX968" s="579"/>
      <c r="AY968" s="579"/>
      <c r="AZ968" s="579"/>
      <c r="BA968" s="579"/>
      <c r="BB968" s="579"/>
      <c r="BC968" s="579"/>
      <c r="BD968" s="579"/>
      <c r="BE968" s="579"/>
      <c r="BF968" s="579"/>
      <c r="BG968" s="579"/>
      <c r="BH968" s="579"/>
      <c r="BI968" s="579"/>
      <c r="BJ968" s="579"/>
      <c r="BK968" s="579"/>
      <c r="BR968" s="2"/>
      <c r="BS968" s="2"/>
      <c r="BT968" s="2"/>
      <c r="BU968" s="2"/>
      <c r="BV968" s="2"/>
      <c r="BW968" s="2"/>
      <c r="BX968" s="2"/>
      <c r="BY968" s="2"/>
      <c r="BZ968" s="2"/>
      <c r="CA968" s="2"/>
      <c r="CB968" s="2"/>
      <c r="CC968" s="2"/>
      <c r="CD968" s="2"/>
      <c r="CE968" s="2"/>
      <c r="CF968" s="2"/>
      <c r="CG968" s="2"/>
      <c r="CH968" s="2"/>
      <c r="CI968" s="2"/>
      <c r="CJ968" s="2"/>
      <c r="CK968" s="2"/>
      <c r="CL968" s="2"/>
      <c r="CM968" s="2"/>
      <c r="CN968" s="2"/>
      <c r="CO968" s="2"/>
      <c r="CP968" s="2"/>
      <c r="CQ968" s="2"/>
      <c r="CR968" s="2"/>
      <c r="CS968" s="2"/>
      <c r="CT968" s="2"/>
      <c r="CU968" s="2"/>
      <c r="CV968" s="2"/>
      <c r="CW968" s="2"/>
      <c r="CX968" s="2"/>
      <c r="CY968" s="2"/>
      <c r="CZ968" s="2"/>
      <c r="DA968" s="2"/>
      <c r="DB968" s="2"/>
      <c r="DC968" s="2"/>
      <c r="DD968" s="2"/>
      <c r="DE968" s="2"/>
      <c r="DF968" s="2"/>
      <c r="DG968" s="2"/>
      <c r="DH968" s="2"/>
      <c r="DI968" s="2"/>
      <c r="DJ968" s="2"/>
      <c r="DK968" s="2"/>
      <c r="DL968" s="2"/>
      <c r="DM968" s="2"/>
      <c r="DN968" s="2"/>
      <c r="DO968" s="2"/>
      <c r="DP968" s="2"/>
      <c r="DQ968" s="2"/>
      <c r="DR968" s="2"/>
      <c r="DS968" s="2"/>
      <c r="DT968" s="2"/>
      <c r="DU968" s="2"/>
      <c r="DV968" s="2"/>
      <c r="DW968" s="2"/>
      <c r="DX968" s="2"/>
      <c r="DY968" s="2"/>
      <c r="DZ968" s="2"/>
      <c r="EA968" s="2"/>
      <c r="EB968" s="2"/>
      <c r="EC968" s="2"/>
      <c r="ED968" s="2"/>
      <c r="EE968" s="2"/>
      <c r="EF968" s="2"/>
      <c r="EG968" s="2"/>
      <c r="EH968" s="2"/>
      <c r="EI968" s="2"/>
      <c r="EJ968" s="2"/>
      <c r="EK968" s="2"/>
      <c r="EL968" s="2"/>
      <c r="EM968" s="2"/>
      <c r="EN968" s="2"/>
      <c r="EO968" s="2"/>
      <c r="EP968" s="2"/>
      <c r="EQ968" s="2"/>
      <c r="ER968" s="2"/>
      <c r="ES968" s="2"/>
      <c r="ET968" s="2"/>
      <c r="EU968" s="2"/>
      <c r="EV968" s="2"/>
      <c r="EW968" s="2"/>
      <c r="EX968" s="2"/>
      <c r="EY968" s="2"/>
      <c r="EZ968" s="2"/>
      <c r="FA968" s="2"/>
      <c r="FB968" s="2"/>
      <c r="FC968" s="2"/>
      <c r="FD968" s="2"/>
      <c r="FE968" s="2"/>
      <c r="FF968" s="2"/>
      <c r="FG968" s="2"/>
      <c r="FH968" s="2"/>
      <c r="FI968" s="2"/>
      <c r="FJ968" s="2"/>
      <c r="FK968" s="2"/>
      <c r="FL968" s="2"/>
      <c r="FM968" s="2"/>
      <c r="FN968" s="2"/>
      <c r="FO968" s="2"/>
      <c r="FP968" s="2"/>
      <c r="FQ968" s="2"/>
      <c r="FR968" s="2"/>
      <c r="FS968" s="2"/>
      <c r="FT968" s="2"/>
      <c r="FU968" s="2"/>
      <c r="FV968" s="2"/>
      <c r="FW968" s="2"/>
      <c r="FX968" s="2"/>
      <c r="FY968" s="2"/>
      <c r="FZ968" s="2"/>
      <c r="GA968" s="2"/>
      <c r="GB968" s="2"/>
      <c r="GC968" s="2"/>
      <c r="GD968" s="2"/>
      <c r="GE968" s="2"/>
      <c r="GF968" s="2"/>
      <c r="GG968" s="2"/>
      <c r="GH968" s="2"/>
      <c r="GI968" s="2"/>
      <c r="GJ968" s="2"/>
      <c r="GK968" s="2"/>
      <c r="GL968" s="2"/>
      <c r="GM968" s="2"/>
      <c r="GN968" s="2"/>
      <c r="GO968" s="2"/>
      <c r="GP968" s="2"/>
    </row>
    <row r="969" spans="6:198" s="1" customFormat="1" ht="12.75" customHeight="1">
      <c r="F969" s="401"/>
      <c r="G969" s="401"/>
      <c r="H969" s="401"/>
      <c r="I969" s="401"/>
      <c r="J969" s="401"/>
      <c r="K969" s="401"/>
      <c r="L969" s="401"/>
      <c r="M969" s="401"/>
      <c r="N969" s="401"/>
      <c r="O969" s="401"/>
      <c r="P969" s="401"/>
      <c r="Q969" s="401"/>
      <c r="R969" s="401"/>
      <c r="S969" s="401"/>
      <c r="T969" s="401"/>
      <c r="U969" s="401"/>
      <c r="V969" s="401"/>
      <c r="W969" s="401"/>
      <c r="X969" s="401"/>
      <c r="Y969" s="401"/>
      <c r="Z969" s="401"/>
      <c r="AA969" s="401"/>
      <c r="AB969" s="401"/>
      <c r="AC969" s="401"/>
      <c r="AD969" s="401"/>
      <c r="AE969" s="401"/>
      <c r="AF969" s="401"/>
      <c r="AG969" s="401"/>
      <c r="AH969" s="401"/>
      <c r="AI969" s="401"/>
      <c r="AJ969" s="401"/>
      <c r="AK969" s="401"/>
      <c r="AL969" s="401"/>
      <c r="AM969" s="401"/>
      <c r="AN969" s="401"/>
      <c r="AO969" s="401"/>
      <c r="AP969" s="401"/>
      <c r="AQ969" s="401"/>
      <c r="AR969" s="401"/>
      <c r="AS969" s="401"/>
      <c r="AT969" s="401"/>
      <c r="AU969" s="401"/>
      <c r="AV969" s="401"/>
      <c r="AW969" s="401"/>
      <c r="AX969" s="401"/>
      <c r="AY969" s="401"/>
      <c r="AZ969" s="401"/>
      <c r="BA969" s="401"/>
      <c r="BB969" s="449"/>
      <c r="BC969" s="449"/>
      <c r="BD969" s="449"/>
      <c r="BE969" s="449"/>
      <c r="BF969" s="449"/>
      <c r="BG969" s="449"/>
      <c r="BH969" s="449"/>
      <c r="BI969" s="404"/>
      <c r="BJ969" s="404"/>
      <c r="BK969" s="97"/>
      <c r="BR969" s="2"/>
      <c r="BS969" s="2"/>
      <c r="BT969" s="2"/>
      <c r="BU969" s="2"/>
      <c r="BV969" s="2"/>
      <c r="BW969" s="2"/>
      <c r="BX969" s="2"/>
      <c r="BY969" s="2"/>
      <c r="BZ969" s="2"/>
      <c r="CA969" s="2"/>
      <c r="CB969" s="2"/>
      <c r="CC969" s="2"/>
      <c r="CD969" s="2"/>
      <c r="CE969" s="2"/>
      <c r="CF969" s="2"/>
      <c r="CG969" s="2"/>
      <c r="CH969" s="2"/>
      <c r="CI969" s="2"/>
      <c r="CJ969" s="2"/>
      <c r="CK969" s="2"/>
      <c r="CL969" s="2"/>
      <c r="CM969" s="2"/>
      <c r="CN969" s="2"/>
      <c r="CO969" s="2"/>
      <c r="CP969" s="2"/>
      <c r="CQ969" s="2"/>
      <c r="CR969" s="2"/>
      <c r="CS969" s="2"/>
      <c r="CT969" s="2"/>
      <c r="CU969" s="2"/>
      <c r="CV969" s="2"/>
      <c r="CW969" s="2"/>
      <c r="CX969" s="2"/>
      <c r="CY969" s="2"/>
      <c r="CZ969" s="2"/>
      <c r="DA969" s="2"/>
      <c r="DB969" s="2"/>
      <c r="DC969" s="2"/>
      <c r="DD969" s="2"/>
      <c r="DE969" s="2"/>
      <c r="DF969" s="2"/>
      <c r="DG969" s="2"/>
      <c r="DH969" s="2"/>
      <c r="DI969" s="2"/>
      <c r="DJ969" s="2"/>
      <c r="DK969" s="2"/>
      <c r="DL969" s="2"/>
      <c r="DM969" s="2"/>
      <c r="DN969" s="2"/>
      <c r="DO969" s="2"/>
      <c r="DP969" s="2"/>
      <c r="DQ969" s="2"/>
      <c r="DR969" s="2"/>
      <c r="DS969" s="2"/>
      <c r="DT969" s="2"/>
      <c r="DU969" s="2"/>
      <c r="DV969" s="2"/>
      <c r="DW969" s="2"/>
      <c r="DX969" s="2"/>
      <c r="DY969" s="2"/>
      <c r="DZ969" s="2"/>
      <c r="EA969" s="2"/>
      <c r="EB969" s="2"/>
      <c r="EC969" s="2"/>
      <c r="ED969" s="2"/>
      <c r="EE969" s="2"/>
      <c r="EF969" s="2"/>
      <c r="EG969" s="2"/>
      <c r="EH969" s="2"/>
      <c r="EI969" s="2"/>
      <c r="EJ969" s="2"/>
      <c r="EK969" s="2"/>
      <c r="EL969" s="2"/>
      <c r="EM969" s="2"/>
      <c r="EN969" s="2"/>
      <c r="EO969" s="2"/>
      <c r="EP969" s="2"/>
      <c r="EQ969" s="2"/>
      <c r="ER969" s="2"/>
      <c r="ES969" s="2"/>
      <c r="ET969" s="2"/>
      <c r="EU969" s="2"/>
      <c r="EV969" s="2"/>
      <c r="EW969" s="2"/>
      <c r="EX969" s="2"/>
      <c r="EY969" s="2"/>
      <c r="EZ969" s="2"/>
      <c r="FA969" s="2"/>
      <c r="FB969" s="2"/>
      <c r="FC969" s="2"/>
      <c r="FD969" s="2"/>
      <c r="FE969" s="2"/>
      <c r="FF969" s="2"/>
      <c r="FG969" s="2"/>
      <c r="FH969" s="2"/>
      <c r="FI969" s="2"/>
      <c r="FJ969" s="2"/>
      <c r="FK969" s="2"/>
      <c r="FL969" s="2"/>
      <c r="FM969" s="2"/>
      <c r="FN969" s="2"/>
      <c r="FO969" s="2"/>
      <c r="FP969" s="2"/>
      <c r="FQ969" s="2"/>
      <c r="FR969" s="2"/>
      <c r="FS969" s="2"/>
      <c r="FT969" s="2"/>
      <c r="FU969" s="2"/>
      <c r="FV969" s="2"/>
      <c r="FW969" s="2"/>
      <c r="FX969" s="2"/>
      <c r="FY969" s="2"/>
      <c r="FZ969" s="2"/>
      <c r="GA969" s="2"/>
      <c r="GB969" s="2"/>
      <c r="GC969" s="2"/>
      <c r="GD969" s="2"/>
      <c r="GE969" s="2"/>
      <c r="GF969" s="2"/>
      <c r="GG969" s="2"/>
      <c r="GH969" s="2"/>
      <c r="GI969" s="2"/>
      <c r="GJ969" s="2"/>
      <c r="GK969" s="2"/>
      <c r="GL969" s="2"/>
      <c r="GM969" s="2"/>
      <c r="GN969" s="2"/>
      <c r="GO969" s="2"/>
      <c r="GP969" s="2"/>
    </row>
    <row r="970" spans="6:198" s="1" customFormat="1" ht="12.75" customHeight="1">
      <c r="F970" s="449"/>
      <c r="G970" s="449"/>
      <c r="H970" s="449"/>
      <c r="I970" s="449"/>
      <c r="J970" s="449"/>
      <c r="K970" s="449"/>
      <c r="L970" s="449"/>
      <c r="M970" s="449"/>
      <c r="N970" s="449"/>
      <c r="O970" s="449"/>
      <c r="P970" s="449"/>
      <c r="Q970" s="449"/>
      <c r="R970" s="449"/>
      <c r="S970" s="449"/>
      <c r="T970" s="449"/>
      <c r="U970" s="449"/>
      <c r="V970" s="449"/>
      <c r="W970" s="449"/>
      <c r="X970" s="449"/>
      <c r="Y970" s="449"/>
      <c r="Z970" s="449"/>
      <c r="AA970" s="449"/>
      <c r="AB970" s="449"/>
      <c r="AC970" s="449"/>
      <c r="AD970" s="449"/>
      <c r="AE970" s="449"/>
      <c r="AF970" s="449"/>
      <c r="AG970" s="449"/>
      <c r="AH970" s="449"/>
      <c r="AI970" s="449"/>
      <c r="AJ970" s="449"/>
      <c r="AK970" s="449"/>
      <c r="AL970" s="449"/>
      <c r="AM970" s="449"/>
      <c r="AN970" s="449"/>
      <c r="AO970" s="449"/>
      <c r="AP970" s="449"/>
      <c r="AQ970" s="449"/>
      <c r="AR970" s="449"/>
      <c r="AS970" s="449"/>
      <c r="AT970" s="450"/>
      <c r="AU970" s="824"/>
      <c r="AV970" s="824"/>
      <c r="AW970" s="824"/>
      <c r="AX970" s="824"/>
      <c r="AY970" s="824"/>
      <c r="AZ970" s="824"/>
      <c r="BA970" s="449"/>
      <c r="BB970" s="449"/>
      <c r="BC970" s="449"/>
      <c r="BD970" s="449"/>
      <c r="BE970" s="449"/>
      <c r="BF970" s="449"/>
      <c r="BG970" s="449"/>
      <c r="BH970" s="449"/>
      <c r="BI970" s="404"/>
      <c r="BJ970" s="404"/>
      <c r="BK970" s="81"/>
      <c r="BR970" s="2"/>
      <c r="BS970" s="2"/>
      <c r="BT970" s="2"/>
      <c r="BU970" s="2"/>
      <c r="BV970" s="2"/>
      <c r="BW970" s="2"/>
      <c r="BX970" s="2"/>
      <c r="BY970" s="2"/>
      <c r="BZ970" s="2"/>
      <c r="CA970" s="2"/>
      <c r="CB970" s="2"/>
      <c r="CC970" s="2"/>
      <c r="CD970" s="2"/>
      <c r="CE970" s="2"/>
      <c r="CF970" s="2"/>
      <c r="CG970" s="2"/>
      <c r="CH970" s="2"/>
      <c r="CI970" s="2"/>
      <c r="CJ970" s="2"/>
      <c r="CK970" s="2"/>
      <c r="CL970" s="2"/>
      <c r="CM970" s="2"/>
      <c r="CN970" s="2"/>
      <c r="CO970" s="2"/>
      <c r="CP970" s="2"/>
      <c r="CQ970" s="2"/>
      <c r="CR970" s="2"/>
      <c r="CS970" s="2"/>
      <c r="CT970" s="2"/>
      <c r="CU970" s="2"/>
      <c r="CV970" s="2"/>
      <c r="CW970" s="2"/>
      <c r="CX970" s="2"/>
      <c r="CY970" s="2"/>
      <c r="CZ970" s="2"/>
      <c r="DA970" s="2"/>
      <c r="DB970" s="2"/>
      <c r="DC970" s="2"/>
      <c r="DD970" s="2"/>
      <c r="DE970" s="2"/>
      <c r="DF970" s="2"/>
      <c r="DG970" s="2"/>
      <c r="DH970" s="2"/>
      <c r="DI970" s="2"/>
      <c r="DJ970" s="2"/>
      <c r="DK970" s="2"/>
      <c r="DL970" s="2"/>
      <c r="DM970" s="2"/>
      <c r="DN970" s="2"/>
      <c r="DO970" s="2"/>
      <c r="DP970" s="2"/>
      <c r="DQ970" s="2"/>
      <c r="DR970" s="2"/>
      <c r="DS970" s="2"/>
      <c r="DT970" s="2"/>
      <c r="DU970" s="2"/>
      <c r="DV970" s="2"/>
      <c r="DW970" s="2"/>
      <c r="DX970" s="2"/>
      <c r="DY970" s="2"/>
      <c r="DZ970" s="2"/>
      <c r="EA970" s="2"/>
      <c r="EB970" s="2"/>
      <c r="EC970" s="2"/>
      <c r="ED970" s="2"/>
      <c r="EE970" s="2"/>
      <c r="EF970" s="2"/>
      <c r="EG970" s="2"/>
      <c r="EH970" s="2"/>
      <c r="EI970" s="2"/>
      <c r="EJ970" s="2"/>
      <c r="EK970" s="2"/>
      <c r="EL970" s="2"/>
      <c r="EM970" s="2"/>
      <c r="EN970" s="2"/>
      <c r="EO970" s="2"/>
      <c r="EP970" s="2"/>
      <c r="EQ970" s="2"/>
      <c r="ER970" s="2"/>
      <c r="ES970" s="2"/>
      <c r="ET970" s="2"/>
      <c r="EU970" s="2"/>
      <c r="EV970" s="2"/>
      <c r="EW970" s="2"/>
      <c r="EX970" s="2"/>
      <c r="EY970" s="2"/>
      <c r="EZ970" s="2"/>
      <c r="FA970" s="2"/>
      <c r="FB970" s="2"/>
      <c r="FC970" s="2"/>
      <c r="FD970" s="2"/>
      <c r="FE970" s="2"/>
      <c r="FF970" s="2"/>
      <c r="FG970" s="2"/>
      <c r="FH970" s="2"/>
      <c r="FI970" s="2"/>
      <c r="FJ970" s="2"/>
      <c r="FK970" s="2"/>
      <c r="FL970" s="2"/>
      <c r="FM970" s="2"/>
      <c r="FN970" s="2"/>
      <c r="FO970" s="2"/>
      <c r="FP970" s="2"/>
      <c r="FQ970" s="2"/>
      <c r="FR970" s="2"/>
      <c r="FS970" s="2"/>
      <c r="FT970" s="2"/>
      <c r="FU970" s="2"/>
      <c r="FV970" s="2"/>
      <c r="FW970" s="2"/>
      <c r="FX970" s="2"/>
      <c r="FY970" s="2"/>
      <c r="FZ970" s="2"/>
      <c r="GA970" s="2"/>
      <c r="GB970" s="2"/>
      <c r="GC970" s="2"/>
      <c r="GD970" s="2"/>
      <c r="GE970" s="2"/>
      <c r="GF970" s="2"/>
      <c r="GG970" s="2"/>
      <c r="GH970" s="2"/>
      <c r="GI970" s="2"/>
      <c r="GJ970" s="2"/>
      <c r="GK970" s="2"/>
      <c r="GL970" s="2"/>
      <c r="GM970" s="2"/>
      <c r="GN970" s="2"/>
      <c r="GO970" s="2"/>
      <c r="GP970" s="2"/>
    </row>
    <row r="971" spans="6:198" s="1" customFormat="1" ht="12.75" customHeight="1">
      <c r="F971" s="449"/>
      <c r="G971" s="404"/>
      <c r="H971" s="406" t="s">
        <v>421</v>
      </c>
      <c r="I971" s="449"/>
      <c r="J971" s="449"/>
      <c r="K971" s="449"/>
      <c r="L971" s="449"/>
      <c r="M971" s="449"/>
      <c r="N971" s="449"/>
      <c r="O971" s="449"/>
      <c r="P971" s="449"/>
      <c r="Q971" s="449"/>
      <c r="R971" s="449"/>
      <c r="S971" s="449"/>
      <c r="T971" s="449"/>
      <c r="U971" s="449"/>
      <c r="V971" s="449"/>
      <c r="W971" s="449"/>
      <c r="X971" s="449"/>
      <c r="Y971" s="449"/>
      <c r="Z971" s="449"/>
      <c r="AA971" s="449"/>
      <c r="AB971" s="449"/>
      <c r="AC971" s="449"/>
      <c r="AD971" s="449"/>
      <c r="AE971" s="449"/>
      <c r="AF971" s="449"/>
      <c r="AG971" s="449"/>
      <c r="AH971" s="449"/>
      <c r="AI971" s="449"/>
      <c r="AJ971" s="449"/>
      <c r="AK971" s="449"/>
      <c r="AL971" s="449"/>
      <c r="AM971" s="449"/>
      <c r="AN971" s="449"/>
      <c r="AO971" s="449"/>
      <c r="AP971" s="449"/>
      <c r="AQ971" s="449"/>
      <c r="AR971" s="449"/>
      <c r="AS971" s="449"/>
      <c r="AT971" s="449"/>
      <c r="AU971" s="449"/>
      <c r="AV971" s="449"/>
      <c r="AW971" s="449"/>
      <c r="AX971" s="449"/>
      <c r="AY971" s="449"/>
      <c r="AZ971" s="449"/>
      <c r="BA971" s="449"/>
      <c r="BB971" s="449"/>
      <c r="BC971" s="449"/>
      <c r="BD971" s="449"/>
      <c r="BE971" s="449"/>
      <c r="BF971" s="449"/>
      <c r="BG971" s="449"/>
      <c r="BH971" s="449"/>
      <c r="BI971" s="404"/>
      <c r="BJ971" s="404"/>
      <c r="BK971" s="81"/>
      <c r="BR971" s="2"/>
      <c r="BS971" s="2"/>
      <c r="BT971" s="2"/>
      <c r="BU971" s="2"/>
      <c r="BV971" s="2"/>
      <c r="BW971" s="2"/>
      <c r="BX971" s="2"/>
      <c r="BY971" s="2"/>
      <c r="BZ971" s="2"/>
      <c r="CA971" s="2"/>
      <c r="CB971" s="2"/>
      <c r="CC971" s="2"/>
      <c r="CD971" s="2"/>
      <c r="CE971" s="2"/>
      <c r="CF971" s="2"/>
      <c r="CG971" s="2"/>
      <c r="CH971" s="2"/>
      <c r="CI971" s="2"/>
      <c r="CJ971" s="2"/>
      <c r="CK971" s="2"/>
      <c r="CL971" s="2"/>
      <c r="CM971" s="2"/>
      <c r="CN971" s="2"/>
      <c r="CO971" s="2"/>
      <c r="CP971" s="2"/>
      <c r="CQ971" s="2"/>
      <c r="CR971" s="2"/>
      <c r="CS971" s="2"/>
      <c r="CT971" s="2"/>
      <c r="CU971" s="2"/>
      <c r="CV971" s="2"/>
      <c r="CW971" s="2"/>
      <c r="CX971" s="2"/>
      <c r="CY971" s="2"/>
      <c r="CZ971" s="2"/>
      <c r="DA971" s="2"/>
      <c r="DB971" s="2"/>
      <c r="DC971" s="2"/>
      <c r="DD971" s="2"/>
      <c r="DE971" s="2"/>
      <c r="DF971" s="2"/>
      <c r="DG971" s="2"/>
      <c r="DH971" s="2"/>
      <c r="DI971" s="2"/>
      <c r="DJ971" s="2"/>
      <c r="DK971" s="2"/>
      <c r="DL971" s="2"/>
      <c r="DM971" s="2"/>
      <c r="DN971" s="2"/>
      <c r="DO971" s="2"/>
      <c r="DP971" s="2"/>
      <c r="DQ971" s="2"/>
      <c r="DR971" s="2"/>
      <c r="DS971" s="2"/>
      <c r="DT971" s="2"/>
      <c r="DU971" s="2"/>
      <c r="DV971" s="2"/>
      <c r="DW971" s="2"/>
      <c r="DX971" s="2"/>
      <c r="DY971" s="2"/>
      <c r="DZ971" s="2"/>
      <c r="EA971" s="2"/>
      <c r="EB971" s="2"/>
      <c r="EC971" s="2"/>
      <c r="ED971" s="2"/>
      <c r="EE971" s="2"/>
      <c r="EF971" s="2"/>
      <c r="EG971" s="2"/>
      <c r="EH971" s="2"/>
      <c r="EI971" s="2"/>
      <c r="EJ971" s="2"/>
      <c r="EK971" s="2"/>
      <c r="EL971" s="2"/>
      <c r="EM971" s="2"/>
      <c r="EN971" s="2"/>
      <c r="EO971" s="2"/>
      <c r="EP971" s="2"/>
      <c r="EQ971" s="2"/>
      <c r="ER971" s="2"/>
      <c r="ES971" s="2"/>
      <c r="ET971" s="2"/>
      <c r="EU971" s="2"/>
      <c r="EV971" s="2"/>
      <c r="EW971" s="2"/>
      <c r="EX971" s="2"/>
      <c r="EY971" s="2"/>
      <c r="EZ971" s="2"/>
      <c r="FA971" s="2"/>
      <c r="FB971" s="2"/>
      <c r="FC971" s="2"/>
      <c r="FD971" s="2"/>
      <c r="FE971" s="2"/>
      <c r="FF971" s="2"/>
      <c r="FG971" s="2"/>
      <c r="FH971" s="2"/>
      <c r="FI971" s="2"/>
      <c r="FJ971" s="2"/>
      <c r="FK971" s="2"/>
      <c r="FL971" s="2"/>
      <c r="FM971" s="2"/>
      <c r="FN971" s="2"/>
      <c r="FO971" s="2"/>
      <c r="FP971" s="2"/>
      <c r="FQ971" s="2"/>
      <c r="FR971" s="2"/>
      <c r="FS971" s="2"/>
      <c r="FT971" s="2"/>
      <c r="FU971" s="2"/>
      <c r="FV971" s="2"/>
      <c r="FW971" s="2"/>
      <c r="FX971" s="2"/>
      <c r="FY971" s="2"/>
      <c r="FZ971" s="2"/>
      <c r="GA971" s="2"/>
      <c r="GB971" s="2"/>
      <c r="GC971" s="2"/>
      <c r="GD971" s="2"/>
      <c r="GE971" s="2"/>
      <c r="GF971" s="2"/>
      <c r="GG971" s="2"/>
      <c r="GH971" s="2"/>
      <c r="GI971" s="2"/>
      <c r="GJ971" s="2"/>
      <c r="GK971" s="2"/>
      <c r="GL971" s="2"/>
      <c r="GM971" s="2"/>
      <c r="GN971" s="2"/>
      <c r="GO971" s="2"/>
      <c r="GP971" s="2"/>
    </row>
    <row r="972" spans="6:198" s="1" customFormat="1" ht="12.75" customHeight="1">
      <c r="F972" s="449"/>
      <c r="G972" s="449"/>
      <c r="H972" s="449"/>
      <c r="I972" s="404"/>
      <c r="J972" s="449"/>
      <c r="K972" s="449"/>
      <c r="L972" s="449"/>
      <c r="M972" s="449"/>
      <c r="N972" s="449"/>
      <c r="O972" s="449"/>
      <c r="P972" s="449"/>
      <c r="Q972" s="449"/>
      <c r="R972" s="449"/>
      <c r="S972" s="449"/>
      <c r="T972" s="449"/>
      <c r="U972" s="449"/>
      <c r="V972" s="449"/>
      <c r="W972" s="449"/>
      <c r="X972" s="449"/>
      <c r="Y972" s="449"/>
      <c r="Z972" s="449"/>
      <c r="AA972" s="449"/>
      <c r="AB972" s="449"/>
      <c r="AC972" s="449"/>
      <c r="AD972" s="449"/>
      <c r="AE972" s="449"/>
      <c r="AF972" s="449"/>
      <c r="AG972" s="449"/>
      <c r="AH972" s="449"/>
      <c r="AI972" s="449"/>
      <c r="AJ972" s="449"/>
      <c r="AK972" s="449"/>
      <c r="AL972" s="449"/>
      <c r="AM972" s="449"/>
      <c r="AN972" s="449"/>
      <c r="AO972" s="449"/>
      <c r="AP972" s="449"/>
      <c r="AQ972" s="449"/>
      <c r="AR972" s="449"/>
      <c r="AS972" s="449"/>
      <c r="AT972" s="449"/>
      <c r="AU972" s="830">
        <f>AU895</f>
        <v>43181</v>
      </c>
      <c r="AV972" s="831"/>
      <c r="AW972" s="831"/>
      <c r="AX972" s="831"/>
      <c r="AY972" s="831"/>
      <c r="AZ972" s="831"/>
      <c r="BA972" s="451"/>
      <c r="BB972" s="832" t="str">
        <f>BB895</f>
        <v>Not Applicable</v>
      </c>
      <c r="BC972" s="833"/>
      <c r="BD972" s="833"/>
      <c r="BE972" s="833"/>
      <c r="BF972" s="833"/>
      <c r="BG972" s="833"/>
      <c r="BH972" s="449"/>
      <c r="BI972" s="404"/>
      <c r="BJ972" s="404"/>
      <c r="BK972" s="81"/>
      <c r="BR972" s="2"/>
      <c r="BS972" s="2"/>
      <c r="BT972" s="2"/>
      <c r="BU972" s="2"/>
      <c r="BV972" s="2"/>
      <c r="BW972" s="2"/>
      <c r="BX972" s="2"/>
      <c r="BY972" s="2"/>
      <c r="BZ972" s="2"/>
      <c r="CA972" s="2"/>
      <c r="CB972" s="2"/>
      <c r="CC972" s="2"/>
      <c r="CD972" s="2"/>
      <c r="CE972" s="2"/>
      <c r="CF972" s="2"/>
      <c r="CG972" s="2"/>
      <c r="CH972" s="2"/>
      <c r="CI972" s="2"/>
      <c r="CJ972" s="2"/>
      <c r="CK972" s="2"/>
      <c r="CL972" s="2"/>
      <c r="CM972" s="2"/>
      <c r="CN972" s="2"/>
      <c r="CO972" s="2"/>
      <c r="CP972" s="2"/>
      <c r="CQ972" s="2"/>
      <c r="CR972" s="2"/>
      <c r="CS972" s="2"/>
      <c r="CT972" s="2"/>
      <c r="CU972" s="2"/>
      <c r="CV972" s="2"/>
      <c r="CW972" s="2"/>
      <c r="CX972" s="2"/>
      <c r="CY972" s="2"/>
      <c r="CZ972" s="2"/>
      <c r="DA972" s="2"/>
      <c r="DB972" s="2"/>
      <c r="DC972" s="2"/>
      <c r="DD972" s="2"/>
      <c r="DE972" s="2"/>
      <c r="DF972" s="2"/>
      <c r="DG972" s="2"/>
      <c r="DH972" s="2"/>
      <c r="DI972" s="2"/>
      <c r="DJ972" s="2"/>
      <c r="DK972" s="2"/>
      <c r="DL972" s="2"/>
      <c r="DM972" s="2"/>
      <c r="DN972" s="2"/>
      <c r="DO972" s="2"/>
      <c r="DP972" s="2"/>
      <c r="DQ972" s="2"/>
      <c r="DR972" s="2"/>
      <c r="DS972" s="2"/>
      <c r="DT972" s="2"/>
      <c r="DU972" s="2"/>
      <c r="DV972" s="2"/>
      <c r="DW972" s="2"/>
      <c r="DX972" s="2"/>
      <c r="DY972" s="2"/>
      <c r="DZ972" s="2"/>
      <c r="EA972" s="2"/>
      <c r="EB972" s="2"/>
      <c r="EC972" s="2"/>
      <c r="ED972" s="2"/>
      <c r="EE972" s="2"/>
      <c r="EF972" s="2"/>
      <c r="EG972" s="2"/>
      <c r="EH972" s="2"/>
      <c r="EI972" s="2"/>
      <c r="EJ972" s="2"/>
      <c r="EK972" s="2"/>
      <c r="EL972" s="2"/>
      <c r="EM972" s="2"/>
      <c r="EN972" s="2"/>
      <c r="EO972" s="2"/>
      <c r="EP972" s="2"/>
      <c r="EQ972" s="2"/>
      <c r="ER972" s="2"/>
      <c r="ES972" s="2"/>
      <c r="ET972" s="2"/>
      <c r="EU972" s="2"/>
      <c r="EV972" s="2"/>
      <c r="EW972" s="2"/>
      <c r="EX972" s="2"/>
      <c r="EY972" s="2"/>
      <c r="EZ972" s="2"/>
      <c r="FA972" s="2"/>
      <c r="FB972" s="2"/>
      <c r="FC972" s="2"/>
      <c r="FD972" s="2"/>
      <c r="FE972" s="2"/>
      <c r="FF972" s="2"/>
      <c r="FG972" s="2"/>
      <c r="FH972" s="2"/>
      <c r="FI972" s="2"/>
      <c r="FJ972" s="2"/>
      <c r="FK972" s="2"/>
      <c r="FL972" s="2"/>
      <c r="FM972" s="2"/>
      <c r="FN972" s="2"/>
      <c r="FO972" s="2"/>
      <c r="FP972" s="2"/>
      <c r="FQ972" s="2"/>
      <c r="FR972" s="2"/>
      <c r="FS972" s="2"/>
      <c r="FT972" s="2"/>
      <c r="FU972" s="2"/>
      <c r="FV972" s="2"/>
      <c r="FW972" s="2"/>
      <c r="FX972" s="2"/>
      <c r="FY972" s="2"/>
      <c r="FZ972" s="2"/>
      <c r="GA972" s="2"/>
      <c r="GB972" s="2"/>
      <c r="GC972" s="2"/>
      <c r="GD972" s="2"/>
      <c r="GE972" s="2"/>
      <c r="GF972" s="2"/>
      <c r="GG972" s="2"/>
      <c r="GH972" s="2"/>
      <c r="GI972" s="2"/>
      <c r="GJ972" s="2"/>
      <c r="GK972" s="2"/>
      <c r="GL972" s="2"/>
      <c r="GM972" s="2"/>
      <c r="GN972" s="2"/>
      <c r="GO972" s="2"/>
      <c r="GP972" s="2"/>
    </row>
    <row r="973" spans="6:198" s="1" customFormat="1" ht="16.5" customHeight="1">
      <c r="F973" s="449"/>
      <c r="G973" s="449"/>
      <c r="H973" s="834" t="s">
        <v>422</v>
      </c>
      <c r="I973" s="834"/>
      <c r="J973" s="834"/>
      <c r="K973" s="834"/>
      <c r="L973" s="834"/>
      <c r="M973" s="834"/>
      <c r="N973" s="834"/>
      <c r="O973" s="834"/>
      <c r="P973" s="834"/>
      <c r="Q973" s="834"/>
      <c r="R973" s="834"/>
      <c r="S973" s="834"/>
      <c r="T973" s="834"/>
      <c r="U973" s="834"/>
      <c r="V973" s="834"/>
      <c r="W973" s="834"/>
      <c r="X973" s="834"/>
      <c r="Y973" s="834"/>
      <c r="Z973" s="834"/>
      <c r="AA973" s="834"/>
      <c r="AB973" s="834"/>
      <c r="AC973" s="834"/>
      <c r="AD973" s="834"/>
      <c r="AE973" s="834"/>
      <c r="AF973" s="834"/>
      <c r="AG973" s="834"/>
      <c r="AH973" s="834"/>
      <c r="AI973" s="834"/>
      <c r="AJ973" s="834"/>
      <c r="AK973" s="834"/>
      <c r="AL973" s="834"/>
      <c r="AM973" s="834"/>
      <c r="AN973" s="834"/>
      <c r="AO973" s="834"/>
      <c r="AP973" s="834"/>
      <c r="AQ973" s="834"/>
      <c r="AR973" s="834"/>
      <c r="AS973" s="834"/>
      <c r="AT973" s="449"/>
      <c r="AU973" s="449"/>
      <c r="AV973" s="449"/>
      <c r="AW973" s="449"/>
      <c r="AX973" s="449"/>
      <c r="AY973" s="449"/>
      <c r="AZ973" s="449"/>
      <c r="BA973" s="449"/>
      <c r="BB973" s="449"/>
      <c r="BC973" s="449"/>
      <c r="BD973" s="449"/>
      <c r="BE973" s="449"/>
      <c r="BF973" s="449"/>
      <c r="BG973" s="449"/>
      <c r="BH973" s="449"/>
      <c r="BI973" s="404"/>
      <c r="BJ973" s="404"/>
      <c r="BK973" s="81"/>
      <c r="BR973" s="2"/>
      <c r="BS973" s="2"/>
      <c r="BT973" s="2"/>
      <c r="BU973" s="2"/>
      <c r="BV973" s="2"/>
      <c r="BW973" s="2"/>
      <c r="BX973" s="2"/>
      <c r="BY973" s="2"/>
      <c r="BZ973" s="2"/>
      <c r="CA973" s="2"/>
      <c r="CB973" s="2"/>
      <c r="CC973" s="2"/>
      <c r="CD973" s="2"/>
      <c r="CE973" s="2"/>
      <c r="CF973" s="2"/>
      <c r="CG973" s="2"/>
      <c r="CH973" s="2"/>
      <c r="CI973" s="2"/>
      <c r="CJ973" s="2"/>
      <c r="CK973" s="2"/>
      <c r="CL973" s="2"/>
      <c r="CM973" s="2"/>
      <c r="CN973" s="2"/>
      <c r="CO973" s="2"/>
      <c r="CP973" s="2"/>
      <c r="CQ973" s="2"/>
      <c r="CR973" s="2"/>
      <c r="CS973" s="2"/>
      <c r="CT973" s="2"/>
      <c r="CU973" s="2"/>
      <c r="CV973" s="2"/>
      <c r="CW973" s="2"/>
      <c r="CX973" s="2"/>
      <c r="CY973" s="2"/>
      <c r="CZ973" s="2"/>
      <c r="DA973" s="2"/>
      <c r="DB973" s="2"/>
      <c r="DC973" s="2"/>
      <c r="DD973" s="2"/>
      <c r="DE973" s="2"/>
      <c r="DF973" s="2"/>
      <c r="DG973" s="2"/>
      <c r="DH973" s="2"/>
      <c r="DI973" s="2"/>
      <c r="DJ973" s="2"/>
      <c r="DK973" s="2"/>
      <c r="DL973" s="2"/>
      <c r="DM973" s="2"/>
      <c r="DN973" s="2"/>
      <c r="DO973" s="2"/>
      <c r="DP973" s="2"/>
      <c r="DQ973" s="2"/>
      <c r="DR973" s="2"/>
      <c r="DS973" s="2"/>
      <c r="DT973" s="2"/>
      <c r="DU973" s="2"/>
      <c r="DV973" s="2"/>
      <c r="DW973" s="2"/>
      <c r="DX973" s="2"/>
      <c r="DY973" s="2"/>
      <c r="DZ973" s="2"/>
      <c r="EA973" s="2"/>
      <c r="EB973" s="2"/>
      <c r="EC973" s="2"/>
      <c r="ED973" s="2"/>
      <c r="EE973" s="2"/>
      <c r="EF973" s="2"/>
      <c r="EG973" s="2"/>
      <c r="EH973" s="2"/>
      <c r="EI973" s="2"/>
      <c r="EJ973" s="2"/>
      <c r="EK973" s="2"/>
      <c r="EL973" s="2"/>
      <c r="EM973" s="2"/>
      <c r="EN973" s="2"/>
      <c r="EO973" s="2"/>
      <c r="EP973" s="2"/>
      <c r="EQ973" s="2"/>
      <c r="ER973" s="2"/>
      <c r="ES973" s="2"/>
      <c r="ET973" s="2"/>
      <c r="EU973" s="2"/>
      <c r="EV973" s="2"/>
      <c r="EW973" s="2"/>
      <c r="EX973" s="2"/>
      <c r="EY973" s="2"/>
      <c r="EZ973" s="2"/>
      <c r="FA973" s="2"/>
      <c r="FB973" s="2"/>
      <c r="FC973" s="2"/>
      <c r="FD973" s="2"/>
      <c r="FE973" s="2"/>
      <c r="FF973" s="2"/>
      <c r="FG973" s="2"/>
      <c r="FH973" s="2"/>
      <c r="FI973" s="2"/>
      <c r="FJ973" s="2"/>
      <c r="FK973" s="2"/>
      <c r="FL973" s="2"/>
      <c r="FM973" s="2"/>
      <c r="FN973" s="2"/>
      <c r="FO973" s="2"/>
      <c r="FP973" s="2"/>
      <c r="FQ973" s="2"/>
      <c r="FR973" s="2"/>
      <c r="FS973" s="2"/>
      <c r="FT973" s="2"/>
      <c r="FU973" s="2"/>
      <c r="FV973" s="2"/>
      <c r="FW973" s="2"/>
      <c r="FX973" s="2"/>
      <c r="FY973" s="2"/>
      <c r="FZ973" s="2"/>
      <c r="GA973" s="2"/>
      <c r="GB973" s="2"/>
      <c r="GC973" s="2"/>
      <c r="GD973" s="2"/>
      <c r="GE973" s="2"/>
      <c r="GF973" s="2"/>
      <c r="GG973" s="2"/>
      <c r="GH973" s="2"/>
      <c r="GI973" s="2"/>
      <c r="GJ973" s="2"/>
      <c r="GK973" s="2"/>
      <c r="GL973" s="2"/>
      <c r="GM973" s="2"/>
      <c r="GN973" s="2"/>
      <c r="GO973" s="2"/>
      <c r="GP973" s="2"/>
    </row>
    <row r="974" spans="6:198" s="1" customFormat="1" ht="12.75" customHeight="1">
      <c r="F974" s="449"/>
      <c r="G974" s="449"/>
      <c r="H974" s="834"/>
      <c r="I974" s="834"/>
      <c r="J974" s="834"/>
      <c r="K974" s="834"/>
      <c r="L974" s="834"/>
      <c r="M974" s="834"/>
      <c r="N974" s="834"/>
      <c r="O974" s="834"/>
      <c r="P974" s="834"/>
      <c r="Q974" s="834"/>
      <c r="R974" s="834"/>
      <c r="S974" s="834"/>
      <c r="T974" s="834"/>
      <c r="U974" s="834"/>
      <c r="V974" s="834"/>
      <c r="W974" s="834"/>
      <c r="X974" s="834"/>
      <c r="Y974" s="834"/>
      <c r="Z974" s="834"/>
      <c r="AA974" s="834"/>
      <c r="AB974" s="834"/>
      <c r="AC974" s="834"/>
      <c r="AD974" s="834"/>
      <c r="AE974" s="834"/>
      <c r="AF974" s="834"/>
      <c r="AG974" s="834"/>
      <c r="AH974" s="834"/>
      <c r="AI974" s="834"/>
      <c r="AJ974" s="834"/>
      <c r="AK974" s="834"/>
      <c r="AL974" s="834"/>
      <c r="AM974" s="834"/>
      <c r="AN974" s="834"/>
      <c r="AO974" s="834"/>
      <c r="AP974" s="834"/>
      <c r="AQ974" s="834"/>
      <c r="AR974" s="834"/>
      <c r="AS974" s="834"/>
      <c r="AT974" s="449"/>
      <c r="AU974" s="835">
        <f>[1]Input!$E$371</f>
        <v>2.955788964010253E-2</v>
      </c>
      <c r="AV974" s="836"/>
      <c r="AW974" s="836"/>
      <c r="AX974" s="836"/>
      <c r="AY974" s="836"/>
      <c r="AZ974" s="836"/>
      <c r="BA974" s="452"/>
      <c r="BB974" s="835" t="str">
        <f>[1]Input!$C$371</f>
        <v>n.a.</v>
      </c>
      <c r="BC974" s="836"/>
      <c r="BD974" s="836"/>
      <c r="BE974" s="836"/>
      <c r="BF974" s="836"/>
      <c r="BG974" s="836"/>
      <c r="BH974" s="449"/>
      <c r="BI974" s="404"/>
      <c r="BJ974" s="404"/>
      <c r="BK974" s="81"/>
      <c r="BR974" s="2"/>
      <c r="BS974" s="2"/>
      <c r="BT974" s="2"/>
      <c r="BU974" s="2"/>
      <c r="BV974" s="2"/>
      <c r="BW974" s="2"/>
      <c r="BX974" s="2"/>
      <c r="BY974" s="2"/>
      <c r="BZ974" s="2"/>
      <c r="CA974" s="2"/>
      <c r="CB974" s="2"/>
      <c r="CC974" s="2"/>
      <c r="CD974" s="2"/>
      <c r="CE974" s="2"/>
      <c r="CF974" s="2"/>
      <c r="CG974" s="2"/>
      <c r="CH974" s="2"/>
      <c r="CI974" s="2"/>
      <c r="CJ974" s="2"/>
      <c r="CK974" s="2"/>
      <c r="CL974" s="2"/>
      <c r="CM974" s="2"/>
      <c r="CN974" s="2"/>
      <c r="CO974" s="2"/>
      <c r="CP974" s="2"/>
      <c r="CQ974" s="2"/>
      <c r="CR974" s="2"/>
      <c r="CS974" s="2"/>
      <c r="CT974" s="2"/>
      <c r="CU974" s="2"/>
      <c r="CV974" s="2"/>
      <c r="CW974" s="2"/>
      <c r="CX974" s="2"/>
      <c r="CY974" s="2"/>
      <c r="CZ974" s="2"/>
      <c r="DA974" s="2"/>
      <c r="DB974" s="2"/>
      <c r="DC974" s="2"/>
      <c r="DD974" s="2"/>
      <c r="DE974" s="2"/>
      <c r="DF974" s="2"/>
      <c r="DG974" s="2"/>
      <c r="DH974" s="2"/>
      <c r="DI974" s="2"/>
      <c r="DJ974" s="2"/>
      <c r="DK974" s="2"/>
      <c r="DL974" s="2"/>
      <c r="DM974" s="2"/>
      <c r="DN974" s="2"/>
      <c r="DO974" s="2"/>
      <c r="DP974" s="2"/>
      <c r="DQ974" s="2"/>
      <c r="DR974" s="2"/>
      <c r="DS974" s="2"/>
      <c r="DT974" s="2"/>
      <c r="DU974" s="2"/>
      <c r="DV974" s="2"/>
      <c r="DW974" s="2"/>
      <c r="DX974" s="2"/>
      <c r="DY974" s="2"/>
      <c r="DZ974" s="2"/>
      <c r="EA974" s="2"/>
      <c r="EB974" s="2"/>
      <c r="EC974" s="2"/>
      <c r="ED974" s="2"/>
      <c r="EE974" s="2"/>
      <c r="EF974" s="2"/>
      <c r="EG974" s="2"/>
      <c r="EH974" s="2"/>
      <c r="EI974" s="2"/>
      <c r="EJ974" s="2"/>
      <c r="EK974" s="2"/>
      <c r="EL974" s="2"/>
      <c r="EM974" s="2"/>
      <c r="EN974" s="2"/>
      <c r="EO974" s="2"/>
      <c r="EP974" s="2"/>
      <c r="EQ974" s="2"/>
      <c r="ER974" s="2"/>
      <c r="ES974" s="2"/>
      <c r="ET974" s="2"/>
      <c r="EU974" s="2"/>
      <c r="EV974" s="2"/>
      <c r="EW974" s="2"/>
      <c r="EX974" s="2"/>
      <c r="EY974" s="2"/>
      <c r="EZ974" s="2"/>
      <c r="FA974" s="2"/>
      <c r="FB974" s="2"/>
      <c r="FC974" s="2"/>
      <c r="FD974" s="2"/>
      <c r="FE974" s="2"/>
      <c r="FF974" s="2"/>
      <c r="FG974" s="2"/>
      <c r="FH974" s="2"/>
      <c r="FI974" s="2"/>
      <c r="FJ974" s="2"/>
      <c r="FK974" s="2"/>
      <c r="FL974" s="2"/>
      <c r="FM974" s="2"/>
      <c r="FN974" s="2"/>
      <c r="FO974" s="2"/>
      <c r="FP974" s="2"/>
      <c r="FQ974" s="2"/>
      <c r="FR974" s="2"/>
      <c r="FS974" s="2"/>
      <c r="FT974" s="2"/>
      <c r="FU974" s="2"/>
      <c r="FV974" s="2"/>
      <c r="FW974" s="2"/>
      <c r="FX974" s="2"/>
      <c r="FY974" s="2"/>
      <c r="FZ974" s="2"/>
      <c r="GA974" s="2"/>
      <c r="GB974" s="2"/>
      <c r="GC974" s="2"/>
      <c r="GD974" s="2"/>
      <c r="GE974" s="2"/>
      <c r="GF974" s="2"/>
      <c r="GG974" s="2"/>
      <c r="GH974" s="2"/>
      <c r="GI974" s="2"/>
      <c r="GJ974" s="2"/>
      <c r="GK974" s="2"/>
      <c r="GL974" s="2"/>
      <c r="GM974" s="2"/>
      <c r="GN974" s="2"/>
      <c r="GO974" s="2"/>
      <c r="GP974" s="2"/>
    </row>
    <row r="975" spans="6:198" s="1" customFormat="1" ht="12.75" customHeight="1">
      <c r="F975" s="449"/>
      <c r="G975" s="449"/>
      <c r="H975" s="834"/>
      <c r="I975" s="834"/>
      <c r="J975" s="834"/>
      <c r="K975" s="834"/>
      <c r="L975" s="834"/>
      <c r="M975" s="834"/>
      <c r="N975" s="834"/>
      <c r="O975" s="834"/>
      <c r="P975" s="834"/>
      <c r="Q975" s="834"/>
      <c r="R975" s="834"/>
      <c r="S975" s="834"/>
      <c r="T975" s="834"/>
      <c r="U975" s="834"/>
      <c r="V975" s="834"/>
      <c r="W975" s="834"/>
      <c r="X975" s="834"/>
      <c r="Y975" s="834"/>
      <c r="Z975" s="834"/>
      <c r="AA975" s="834"/>
      <c r="AB975" s="834"/>
      <c r="AC975" s="834"/>
      <c r="AD975" s="834"/>
      <c r="AE975" s="834"/>
      <c r="AF975" s="834"/>
      <c r="AG975" s="834"/>
      <c r="AH975" s="834"/>
      <c r="AI975" s="834"/>
      <c r="AJ975" s="834"/>
      <c r="AK975" s="834"/>
      <c r="AL975" s="834"/>
      <c r="AM975" s="834"/>
      <c r="AN975" s="834"/>
      <c r="AO975" s="834"/>
      <c r="AP975" s="834"/>
      <c r="AQ975" s="834"/>
      <c r="AR975" s="834"/>
      <c r="AS975" s="834"/>
      <c r="AT975" s="449"/>
      <c r="AU975" s="452"/>
      <c r="AV975" s="452"/>
      <c r="AW975" s="452"/>
      <c r="AX975" s="452"/>
      <c r="AY975" s="452"/>
      <c r="AZ975" s="452"/>
      <c r="BA975" s="452"/>
      <c r="BB975" s="452"/>
      <c r="BC975" s="452"/>
      <c r="BD975" s="452"/>
      <c r="BE975" s="452"/>
      <c r="BF975" s="452"/>
      <c r="BG975" s="452"/>
      <c r="BH975" s="449"/>
      <c r="BI975" s="404"/>
      <c r="BJ975" s="404"/>
      <c r="BK975" s="81"/>
      <c r="BR975" s="2"/>
      <c r="BS975" s="2"/>
      <c r="BT975" s="2"/>
      <c r="BU975" s="2"/>
      <c r="BV975" s="2"/>
      <c r="BW975" s="2"/>
      <c r="BX975" s="2"/>
      <c r="BY975" s="2"/>
      <c r="BZ975" s="2"/>
      <c r="CA975" s="2"/>
      <c r="CB975" s="2"/>
      <c r="CC975" s="2"/>
      <c r="CD975" s="2"/>
      <c r="CE975" s="2"/>
      <c r="CF975" s="2"/>
      <c r="CG975" s="2"/>
      <c r="CH975" s="2"/>
      <c r="CI975" s="2"/>
      <c r="CJ975" s="2"/>
      <c r="CK975" s="2"/>
      <c r="CL975" s="2"/>
      <c r="CM975" s="2"/>
      <c r="CN975" s="2"/>
      <c r="CO975" s="2"/>
      <c r="CP975" s="2"/>
      <c r="CQ975" s="2"/>
      <c r="CR975" s="2"/>
      <c r="CS975" s="2"/>
      <c r="CT975" s="2"/>
      <c r="CU975" s="2"/>
      <c r="CV975" s="2"/>
      <c r="CW975" s="2"/>
      <c r="CX975" s="2"/>
      <c r="CY975" s="2"/>
      <c r="CZ975" s="2"/>
      <c r="DA975" s="2"/>
      <c r="DB975" s="2"/>
      <c r="DC975" s="2"/>
      <c r="DD975" s="2"/>
      <c r="DE975" s="2"/>
      <c r="DF975" s="2"/>
      <c r="DG975" s="2"/>
      <c r="DH975" s="2"/>
      <c r="DI975" s="2"/>
      <c r="DJ975" s="2"/>
      <c r="DK975" s="2"/>
      <c r="DL975" s="2"/>
      <c r="DM975" s="2"/>
      <c r="DN975" s="2"/>
      <c r="DO975" s="2"/>
      <c r="DP975" s="2"/>
      <c r="DQ975" s="2"/>
      <c r="DR975" s="2"/>
      <c r="DS975" s="2"/>
      <c r="DT975" s="2"/>
      <c r="DU975" s="2"/>
      <c r="DV975" s="2"/>
      <c r="DW975" s="2"/>
      <c r="DX975" s="2"/>
      <c r="DY975" s="2"/>
      <c r="DZ975" s="2"/>
      <c r="EA975" s="2"/>
      <c r="EB975" s="2"/>
      <c r="EC975" s="2"/>
      <c r="ED975" s="2"/>
      <c r="EE975" s="2"/>
      <c r="EF975" s="2"/>
      <c r="EG975" s="2"/>
      <c r="EH975" s="2"/>
      <c r="EI975" s="2"/>
      <c r="EJ975" s="2"/>
      <c r="EK975" s="2"/>
      <c r="EL975" s="2"/>
      <c r="EM975" s="2"/>
      <c r="EN975" s="2"/>
      <c r="EO975" s="2"/>
      <c r="EP975" s="2"/>
      <c r="EQ975" s="2"/>
      <c r="ER975" s="2"/>
      <c r="ES975" s="2"/>
      <c r="ET975" s="2"/>
      <c r="EU975" s="2"/>
      <c r="EV975" s="2"/>
      <c r="EW975" s="2"/>
      <c r="EX975" s="2"/>
      <c r="EY975" s="2"/>
      <c r="EZ975" s="2"/>
      <c r="FA975" s="2"/>
      <c r="FB975" s="2"/>
      <c r="FC975" s="2"/>
      <c r="FD975" s="2"/>
      <c r="FE975" s="2"/>
      <c r="FF975" s="2"/>
      <c r="FG975" s="2"/>
      <c r="FH975" s="2"/>
      <c r="FI975" s="2"/>
      <c r="FJ975" s="2"/>
      <c r="FK975" s="2"/>
      <c r="FL975" s="2"/>
      <c r="FM975" s="2"/>
      <c r="FN975" s="2"/>
      <c r="FO975" s="2"/>
      <c r="FP975" s="2"/>
      <c r="FQ975" s="2"/>
      <c r="FR975" s="2"/>
      <c r="FS975" s="2"/>
      <c r="FT975" s="2"/>
      <c r="FU975" s="2"/>
      <c r="FV975" s="2"/>
      <c r="FW975" s="2"/>
      <c r="FX975" s="2"/>
      <c r="FY975" s="2"/>
      <c r="FZ975" s="2"/>
      <c r="GA975" s="2"/>
      <c r="GB975" s="2"/>
      <c r="GC975" s="2"/>
      <c r="GD975" s="2"/>
      <c r="GE975" s="2"/>
      <c r="GF975" s="2"/>
      <c r="GG975" s="2"/>
      <c r="GH975" s="2"/>
      <c r="GI975" s="2"/>
      <c r="GJ975" s="2"/>
      <c r="GK975" s="2"/>
      <c r="GL975" s="2"/>
      <c r="GM975" s="2"/>
      <c r="GN975" s="2"/>
      <c r="GO975" s="2"/>
      <c r="GP975" s="2"/>
    </row>
    <row r="976" spans="6:198" s="1" customFormat="1" ht="12.75" customHeight="1">
      <c r="F976" s="449"/>
      <c r="G976" s="449"/>
      <c r="H976" s="834"/>
      <c r="I976" s="834"/>
      <c r="J976" s="834"/>
      <c r="K976" s="834"/>
      <c r="L976" s="834"/>
      <c r="M976" s="834"/>
      <c r="N976" s="834"/>
      <c r="O976" s="834"/>
      <c r="P976" s="834"/>
      <c r="Q976" s="834"/>
      <c r="R976" s="834"/>
      <c r="S976" s="834"/>
      <c r="T976" s="834"/>
      <c r="U976" s="834"/>
      <c r="V976" s="834"/>
      <c r="W976" s="834"/>
      <c r="X976" s="834"/>
      <c r="Y976" s="834"/>
      <c r="Z976" s="834"/>
      <c r="AA976" s="834"/>
      <c r="AB976" s="834"/>
      <c r="AC976" s="834"/>
      <c r="AD976" s="834"/>
      <c r="AE976" s="834"/>
      <c r="AF976" s="834"/>
      <c r="AG976" s="834"/>
      <c r="AH976" s="834"/>
      <c r="AI976" s="834"/>
      <c r="AJ976" s="834"/>
      <c r="AK976" s="834"/>
      <c r="AL976" s="834"/>
      <c r="AM976" s="834"/>
      <c r="AN976" s="834"/>
      <c r="AO976" s="834"/>
      <c r="AP976" s="834"/>
      <c r="AQ976" s="834"/>
      <c r="AR976" s="834"/>
      <c r="AS976" s="834"/>
      <c r="AT976" s="449"/>
      <c r="AU976" s="449"/>
      <c r="AV976" s="449"/>
      <c r="AW976" s="449"/>
      <c r="AX976" s="449"/>
      <c r="AY976" s="449"/>
      <c r="AZ976" s="449"/>
      <c r="BA976" s="449"/>
      <c r="BB976" s="449"/>
      <c r="BC976" s="449"/>
      <c r="BD976" s="449"/>
      <c r="BE976" s="449"/>
      <c r="BF976" s="449"/>
      <c r="BG976" s="449"/>
      <c r="BH976" s="449"/>
      <c r="BI976" s="404"/>
      <c r="BJ976" s="404"/>
      <c r="BK976" s="81"/>
      <c r="BR976" s="2"/>
      <c r="BS976" s="2"/>
      <c r="BT976" s="2"/>
      <c r="BU976" s="2"/>
      <c r="BV976" s="2"/>
      <c r="BW976" s="2"/>
      <c r="BX976" s="2"/>
      <c r="BY976" s="2"/>
      <c r="BZ976" s="2"/>
      <c r="CA976" s="2"/>
      <c r="CB976" s="2"/>
      <c r="CC976" s="2"/>
      <c r="CD976" s="2"/>
      <c r="CE976" s="2"/>
      <c r="CF976" s="2"/>
      <c r="CG976" s="2"/>
      <c r="CH976" s="2"/>
      <c r="CI976" s="2"/>
      <c r="CJ976" s="2"/>
      <c r="CK976" s="2"/>
      <c r="CL976" s="2"/>
      <c r="CM976" s="2"/>
      <c r="CN976" s="2"/>
      <c r="CO976" s="2"/>
      <c r="CP976" s="2"/>
      <c r="CQ976" s="2"/>
      <c r="CR976" s="2"/>
      <c r="CS976" s="2"/>
      <c r="CT976" s="2"/>
      <c r="CU976" s="2"/>
      <c r="CV976" s="2"/>
      <c r="CW976" s="2"/>
      <c r="CX976" s="2"/>
      <c r="CY976" s="2"/>
      <c r="CZ976" s="2"/>
      <c r="DA976" s="2"/>
      <c r="DB976" s="2"/>
      <c r="DC976" s="2"/>
      <c r="DD976" s="2"/>
      <c r="DE976" s="2"/>
      <c r="DF976" s="2"/>
      <c r="DG976" s="2"/>
      <c r="DH976" s="2"/>
      <c r="DI976" s="2"/>
      <c r="DJ976" s="2"/>
      <c r="DK976" s="2"/>
      <c r="DL976" s="2"/>
      <c r="DM976" s="2"/>
      <c r="DN976" s="2"/>
      <c r="DO976" s="2"/>
      <c r="DP976" s="2"/>
      <c r="DQ976" s="2"/>
      <c r="DR976" s="2"/>
      <c r="DS976" s="2"/>
      <c r="DT976" s="2"/>
      <c r="DU976" s="2"/>
      <c r="DV976" s="2"/>
      <c r="DW976" s="2"/>
      <c r="DX976" s="2"/>
      <c r="DY976" s="2"/>
      <c r="DZ976" s="2"/>
      <c r="EA976" s="2"/>
      <c r="EB976" s="2"/>
      <c r="EC976" s="2"/>
      <c r="ED976" s="2"/>
      <c r="EE976" s="2"/>
      <c r="EF976" s="2"/>
      <c r="EG976" s="2"/>
      <c r="EH976" s="2"/>
      <c r="EI976" s="2"/>
      <c r="EJ976" s="2"/>
      <c r="EK976" s="2"/>
      <c r="EL976" s="2"/>
      <c r="EM976" s="2"/>
      <c r="EN976" s="2"/>
      <c r="EO976" s="2"/>
      <c r="EP976" s="2"/>
      <c r="EQ976" s="2"/>
      <c r="ER976" s="2"/>
      <c r="ES976" s="2"/>
      <c r="ET976" s="2"/>
      <c r="EU976" s="2"/>
      <c r="EV976" s="2"/>
      <c r="EW976" s="2"/>
      <c r="EX976" s="2"/>
      <c r="EY976" s="2"/>
      <c r="EZ976" s="2"/>
      <c r="FA976" s="2"/>
      <c r="FB976" s="2"/>
      <c r="FC976" s="2"/>
      <c r="FD976" s="2"/>
      <c r="FE976" s="2"/>
      <c r="FF976" s="2"/>
      <c r="FG976" s="2"/>
      <c r="FH976" s="2"/>
      <c r="FI976" s="2"/>
      <c r="FJ976" s="2"/>
      <c r="FK976" s="2"/>
      <c r="FL976" s="2"/>
      <c r="FM976" s="2"/>
      <c r="FN976" s="2"/>
      <c r="FO976" s="2"/>
      <c r="FP976" s="2"/>
      <c r="FQ976" s="2"/>
      <c r="FR976" s="2"/>
      <c r="FS976" s="2"/>
      <c r="FT976" s="2"/>
      <c r="FU976" s="2"/>
      <c r="FV976" s="2"/>
      <c r="FW976" s="2"/>
      <c r="FX976" s="2"/>
      <c r="FY976" s="2"/>
      <c r="FZ976" s="2"/>
      <c r="GA976" s="2"/>
      <c r="GB976" s="2"/>
      <c r="GC976" s="2"/>
      <c r="GD976" s="2"/>
      <c r="GE976" s="2"/>
      <c r="GF976" s="2"/>
      <c r="GG976" s="2"/>
      <c r="GH976" s="2"/>
      <c r="GI976" s="2"/>
      <c r="GJ976" s="2"/>
      <c r="GK976" s="2"/>
      <c r="GL976" s="2"/>
      <c r="GM976" s="2"/>
      <c r="GN976" s="2"/>
      <c r="GO976" s="2"/>
      <c r="GP976" s="2"/>
    </row>
    <row r="977" spans="6:198" s="1" customFormat="1" ht="12.75" customHeight="1">
      <c r="F977" s="449"/>
      <c r="G977" s="449"/>
      <c r="H977" s="453"/>
      <c r="I977" s="453"/>
      <c r="J977" s="453"/>
      <c r="K977" s="453"/>
      <c r="L977" s="453"/>
      <c r="M977" s="453"/>
      <c r="N977" s="453"/>
      <c r="O977" s="453"/>
      <c r="P977" s="453"/>
      <c r="Q977" s="453"/>
      <c r="R977" s="453"/>
      <c r="S977" s="453"/>
      <c r="T977" s="453"/>
      <c r="U977" s="453"/>
      <c r="V977" s="453"/>
      <c r="W977" s="453"/>
      <c r="X977" s="453"/>
      <c r="Y977" s="453"/>
      <c r="Z977" s="453"/>
      <c r="AA977" s="453"/>
      <c r="AB977" s="453"/>
      <c r="AC977" s="453"/>
      <c r="AD977" s="453"/>
      <c r="AE977" s="453"/>
      <c r="AF977" s="453"/>
      <c r="AG977" s="453"/>
      <c r="AH977" s="453"/>
      <c r="AI977" s="453"/>
      <c r="AJ977" s="453"/>
      <c r="AK977" s="453"/>
      <c r="AL977" s="453"/>
      <c r="AM977" s="453"/>
      <c r="AN977" s="453"/>
      <c r="AO977" s="453"/>
      <c r="AP977" s="453"/>
      <c r="AQ977" s="453"/>
      <c r="AR977" s="453"/>
      <c r="AS977" s="449"/>
      <c r="AT977" s="449"/>
      <c r="AU977" s="449"/>
      <c r="AV977" s="449"/>
      <c r="AW977" s="449"/>
      <c r="AX977" s="449"/>
      <c r="AY977" s="449"/>
      <c r="AZ977" s="449"/>
      <c r="BA977" s="449"/>
      <c r="BB977" s="449"/>
      <c r="BC977" s="449"/>
      <c r="BD977" s="449"/>
      <c r="BE977" s="449"/>
      <c r="BF977" s="449"/>
      <c r="BG977" s="449"/>
      <c r="BH977" s="449"/>
      <c r="BI977" s="404"/>
      <c r="BJ977" s="404"/>
      <c r="BK977" s="81"/>
      <c r="BR977" s="2"/>
      <c r="BS977" s="2"/>
      <c r="BT977" s="2"/>
      <c r="BU977" s="2"/>
      <c r="BV977" s="2"/>
      <c r="BW977" s="2"/>
      <c r="BX977" s="2"/>
      <c r="BY977" s="2"/>
      <c r="BZ977" s="2"/>
      <c r="CA977" s="2"/>
      <c r="CB977" s="2"/>
      <c r="CC977" s="2"/>
      <c r="CD977" s="2"/>
      <c r="CE977" s="2"/>
      <c r="CF977" s="2"/>
      <c r="CG977" s="2"/>
      <c r="CH977" s="2"/>
      <c r="CI977" s="2"/>
      <c r="CJ977" s="2"/>
      <c r="CK977" s="2"/>
      <c r="CL977" s="2"/>
      <c r="CM977" s="2"/>
      <c r="CN977" s="2"/>
      <c r="CO977" s="2"/>
      <c r="CP977" s="2"/>
      <c r="CQ977" s="2"/>
      <c r="CR977" s="2"/>
      <c r="CS977" s="2"/>
      <c r="CT977" s="2"/>
      <c r="CU977" s="2"/>
      <c r="CV977" s="2"/>
      <c r="CW977" s="2"/>
      <c r="CX977" s="2"/>
      <c r="CY977" s="2"/>
      <c r="CZ977" s="2"/>
      <c r="DA977" s="2"/>
      <c r="DB977" s="2"/>
      <c r="DC977" s="2"/>
      <c r="DD977" s="2"/>
      <c r="DE977" s="2"/>
      <c r="DF977" s="2"/>
      <c r="DG977" s="2"/>
      <c r="DH977" s="2"/>
      <c r="DI977" s="2"/>
      <c r="DJ977" s="2"/>
      <c r="DK977" s="2"/>
      <c r="DL977" s="2"/>
      <c r="DM977" s="2"/>
      <c r="DN977" s="2"/>
      <c r="DO977" s="2"/>
      <c r="DP977" s="2"/>
      <c r="DQ977" s="2"/>
      <c r="DR977" s="2"/>
      <c r="DS977" s="2"/>
      <c r="DT977" s="2"/>
      <c r="DU977" s="2"/>
      <c r="DV977" s="2"/>
      <c r="DW977" s="2"/>
      <c r="DX977" s="2"/>
      <c r="DY977" s="2"/>
      <c r="DZ977" s="2"/>
      <c r="EA977" s="2"/>
      <c r="EB977" s="2"/>
      <c r="EC977" s="2"/>
      <c r="ED977" s="2"/>
      <c r="EE977" s="2"/>
      <c r="EF977" s="2"/>
      <c r="EG977" s="2"/>
      <c r="EH977" s="2"/>
      <c r="EI977" s="2"/>
      <c r="EJ977" s="2"/>
      <c r="EK977" s="2"/>
      <c r="EL977" s="2"/>
      <c r="EM977" s="2"/>
      <c r="EN977" s="2"/>
      <c r="EO977" s="2"/>
      <c r="EP977" s="2"/>
      <c r="EQ977" s="2"/>
      <c r="ER977" s="2"/>
      <c r="ES977" s="2"/>
      <c r="ET977" s="2"/>
      <c r="EU977" s="2"/>
      <c r="EV977" s="2"/>
      <c r="EW977" s="2"/>
      <c r="EX977" s="2"/>
      <c r="EY977" s="2"/>
      <c r="EZ977" s="2"/>
      <c r="FA977" s="2"/>
      <c r="FB977" s="2"/>
      <c r="FC977" s="2"/>
      <c r="FD977" s="2"/>
      <c r="FE977" s="2"/>
      <c r="FF977" s="2"/>
      <c r="FG977" s="2"/>
      <c r="FH977" s="2"/>
      <c r="FI977" s="2"/>
      <c r="FJ977" s="2"/>
      <c r="FK977" s="2"/>
      <c r="FL977" s="2"/>
      <c r="FM977" s="2"/>
      <c r="FN977" s="2"/>
      <c r="FO977" s="2"/>
      <c r="FP977" s="2"/>
      <c r="FQ977" s="2"/>
      <c r="FR977" s="2"/>
      <c r="FS977" s="2"/>
      <c r="FT977" s="2"/>
      <c r="FU977" s="2"/>
      <c r="FV977" s="2"/>
      <c r="FW977" s="2"/>
      <c r="FX977" s="2"/>
      <c r="FY977" s="2"/>
      <c r="FZ977" s="2"/>
      <c r="GA977" s="2"/>
      <c r="GB977" s="2"/>
      <c r="GC977" s="2"/>
      <c r="GD977" s="2"/>
      <c r="GE977" s="2"/>
      <c r="GF977" s="2"/>
      <c r="GG977" s="2"/>
      <c r="GH977" s="2"/>
      <c r="GI977" s="2"/>
      <c r="GJ977" s="2"/>
      <c r="GK977" s="2"/>
      <c r="GL977" s="2"/>
      <c r="GM977" s="2"/>
      <c r="GN977" s="2"/>
      <c r="GO977" s="2"/>
      <c r="GP977" s="2"/>
    </row>
    <row r="978" spans="6:198" s="1" customFormat="1" ht="12.75" customHeight="1">
      <c r="F978" s="449"/>
      <c r="G978" s="449"/>
      <c r="H978" s="454" t="s">
        <v>423</v>
      </c>
      <c r="I978" s="455"/>
      <c r="J978" s="455"/>
      <c r="K978" s="455"/>
      <c r="L978" s="455"/>
      <c r="M978" s="455"/>
      <c r="N978" s="455"/>
      <c r="O978" s="455"/>
      <c r="P978" s="455"/>
      <c r="Q978" s="455"/>
      <c r="R978" s="455"/>
      <c r="S978" s="455"/>
      <c r="T978" s="455"/>
      <c r="U978" s="455"/>
      <c r="V978" s="455"/>
      <c r="W978" s="455"/>
      <c r="X978" s="455"/>
      <c r="Y978" s="455"/>
      <c r="Z978" s="455"/>
      <c r="AA978" s="455"/>
      <c r="AB978" s="455"/>
      <c r="AC978" s="455"/>
      <c r="AD978" s="455"/>
      <c r="AE978" s="455"/>
      <c r="AF978" s="455"/>
      <c r="AG978" s="455"/>
      <c r="AH978" s="455"/>
      <c r="AI978" s="455"/>
      <c r="AJ978" s="455"/>
      <c r="AK978" s="455"/>
      <c r="AL978" s="455"/>
      <c r="AM978" s="455"/>
      <c r="AN978" s="455"/>
      <c r="AO978" s="455"/>
      <c r="AP978" s="455"/>
      <c r="AQ978" s="455"/>
      <c r="AR978" s="455"/>
      <c r="AS978" s="449"/>
      <c r="AT978" s="449"/>
      <c r="AU978" s="449"/>
      <c r="AV978" s="449"/>
      <c r="AW978" s="449"/>
      <c r="AX978" s="449"/>
      <c r="AY978" s="449"/>
      <c r="AZ978" s="449"/>
      <c r="BA978" s="449"/>
      <c r="BB978" s="449"/>
      <c r="BC978" s="449"/>
      <c r="BD978" s="449"/>
      <c r="BE978" s="449"/>
      <c r="BF978" s="449"/>
      <c r="BG978" s="449"/>
      <c r="BH978" s="449"/>
      <c r="BI978" s="404"/>
      <c r="BJ978" s="404"/>
      <c r="BK978" s="81"/>
      <c r="BR978" s="2"/>
      <c r="BS978" s="2"/>
      <c r="BT978" s="2"/>
      <c r="BU978" s="2"/>
      <c r="BV978" s="2"/>
      <c r="BW978" s="2"/>
      <c r="BX978" s="2"/>
      <c r="BY978" s="2"/>
      <c r="BZ978" s="2"/>
      <c r="CA978" s="2"/>
      <c r="CB978" s="2"/>
      <c r="CC978" s="2"/>
      <c r="CD978" s="2"/>
      <c r="CE978" s="2"/>
      <c r="CF978" s="2"/>
      <c r="CG978" s="2"/>
      <c r="CH978" s="2"/>
      <c r="CI978" s="2"/>
      <c r="CJ978" s="2"/>
      <c r="CK978" s="2"/>
      <c r="CL978" s="2"/>
      <c r="CM978" s="2"/>
      <c r="CN978" s="2"/>
      <c r="CO978" s="2"/>
      <c r="CP978" s="2"/>
      <c r="CQ978" s="2"/>
      <c r="CR978" s="2"/>
      <c r="CS978" s="2"/>
      <c r="CT978" s="2"/>
      <c r="CU978" s="2"/>
      <c r="CV978" s="2"/>
      <c r="CW978" s="2"/>
      <c r="CX978" s="2"/>
      <c r="CY978" s="2"/>
      <c r="CZ978" s="2"/>
      <c r="DA978" s="2"/>
      <c r="DB978" s="2"/>
      <c r="DC978" s="2"/>
      <c r="DD978" s="2"/>
      <c r="DE978" s="2"/>
      <c r="DF978" s="2"/>
      <c r="DG978" s="2"/>
      <c r="DH978" s="2"/>
      <c r="DI978" s="2"/>
      <c r="DJ978" s="2"/>
      <c r="DK978" s="2"/>
      <c r="DL978" s="2"/>
      <c r="DM978" s="2"/>
      <c r="DN978" s="2"/>
      <c r="DO978" s="2"/>
      <c r="DP978" s="2"/>
      <c r="DQ978" s="2"/>
      <c r="DR978" s="2"/>
      <c r="DS978" s="2"/>
      <c r="DT978" s="2"/>
      <c r="DU978" s="2"/>
      <c r="DV978" s="2"/>
      <c r="DW978" s="2"/>
      <c r="DX978" s="2"/>
      <c r="DY978" s="2"/>
      <c r="DZ978" s="2"/>
      <c r="EA978" s="2"/>
      <c r="EB978" s="2"/>
      <c r="EC978" s="2"/>
      <c r="ED978" s="2"/>
      <c r="EE978" s="2"/>
      <c r="EF978" s="2"/>
      <c r="EG978" s="2"/>
      <c r="EH978" s="2"/>
      <c r="EI978" s="2"/>
      <c r="EJ978" s="2"/>
      <c r="EK978" s="2"/>
      <c r="EL978" s="2"/>
      <c r="EM978" s="2"/>
      <c r="EN978" s="2"/>
      <c r="EO978" s="2"/>
      <c r="EP978" s="2"/>
      <c r="EQ978" s="2"/>
      <c r="ER978" s="2"/>
      <c r="ES978" s="2"/>
      <c r="ET978" s="2"/>
      <c r="EU978" s="2"/>
      <c r="EV978" s="2"/>
      <c r="EW978" s="2"/>
      <c r="EX978" s="2"/>
      <c r="EY978" s="2"/>
      <c r="EZ978" s="2"/>
      <c r="FA978" s="2"/>
      <c r="FB978" s="2"/>
      <c r="FC978" s="2"/>
      <c r="FD978" s="2"/>
      <c r="FE978" s="2"/>
      <c r="FF978" s="2"/>
      <c r="FG978" s="2"/>
      <c r="FH978" s="2"/>
      <c r="FI978" s="2"/>
      <c r="FJ978" s="2"/>
      <c r="FK978" s="2"/>
      <c r="FL978" s="2"/>
      <c r="FM978" s="2"/>
      <c r="FN978" s="2"/>
      <c r="FO978" s="2"/>
      <c r="FP978" s="2"/>
      <c r="FQ978" s="2"/>
      <c r="FR978" s="2"/>
      <c r="FS978" s="2"/>
      <c r="FT978" s="2"/>
      <c r="FU978" s="2"/>
      <c r="FV978" s="2"/>
      <c r="FW978" s="2"/>
      <c r="FX978" s="2"/>
      <c r="FY978" s="2"/>
      <c r="FZ978" s="2"/>
      <c r="GA978" s="2"/>
      <c r="GB978" s="2"/>
      <c r="GC978" s="2"/>
      <c r="GD978" s="2"/>
      <c r="GE978" s="2"/>
      <c r="GF978" s="2"/>
      <c r="GG978" s="2"/>
      <c r="GH978" s="2"/>
      <c r="GI978" s="2"/>
      <c r="GJ978" s="2"/>
      <c r="GK978" s="2"/>
      <c r="GL978" s="2"/>
      <c r="GM978" s="2"/>
      <c r="GN978" s="2"/>
      <c r="GO978" s="2"/>
      <c r="GP978" s="2"/>
    </row>
    <row r="979" spans="6:198" s="1" customFormat="1" ht="12.75" customHeight="1">
      <c r="F979" s="449"/>
      <c r="G979" s="449"/>
      <c r="H979" s="301"/>
      <c r="I979" s="456"/>
      <c r="J979" s="456"/>
      <c r="K979" s="456"/>
      <c r="L979" s="456"/>
      <c r="M979" s="456"/>
      <c r="N979" s="456"/>
      <c r="O979" s="456"/>
      <c r="P979" s="456"/>
      <c r="Q979" s="456"/>
      <c r="R979" s="456"/>
      <c r="S979" s="456"/>
      <c r="T979" s="456"/>
      <c r="U979" s="456"/>
      <c r="V979" s="456"/>
      <c r="W979" s="456"/>
      <c r="X979" s="456"/>
      <c r="Y979" s="456"/>
      <c r="Z979" s="456"/>
      <c r="AA979" s="456"/>
      <c r="AB979" s="456"/>
      <c r="AC979" s="456"/>
      <c r="AD979" s="456"/>
      <c r="AE979" s="456"/>
      <c r="AF979" s="456"/>
      <c r="AG979" s="456"/>
      <c r="AH979" s="456"/>
      <c r="AI979" s="456"/>
      <c r="AJ979" s="456"/>
      <c r="AK979" s="456"/>
      <c r="AL979" s="456"/>
      <c r="AM979" s="456"/>
      <c r="AN979" s="456"/>
      <c r="AO979" s="456"/>
      <c r="AP979" s="456"/>
      <c r="AQ979" s="456"/>
      <c r="AR979" s="456"/>
      <c r="AS979" s="449"/>
      <c r="AT979" s="449"/>
      <c r="AU979" s="457"/>
      <c r="AV979" s="449"/>
      <c r="AW979" s="449"/>
      <c r="AX979" s="449"/>
      <c r="AY979" s="449"/>
      <c r="AZ979" s="449"/>
      <c r="BA979" s="449"/>
      <c r="BB979" s="457"/>
      <c r="BC979" s="449"/>
      <c r="BD979" s="449"/>
      <c r="BE979" s="449"/>
      <c r="BF979" s="449"/>
      <c r="BG979" s="449"/>
      <c r="BH979" s="449"/>
      <c r="BI979" s="404"/>
      <c r="BJ979" s="404"/>
      <c r="BK979" s="81"/>
      <c r="BR979" s="2"/>
      <c r="BS979" s="2"/>
      <c r="BT979" s="2"/>
      <c r="BU979" s="2"/>
      <c r="BV979" s="2"/>
      <c r="BW979" s="2"/>
      <c r="BX979" s="2"/>
      <c r="BY979" s="2"/>
      <c r="BZ979" s="2"/>
      <c r="CA979" s="2"/>
      <c r="CB979" s="2"/>
      <c r="CC979" s="2"/>
      <c r="CD979" s="2"/>
      <c r="CE979" s="2"/>
      <c r="CF979" s="2"/>
      <c r="CG979" s="2"/>
      <c r="CH979" s="2"/>
      <c r="CI979" s="2"/>
      <c r="CJ979" s="2"/>
      <c r="CK979" s="2"/>
      <c r="CL979" s="2"/>
      <c r="CM979" s="2"/>
      <c r="CN979" s="2"/>
      <c r="CO979" s="2"/>
      <c r="CP979" s="2"/>
      <c r="CQ979" s="2"/>
      <c r="CR979" s="2"/>
      <c r="CS979" s="2"/>
      <c r="CT979" s="2"/>
      <c r="CU979" s="2"/>
      <c r="CV979" s="2"/>
      <c r="CW979" s="2"/>
      <c r="CX979" s="2"/>
      <c r="CY979" s="2"/>
      <c r="CZ979" s="2"/>
      <c r="DA979" s="2"/>
      <c r="DB979" s="2"/>
      <c r="DC979" s="2"/>
      <c r="DD979" s="2"/>
      <c r="DE979" s="2"/>
      <c r="DF979" s="2"/>
      <c r="DG979" s="2"/>
      <c r="DH979" s="2"/>
      <c r="DI979" s="2"/>
      <c r="DJ979" s="2"/>
      <c r="DK979" s="2"/>
      <c r="DL979" s="2"/>
      <c r="DM979" s="2"/>
      <c r="DN979" s="2"/>
      <c r="DO979" s="2"/>
      <c r="DP979" s="2"/>
      <c r="DQ979" s="2"/>
      <c r="DR979" s="2"/>
      <c r="DS979" s="2"/>
      <c r="DT979" s="2"/>
      <c r="DU979" s="2"/>
      <c r="DV979" s="2"/>
      <c r="DW979" s="2"/>
      <c r="DX979" s="2"/>
      <c r="DY979" s="2"/>
      <c r="DZ979" s="2"/>
      <c r="EA979" s="2"/>
      <c r="EB979" s="2"/>
      <c r="EC979" s="2"/>
      <c r="ED979" s="2"/>
      <c r="EE979" s="2"/>
      <c r="EF979" s="2"/>
      <c r="EG979" s="2"/>
      <c r="EH979" s="2"/>
      <c r="EI979" s="2"/>
      <c r="EJ979" s="2"/>
      <c r="EK979" s="2"/>
      <c r="EL979" s="2"/>
      <c r="EM979" s="2"/>
      <c r="EN979" s="2"/>
      <c r="EO979" s="2"/>
      <c r="EP979" s="2"/>
      <c r="EQ979" s="2"/>
      <c r="ER979" s="2"/>
      <c r="ES979" s="2"/>
      <c r="ET979" s="2"/>
      <c r="EU979" s="2"/>
      <c r="EV979" s="2"/>
      <c r="EW979" s="2"/>
      <c r="EX979" s="2"/>
      <c r="EY979" s="2"/>
      <c r="EZ979" s="2"/>
      <c r="FA979" s="2"/>
      <c r="FB979" s="2"/>
      <c r="FC979" s="2"/>
      <c r="FD979" s="2"/>
      <c r="FE979" s="2"/>
      <c r="FF979" s="2"/>
      <c r="FG979" s="2"/>
      <c r="FH979" s="2"/>
      <c r="FI979" s="2"/>
      <c r="FJ979" s="2"/>
      <c r="FK979" s="2"/>
      <c r="FL979" s="2"/>
      <c r="FM979" s="2"/>
      <c r="FN979" s="2"/>
      <c r="FO979" s="2"/>
      <c r="FP979" s="2"/>
      <c r="FQ979" s="2"/>
      <c r="FR979" s="2"/>
      <c r="FS979" s="2"/>
      <c r="FT979" s="2"/>
      <c r="FU979" s="2"/>
      <c r="FV979" s="2"/>
      <c r="FW979" s="2"/>
      <c r="FX979" s="2"/>
      <c r="FY979" s="2"/>
      <c r="FZ979" s="2"/>
      <c r="GA979" s="2"/>
      <c r="GB979" s="2"/>
      <c r="GC979" s="2"/>
      <c r="GD979" s="2"/>
      <c r="GE979" s="2"/>
      <c r="GF979" s="2"/>
      <c r="GG979" s="2"/>
      <c r="GH979" s="2"/>
      <c r="GI979" s="2"/>
      <c r="GJ979" s="2"/>
      <c r="GK979" s="2"/>
      <c r="GL979" s="2"/>
      <c r="GM979" s="2"/>
      <c r="GN979" s="2"/>
      <c r="GO979" s="2"/>
      <c r="GP979" s="2"/>
    </row>
    <row r="980" spans="6:198" s="1" customFormat="1" ht="12.75" customHeight="1">
      <c r="F980" s="449"/>
      <c r="G980" s="449"/>
      <c r="H980" s="7"/>
      <c r="I980" s="458"/>
      <c r="J980" s="458"/>
      <c r="K980" s="458"/>
      <c r="L980" s="458"/>
      <c r="M980" s="458"/>
      <c r="N980" s="458"/>
      <c r="O980" s="458"/>
      <c r="P980" s="458"/>
      <c r="Q980" s="458"/>
      <c r="R980" s="458"/>
      <c r="S980" s="458"/>
      <c r="T980" s="458"/>
      <c r="U980" s="458"/>
      <c r="V980" s="417"/>
      <c r="W980" s="458"/>
      <c r="X980" s="458"/>
      <c r="Y980" s="458"/>
      <c r="Z980" s="458"/>
      <c r="AA980" s="458"/>
      <c r="AB980" s="458"/>
      <c r="AC980" s="458"/>
      <c r="AD980" s="458"/>
      <c r="AE980" s="458"/>
      <c r="AF980" s="458"/>
      <c r="AG980" s="458"/>
      <c r="AH980" s="458"/>
      <c r="AI980" s="458"/>
      <c r="AJ980" s="458"/>
      <c r="AK980" s="458"/>
      <c r="AL980" s="458"/>
      <c r="AM980" s="458"/>
      <c r="AN980" s="458"/>
      <c r="AO980" s="458"/>
      <c r="AP980" s="459"/>
      <c r="AQ980" s="458"/>
      <c r="AR980" s="458"/>
      <c r="AS980" s="417"/>
      <c r="AT980" s="417"/>
      <c r="AU980" s="422"/>
      <c r="AV980" s="422"/>
      <c r="AW980" s="422"/>
      <c r="AX980" s="422"/>
      <c r="AY980" s="422"/>
      <c r="AZ980" s="422"/>
      <c r="BA980" s="422"/>
      <c r="BB980" s="422"/>
      <c r="BC980" s="422"/>
      <c r="BD980" s="422"/>
      <c r="BE980" s="422"/>
      <c r="BF980" s="422"/>
      <c r="BG980" s="422"/>
      <c r="BH980" s="449"/>
      <c r="BI980" s="449"/>
      <c r="BJ980" s="449"/>
      <c r="BK980" s="81"/>
      <c r="BR980" s="2"/>
      <c r="BS980" s="2"/>
      <c r="BT980" s="2"/>
      <c r="BU980" s="2"/>
      <c r="BV980" s="2"/>
      <c r="BW980" s="2"/>
      <c r="BX980" s="2"/>
      <c r="BY980" s="2"/>
      <c r="BZ980" s="2"/>
      <c r="CA980" s="2"/>
      <c r="CB980" s="2"/>
      <c r="CC980" s="2"/>
      <c r="CD980" s="2"/>
      <c r="CE980" s="2"/>
      <c r="CF980" s="2"/>
      <c r="CG980" s="2"/>
      <c r="CH980" s="2"/>
      <c r="CI980" s="2"/>
      <c r="CJ980" s="2"/>
      <c r="CK980" s="2"/>
      <c r="CL980" s="2"/>
      <c r="CM980" s="2"/>
      <c r="CN980" s="2"/>
      <c r="CO980" s="2"/>
      <c r="CP980" s="2"/>
      <c r="CQ980" s="2"/>
      <c r="CR980" s="2"/>
      <c r="CS980" s="2"/>
      <c r="CT980" s="2"/>
      <c r="CU980" s="2"/>
      <c r="CV980" s="2"/>
      <c r="CW980" s="2"/>
      <c r="CX980" s="2"/>
      <c r="CY980" s="2"/>
      <c r="CZ980" s="2"/>
      <c r="DA980" s="2"/>
      <c r="DB980" s="2"/>
      <c r="DC980" s="2"/>
      <c r="DD980" s="2"/>
      <c r="DE980" s="2"/>
      <c r="DF980" s="2"/>
      <c r="DG980" s="2"/>
      <c r="DH980" s="2"/>
      <c r="DI980" s="2"/>
      <c r="DJ980" s="2"/>
      <c r="DK980" s="2"/>
      <c r="DL980" s="2"/>
      <c r="DM980" s="2"/>
      <c r="DN980" s="2"/>
      <c r="DO980" s="2"/>
      <c r="DP980" s="2"/>
      <c r="DQ980" s="2"/>
      <c r="DR980" s="2"/>
      <c r="DS980" s="2"/>
      <c r="DT980" s="2"/>
      <c r="DU980" s="2"/>
      <c r="DV980" s="2"/>
      <c r="DW980" s="2"/>
      <c r="DX980" s="2"/>
      <c r="DY980" s="2"/>
      <c r="DZ980" s="2"/>
      <c r="EA980" s="2"/>
      <c r="EB980" s="2"/>
      <c r="EC980" s="2"/>
      <c r="ED980" s="2"/>
      <c r="EE980" s="2"/>
      <c r="EF980" s="2"/>
      <c r="EG980" s="2"/>
      <c r="EH980" s="2"/>
      <c r="EI980" s="2"/>
      <c r="EJ980" s="2"/>
      <c r="EK980" s="2"/>
      <c r="EL980" s="2"/>
      <c r="EM980" s="2"/>
      <c r="EN980" s="2"/>
      <c r="EO980" s="2"/>
      <c r="EP980" s="2"/>
      <c r="EQ980" s="2"/>
      <c r="ER980" s="2"/>
      <c r="ES980" s="2"/>
      <c r="ET980" s="2"/>
      <c r="EU980" s="2"/>
      <c r="EV980" s="2"/>
      <c r="EW980" s="2"/>
      <c r="EX980" s="2"/>
      <c r="EY980" s="2"/>
      <c r="EZ980" s="2"/>
      <c r="FA980" s="2"/>
      <c r="FB980" s="2"/>
      <c r="FC980" s="2"/>
      <c r="FD980" s="2"/>
      <c r="FE980" s="2"/>
      <c r="FF980" s="2"/>
      <c r="FG980" s="2"/>
      <c r="FH980" s="2"/>
      <c r="FI980" s="2"/>
      <c r="FJ980" s="2"/>
      <c r="FK980" s="2"/>
      <c r="FL980" s="2"/>
      <c r="FM980" s="2"/>
      <c r="FN980" s="2"/>
      <c r="FO980" s="2"/>
      <c r="FP980" s="2"/>
      <c r="FQ980" s="2"/>
      <c r="FR980" s="2"/>
      <c r="FS980" s="2"/>
      <c r="FT980" s="2"/>
      <c r="FU980" s="2"/>
      <c r="FV980" s="2"/>
      <c r="FW980" s="2"/>
      <c r="FX980" s="2"/>
      <c r="FY980" s="2"/>
      <c r="FZ980" s="2"/>
      <c r="GA980" s="2"/>
      <c r="GB980" s="2"/>
      <c r="GC980" s="2"/>
      <c r="GD980" s="2"/>
      <c r="GE980" s="2"/>
      <c r="GF980" s="2"/>
      <c r="GG980" s="2"/>
      <c r="GH980" s="2"/>
      <c r="GI980" s="2"/>
      <c r="GJ980" s="2"/>
      <c r="GK980" s="2"/>
      <c r="GL980" s="2"/>
      <c r="GM980" s="2"/>
      <c r="GN980" s="2"/>
      <c r="GO980" s="2"/>
      <c r="GP980" s="2"/>
    </row>
    <row r="981" spans="6:198" s="1" customFormat="1" ht="12.75" customHeight="1">
      <c r="F981" s="449"/>
      <c r="G981" s="449"/>
      <c r="H981" s="406" t="s">
        <v>424</v>
      </c>
      <c r="I981" s="417"/>
      <c r="J981" s="417"/>
      <c r="K981" s="417"/>
      <c r="L981" s="417"/>
      <c r="M981" s="417"/>
      <c r="N981" s="417"/>
      <c r="O981" s="417"/>
      <c r="P981" s="417"/>
      <c r="Q981" s="417"/>
      <c r="R981" s="460"/>
      <c r="S981" s="460"/>
      <c r="T981" s="460"/>
      <c r="U981" s="460"/>
      <c r="V981" s="460"/>
      <c r="W981" s="458"/>
      <c r="X981" s="417"/>
      <c r="Y981" s="459"/>
      <c r="Z981" s="417"/>
      <c r="AA981" s="417"/>
      <c r="AB981" s="417"/>
      <c r="AC981" s="417"/>
      <c r="AD981" s="417"/>
      <c r="AE981" s="417"/>
      <c r="AF981" s="417"/>
      <c r="AG981" s="417"/>
      <c r="AH981" s="417"/>
      <c r="AI981" s="417"/>
      <c r="AJ981" s="417"/>
      <c r="AK981" s="417"/>
      <c r="AL981" s="417"/>
      <c r="AM981" s="417"/>
      <c r="AN981" s="417"/>
      <c r="AO981" s="417"/>
      <c r="AP981" s="450"/>
      <c r="AQ981" s="417"/>
      <c r="AR981" s="417"/>
      <c r="AS981" s="417"/>
      <c r="AT981" s="417"/>
      <c r="AU981" s="422"/>
      <c r="AV981" s="422"/>
      <c r="AW981" s="422"/>
      <c r="AX981" s="422"/>
      <c r="AY981" s="422"/>
      <c r="AZ981" s="422"/>
      <c r="BA981" s="422"/>
      <c r="BB981" s="422"/>
      <c r="BC981" s="422"/>
      <c r="BD981" s="422"/>
      <c r="BE981" s="422"/>
      <c r="BF981" s="422"/>
      <c r="BG981" s="422"/>
      <c r="BH981" s="449"/>
      <c r="BI981" s="449"/>
      <c r="BJ981" s="449"/>
      <c r="BK981" s="81"/>
      <c r="BR981" s="2"/>
      <c r="BS981" s="2"/>
      <c r="BT981" s="2"/>
      <c r="BU981" s="2"/>
      <c r="BV981" s="2"/>
      <c r="BW981" s="2"/>
      <c r="BX981" s="2"/>
      <c r="BY981" s="2"/>
      <c r="BZ981" s="2"/>
      <c r="CA981" s="2"/>
      <c r="CB981" s="2"/>
      <c r="CC981" s="2"/>
      <c r="CD981" s="2"/>
      <c r="CE981" s="2"/>
      <c r="CF981" s="2"/>
      <c r="CG981" s="2"/>
      <c r="CH981" s="2"/>
      <c r="CI981" s="2"/>
      <c r="CJ981" s="2"/>
      <c r="CK981" s="2"/>
      <c r="CL981" s="2"/>
      <c r="CM981" s="2"/>
      <c r="CN981" s="2"/>
      <c r="CO981" s="2"/>
      <c r="CP981" s="2"/>
      <c r="CQ981" s="2"/>
      <c r="CR981" s="2"/>
      <c r="CS981" s="2"/>
      <c r="CT981" s="2"/>
      <c r="CU981" s="2"/>
      <c r="CV981" s="2"/>
      <c r="CW981" s="2"/>
      <c r="CX981" s="2"/>
      <c r="CY981" s="2"/>
      <c r="CZ981" s="2"/>
      <c r="DA981" s="2"/>
      <c r="DB981" s="2"/>
      <c r="DC981" s="2"/>
      <c r="DD981" s="2"/>
      <c r="DE981" s="2"/>
      <c r="DF981" s="2"/>
      <c r="DG981" s="2"/>
      <c r="DH981" s="2"/>
      <c r="DI981" s="2"/>
      <c r="DJ981" s="2"/>
      <c r="DK981" s="2"/>
      <c r="DL981" s="2"/>
      <c r="DM981" s="2"/>
      <c r="DN981" s="2"/>
      <c r="DO981" s="2"/>
      <c r="DP981" s="2"/>
      <c r="DQ981" s="2"/>
      <c r="DR981" s="2"/>
      <c r="DS981" s="2"/>
      <c r="DT981" s="2"/>
      <c r="DU981" s="2"/>
      <c r="DV981" s="2"/>
      <c r="DW981" s="2"/>
      <c r="DX981" s="2"/>
      <c r="DY981" s="2"/>
      <c r="DZ981" s="2"/>
      <c r="EA981" s="2"/>
      <c r="EB981" s="2"/>
      <c r="EC981" s="2"/>
      <c r="ED981" s="2"/>
      <c r="EE981" s="2"/>
      <c r="EF981" s="2"/>
      <c r="EG981" s="2"/>
      <c r="EH981" s="2"/>
      <c r="EI981" s="2"/>
      <c r="EJ981" s="2"/>
      <c r="EK981" s="2"/>
      <c r="EL981" s="2"/>
      <c r="EM981" s="2"/>
      <c r="EN981" s="2"/>
      <c r="EO981" s="2"/>
      <c r="EP981" s="2"/>
      <c r="EQ981" s="2"/>
      <c r="ER981" s="2"/>
      <c r="ES981" s="2"/>
      <c r="ET981" s="2"/>
      <c r="EU981" s="2"/>
      <c r="EV981" s="2"/>
      <c r="EW981" s="2"/>
      <c r="EX981" s="2"/>
      <c r="EY981" s="2"/>
      <c r="EZ981" s="2"/>
      <c r="FA981" s="2"/>
      <c r="FB981" s="2"/>
      <c r="FC981" s="2"/>
      <c r="FD981" s="2"/>
      <c r="FE981" s="2"/>
      <c r="FF981" s="2"/>
      <c r="FG981" s="2"/>
      <c r="FH981" s="2"/>
      <c r="FI981" s="2"/>
      <c r="FJ981" s="2"/>
      <c r="FK981" s="2"/>
      <c r="FL981" s="2"/>
      <c r="FM981" s="2"/>
      <c r="FN981" s="2"/>
      <c r="FO981" s="2"/>
      <c r="FP981" s="2"/>
      <c r="FQ981" s="2"/>
      <c r="FR981" s="2"/>
      <c r="FS981" s="2"/>
      <c r="FT981" s="2"/>
      <c r="FU981" s="2"/>
      <c r="FV981" s="2"/>
      <c r="FW981" s="2"/>
      <c r="FX981" s="2"/>
      <c r="FY981" s="2"/>
      <c r="FZ981" s="2"/>
      <c r="GA981" s="2"/>
      <c r="GB981" s="2"/>
      <c r="GC981" s="2"/>
      <c r="GD981" s="2"/>
      <c r="GE981" s="2"/>
      <c r="GF981" s="2"/>
      <c r="GG981" s="2"/>
      <c r="GH981" s="2"/>
      <c r="GI981" s="2"/>
      <c r="GJ981" s="2"/>
      <c r="GK981" s="2"/>
      <c r="GL981" s="2"/>
      <c r="GM981" s="2"/>
      <c r="GN981" s="2"/>
      <c r="GO981" s="2"/>
      <c r="GP981" s="2"/>
    </row>
    <row r="982" spans="6:198" s="1" customFormat="1" ht="12.75" customHeight="1">
      <c r="F982" s="449"/>
      <c r="G982" s="449"/>
      <c r="H982" s="417"/>
      <c r="I982" s="417"/>
      <c r="J982" s="417"/>
      <c r="K982" s="417"/>
      <c r="L982" s="417"/>
      <c r="M982" s="417"/>
      <c r="N982" s="417"/>
      <c r="O982" s="417"/>
      <c r="P982" s="417"/>
      <c r="Q982" s="417"/>
      <c r="R982" s="460"/>
      <c r="S982" s="460"/>
      <c r="T982" s="460"/>
      <c r="U982" s="460"/>
      <c r="V982" s="460"/>
      <c r="W982" s="458"/>
      <c r="X982" s="417"/>
      <c r="Y982" s="459"/>
      <c r="Z982" s="417"/>
      <c r="AA982" s="417"/>
      <c r="AB982" s="417"/>
      <c r="AC982" s="417"/>
      <c r="AD982" s="417"/>
      <c r="AE982" s="417"/>
      <c r="AF982" s="417"/>
      <c r="AG982" s="417"/>
      <c r="AH982" s="417"/>
      <c r="AI982" s="417"/>
      <c r="AJ982" s="417"/>
      <c r="AK982" s="417"/>
      <c r="AL982" s="417"/>
      <c r="AM982" s="417"/>
      <c r="AN982" s="417"/>
      <c r="AO982" s="417"/>
      <c r="AP982" s="417"/>
      <c r="AQ982" s="417"/>
      <c r="AR982" s="417"/>
      <c r="AS982" s="417"/>
      <c r="AT982" s="417"/>
      <c r="AU982" s="829"/>
      <c r="AV982" s="829"/>
      <c r="AW982" s="829"/>
      <c r="AX982" s="829"/>
      <c r="AY982" s="829"/>
      <c r="AZ982" s="829"/>
      <c r="BA982" s="461"/>
      <c r="BB982" s="829"/>
      <c r="BC982" s="829"/>
      <c r="BD982" s="829"/>
      <c r="BE982" s="829"/>
      <c r="BF982" s="829"/>
      <c r="BG982" s="829"/>
      <c r="BH982" s="449"/>
      <c r="BI982" s="449"/>
      <c r="BJ982" s="449"/>
      <c r="BK982" s="81"/>
      <c r="BR982" s="2"/>
      <c r="BS982" s="2"/>
      <c r="BT982" s="2"/>
      <c r="BU982" s="2"/>
      <c r="BV982" s="2"/>
      <c r="BW982" s="2"/>
      <c r="BX982" s="2"/>
      <c r="BY982" s="2"/>
      <c r="BZ982" s="2"/>
      <c r="CA982" s="2"/>
      <c r="CB982" s="2"/>
      <c r="CC982" s="2"/>
      <c r="CD982" s="2"/>
      <c r="CE982" s="2"/>
      <c r="CF982" s="2"/>
      <c r="CG982" s="2"/>
      <c r="CH982" s="2"/>
      <c r="CI982" s="2"/>
      <c r="CJ982" s="2"/>
      <c r="CK982" s="2"/>
      <c r="CL982" s="2"/>
      <c r="CM982" s="2"/>
      <c r="CN982" s="2"/>
      <c r="CO982" s="2"/>
      <c r="CP982" s="2"/>
      <c r="CQ982" s="2"/>
      <c r="CR982" s="2"/>
      <c r="CS982" s="2"/>
      <c r="CT982" s="2"/>
      <c r="CU982" s="2"/>
      <c r="CV982" s="2"/>
      <c r="CW982" s="2"/>
      <c r="CX982" s="2"/>
      <c r="CY982" s="2"/>
      <c r="CZ982" s="2"/>
      <c r="DA982" s="2"/>
      <c r="DB982" s="2"/>
      <c r="DC982" s="2"/>
      <c r="DD982" s="2"/>
      <c r="DE982" s="2"/>
      <c r="DF982" s="2"/>
      <c r="DG982" s="2"/>
      <c r="DH982" s="2"/>
      <c r="DI982" s="2"/>
      <c r="DJ982" s="2"/>
      <c r="DK982" s="2"/>
      <c r="DL982" s="2"/>
      <c r="DM982" s="2"/>
      <c r="DN982" s="2"/>
      <c r="DO982" s="2"/>
      <c r="DP982" s="2"/>
      <c r="DQ982" s="2"/>
      <c r="DR982" s="2"/>
      <c r="DS982" s="2"/>
      <c r="DT982" s="2"/>
      <c r="DU982" s="2"/>
      <c r="DV982" s="2"/>
      <c r="DW982" s="2"/>
      <c r="DX982" s="2"/>
      <c r="DY982" s="2"/>
      <c r="DZ982" s="2"/>
      <c r="EA982" s="2"/>
      <c r="EB982" s="2"/>
      <c r="EC982" s="2"/>
      <c r="ED982" s="2"/>
      <c r="EE982" s="2"/>
      <c r="EF982" s="2"/>
      <c r="EG982" s="2"/>
      <c r="EH982" s="2"/>
      <c r="EI982" s="2"/>
      <c r="EJ982" s="2"/>
      <c r="EK982" s="2"/>
      <c r="EL982" s="2"/>
      <c r="EM982" s="2"/>
      <c r="EN982" s="2"/>
      <c r="EO982" s="2"/>
      <c r="EP982" s="2"/>
      <c r="EQ982" s="2"/>
      <c r="ER982" s="2"/>
      <c r="ES982" s="2"/>
      <c r="ET982" s="2"/>
      <c r="EU982" s="2"/>
      <c r="EV982" s="2"/>
      <c r="EW982" s="2"/>
      <c r="EX982" s="2"/>
      <c r="EY982" s="2"/>
      <c r="EZ982" s="2"/>
      <c r="FA982" s="2"/>
      <c r="FB982" s="2"/>
      <c r="FC982" s="2"/>
      <c r="FD982" s="2"/>
      <c r="FE982" s="2"/>
      <c r="FF982" s="2"/>
      <c r="FG982" s="2"/>
      <c r="FH982" s="2"/>
      <c r="FI982" s="2"/>
      <c r="FJ982" s="2"/>
      <c r="FK982" s="2"/>
      <c r="FL982" s="2"/>
      <c r="FM982" s="2"/>
      <c r="FN982" s="2"/>
      <c r="FO982" s="2"/>
      <c r="FP982" s="2"/>
      <c r="FQ982" s="2"/>
      <c r="FR982" s="2"/>
      <c r="FS982" s="2"/>
      <c r="FT982" s="2"/>
      <c r="FU982" s="2"/>
      <c r="FV982" s="2"/>
      <c r="FW982" s="2"/>
      <c r="FX982" s="2"/>
      <c r="FY982" s="2"/>
      <c r="FZ982" s="2"/>
      <c r="GA982" s="2"/>
      <c r="GB982" s="2"/>
      <c r="GC982" s="2"/>
      <c r="GD982" s="2"/>
      <c r="GE982" s="2"/>
      <c r="GF982" s="2"/>
      <c r="GG982" s="2"/>
      <c r="GH982" s="2"/>
      <c r="GI982" s="2"/>
      <c r="GJ982" s="2"/>
      <c r="GK982" s="2"/>
      <c r="GL982" s="2"/>
      <c r="GM982" s="2"/>
      <c r="GN982" s="2"/>
      <c r="GO982" s="2"/>
      <c r="GP982" s="2"/>
    </row>
    <row r="983" spans="6:198" s="1" customFormat="1" ht="12.75" customHeight="1">
      <c r="F983" s="449"/>
      <c r="G983" s="449"/>
      <c r="H983" s="826" t="s">
        <v>425</v>
      </c>
      <c r="I983" s="826"/>
      <c r="J983" s="826"/>
      <c r="K983" s="826"/>
      <c r="L983" s="826"/>
      <c r="M983" s="826"/>
      <c r="N983" s="826"/>
      <c r="O983" s="826"/>
      <c r="P983" s="826"/>
      <c r="Q983" s="826"/>
      <c r="R983" s="826"/>
      <c r="S983" s="826"/>
      <c r="T983" s="826"/>
      <c r="U983" s="826"/>
      <c r="V983" s="826"/>
      <c r="W983" s="826"/>
      <c r="X983" s="826"/>
      <c r="Y983" s="826"/>
      <c r="Z983" s="826"/>
      <c r="AA983" s="826"/>
      <c r="AB983" s="826"/>
      <c r="AC983" s="826"/>
      <c r="AD983" s="826"/>
      <c r="AE983" s="826"/>
      <c r="AF983" s="826"/>
      <c r="AG983" s="826"/>
      <c r="AH983" s="826"/>
      <c r="AI983" s="826"/>
      <c r="AJ983" s="826"/>
      <c r="AK983" s="826"/>
      <c r="AL983" s="826"/>
      <c r="AM983" s="826"/>
      <c r="AN983" s="826"/>
      <c r="AO983" s="826"/>
      <c r="AP983" s="826"/>
      <c r="AQ983" s="826"/>
      <c r="AR983" s="826"/>
      <c r="AS983" s="826"/>
      <c r="AT983" s="417"/>
      <c r="AU983" s="462"/>
      <c r="AV983" s="462"/>
      <c r="AW983" s="462"/>
      <c r="AX983" s="462"/>
      <c r="AY983" s="462"/>
      <c r="AZ983" s="462"/>
      <c r="BA983" s="462"/>
      <c r="BB983" s="462"/>
      <c r="BC983" s="462"/>
      <c r="BD983" s="462"/>
      <c r="BE983" s="462"/>
      <c r="BF983" s="462"/>
      <c r="BG983" s="462"/>
      <c r="BH983" s="449"/>
      <c r="BI983" s="449"/>
      <c r="BJ983" s="449"/>
      <c r="BK983" s="81"/>
      <c r="BR983" s="2"/>
      <c r="BS983" s="2"/>
      <c r="BT983" s="2"/>
      <c r="BU983" s="2"/>
      <c r="BV983" s="2"/>
      <c r="BW983" s="2"/>
      <c r="BX983" s="2"/>
      <c r="BY983" s="2"/>
      <c r="BZ983" s="2"/>
      <c r="CA983" s="2"/>
      <c r="CB983" s="2"/>
      <c r="CC983" s="2"/>
      <c r="CD983" s="2"/>
      <c r="CE983" s="2"/>
      <c r="CF983" s="2"/>
      <c r="CG983" s="2"/>
      <c r="CH983" s="2"/>
      <c r="CI983" s="2"/>
      <c r="CJ983" s="2"/>
      <c r="CK983" s="2"/>
      <c r="CL983" s="2"/>
      <c r="CM983" s="2"/>
      <c r="CN983" s="2"/>
      <c r="CO983" s="2"/>
      <c r="CP983" s="2"/>
      <c r="CQ983" s="2"/>
      <c r="CR983" s="2"/>
      <c r="CS983" s="2"/>
      <c r="CT983" s="2"/>
      <c r="CU983" s="2"/>
      <c r="CV983" s="2"/>
      <c r="CW983" s="2"/>
      <c r="CX983" s="2"/>
      <c r="CY983" s="2"/>
      <c r="CZ983" s="2"/>
      <c r="DA983" s="2"/>
      <c r="DB983" s="2"/>
      <c r="DC983" s="2"/>
      <c r="DD983" s="2"/>
      <c r="DE983" s="2"/>
      <c r="DF983" s="2"/>
      <c r="DG983" s="2"/>
      <c r="DH983" s="2"/>
      <c r="DI983" s="2"/>
      <c r="DJ983" s="2"/>
      <c r="DK983" s="2"/>
      <c r="DL983" s="2"/>
      <c r="DM983" s="2"/>
      <c r="DN983" s="2"/>
      <c r="DO983" s="2"/>
      <c r="DP983" s="2"/>
      <c r="DQ983" s="2"/>
      <c r="DR983" s="2"/>
      <c r="DS983" s="2"/>
      <c r="DT983" s="2"/>
      <c r="DU983" s="2"/>
      <c r="DV983" s="2"/>
      <c r="DW983" s="2"/>
      <c r="DX983" s="2"/>
      <c r="DY983" s="2"/>
      <c r="DZ983" s="2"/>
      <c r="EA983" s="2"/>
      <c r="EB983" s="2"/>
      <c r="EC983" s="2"/>
      <c r="ED983" s="2"/>
      <c r="EE983" s="2"/>
      <c r="EF983" s="2"/>
      <c r="EG983" s="2"/>
      <c r="EH983" s="2"/>
      <c r="EI983" s="2"/>
      <c r="EJ983" s="2"/>
      <c r="EK983" s="2"/>
      <c r="EL983" s="2"/>
      <c r="EM983" s="2"/>
      <c r="EN983" s="2"/>
      <c r="EO983" s="2"/>
      <c r="EP983" s="2"/>
      <c r="EQ983" s="2"/>
      <c r="ER983" s="2"/>
      <c r="ES983" s="2"/>
      <c r="ET983" s="2"/>
      <c r="EU983" s="2"/>
      <c r="EV983" s="2"/>
      <c r="EW983" s="2"/>
      <c r="EX983" s="2"/>
      <c r="EY983" s="2"/>
      <c r="EZ983" s="2"/>
      <c r="FA983" s="2"/>
      <c r="FB983" s="2"/>
      <c r="FC983" s="2"/>
      <c r="FD983" s="2"/>
      <c r="FE983" s="2"/>
      <c r="FF983" s="2"/>
      <c r="FG983" s="2"/>
      <c r="FH983" s="2"/>
      <c r="FI983" s="2"/>
      <c r="FJ983" s="2"/>
      <c r="FK983" s="2"/>
      <c r="FL983" s="2"/>
      <c r="FM983" s="2"/>
      <c r="FN983" s="2"/>
      <c r="FO983" s="2"/>
      <c r="FP983" s="2"/>
      <c r="FQ983" s="2"/>
      <c r="FR983" s="2"/>
      <c r="FS983" s="2"/>
      <c r="FT983" s="2"/>
      <c r="FU983" s="2"/>
      <c r="FV983" s="2"/>
      <c r="FW983" s="2"/>
      <c r="FX983" s="2"/>
      <c r="FY983" s="2"/>
      <c r="FZ983" s="2"/>
      <c r="GA983" s="2"/>
      <c r="GB983" s="2"/>
      <c r="GC983" s="2"/>
      <c r="GD983" s="2"/>
      <c r="GE983" s="2"/>
      <c r="GF983" s="2"/>
      <c r="GG983" s="2"/>
      <c r="GH983" s="2"/>
      <c r="GI983" s="2"/>
      <c r="GJ983" s="2"/>
      <c r="GK983" s="2"/>
      <c r="GL983" s="2"/>
      <c r="GM983" s="2"/>
      <c r="GN983" s="2"/>
      <c r="GO983" s="2"/>
      <c r="GP983" s="2"/>
    </row>
    <row r="984" spans="6:198" s="1" customFormat="1" ht="12.75" customHeight="1">
      <c r="F984" s="449"/>
      <c r="G984" s="449"/>
      <c r="H984" s="826"/>
      <c r="I984" s="826"/>
      <c r="J984" s="826"/>
      <c r="K984" s="826"/>
      <c r="L984" s="826"/>
      <c r="M984" s="826"/>
      <c r="N984" s="826"/>
      <c r="O984" s="826"/>
      <c r="P984" s="826"/>
      <c r="Q984" s="826"/>
      <c r="R984" s="826"/>
      <c r="S984" s="826"/>
      <c r="T984" s="826"/>
      <c r="U984" s="826"/>
      <c r="V984" s="826"/>
      <c r="W984" s="826"/>
      <c r="X984" s="826"/>
      <c r="Y984" s="826"/>
      <c r="Z984" s="826"/>
      <c r="AA984" s="826"/>
      <c r="AB984" s="826"/>
      <c r="AC984" s="826"/>
      <c r="AD984" s="826"/>
      <c r="AE984" s="826"/>
      <c r="AF984" s="826"/>
      <c r="AG984" s="826"/>
      <c r="AH984" s="826"/>
      <c r="AI984" s="826"/>
      <c r="AJ984" s="826"/>
      <c r="AK984" s="826"/>
      <c r="AL984" s="826"/>
      <c r="AM984" s="826"/>
      <c r="AN984" s="826"/>
      <c r="AO984" s="826"/>
      <c r="AP984" s="826"/>
      <c r="AQ984" s="826"/>
      <c r="AR984" s="826"/>
      <c r="AS984" s="826"/>
      <c r="AT984" s="404"/>
      <c r="AU984" s="827" t="str">
        <f>[1]Input!$E$372</f>
        <v>n.a.</v>
      </c>
      <c r="AV984" s="828"/>
      <c r="AW984" s="828"/>
      <c r="AX984" s="828"/>
      <c r="AY984" s="828"/>
      <c r="AZ984" s="828"/>
      <c r="BA984" s="463"/>
      <c r="BB984" s="827" t="str">
        <f>[1]Input!$C$372</f>
        <v>n.a.</v>
      </c>
      <c r="BC984" s="828"/>
      <c r="BD984" s="828"/>
      <c r="BE984" s="828"/>
      <c r="BF984" s="828"/>
      <c r="BG984" s="828"/>
      <c r="BH984" s="449"/>
      <c r="BI984" s="449"/>
      <c r="BJ984" s="449"/>
      <c r="BK984" s="81"/>
      <c r="BR984" s="2"/>
      <c r="BS984" s="2"/>
      <c r="BT984" s="2"/>
      <c r="BU984" s="2"/>
      <c r="BV984" s="2"/>
      <c r="BW984" s="2"/>
      <c r="BX984" s="2"/>
      <c r="BY984" s="2"/>
      <c r="BZ984" s="2"/>
      <c r="CA984" s="2"/>
      <c r="CB984" s="2"/>
      <c r="CC984" s="2"/>
      <c r="CD984" s="2"/>
      <c r="CE984" s="2"/>
      <c r="CF984" s="2"/>
      <c r="CG984" s="2"/>
      <c r="CH984" s="2"/>
      <c r="CI984" s="2"/>
      <c r="CJ984" s="2"/>
      <c r="CK984" s="2"/>
      <c r="CL984" s="2"/>
      <c r="CM984" s="2"/>
      <c r="CN984" s="2"/>
      <c r="CO984" s="2"/>
      <c r="CP984" s="2"/>
      <c r="CQ984" s="2"/>
      <c r="CR984" s="2"/>
      <c r="CS984" s="2"/>
      <c r="CT984" s="2"/>
      <c r="CU984" s="2"/>
      <c r="CV984" s="2"/>
      <c r="CW984" s="2"/>
      <c r="CX984" s="2"/>
      <c r="CY984" s="2"/>
      <c r="CZ984" s="2"/>
      <c r="DA984" s="2"/>
      <c r="DB984" s="2"/>
      <c r="DC984" s="2"/>
      <c r="DD984" s="2"/>
      <c r="DE984" s="2"/>
      <c r="DF984" s="2"/>
      <c r="DG984" s="2"/>
      <c r="DH984" s="2"/>
      <c r="DI984" s="2"/>
      <c r="DJ984" s="2"/>
      <c r="DK984" s="2"/>
      <c r="DL984" s="2"/>
      <c r="DM984" s="2"/>
      <c r="DN984" s="2"/>
      <c r="DO984" s="2"/>
      <c r="DP984" s="2"/>
      <c r="DQ984" s="2"/>
      <c r="DR984" s="2"/>
      <c r="DS984" s="2"/>
      <c r="DT984" s="2"/>
      <c r="DU984" s="2"/>
      <c r="DV984" s="2"/>
      <c r="DW984" s="2"/>
      <c r="DX984" s="2"/>
      <c r="DY984" s="2"/>
      <c r="DZ984" s="2"/>
      <c r="EA984" s="2"/>
      <c r="EB984" s="2"/>
      <c r="EC984" s="2"/>
      <c r="ED984" s="2"/>
      <c r="EE984" s="2"/>
      <c r="EF984" s="2"/>
      <c r="EG984" s="2"/>
      <c r="EH984" s="2"/>
      <c r="EI984" s="2"/>
      <c r="EJ984" s="2"/>
      <c r="EK984" s="2"/>
      <c r="EL984" s="2"/>
      <c r="EM984" s="2"/>
      <c r="EN984" s="2"/>
      <c r="EO984" s="2"/>
      <c r="EP984" s="2"/>
      <c r="EQ984" s="2"/>
      <c r="ER984" s="2"/>
      <c r="ES984" s="2"/>
      <c r="ET984" s="2"/>
      <c r="EU984" s="2"/>
      <c r="EV984" s="2"/>
      <c r="EW984" s="2"/>
      <c r="EX984" s="2"/>
      <c r="EY984" s="2"/>
      <c r="EZ984" s="2"/>
      <c r="FA984" s="2"/>
      <c r="FB984" s="2"/>
      <c r="FC984" s="2"/>
      <c r="FD984" s="2"/>
      <c r="FE984" s="2"/>
      <c r="FF984" s="2"/>
      <c r="FG984" s="2"/>
      <c r="FH984" s="2"/>
      <c r="FI984" s="2"/>
      <c r="FJ984" s="2"/>
      <c r="FK984" s="2"/>
      <c r="FL984" s="2"/>
      <c r="FM984" s="2"/>
      <c r="FN984" s="2"/>
      <c r="FO984" s="2"/>
      <c r="FP984" s="2"/>
      <c r="FQ984" s="2"/>
      <c r="FR984" s="2"/>
      <c r="FS984" s="2"/>
      <c r="FT984" s="2"/>
      <c r="FU984" s="2"/>
      <c r="FV984" s="2"/>
      <c r="FW984" s="2"/>
      <c r="FX984" s="2"/>
      <c r="FY984" s="2"/>
      <c r="FZ984" s="2"/>
      <c r="GA984" s="2"/>
      <c r="GB984" s="2"/>
      <c r="GC984" s="2"/>
      <c r="GD984" s="2"/>
      <c r="GE984" s="2"/>
      <c r="GF984" s="2"/>
      <c r="GG984" s="2"/>
      <c r="GH984" s="2"/>
      <c r="GI984" s="2"/>
      <c r="GJ984" s="2"/>
      <c r="GK984" s="2"/>
      <c r="GL984" s="2"/>
      <c r="GM984" s="2"/>
      <c r="GN984" s="2"/>
      <c r="GO984" s="2"/>
      <c r="GP984" s="2"/>
    </row>
    <row r="985" spans="6:198" s="1" customFormat="1" ht="12.75" customHeight="1">
      <c r="F985" s="449"/>
      <c r="G985" s="449"/>
      <c r="H985" s="826"/>
      <c r="I985" s="826"/>
      <c r="J985" s="826"/>
      <c r="K985" s="826"/>
      <c r="L985" s="826"/>
      <c r="M985" s="826"/>
      <c r="N985" s="826"/>
      <c r="O985" s="826"/>
      <c r="P985" s="826"/>
      <c r="Q985" s="826"/>
      <c r="R985" s="826"/>
      <c r="S985" s="826"/>
      <c r="T985" s="826"/>
      <c r="U985" s="826"/>
      <c r="V985" s="826"/>
      <c r="W985" s="826"/>
      <c r="X985" s="826"/>
      <c r="Y985" s="826"/>
      <c r="Z985" s="826"/>
      <c r="AA985" s="826"/>
      <c r="AB985" s="826"/>
      <c r="AC985" s="826"/>
      <c r="AD985" s="826"/>
      <c r="AE985" s="826"/>
      <c r="AF985" s="826"/>
      <c r="AG985" s="826"/>
      <c r="AH985" s="826"/>
      <c r="AI985" s="826"/>
      <c r="AJ985" s="826"/>
      <c r="AK985" s="826"/>
      <c r="AL985" s="826"/>
      <c r="AM985" s="826"/>
      <c r="AN985" s="826"/>
      <c r="AO985" s="826"/>
      <c r="AP985" s="826"/>
      <c r="AQ985" s="826"/>
      <c r="AR985" s="826"/>
      <c r="AS985" s="826"/>
      <c r="AT985" s="449"/>
      <c r="AU985" s="464"/>
      <c r="AV985" s="464"/>
      <c r="AW985" s="464"/>
      <c r="AX985" s="464"/>
      <c r="AY985" s="464"/>
      <c r="AZ985" s="464"/>
      <c r="BA985" s="465"/>
      <c r="BB985" s="464"/>
      <c r="BC985" s="464"/>
      <c r="BD985" s="464"/>
      <c r="BE985" s="464"/>
      <c r="BF985" s="464"/>
      <c r="BG985" s="464"/>
      <c r="BH985" s="404"/>
      <c r="BI985" s="404"/>
      <c r="BJ985" s="404"/>
      <c r="BK985" s="81"/>
      <c r="BR985" s="2"/>
      <c r="BS985" s="2"/>
      <c r="BT985" s="2"/>
      <c r="BU985" s="2"/>
      <c r="BV985" s="2"/>
      <c r="BW985" s="2"/>
      <c r="BX985" s="2"/>
      <c r="BY985" s="2"/>
      <c r="BZ985" s="2"/>
      <c r="CA985" s="2"/>
      <c r="CB985" s="2"/>
      <c r="CC985" s="2"/>
      <c r="CD985" s="2"/>
      <c r="CE985" s="2"/>
      <c r="CF985" s="2"/>
      <c r="CG985" s="2"/>
      <c r="CH985" s="2"/>
      <c r="CI985" s="2"/>
      <c r="CJ985" s="2"/>
      <c r="CK985" s="2"/>
      <c r="CL985" s="2"/>
      <c r="CM985" s="2"/>
      <c r="CN985" s="2"/>
      <c r="CO985" s="2"/>
      <c r="CP985" s="2"/>
      <c r="CQ985" s="2"/>
      <c r="CR985" s="2"/>
      <c r="CS985" s="2"/>
      <c r="CT985" s="2"/>
      <c r="CU985" s="2"/>
      <c r="CV985" s="2"/>
      <c r="CW985" s="2"/>
      <c r="CX985" s="2"/>
      <c r="CY985" s="2"/>
      <c r="CZ985" s="2"/>
      <c r="DA985" s="2"/>
      <c r="DB985" s="2"/>
      <c r="DC985" s="2"/>
      <c r="DD985" s="2"/>
      <c r="DE985" s="2"/>
      <c r="DF985" s="2"/>
      <c r="DG985" s="2"/>
      <c r="DH985" s="2"/>
      <c r="DI985" s="2"/>
      <c r="DJ985" s="2"/>
      <c r="DK985" s="2"/>
      <c r="DL985" s="2"/>
      <c r="DM985" s="2"/>
      <c r="DN985" s="2"/>
      <c r="DO985" s="2"/>
      <c r="DP985" s="2"/>
      <c r="DQ985" s="2"/>
      <c r="DR985" s="2"/>
      <c r="DS985" s="2"/>
      <c r="DT985" s="2"/>
      <c r="DU985" s="2"/>
      <c r="DV985" s="2"/>
      <c r="DW985" s="2"/>
      <c r="DX985" s="2"/>
      <c r="DY985" s="2"/>
      <c r="DZ985" s="2"/>
      <c r="EA985" s="2"/>
      <c r="EB985" s="2"/>
      <c r="EC985" s="2"/>
      <c r="ED985" s="2"/>
      <c r="EE985" s="2"/>
      <c r="EF985" s="2"/>
      <c r="EG985" s="2"/>
      <c r="EH985" s="2"/>
      <c r="EI985" s="2"/>
      <c r="EJ985" s="2"/>
      <c r="EK985" s="2"/>
      <c r="EL985" s="2"/>
      <c r="EM985" s="2"/>
      <c r="EN985" s="2"/>
      <c r="EO985" s="2"/>
      <c r="EP985" s="2"/>
      <c r="EQ985" s="2"/>
      <c r="ER985" s="2"/>
      <c r="ES985" s="2"/>
      <c r="ET985" s="2"/>
      <c r="EU985" s="2"/>
      <c r="EV985" s="2"/>
      <c r="EW985" s="2"/>
      <c r="EX985" s="2"/>
      <c r="EY985" s="2"/>
      <c r="EZ985" s="2"/>
      <c r="FA985" s="2"/>
      <c r="FB985" s="2"/>
      <c r="FC985" s="2"/>
      <c r="FD985" s="2"/>
      <c r="FE985" s="2"/>
      <c r="FF985" s="2"/>
      <c r="FG985" s="2"/>
      <c r="FH985" s="2"/>
      <c r="FI985" s="2"/>
      <c r="FJ985" s="2"/>
      <c r="FK985" s="2"/>
      <c r="FL985" s="2"/>
      <c r="FM985" s="2"/>
      <c r="FN985" s="2"/>
      <c r="FO985" s="2"/>
      <c r="FP985" s="2"/>
      <c r="FQ985" s="2"/>
      <c r="FR985" s="2"/>
      <c r="FS985" s="2"/>
      <c r="FT985" s="2"/>
      <c r="FU985" s="2"/>
      <c r="FV985" s="2"/>
      <c r="FW985" s="2"/>
      <c r="FX985" s="2"/>
      <c r="FY985" s="2"/>
      <c r="FZ985" s="2"/>
      <c r="GA985" s="2"/>
      <c r="GB985" s="2"/>
      <c r="GC985" s="2"/>
      <c r="GD985" s="2"/>
      <c r="GE985" s="2"/>
      <c r="GF985" s="2"/>
      <c r="GG985" s="2"/>
      <c r="GH985" s="2"/>
      <c r="GI985" s="2"/>
      <c r="GJ985" s="2"/>
      <c r="GK985" s="2"/>
      <c r="GL985" s="2"/>
      <c r="GM985" s="2"/>
      <c r="GN985" s="2"/>
      <c r="GO985" s="2"/>
      <c r="GP985" s="2"/>
    </row>
    <row r="986" spans="6:198" s="1" customFormat="1" ht="12.75" customHeight="1">
      <c r="F986" s="449"/>
      <c r="G986" s="449"/>
      <c r="H986" s="826"/>
      <c r="I986" s="826"/>
      <c r="J986" s="826"/>
      <c r="K986" s="826"/>
      <c r="L986" s="826"/>
      <c r="M986" s="826"/>
      <c r="N986" s="826"/>
      <c r="O986" s="826"/>
      <c r="P986" s="826"/>
      <c r="Q986" s="826"/>
      <c r="R986" s="826"/>
      <c r="S986" s="826"/>
      <c r="T986" s="826"/>
      <c r="U986" s="826"/>
      <c r="V986" s="826"/>
      <c r="W986" s="826"/>
      <c r="X986" s="826"/>
      <c r="Y986" s="826"/>
      <c r="Z986" s="826"/>
      <c r="AA986" s="826"/>
      <c r="AB986" s="826"/>
      <c r="AC986" s="826"/>
      <c r="AD986" s="826"/>
      <c r="AE986" s="826"/>
      <c r="AF986" s="826"/>
      <c r="AG986" s="826"/>
      <c r="AH986" s="826"/>
      <c r="AI986" s="826"/>
      <c r="AJ986" s="826"/>
      <c r="AK986" s="826"/>
      <c r="AL986" s="826"/>
      <c r="AM986" s="826"/>
      <c r="AN986" s="826"/>
      <c r="AO986" s="826"/>
      <c r="AP986" s="826"/>
      <c r="AQ986" s="826"/>
      <c r="AR986" s="826"/>
      <c r="AS986" s="826"/>
      <c r="AT986" s="449"/>
      <c r="AU986" s="7"/>
      <c r="AV986" s="7"/>
      <c r="AW986" s="7"/>
      <c r="AX986" s="7"/>
      <c r="AY986" s="7"/>
      <c r="AZ986" s="7"/>
      <c r="BA986" s="7"/>
      <c r="BB986" s="7"/>
      <c r="BC986" s="7"/>
      <c r="BD986" s="7"/>
      <c r="BE986" s="7"/>
      <c r="BF986" s="7"/>
      <c r="BG986" s="7"/>
      <c r="BH986" s="449"/>
      <c r="BI986" s="404"/>
      <c r="BJ986" s="404"/>
      <c r="BK986" s="81"/>
      <c r="BR986" s="2"/>
      <c r="BS986" s="2"/>
      <c r="BT986" s="2"/>
      <c r="BU986" s="2"/>
      <c r="BV986" s="2"/>
      <c r="BW986" s="2"/>
      <c r="BX986" s="2"/>
      <c r="BY986" s="2"/>
      <c r="BZ986" s="2"/>
      <c r="CA986" s="2"/>
      <c r="CB986" s="2"/>
      <c r="CC986" s="2"/>
      <c r="CD986" s="2"/>
      <c r="CE986" s="2"/>
      <c r="CF986" s="2"/>
      <c r="CG986" s="2"/>
      <c r="CH986" s="2"/>
      <c r="CI986" s="2"/>
      <c r="CJ986" s="2"/>
      <c r="CK986" s="2"/>
      <c r="CL986" s="2"/>
      <c r="CM986" s="2"/>
      <c r="CN986" s="2"/>
      <c r="CO986" s="2"/>
      <c r="CP986" s="2"/>
      <c r="CQ986" s="2"/>
      <c r="CR986" s="2"/>
      <c r="CS986" s="2"/>
      <c r="CT986" s="2"/>
      <c r="CU986" s="2"/>
      <c r="CV986" s="2"/>
      <c r="CW986" s="2"/>
      <c r="CX986" s="2"/>
      <c r="CY986" s="2"/>
      <c r="CZ986" s="2"/>
      <c r="DA986" s="2"/>
      <c r="DB986" s="2"/>
      <c r="DC986" s="2"/>
      <c r="DD986" s="2"/>
      <c r="DE986" s="2"/>
      <c r="DF986" s="2"/>
      <c r="DG986" s="2"/>
      <c r="DH986" s="2"/>
      <c r="DI986" s="2"/>
      <c r="DJ986" s="2"/>
      <c r="DK986" s="2"/>
      <c r="DL986" s="2"/>
      <c r="DM986" s="2"/>
      <c r="DN986" s="2"/>
      <c r="DO986" s="2"/>
      <c r="DP986" s="2"/>
      <c r="DQ986" s="2"/>
      <c r="DR986" s="2"/>
      <c r="DS986" s="2"/>
      <c r="DT986" s="2"/>
      <c r="DU986" s="2"/>
      <c r="DV986" s="2"/>
      <c r="DW986" s="2"/>
      <c r="DX986" s="2"/>
      <c r="DY986" s="2"/>
      <c r="DZ986" s="2"/>
      <c r="EA986" s="2"/>
      <c r="EB986" s="2"/>
      <c r="EC986" s="2"/>
      <c r="ED986" s="2"/>
      <c r="EE986" s="2"/>
      <c r="EF986" s="2"/>
      <c r="EG986" s="2"/>
      <c r="EH986" s="2"/>
      <c r="EI986" s="2"/>
      <c r="EJ986" s="2"/>
      <c r="EK986" s="2"/>
      <c r="EL986" s="2"/>
      <c r="EM986" s="2"/>
      <c r="EN986" s="2"/>
      <c r="EO986" s="2"/>
      <c r="EP986" s="2"/>
      <c r="EQ986" s="2"/>
      <c r="ER986" s="2"/>
      <c r="ES986" s="2"/>
      <c r="ET986" s="2"/>
      <c r="EU986" s="2"/>
      <c r="EV986" s="2"/>
      <c r="EW986" s="2"/>
      <c r="EX986" s="2"/>
      <c r="EY986" s="2"/>
      <c r="EZ986" s="2"/>
      <c r="FA986" s="2"/>
      <c r="FB986" s="2"/>
      <c r="FC986" s="2"/>
      <c r="FD986" s="2"/>
      <c r="FE986" s="2"/>
      <c r="FF986" s="2"/>
      <c r="FG986" s="2"/>
      <c r="FH986" s="2"/>
      <c r="FI986" s="2"/>
      <c r="FJ986" s="2"/>
      <c r="FK986" s="2"/>
      <c r="FL986" s="2"/>
      <c r="FM986" s="2"/>
      <c r="FN986" s="2"/>
      <c r="FO986" s="2"/>
      <c r="FP986" s="2"/>
      <c r="FQ986" s="2"/>
      <c r="FR986" s="2"/>
      <c r="FS986" s="2"/>
      <c r="FT986" s="2"/>
      <c r="FU986" s="2"/>
      <c r="FV986" s="2"/>
      <c r="FW986" s="2"/>
      <c r="FX986" s="2"/>
      <c r="FY986" s="2"/>
      <c r="FZ986" s="2"/>
      <c r="GA986" s="2"/>
      <c r="GB986" s="2"/>
      <c r="GC986" s="2"/>
      <c r="GD986" s="2"/>
      <c r="GE986" s="2"/>
      <c r="GF986" s="2"/>
      <c r="GG986" s="2"/>
      <c r="GH986" s="2"/>
      <c r="GI986" s="2"/>
      <c r="GJ986" s="2"/>
      <c r="GK986" s="2"/>
      <c r="GL986" s="2"/>
      <c r="GM986" s="2"/>
      <c r="GN986" s="2"/>
      <c r="GO986" s="2"/>
      <c r="GP986" s="2"/>
    </row>
    <row r="987" spans="6:198" s="1" customFormat="1" ht="17.25" customHeight="1">
      <c r="F987" s="449"/>
      <c r="G987" s="449"/>
      <c r="H987" s="826"/>
      <c r="I987" s="826"/>
      <c r="J987" s="826"/>
      <c r="K987" s="826"/>
      <c r="L987" s="826"/>
      <c r="M987" s="826"/>
      <c r="N987" s="826"/>
      <c r="O987" s="826"/>
      <c r="P987" s="826"/>
      <c r="Q987" s="826"/>
      <c r="R987" s="826"/>
      <c r="S987" s="826"/>
      <c r="T987" s="826"/>
      <c r="U987" s="826"/>
      <c r="V987" s="826"/>
      <c r="W987" s="826"/>
      <c r="X987" s="826"/>
      <c r="Y987" s="826"/>
      <c r="Z987" s="826"/>
      <c r="AA987" s="826"/>
      <c r="AB987" s="826"/>
      <c r="AC987" s="826"/>
      <c r="AD987" s="826"/>
      <c r="AE987" s="826"/>
      <c r="AF987" s="826"/>
      <c r="AG987" s="826"/>
      <c r="AH987" s="826"/>
      <c r="AI987" s="826"/>
      <c r="AJ987" s="826"/>
      <c r="AK987" s="826"/>
      <c r="AL987" s="826"/>
      <c r="AM987" s="826"/>
      <c r="AN987" s="826"/>
      <c r="AO987" s="826"/>
      <c r="AP987" s="826"/>
      <c r="AQ987" s="826"/>
      <c r="AR987" s="826"/>
      <c r="AS987" s="826"/>
      <c r="AT987" s="449"/>
      <c r="AU987" s="7"/>
      <c r="AV987" s="7"/>
      <c r="AW987" s="7"/>
      <c r="AX987" s="7"/>
      <c r="AY987" s="7"/>
      <c r="AZ987" s="7"/>
      <c r="BA987" s="7"/>
      <c r="BB987" s="7"/>
      <c r="BC987" s="7"/>
      <c r="BD987" s="7"/>
      <c r="BE987" s="7"/>
      <c r="BF987" s="7"/>
      <c r="BG987" s="7"/>
      <c r="BH987" s="449"/>
      <c r="BI987" s="404"/>
      <c r="BJ987" s="404"/>
      <c r="BK987" s="81"/>
      <c r="BR987" s="2"/>
      <c r="BS987" s="2"/>
      <c r="BT987" s="2"/>
      <c r="BU987" s="2"/>
      <c r="BV987" s="2"/>
      <c r="BW987" s="2"/>
      <c r="BX987" s="2"/>
      <c r="BY987" s="2"/>
      <c r="BZ987" s="2"/>
      <c r="CA987" s="2"/>
      <c r="CB987" s="2"/>
      <c r="CC987" s="2"/>
      <c r="CD987" s="2"/>
      <c r="CE987" s="2"/>
      <c r="CF987" s="2"/>
      <c r="CG987" s="2"/>
      <c r="CH987" s="2"/>
      <c r="CI987" s="2"/>
      <c r="CJ987" s="2"/>
      <c r="CK987" s="2"/>
      <c r="CL987" s="2"/>
      <c r="CM987" s="2"/>
      <c r="CN987" s="2"/>
      <c r="CO987" s="2"/>
      <c r="CP987" s="2"/>
      <c r="CQ987" s="2"/>
      <c r="CR987" s="2"/>
      <c r="CS987" s="2"/>
      <c r="CT987" s="2"/>
      <c r="CU987" s="2"/>
      <c r="CV987" s="2"/>
      <c r="CW987" s="2"/>
      <c r="CX987" s="2"/>
      <c r="CY987" s="2"/>
      <c r="CZ987" s="2"/>
      <c r="DA987" s="2"/>
      <c r="DB987" s="2"/>
      <c r="DC987" s="2"/>
      <c r="DD987" s="2"/>
      <c r="DE987" s="2"/>
      <c r="DF987" s="2"/>
      <c r="DG987" s="2"/>
      <c r="DH987" s="2"/>
      <c r="DI987" s="2"/>
      <c r="DJ987" s="2"/>
      <c r="DK987" s="2"/>
      <c r="DL987" s="2"/>
      <c r="DM987" s="2"/>
      <c r="DN987" s="2"/>
      <c r="DO987" s="2"/>
      <c r="DP987" s="2"/>
      <c r="DQ987" s="2"/>
      <c r="DR987" s="2"/>
      <c r="DS987" s="2"/>
      <c r="DT987" s="2"/>
      <c r="DU987" s="2"/>
      <c r="DV987" s="2"/>
      <c r="DW987" s="2"/>
      <c r="DX987" s="2"/>
      <c r="DY987" s="2"/>
      <c r="DZ987" s="2"/>
      <c r="EA987" s="2"/>
      <c r="EB987" s="2"/>
      <c r="EC987" s="2"/>
      <c r="ED987" s="2"/>
      <c r="EE987" s="2"/>
      <c r="EF987" s="2"/>
      <c r="EG987" s="2"/>
      <c r="EH987" s="2"/>
      <c r="EI987" s="2"/>
      <c r="EJ987" s="2"/>
      <c r="EK987" s="2"/>
      <c r="EL987" s="2"/>
      <c r="EM987" s="2"/>
      <c r="EN987" s="2"/>
      <c r="EO987" s="2"/>
      <c r="EP987" s="2"/>
      <c r="EQ987" s="2"/>
      <c r="ER987" s="2"/>
      <c r="ES987" s="2"/>
      <c r="ET987" s="2"/>
      <c r="EU987" s="2"/>
      <c r="EV987" s="2"/>
      <c r="EW987" s="2"/>
      <c r="EX987" s="2"/>
      <c r="EY987" s="2"/>
      <c r="EZ987" s="2"/>
      <c r="FA987" s="2"/>
      <c r="FB987" s="2"/>
      <c r="FC987" s="2"/>
      <c r="FD987" s="2"/>
      <c r="FE987" s="2"/>
      <c r="FF987" s="2"/>
      <c r="FG987" s="2"/>
      <c r="FH987" s="2"/>
      <c r="FI987" s="2"/>
      <c r="FJ987" s="2"/>
      <c r="FK987" s="2"/>
      <c r="FL987" s="2"/>
      <c r="FM987" s="2"/>
      <c r="FN987" s="2"/>
      <c r="FO987" s="2"/>
      <c r="FP987" s="2"/>
      <c r="FQ987" s="2"/>
      <c r="FR987" s="2"/>
      <c r="FS987" s="2"/>
      <c r="FT987" s="2"/>
      <c r="FU987" s="2"/>
      <c r="FV987" s="2"/>
      <c r="FW987" s="2"/>
      <c r="FX987" s="2"/>
      <c r="FY987" s="2"/>
      <c r="FZ987" s="2"/>
      <c r="GA987" s="2"/>
      <c r="GB987" s="2"/>
      <c r="GC987" s="2"/>
      <c r="GD987" s="2"/>
      <c r="GE987" s="2"/>
      <c r="GF987" s="2"/>
      <c r="GG987" s="2"/>
      <c r="GH987" s="2"/>
      <c r="GI987" s="2"/>
      <c r="GJ987" s="2"/>
      <c r="GK987" s="2"/>
      <c r="GL987" s="2"/>
      <c r="GM987" s="2"/>
      <c r="GN987" s="2"/>
      <c r="GO987" s="2"/>
      <c r="GP987" s="2"/>
    </row>
    <row r="988" spans="6:198" s="1" customFormat="1" ht="12.75" customHeight="1">
      <c r="F988" s="449"/>
      <c r="G988" s="449"/>
      <c r="H988" s="455"/>
      <c r="I988" s="455"/>
      <c r="J988" s="455"/>
      <c r="K988" s="455"/>
      <c r="L988" s="455"/>
      <c r="M988" s="455"/>
      <c r="N988" s="455"/>
      <c r="O988" s="455"/>
      <c r="P988" s="455"/>
      <c r="Q988" s="455"/>
      <c r="R988" s="455"/>
      <c r="S988" s="455"/>
      <c r="T988" s="455"/>
      <c r="U988" s="455"/>
      <c r="V988" s="455"/>
      <c r="W988" s="455"/>
      <c r="X988" s="455"/>
      <c r="Y988" s="455"/>
      <c r="Z988" s="455"/>
      <c r="AA988" s="455"/>
      <c r="AB988" s="455"/>
      <c r="AC988" s="455"/>
      <c r="AD988" s="455"/>
      <c r="AE988" s="455"/>
      <c r="AF988" s="455"/>
      <c r="AG988" s="455"/>
      <c r="AH988" s="455"/>
      <c r="AI988" s="455"/>
      <c r="AJ988" s="455"/>
      <c r="AK988" s="455"/>
      <c r="AL988" s="455"/>
      <c r="AM988" s="455"/>
      <c r="AN988" s="455"/>
      <c r="AO988" s="455"/>
      <c r="AP988" s="455"/>
      <c r="AQ988" s="455"/>
      <c r="AR988" s="455"/>
      <c r="AS988" s="449"/>
      <c r="AT988" s="449"/>
      <c r="AU988" s="7"/>
      <c r="AV988" s="7"/>
      <c r="AW988" s="7"/>
      <c r="AX988" s="7"/>
      <c r="AY988" s="7"/>
      <c r="AZ988" s="7"/>
      <c r="BA988" s="7"/>
      <c r="BB988" s="7"/>
      <c r="BC988" s="7"/>
      <c r="BD988" s="7"/>
      <c r="BE988" s="7"/>
      <c r="BF988" s="7"/>
      <c r="BG988" s="7"/>
      <c r="BH988" s="449"/>
      <c r="BI988" s="404"/>
      <c r="BJ988" s="404"/>
      <c r="BK988" s="81"/>
      <c r="BR988" s="2"/>
      <c r="BS988" s="2"/>
      <c r="BT988" s="2"/>
      <c r="BU988" s="2"/>
      <c r="BV988" s="2"/>
      <c r="BW988" s="2"/>
      <c r="BX988" s="2"/>
      <c r="BY988" s="2"/>
      <c r="BZ988" s="2"/>
      <c r="CA988" s="2"/>
      <c r="CB988" s="2"/>
      <c r="CC988" s="2"/>
      <c r="CD988" s="2"/>
      <c r="CE988" s="2"/>
      <c r="CF988" s="2"/>
      <c r="CG988" s="2"/>
      <c r="CH988" s="2"/>
      <c r="CI988" s="2"/>
      <c r="CJ988" s="2"/>
      <c r="CK988" s="2"/>
      <c r="CL988" s="2"/>
      <c r="CM988" s="2"/>
      <c r="CN988" s="2"/>
      <c r="CO988" s="2"/>
      <c r="CP988" s="2"/>
      <c r="CQ988" s="2"/>
      <c r="CR988" s="2"/>
      <c r="CS988" s="2"/>
      <c r="CT988" s="2"/>
      <c r="CU988" s="2"/>
      <c r="CV988" s="2"/>
      <c r="CW988" s="2"/>
      <c r="CX988" s="2"/>
      <c r="CY988" s="2"/>
      <c r="CZ988" s="2"/>
      <c r="DA988" s="2"/>
      <c r="DB988" s="2"/>
      <c r="DC988" s="2"/>
      <c r="DD988" s="2"/>
      <c r="DE988" s="2"/>
      <c r="DF988" s="2"/>
      <c r="DG988" s="2"/>
      <c r="DH988" s="2"/>
      <c r="DI988" s="2"/>
      <c r="DJ988" s="2"/>
      <c r="DK988" s="2"/>
      <c r="DL988" s="2"/>
      <c r="DM988" s="2"/>
      <c r="DN988" s="2"/>
      <c r="DO988" s="2"/>
      <c r="DP988" s="2"/>
      <c r="DQ988" s="2"/>
      <c r="DR988" s="2"/>
      <c r="DS988" s="2"/>
      <c r="DT988" s="2"/>
      <c r="DU988" s="2"/>
      <c r="DV988" s="2"/>
      <c r="DW988" s="2"/>
      <c r="DX988" s="2"/>
      <c r="DY988" s="2"/>
      <c r="DZ988" s="2"/>
      <c r="EA988" s="2"/>
      <c r="EB988" s="2"/>
      <c r="EC988" s="2"/>
      <c r="ED988" s="2"/>
      <c r="EE988" s="2"/>
      <c r="EF988" s="2"/>
      <c r="EG988" s="2"/>
      <c r="EH988" s="2"/>
      <c r="EI988" s="2"/>
      <c r="EJ988" s="2"/>
      <c r="EK988" s="2"/>
      <c r="EL988" s="2"/>
      <c r="EM988" s="2"/>
      <c r="EN988" s="2"/>
      <c r="EO988" s="2"/>
      <c r="EP988" s="2"/>
      <c r="EQ988" s="2"/>
      <c r="ER988" s="2"/>
      <c r="ES988" s="2"/>
      <c r="ET988" s="2"/>
      <c r="EU988" s="2"/>
      <c r="EV988" s="2"/>
      <c r="EW988" s="2"/>
      <c r="EX988" s="2"/>
      <c r="EY988" s="2"/>
      <c r="EZ988" s="2"/>
      <c r="FA988" s="2"/>
      <c r="FB988" s="2"/>
      <c r="FC988" s="2"/>
      <c r="FD988" s="2"/>
      <c r="FE988" s="2"/>
      <c r="FF988" s="2"/>
      <c r="FG988" s="2"/>
      <c r="FH988" s="2"/>
      <c r="FI988" s="2"/>
      <c r="FJ988" s="2"/>
      <c r="FK988" s="2"/>
      <c r="FL988" s="2"/>
      <c r="FM988" s="2"/>
      <c r="FN988" s="2"/>
      <c r="FO988" s="2"/>
      <c r="FP988" s="2"/>
      <c r="FQ988" s="2"/>
      <c r="FR988" s="2"/>
      <c r="FS988" s="2"/>
      <c r="FT988" s="2"/>
      <c r="FU988" s="2"/>
      <c r="FV988" s="2"/>
      <c r="FW988" s="2"/>
      <c r="FX988" s="2"/>
      <c r="FY988" s="2"/>
      <c r="FZ988" s="2"/>
      <c r="GA988" s="2"/>
      <c r="GB988" s="2"/>
      <c r="GC988" s="2"/>
      <c r="GD988" s="2"/>
      <c r="GE988" s="2"/>
      <c r="GF988" s="2"/>
      <c r="GG988" s="2"/>
      <c r="GH988" s="2"/>
      <c r="GI988" s="2"/>
      <c r="GJ988" s="2"/>
      <c r="GK988" s="2"/>
      <c r="GL988" s="2"/>
      <c r="GM988" s="2"/>
      <c r="GN988" s="2"/>
      <c r="GO988" s="2"/>
      <c r="GP988" s="2"/>
    </row>
    <row r="989" spans="6:198" s="1" customFormat="1" ht="12.75" customHeight="1">
      <c r="F989" s="449"/>
      <c r="G989" s="449"/>
      <c r="H989" s="454" t="s">
        <v>423</v>
      </c>
      <c r="I989" s="455"/>
      <c r="J989" s="455"/>
      <c r="K989" s="455"/>
      <c r="L989" s="455"/>
      <c r="M989" s="455"/>
      <c r="N989" s="455"/>
      <c r="O989" s="455"/>
      <c r="P989" s="455"/>
      <c r="Q989" s="455"/>
      <c r="R989" s="455"/>
      <c r="S989" s="455"/>
      <c r="T989" s="455"/>
      <c r="U989" s="455"/>
      <c r="V989" s="455"/>
      <c r="W989" s="455"/>
      <c r="X989" s="455"/>
      <c r="Y989" s="455"/>
      <c r="Z989" s="455"/>
      <c r="AA989" s="455"/>
      <c r="AB989" s="455"/>
      <c r="AC989" s="455"/>
      <c r="AD989" s="455"/>
      <c r="AE989" s="455"/>
      <c r="AF989" s="455"/>
      <c r="AG989" s="455"/>
      <c r="AH989" s="455"/>
      <c r="AI989" s="455"/>
      <c r="AJ989" s="455"/>
      <c r="AK989" s="455"/>
      <c r="AL989" s="455"/>
      <c r="AM989" s="455"/>
      <c r="AN989" s="455"/>
      <c r="AO989" s="455"/>
      <c r="AP989" s="455"/>
      <c r="AQ989" s="455"/>
      <c r="AR989" s="455"/>
      <c r="AS989" s="449"/>
      <c r="AT989" s="449"/>
      <c r="AU989" s="462"/>
      <c r="AV989" s="462"/>
      <c r="AW989" s="462"/>
      <c r="AX989" s="462"/>
      <c r="AY989" s="462"/>
      <c r="AZ989" s="462"/>
      <c r="BA989" s="462"/>
      <c r="BB989" s="462"/>
      <c r="BC989" s="462"/>
      <c r="BD989" s="462"/>
      <c r="BE989" s="462"/>
      <c r="BF989" s="462"/>
      <c r="BG989" s="462"/>
      <c r="BH989" s="449"/>
      <c r="BI989" s="404"/>
      <c r="BJ989" s="404"/>
      <c r="BK989" s="81"/>
      <c r="BR989" s="2"/>
      <c r="BS989" s="2"/>
      <c r="BT989" s="2"/>
      <c r="BU989" s="2"/>
      <c r="BV989" s="2"/>
      <c r="BW989" s="2"/>
      <c r="BX989" s="2"/>
      <c r="BY989" s="2"/>
      <c r="BZ989" s="2"/>
      <c r="CA989" s="2"/>
      <c r="CB989" s="2"/>
      <c r="CC989" s="2"/>
      <c r="CD989" s="2"/>
      <c r="CE989" s="2"/>
      <c r="CF989" s="2"/>
      <c r="CG989" s="2"/>
      <c r="CH989" s="2"/>
      <c r="CI989" s="2"/>
      <c r="CJ989" s="2"/>
      <c r="CK989" s="2"/>
      <c r="CL989" s="2"/>
      <c r="CM989" s="2"/>
      <c r="CN989" s="2"/>
      <c r="CO989" s="2"/>
      <c r="CP989" s="2"/>
      <c r="CQ989" s="2"/>
      <c r="CR989" s="2"/>
      <c r="CS989" s="2"/>
      <c r="CT989" s="2"/>
      <c r="CU989" s="2"/>
      <c r="CV989" s="2"/>
      <c r="CW989" s="2"/>
      <c r="CX989" s="2"/>
      <c r="CY989" s="2"/>
      <c r="CZ989" s="2"/>
      <c r="DA989" s="2"/>
      <c r="DB989" s="2"/>
      <c r="DC989" s="2"/>
      <c r="DD989" s="2"/>
      <c r="DE989" s="2"/>
      <c r="DF989" s="2"/>
      <c r="DG989" s="2"/>
      <c r="DH989" s="2"/>
      <c r="DI989" s="2"/>
      <c r="DJ989" s="2"/>
      <c r="DK989" s="2"/>
      <c r="DL989" s="2"/>
      <c r="DM989" s="2"/>
      <c r="DN989" s="2"/>
      <c r="DO989" s="2"/>
      <c r="DP989" s="2"/>
      <c r="DQ989" s="2"/>
      <c r="DR989" s="2"/>
      <c r="DS989" s="2"/>
      <c r="DT989" s="2"/>
      <c r="DU989" s="2"/>
      <c r="DV989" s="2"/>
      <c r="DW989" s="2"/>
      <c r="DX989" s="2"/>
      <c r="DY989" s="2"/>
      <c r="DZ989" s="2"/>
      <c r="EA989" s="2"/>
      <c r="EB989" s="2"/>
      <c r="EC989" s="2"/>
      <c r="ED989" s="2"/>
      <c r="EE989" s="2"/>
      <c r="EF989" s="2"/>
      <c r="EG989" s="2"/>
      <c r="EH989" s="2"/>
      <c r="EI989" s="2"/>
      <c r="EJ989" s="2"/>
      <c r="EK989" s="2"/>
      <c r="EL989" s="2"/>
      <c r="EM989" s="2"/>
      <c r="EN989" s="2"/>
      <c r="EO989" s="2"/>
      <c r="EP989" s="2"/>
      <c r="EQ989" s="2"/>
      <c r="ER989" s="2"/>
      <c r="ES989" s="2"/>
      <c r="ET989" s="2"/>
      <c r="EU989" s="2"/>
      <c r="EV989" s="2"/>
      <c r="EW989" s="2"/>
      <c r="EX989" s="2"/>
      <c r="EY989" s="2"/>
      <c r="EZ989" s="2"/>
      <c r="FA989" s="2"/>
      <c r="FB989" s="2"/>
      <c r="FC989" s="2"/>
      <c r="FD989" s="2"/>
      <c r="FE989" s="2"/>
      <c r="FF989" s="2"/>
      <c r="FG989" s="2"/>
      <c r="FH989" s="2"/>
      <c r="FI989" s="2"/>
      <c r="FJ989" s="2"/>
      <c r="FK989" s="2"/>
      <c r="FL989" s="2"/>
      <c r="FM989" s="2"/>
      <c r="FN989" s="2"/>
      <c r="FO989" s="2"/>
      <c r="FP989" s="2"/>
      <c r="FQ989" s="2"/>
      <c r="FR989" s="2"/>
      <c r="FS989" s="2"/>
      <c r="FT989" s="2"/>
      <c r="FU989" s="2"/>
      <c r="FV989" s="2"/>
      <c r="FW989" s="2"/>
      <c r="FX989" s="2"/>
      <c r="FY989" s="2"/>
      <c r="FZ989" s="2"/>
      <c r="GA989" s="2"/>
      <c r="GB989" s="2"/>
      <c r="GC989" s="2"/>
      <c r="GD989" s="2"/>
      <c r="GE989" s="2"/>
      <c r="GF989" s="2"/>
      <c r="GG989" s="2"/>
      <c r="GH989" s="2"/>
      <c r="GI989" s="2"/>
      <c r="GJ989" s="2"/>
      <c r="GK989" s="2"/>
      <c r="GL989" s="2"/>
      <c r="GM989" s="2"/>
      <c r="GN989" s="2"/>
      <c r="GO989" s="2"/>
      <c r="GP989" s="2"/>
    </row>
    <row r="990" spans="6:198" s="1" customFormat="1" ht="12.75" customHeight="1">
      <c r="F990" s="449"/>
      <c r="G990" s="449"/>
      <c r="H990" s="455"/>
      <c r="I990" s="455"/>
      <c r="J990" s="455"/>
      <c r="K990" s="455"/>
      <c r="L990" s="455"/>
      <c r="M990" s="455"/>
      <c r="N990" s="455"/>
      <c r="O990" s="455"/>
      <c r="P990" s="455"/>
      <c r="Q990" s="455"/>
      <c r="R990" s="455"/>
      <c r="S990" s="455"/>
      <c r="T990" s="455"/>
      <c r="U990" s="455"/>
      <c r="V990" s="455"/>
      <c r="W990" s="455"/>
      <c r="X990" s="455"/>
      <c r="Y990" s="455"/>
      <c r="Z990" s="455"/>
      <c r="AA990" s="455"/>
      <c r="AB990" s="455"/>
      <c r="AC990" s="455"/>
      <c r="AD990" s="455"/>
      <c r="AE990" s="455"/>
      <c r="AF990" s="455"/>
      <c r="AG990" s="455"/>
      <c r="AH990" s="455"/>
      <c r="AI990" s="455"/>
      <c r="AJ990" s="455"/>
      <c r="AK990" s="455"/>
      <c r="AL990" s="455"/>
      <c r="AM990" s="455"/>
      <c r="AN990" s="455"/>
      <c r="AO990" s="455"/>
      <c r="AP990" s="455"/>
      <c r="AQ990" s="455"/>
      <c r="AR990" s="455"/>
      <c r="AS990" s="449"/>
      <c r="AT990" s="449"/>
      <c r="AU990" s="462"/>
      <c r="AV990" s="462"/>
      <c r="AW990" s="462"/>
      <c r="AX990" s="462"/>
      <c r="AY990" s="462"/>
      <c r="AZ990" s="462"/>
      <c r="BA990" s="462"/>
      <c r="BB990" s="462"/>
      <c r="BC990" s="462"/>
      <c r="BD990" s="462"/>
      <c r="BE990" s="462"/>
      <c r="BF990" s="462"/>
      <c r="BG990" s="462"/>
      <c r="BH990" s="449"/>
      <c r="BI990" s="404"/>
      <c r="BJ990" s="404"/>
      <c r="BK990" s="81"/>
      <c r="BR990" s="2"/>
      <c r="BS990" s="2"/>
      <c r="BT990" s="2"/>
      <c r="BU990" s="2"/>
      <c r="BV990" s="2"/>
      <c r="BW990" s="2"/>
      <c r="BX990" s="2"/>
      <c r="BY990" s="2"/>
      <c r="BZ990" s="2"/>
      <c r="CA990" s="2"/>
      <c r="CB990" s="2"/>
      <c r="CC990" s="2"/>
      <c r="CD990" s="2"/>
      <c r="CE990" s="2"/>
      <c r="CF990" s="2"/>
      <c r="CG990" s="2"/>
      <c r="CH990" s="2"/>
      <c r="CI990" s="2"/>
      <c r="CJ990" s="2"/>
      <c r="CK990" s="2"/>
      <c r="CL990" s="2"/>
      <c r="CM990" s="2"/>
      <c r="CN990" s="2"/>
      <c r="CO990" s="2"/>
      <c r="CP990" s="2"/>
      <c r="CQ990" s="2"/>
      <c r="CR990" s="2"/>
      <c r="CS990" s="2"/>
      <c r="CT990" s="2"/>
      <c r="CU990" s="2"/>
      <c r="CV990" s="2"/>
      <c r="CW990" s="2"/>
      <c r="CX990" s="2"/>
      <c r="CY990" s="2"/>
      <c r="CZ990" s="2"/>
      <c r="DA990" s="2"/>
      <c r="DB990" s="2"/>
      <c r="DC990" s="2"/>
      <c r="DD990" s="2"/>
      <c r="DE990" s="2"/>
      <c r="DF990" s="2"/>
      <c r="DG990" s="2"/>
      <c r="DH990" s="2"/>
      <c r="DI990" s="2"/>
      <c r="DJ990" s="2"/>
      <c r="DK990" s="2"/>
      <c r="DL990" s="2"/>
      <c r="DM990" s="2"/>
      <c r="DN990" s="2"/>
      <c r="DO990" s="2"/>
      <c r="DP990" s="2"/>
      <c r="DQ990" s="2"/>
      <c r="DR990" s="2"/>
      <c r="DS990" s="2"/>
      <c r="DT990" s="2"/>
      <c r="DU990" s="2"/>
      <c r="DV990" s="2"/>
      <c r="DW990" s="2"/>
      <c r="DX990" s="2"/>
      <c r="DY990" s="2"/>
      <c r="DZ990" s="2"/>
      <c r="EA990" s="2"/>
      <c r="EB990" s="2"/>
      <c r="EC990" s="2"/>
      <c r="ED990" s="2"/>
      <c r="EE990" s="2"/>
      <c r="EF990" s="2"/>
      <c r="EG990" s="2"/>
      <c r="EH990" s="2"/>
      <c r="EI990" s="2"/>
      <c r="EJ990" s="2"/>
      <c r="EK990" s="2"/>
      <c r="EL990" s="2"/>
      <c r="EM990" s="2"/>
      <c r="EN990" s="2"/>
      <c r="EO990" s="2"/>
      <c r="EP990" s="2"/>
      <c r="EQ990" s="2"/>
      <c r="ER990" s="2"/>
      <c r="ES990" s="2"/>
      <c r="ET990" s="2"/>
      <c r="EU990" s="2"/>
      <c r="EV990" s="2"/>
      <c r="EW990" s="2"/>
      <c r="EX990" s="2"/>
      <c r="EY990" s="2"/>
      <c r="EZ990" s="2"/>
      <c r="FA990" s="2"/>
      <c r="FB990" s="2"/>
      <c r="FC990" s="2"/>
      <c r="FD990" s="2"/>
      <c r="FE990" s="2"/>
      <c r="FF990" s="2"/>
      <c r="FG990" s="2"/>
      <c r="FH990" s="2"/>
      <c r="FI990" s="2"/>
      <c r="FJ990" s="2"/>
      <c r="FK990" s="2"/>
      <c r="FL990" s="2"/>
      <c r="FM990" s="2"/>
      <c r="FN990" s="2"/>
      <c r="FO990" s="2"/>
      <c r="FP990" s="2"/>
      <c r="FQ990" s="2"/>
      <c r="FR990" s="2"/>
      <c r="FS990" s="2"/>
      <c r="FT990" s="2"/>
      <c r="FU990" s="2"/>
      <c r="FV990" s="2"/>
      <c r="FW990" s="2"/>
      <c r="FX990" s="2"/>
      <c r="FY990" s="2"/>
      <c r="FZ990" s="2"/>
      <c r="GA990" s="2"/>
      <c r="GB990" s="2"/>
      <c r="GC990" s="2"/>
      <c r="GD990" s="2"/>
      <c r="GE990" s="2"/>
      <c r="GF990" s="2"/>
      <c r="GG990" s="2"/>
      <c r="GH990" s="2"/>
      <c r="GI990" s="2"/>
      <c r="GJ990" s="2"/>
      <c r="GK990" s="2"/>
      <c r="GL990" s="2"/>
      <c r="GM990" s="2"/>
      <c r="GN990" s="2"/>
      <c r="GO990" s="2"/>
      <c r="GP990" s="2"/>
    </row>
    <row r="991" spans="6:198" s="1" customFormat="1" ht="12.75" customHeight="1">
      <c r="F991" s="449"/>
      <c r="G991" s="449"/>
      <c r="H991" s="455"/>
      <c r="I991" s="455"/>
      <c r="J991" s="455"/>
      <c r="K991" s="455"/>
      <c r="L991" s="455"/>
      <c r="M991" s="455"/>
      <c r="N991" s="455"/>
      <c r="O991" s="455"/>
      <c r="P991" s="455"/>
      <c r="Q991" s="455"/>
      <c r="R991" s="455"/>
      <c r="S991" s="455"/>
      <c r="T991" s="455"/>
      <c r="U991" s="455"/>
      <c r="V991" s="455"/>
      <c r="W991" s="455"/>
      <c r="X991" s="455"/>
      <c r="Y991" s="455"/>
      <c r="Z991" s="455"/>
      <c r="AA991" s="455"/>
      <c r="AB991" s="455"/>
      <c r="AC991" s="455"/>
      <c r="AD991" s="455"/>
      <c r="AE991" s="455"/>
      <c r="AF991" s="455"/>
      <c r="AG991" s="455"/>
      <c r="AH991" s="455"/>
      <c r="AI991" s="455"/>
      <c r="AJ991" s="455"/>
      <c r="AK991" s="455"/>
      <c r="AL991" s="455"/>
      <c r="AM991" s="455"/>
      <c r="AN991" s="455"/>
      <c r="AO991" s="455"/>
      <c r="AP991" s="455"/>
      <c r="AQ991" s="455"/>
      <c r="AR991" s="455"/>
      <c r="AS991" s="449"/>
      <c r="AT991" s="449"/>
      <c r="AU991" s="462"/>
      <c r="AV991" s="462"/>
      <c r="AW991" s="462"/>
      <c r="AX991" s="462"/>
      <c r="AY991" s="462"/>
      <c r="AZ991" s="462"/>
      <c r="BA991" s="462"/>
      <c r="BB991" s="462"/>
      <c r="BC991" s="462"/>
      <c r="BD991" s="462"/>
      <c r="BE991" s="462"/>
      <c r="BF991" s="462"/>
      <c r="BG991" s="462"/>
      <c r="BH991" s="449"/>
      <c r="BI991" s="404"/>
      <c r="BJ991" s="404"/>
      <c r="BK991" s="81"/>
      <c r="BR991" s="2"/>
      <c r="BS991" s="2"/>
      <c r="BT991" s="2"/>
      <c r="BU991" s="2"/>
      <c r="BV991" s="2"/>
      <c r="BW991" s="2"/>
      <c r="BX991" s="2"/>
      <c r="BY991" s="2"/>
      <c r="BZ991" s="2"/>
      <c r="CA991" s="2"/>
      <c r="CB991" s="2"/>
      <c r="CC991" s="2"/>
      <c r="CD991" s="2"/>
      <c r="CE991" s="2"/>
      <c r="CF991" s="2"/>
      <c r="CG991" s="2"/>
      <c r="CH991" s="2"/>
      <c r="CI991" s="2"/>
      <c r="CJ991" s="2"/>
      <c r="CK991" s="2"/>
      <c r="CL991" s="2"/>
      <c r="CM991" s="2"/>
      <c r="CN991" s="2"/>
      <c r="CO991" s="2"/>
      <c r="CP991" s="2"/>
      <c r="CQ991" s="2"/>
      <c r="CR991" s="2"/>
      <c r="CS991" s="2"/>
      <c r="CT991" s="2"/>
      <c r="CU991" s="2"/>
      <c r="CV991" s="2"/>
      <c r="CW991" s="2"/>
      <c r="CX991" s="2"/>
      <c r="CY991" s="2"/>
      <c r="CZ991" s="2"/>
      <c r="DA991" s="2"/>
      <c r="DB991" s="2"/>
      <c r="DC991" s="2"/>
      <c r="DD991" s="2"/>
      <c r="DE991" s="2"/>
      <c r="DF991" s="2"/>
      <c r="DG991" s="2"/>
      <c r="DH991" s="2"/>
      <c r="DI991" s="2"/>
      <c r="DJ991" s="2"/>
      <c r="DK991" s="2"/>
      <c r="DL991" s="2"/>
      <c r="DM991" s="2"/>
      <c r="DN991" s="2"/>
      <c r="DO991" s="2"/>
      <c r="DP991" s="2"/>
      <c r="DQ991" s="2"/>
      <c r="DR991" s="2"/>
      <c r="DS991" s="2"/>
      <c r="DT991" s="2"/>
      <c r="DU991" s="2"/>
      <c r="DV991" s="2"/>
      <c r="DW991" s="2"/>
      <c r="DX991" s="2"/>
      <c r="DY991" s="2"/>
      <c r="DZ991" s="2"/>
      <c r="EA991" s="2"/>
      <c r="EB991" s="2"/>
      <c r="EC991" s="2"/>
      <c r="ED991" s="2"/>
      <c r="EE991" s="2"/>
      <c r="EF991" s="2"/>
      <c r="EG991" s="2"/>
      <c r="EH991" s="2"/>
      <c r="EI991" s="2"/>
      <c r="EJ991" s="2"/>
      <c r="EK991" s="2"/>
      <c r="EL991" s="2"/>
      <c r="EM991" s="2"/>
      <c r="EN991" s="2"/>
      <c r="EO991" s="2"/>
      <c r="EP991" s="2"/>
      <c r="EQ991" s="2"/>
      <c r="ER991" s="2"/>
      <c r="ES991" s="2"/>
      <c r="ET991" s="2"/>
      <c r="EU991" s="2"/>
      <c r="EV991" s="2"/>
      <c r="EW991" s="2"/>
      <c r="EX991" s="2"/>
      <c r="EY991" s="2"/>
      <c r="EZ991" s="2"/>
      <c r="FA991" s="2"/>
      <c r="FB991" s="2"/>
      <c r="FC991" s="2"/>
      <c r="FD991" s="2"/>
      <c r="FE991" s="2"/>
      <c r="FF991" s="2"/>
      <c r="FG991" s="2"/>
      <c r="FH991" s="2"/>
      <c r="FI991" s="2"/>
      <c r="FJ991" s="2"/>
      <c r="FK991" s="2"/>
      <c r="FL991" s="2"/>
      <c r="FM991" s="2"/>
      <c r="FN991" s="2"/>
      <c r="FO991" s="2"/>
      <c r="FP991" s="2"/>
      <c r="FQ991" s="2"/>
      <c r="FR991" s="2"/>
      <c r="FS991" s="2"/>
      <c r="FT991" s="2"/>
      <c r="FU991" s="2"/>
      <c r="FV991" s="2"/>
      <c r="FW991" s="2"/>
      <c r="FX991" s="2"/>
      <c r="FY991" s="2"/>
      <c r="FZ991" s="2"/>
      <c r="GA991" s="2"/>
      <c r="GB991" s="2"/>
      <c r="GC991" s="2"/>
      <c r="GD991" s="2"/>
      <c r="GE991" s="2"/>
      <c r="GF991" s="2"/>
      <c r="GG991" s="2"/>
      <c r="GH991" s="2"/>
      <c r="GI991" s="2"/>
      <c r="GJ991" s="2"/>
      <c r="GK991" s="2"/>
      <c r="GL991" s="2"/>
      <c r="GM991" s="2"/>
      <c r="GN991" s="2"/>
      <c r="GO991" s="2"/>
      <c r="GP991" s="2"/>
    </row>
    <row r="992" spans="6:198" s="1" customFormat="1" ht="12.75" customHeight="1">
      <c r="F992" s="449"/>
      <c r="G992" s="449"/>
      <c r="H992" s="301"/>
      <c r="I992" s="301"/>
      <c r="J992" s="301"/>
      <c r="K992" s="301"/>
      <c r="L992" s="301"/>
      <c r="M992" s="301"/>
      <c r="N992" s="301"/>
      <c r="O992" s="301"/>
      <c r="P992" s="301"/>
      <c r="Q992" s="301"/>
      <c r="R992" s="301"/>
      <c r="S992" s="301"/>
      <c r="T992" s="301"/>
      <c r="U992" s="301"/>
      <c r="V992" s="301"/>
      <c r="W992" s="301"/>
      <c r="X992" s="301"/>
      <c r="Y992" s="301"/>
      <c r="Z992" s="301"/>
      <c r="AA992" s="301"/>
      <c r="AB992" s="301"/>
      <c r="AC992" s="301"/>
      <c r="AD992" s="301"/>
      <c r="AE992" s="301"/>
      <c r="AF992" s="301"/>
      <c r="AG992" s="301"/>
      <c r="AH992" s="301"/>
      <c r="AI992" s="301"/>
      <c r="AJ992" s="301"/>
      <c r="AK992" s="301"/>
      <c r="AL992" s="301"/>
      <c r="AM992" s="301"/>
      <c r="AN992" s="301"/>
      <c r="AO992" s="301"/>
      <c r="AP992" s="301"/>
      <c r="AQ992" s="301"/>
      <c r="AR992" s="301"/>
      <c r="AS992" s="466"/>
      <c r="AT992" s="466"/>
      <c r="AU992" s="462"/>
      <c r="AV992" s="462"/>
      <c r="AW992" s="462"/>
      <c r="AX992" s="462"/>
      <c r="AY992" s="462"/>
      <c r="AZ992" s="462"/>
      <c r="BA992" s="462"/>
      <c r="BB992" s="462"/>
      <c r="BC992" s="462"/>
      <c r="BD992" s="462"/>
      <c r="BE992" s="462"/>
      <c r="BF992" s="462"/>
      <c r="BG992" s="462"/>
      <c r="BH992" s="449"/>
      <c r="BI992" s="404"/>
      <c r="BJ992" s="404"/>
      <c r="BK992" s="81"/>
      <c r="BR992" s="2"/>
      <c r="BS992" s="2"/>
      <c r="BT992" s="2"/>
      <c r="BU992" s="2"/>
      <c r="BV992" s="2"/>
      <c r="BW992" s="2"/>
      <c r="BX992" s="2"/>
      <c r="BY992" s="2"/>
      <c r="BZ992" s="2"/>
      <c r="CA992" s="2"/>
      <c r="CB992" s="2"/>
      <c r="CC992" s="2"/>
      <c r="CD992" s="2"/>
      <c r="CE992" s="2"/>
      <c r="CF992" s="2"/>
      <c r="CG992" s="2"/>
      <c r="CH992" s="2"/>
      <c r="CI992" s="2"/>
      <c r="CJ992" s="2"/>
      <c r="CK992" s="2"/>
      <c r="CL992" s="2"/>
      <c r="CM992" s="2"/>
      <c r="CN992" s="2"/>
      <c r="CO992" s="2"/>
      <c r="CP992" s="2"/>
      <c r="CQ992" s="2"/>
      <c r="CR992" s="2"/>
      <c r="CS992" s="2"/>
      <c r="CT992" s="2"/>
      <c r="CU992" s="2"/>
      <c r="CV992" s="2"/>
      <c r="CW992" s="2"/>
      <c r="CX992" s="2"/>
      <c r="CY992" s="2"/>
      <c r="CZ992" s="2"/>
      <c r="DA992" s="2"/>
      <c r="DB992" s="2"/>
      <c r="DC992" s="2"/>
      <c r="DD992" s="2"/>
      <c r="DE992" s="2"/>
      <c r="DF992" s="2"/>
      <c r="DG992" s="2"/>
      <c r="DH992" s="2"/>
      <c r="DI992" s="2"/>
      <c r="DJ992" s="2"/>
      <c r="DK992" s="2"/>
      <c r="DL992" s="2"/>
      <c r="DM992" s="2"/>
      <c r="DN992" s="2"/>
      <c r="DO992" s="2"/>
      <c r="DP992" s="2"/>
      <c r="DQ992" s="2"/>
      <c r="DR992" s="2"/>
      <c r="DS992" s="2"/>
      <c r="DT992" s="2"/>
      <c r="DU992" s="2"/>
      <c r="DV992" s="2"/>
      <c r="DW992" s="2"/>
      <c r="DX992" s="2"/>
      <c r="DY992" s="2"/>
      <c r="DZ992" s="2"/>
      <c r="EA992" s="2"/>
      <c r="EB992" s="2"/>
      <c r="EC992" s="2"/>
      <c r="ED992" s="2"/>
      <c r="EE992" s="2"/>
      <c r="EF992" s="2"/>
      <c r="EG992" s="2"/>
      <c r="EH992" s="2"/>
      <c r="EI992" s="2"/>
      <c r="EJ992" s="2"/>
      <c r="EK992" s="2"/>
      <c r="EL992" s="2"/>
      <c r="EM992" s="2"/>
      <c r="EN992" s="2"/>
      <c r="EO992" s="2"/>
      <c r="EP992" s="2"/>
      <c r="EQ992" s="2"/>
      <c r="ER992" s="2"/>
      <c r="ES992" s="2"/>
      <c r="ET992" s="2"/>
      <c r="EU992" s="2"/>
      <c r="EV992" s="2"/>
      <c r="EW992" s="2"/>
      <c r="EX992" s="2"/>
      <c r="EY992" s="2"/>
      <c r="EZ992" s="2"/>
      <c r="FA992" s="2"/>
      <c r="FB992" s="2"/>
      <c r="FC992" s="2"/>
      <c r="FD992" s="2"/>
      <c r="FE992" s="2"/>
      <c r="FF992" s="2"/>
      <c r="FG992" s="2"/>
      <c r="FH992" s="2"/>
      <c r="FI992" s="2"/>
      <c r="FJ992" s="2"/>
      <c r="FK992" s="2"/>
      <c r="FL992" s="2"/>
      <c r="FM992" s="2"/>
      <c r="FN992" s="2"/>
      <c r="FO992" s="2"/>
      <c r="FP992" s="2"/>
      <c r="FQ992" s="2"/>
      <c r="FR992" s="2"/>
      <c r="FS992" s="2"/>
      <c r="FT992" s="2"/>
      <c r="FU992" s="2"/>
      <c r="FV992" s="2"/>
      <c r="FW992" s="2"/>
      <c r="FX992" s="2"/>
      <c r="FY992" s="2"/>
      <c r="FZ992" s="2"/>
      <c r="GA992" s="2"/>
      <c r="GB992" s="2"/>
      <c r="GC992" s="2"/>
      <c r="GD992" s="2"/>
      <c r="GE992" s="2"/>
      <c r="GF992" s="2"/>
      <c r="GG992" s="2"/>
      <c r="GH992" s="2"/>
      <c r="GI992" s="2"/>
      <c r="GJ992" s="2"/>
      <c r="GK992" s="2"/>
      <c r="GL992" s="2"/>
      <c r="GM992" s="2"/>
      <c r="GN992" s="2"/>
      <c r="GO992" s="2"/>
      <c r="GP992" s="2"/>
    </row>
    <row r="993" spans="6:198" s="1" customFormat="1" ht="12.75" customHeight="1">
      <c r="F993" s="449"/>
      <c r="G993" s="449"/>
      <c r="H993" s="406" t="s">
        <v>426</v>
      </c>
      <c r="I993" s="417"/>
      <c r="J993" s="417"/>
      <c r="K993" s="417"/>
      <c r="L993" s="417"/>
      <c r="M993" s="417"/>
      <c r="N993" s="417"/>
      <c r="O993" s="417"/>
      <c r="P993" s="417"/>
      <c r="Q993" s="417"/>
      <c r="R993" s="460"/>
      <c r="S993" s="460"/>
      <c r="T993" s="460"/>
      <c r="U993" s="460"/>
      <c r="V993" s="460"/>
      <c r="W993" s="458"/>
      <c r="X993" s="417"/>
      <c r="Y993" s="459"/>
      <c r="Z993" s="417"/>
      <c r="AA993" s="417"/>
      <c r="AB993" s="417"/>
      <c r="AC993" s="417"/>
      <c r="AD993" s="417"/>
      <c r="AE993" s="417"/>
      <c r="AF993" s="417"/>
      <c r="AG993" s="417"/>
      <c r="AH993" s="417"/>
      <c r="AI993" s="417"/>
      <c r="AJ993" s="417"/>
      <c r="AK993" s="417"/>
      <c r="AL993" s="417"/>
      <c r="AM993" s="417"/>
      <c r="AN993" s="417"/>
      <c r="AO993" s="417"/>
      <c r="AP993" s="450"/>
      <c r="AQ993" s="417"/>
      <c r="AR993" s="417"/>
      <c r="AS993" s="417"/>
      <c r="AT993" s="417"/>
      <c r="AU993" s="422"/>
      <c r="AV993" s="422"/>
      <c r="AW993" s="422"/>
      <c r="AX993" s="422"/>
      <c r="AY993" s="422"/>
      <c r="AZ993" s="422"/>
      <c r="BA993" s="422"/>
      <c r="BB993" s="422"/>
      <c r="BC993" s="422"/>
      <c r="BD993" s="422"/>
      <c r="BE993" s="422"/>
      <c r="BF993" s="422"/>
      <c r="BG993" s="422"/>
      <c r="BH993" s="449"/>
      <c r="BI993" s="404"/>
      <c r="BJ993" s="404"/>
      <c r="BK993" s="81"/>
      <c r="BR993" s="2"/>
      <c r="BS993" s="2"/>
      <c r="BT993" s="2"/>
      <c r="BU993" s="2"/>
      <c r="BV993" s="2"/>
      <c r="BW993" s="2"/>
      <c r="BX993" s="2"/>
      <c r="BY993" s="2"/>
      <c r="BZ993" s="2"/>
      <c r="CA993" s="2"/>
      <c r="CB993" s="2"/>
      <c r="CC993" s="2"/>
      <c r="CD993" s="2"/>
      <c r="CE993" s="2"/>
      <c r="CF993" s="2"/>
      <c r="CG993" s="2"/>
      <c r="CH993" s="2"/>
      <c r="CI993" s="2"/>
      <c r="CJ993" s="2"/>
      <c r="CK993" s="2"/>
      <c r="CL993" s="2"/>
      <c r="CM993" s="2"/>
      <c r="CN993" s="2"/>
      <c r="CO993" s="2"/>
      <c r="CP993" s="2"/>
      <c r="CQ993" s="2"/>
      <c r="CR993" s="2"/>
      <c r="CS993" s="2"/>
      <c r="CT993" s="2"/>
      <c r="CU993" s="2"/>
      <c r="CV993" s="2"/>
      <c r="CW993" s="2"/>
      <c r="CX993" s="2"/>
      <c r="CY993" s="2"/>
      <c r="CZ993" s="2"/>
      <c r="DA993" s="2"/>
      <c r="DB993" s="2"/>
      <c r="DC993" s="2"/>
      <c r="DD993" s="2"/>
      <c r="DE993" s="2"/>
      <c r="DF993" s="2"/>
      <c r="DG993" s="2"/>
      <c r="DH993" s="2"/>
      <c r="DI993" s="2"/>
      <c r="DJ993" s="2"/>
      <c r="DK993" s="2"/>
      <c r="DL993" s="2"/>
      <c r="DM993" s="2"/>
      <c r="DN993" s="2"/>
      <c r="DO993" s="2"/>
      <c r="DP993" s="2"/>
      <c r="DQ993" s="2"/>
      <c r="DR993" s="2"/>
      <c r="DS993" s="2"/>
      <c r="DT993" s="2"/>
      <c r="DU993" s="2"/>
      <c r="DV993" s="2"/>
      <c r="DW993" s="2"/>
      <c r="DX993" s="2"/>
      <c r="DY993" s="2"/>
      <c r="DZ993" s="2"/>
      <c r="EA993" s="2"/>
      <c r="EB993" s="2"/>
      <c r="EC993" s="2"/>
      <c r="ED993" s="2"/>
      <c r="EE993" s="2"/>
      <c r="EF993" s="2"/>
      <c r="EG993" s="2"/>
      <c r="EH993" s="2"/>
      <c r="EI993" s="2"/>
      <c r="EJ993" s="2"/>
      <c r="EK993" s="2"/>
      <c r="EL993" s="2"/>
      <c r="EM993" s="2"/>
      <c r="EN993" s="2"/>
      <c r="EO993" s="2"/>
      <c r="EP993" s="2"/>
      <c r="EQ993" s="2"/>
      <c r="ER993" s="2"/>
      <c r="ES993" s="2"/>
      <c r="ET993" s="2"/>
      <c r="EU993" s="2"/>
      <c r="EV993" s="2"/>
      <c r="EW993" s="2"/>
      <c r="EX993" s="2"/>
      <c r="EY993" s="2"/>
      <c r="EZ993" s="2"/>
      <c r="FA993" s="2"/>
      <c r="FB993" s="2"/>
      <c r="FC993" s="2"/>
      <c r="FD993" s="2"/>
      <c r="FE993" s="2"/>
      <c r="FF993" s="2"/>
      <c r="FG993" s="2"/>
      <c r="FH993" s="2"/>
      <c r="FI993" s="2"/>
      <c r="FJ993" s="2"/>
      <c r="FK993" s="2"/>
      <c r="FL993" s="2"/>
      <c r="FM993" s="2"/>
      <c r="FN993" s="2"/>
      <c r="FO993" s="2"/>
      <c r="FP993" s="2"/>
      <c r="FQ993" s="2"/>
      <c r="FR993" s="2"/>
      <c r="FS993" s="2"/>
      <c r="FT993" s="2"/>
      <c r="FU993" s="2"/>
      <c r="FV993" s="2"/>
      <c r="FW993" s="2"/>
      <c r="FX993" s="2"/>
      <c r="FY993" s="2"/>
      <c r="FZ993" s="2"/>
      <c r="GA993" s="2"/>
      <c r="GB993" s="2"/>
      <c r="GC993" s="2"/>
      <c r="GD993" s="2"/>
      <c r="GE993" s="2"/>
      <c r="GF993" s="2"/>
      <c r="GG993" s="2"/>
      <c r="GH993" s="2"/>
      <c r="GI993" s="2"/>
      <c r="GJ993" s="2"/>
      <c r="GK993" s="2"/>
      <c r="GL993" s="2"/>
      <c r="GM993" s="2"/>
      <c r="GN993" s="2"/>
      <c r="GO993" s="2"/>
      <c r="GP993" s="2"/>
    </row>
    <row r="994" spans="6:198" s="1" customFormat="1" ht="12.75" customHeight="1">
      <c r="F994" s="449"/>
      <c r="G994" s="449"/>
      <c r="H994" s="417"/>
      <c r="I994" s="417"/>
      <c r="J994" s="417"/>
      <c r="K994" s="417"/>
      <c r="L994" s="417"/>
      <c r="M994" s="417"/>
      <c r="N994" s="417"/>
      <c r="O994" s="417"/>
      <c r="P994" s="417"/>
      <c r="Q994" s="417"/>
      <c r="R994" s="460"/>
      <c r="S994" s="460"/>
      <c r="T994" s="460"/>
      <c r="U994" s="460"/>
      <c r="V994" s="460"/>
      <c r="W994" s="458"/>
      <c r="X994" s="417"/>
      <c r="Y994" s="459"/>
      <c r="Z994" s="417"/>
      <c r="AA994" s="417"/>
      <c r="AB994" s="417"/>
      <c r="AC994" s="417"/>
      <c r="AD994" s="417"/>
      <c r="AE994" s="417"/>
      <c r="AF994" s="417"/>
      <c r="AG994" s="417"/>
      <c r="AH994" s="417"/>
      <c r="AI994" s="417"/>
      <c r="AJ994" s="417"/>
      <c r="AK994" s="417"/>
      <c r="AL994" s="417"/>
      <c r="AM994" s="417"/>
      <c r="AN994" s="417"/>
      <c r="AO994" s="417"/>
      <c r="AP994" s="417"/>
      <c r="AQ994" s="417"/>
      <c r="AR994" s="417"/>
      <c r="AS994" s="417"/>
      <c r="AT994" s="417"/>
      <c r="AU994" s="829"/>
      <c r="AV994" s="829"/>
      <c r="AW994" s="829"/>
      <c r="AX994" s="829"/>
      <c r="AY994" s="829"/>
      <c r="AZ994" s="829"/>
      <c r="BA994" s="461"/>
      <c r="BB994" s="829"/>
      <c r="BC994" s="829"/>
      <c r="BD994" s="829"/>
      <c r="BE994" s="829"/>
      <c r="BF994" s="829"/>
      <c r="BG994" s="829"/>
      <c r="BH994" s="449"/>
      <c r="BI994" s="449"/>
      <c r="BJ994" s="449"/>
      <c r="BK994" s="81"/>
      <c r="BR994" s="2"/>
      <c r="BS994" s="2"/>
      <c r="BT994" s="2"/>
      <c r="BU994" s="2"/>
      <c r="BV994" s="2"/>
      <c r="BW994" s="2"/>
      <c r="BX994" s="2"/>
      <c r="BY994" s="2"/>
      <c r="BZ994" s="2"/>
      <c r="CA994" s="2"/>
      <c r="CB994" s="2"/>
      <c r="CC994" s="2"/>
      <c r="CD994" s="2"/>
      <c r="CE994" s="2"/>
      <c r="CF994" s="2"/>
      <c r="CG994" s="2"/>
      <c r="CH994" s="2"/>
      <c r="CI994" s="2"/>
      <c r="CJ994" s="2"/>
      <c r="CK994" s="2"/>
      <c r="CL994" s="2"/>
      <c r="CM994" s="2"/>
      <c r="CN994" s="2"/>
      <c r="CO994" s="2"/>
      <c r="CP994" s="2"/>
      <c r="CQ994" s="2"/>
      <c r="CR994" s="2"/>
      <c r="CS994" s="2"/>
      <c r="CT994" s="2"/>
      <c r="CU994" s="2"/>
      <c r="CV994" s="2"/>
      <c r="CW994" s="2"/>
      <c r="CX994" s="2"/>
      <c r="CY994" s="2"/>
      <c r="CZ994" s="2"/>
      <c r="DA994" s="2"/>
      <c r="DB994" s="2"/>
      <c r="DC994" s="2"/>
      <c r="DD994" s="2"/>
      <c r="DE994" s="2"/>
      <c r="DF994" s="2"/>
      <c r="DG994" s="2"/>
      <c r="DH994" s="2"/>
      <c r="DI994" s="2"/>
      <c r="DJ994" s="2"/>
      <c r="DK994" s="2"/>
      <c r="DL994" s="2"/>
      <c r="DM994" s="2"/>
      <c r="DN994" s="2"/>
      <c r="DO994" s="2"/>
      <c r="DP994" s="2"/>
      <c r="DQ994" s="2"/>
      <c r="DR994" s="2"/>
      <c r="DS994" s="2"/>
      <c r="DT994" s="2"/>
      <c r="DU994" s="2"/>
      <c r="DV994" s="2"/>
      <c r="DW994" s="2"/>
      <c r="DX994" s="2"/>
      <c r="DY994" s="2"/>
      <c r="DZ994" s="2"/>
      <c r="EA994" s="2"/>
      <c r="EB994" s="2"/>
      <c r="EC994" s="2"/>
      <c r="ED994" s="2"/>
      <c r="EE994" s="2"/>
      <c r="EF994" s="2"/>
      <c r="EG994" s="2"/>
      <c r="EH994" s="2"/>
      <c r="EI994" s="2"/>
      <c r="EJ994" s="2"/>
      <c r="EK994" s="2"/>
      <c r="EL994" s="2"/>
      <c r="EM994" s="2"/>
      <c r="EN994" s="2"/>
      <c r="EO994" s="2"/>
      <c r="EP994" s="2"/>
      <c r="EQ994" s="2"/>
      <c r="ER994" s="2"/>
      <c r="ES994" s="2"/>
      <c r="ET994" s="2"/>
      <c r="EU994" s="2"/>
      <c r="EV994" s="2"/>
      <c r="EW994" s="2"/>
      <c r="EX994" s="2"/>
      <c r="EY994" s="2"/>
      <c r="EZ994" s="2"/>
      <c r="FA994" s="2"/>
      <c r="FB994" s="2"/>
      <c r="FC994" s="2"/>
      <c r="FD994" s="2"/>
      <c r="FE994" s="2"/>
      <c r="FF994" s="2"/>
      <c r="FG994" s="2"/>
      <c r="FH994" s="2"/>
      <c r="FI994" s="2"/>
      <c r="FJ994" s="2"/>
      <c r="FK994" s="2"/>
      <c r="FL994" s="2"/>
      <c r="FM994" s="2"/>
      <c r="FN994" s="2"/>
      <c r="FO994" s="2"/>
      <c r="FP994" s="2"/>
      <c r="FQ994" s="2"/>
      <c r="FR994" s="2"/>
      <c r="FS994" s="2"/>
      <c r="FT994" s="2"/>
      <c r="FU994" s="2"/>
      <c r="FV994" s="2"/>
      <c r="FW994" s="2"/>
      <c r="FX994" s="2"/>
      <c r="FY994" s="2"/>
      <c r="FZ994" s="2"/>
      <c r="GA994" s="2"/>
      <c r="GB994" s="2"/>
      <c r="GC994" s="2"/>
      <c r="GD994" s="2"/>
      <c r="GE994" s="2"/>
      <c r="GF994" s="2"/>
      <c r="GG994" s="2"/>
      <c r="GH994" s="2"/>
      <c r="GI994" s="2"/>
      <c r="GJ994" s="2"/>
      <c r="GK994" s="2"/>
      <c r="GL994" s="2"/>
      <c r="GM994" s="2"/>
      <c r="GN994" s="2"/>
      <c r="GO994" s="2"/>
      <c r="GP994" s="2"/>
    </row>
    <row r="995" spans="6:198" s="1" customFormat="1" ht="12.75" customHeight="1">
      <c r="F995" s="449"/>
      <c r="G995" s="449"/>
      <c r="H995" s="826" t="s">
        <v>425</v>
      </c>
      <c r="I995" s="826"/>
      <c r="J995" s="826"/>
      <c r="K995" s="826"/>
      <c r="L995" s="826"/>
      <c r="M995" s="826"/>
      <c r="N995" s="826"/>
      <c r="O995" s="826"/>
      <c r="P995" s="826"/>
      <c r="Q995" s="826"/>
      <c r="R995" s="826"/>
      <c r="S995" s="826"/>
      <c r="T995" s="826"/>
      <c r="U995" s="826"/>
      <c r="V995" s="826"/>
      <c r="W995" s="826"/>
      <c r="X995" s="826"/>
      <c r="Y995" s="826"/>
      <c r="Z995" s="826"/>
      <c r="AA995" s="826"/>
      <c r="AB995" s="826"/>
      <c r="AC995" s="826"/>
      <c r="AD995" s="826"/>
      <c r="AE995" s="826"/>
      <c r="AF995" s="826"/>
      <c r="AG995" s="826"/>
      <c r="AH995" s="826"/>
      <c r="AI995" s="826"/>
      <c r="AJ995" s="826"/>
      <c r="AK995" s="826"/>
      <c r="AL995" s="826"/>
      <c r="AM995" s="826"/>
      <c r="AN995" s="826"/>
      <c r="AO995" s="826"/>
      <c r="AP995" s="826"/>
      <c r="AQ995" s="826"/>
      <c r="AR995" s="826"/>
      <c r="AS995" s="826"/>
      <c r="AT995" s="417"/>
      <c r="AU995" s="462"/>
      <c r="AV995" s="462"/>
      <c r="AW995" s="462"/>
      <c r="AX995" s="462"/>
      <c r="AY995" s="462"/>
      <c r="AZ995" s="462"/>
      <c r="BA995" s="462"/>
      <c r="BB995" s="462"/>
      <c r="BC995" s="462"/>
      <c r="BD995" s="462"/>
      <c r="BE995" s="462"/>
      <c r="BF995" s="462"/>
      <c r="BG995" s="462"/>
      <c r="BH995" s="449"/>
      <c r="BI995" s="449"/>
      <c r="BJ995" s="449"/>
      <c r="BK995" s="81"/>
      <c r="BR995" s="2"/>
      <c r="BS995" s="2"/>
      <c r="BT995" s="2"/>
      <c r="BU995" s="2"/>
      <c r="BV995" s="2"/>
      <c r="BW995" s="2"/>
      <c r="BX995" s="2"/>
      <c r="BY995" s="2"/>
      <c r="BZ995" s="2"/>
      <c r="CA995" s="2"/>
      <c r="CB995" s="2"/>
      <c r="CC995" s="2"/>
      <c r="CD995" s="2"/>
      <c r="CE995" s="2"/>
      <c r="CF995" s="2"/>
      <c r="CG995" s="2"/>
      <c r="CH995" s="2"/>
      <c r="CI995" s="2"/>
      <c r="CJ995" s="2"/>
      <c r="CK995" s="2"/>
      <c r="CL995" s="2"/>
      <c r="CM995" s="2"/>
      <c r="CN995" s="2"/>
      <c r="CO995" s="2"/>
      <c r="CP995" s="2"/>
      <c r="CQ995" s="2"/>
      <c r="CR995" s="2"/>
      <c r="CS995" s="2"/>
      <c r="CT995" s="2"/>
      <c r="CU995" s="2"/>
      <c r="CV995" s="2"/>
      <c r="CW995" s="2"/>
      <c r="CX995" s="2"/>
      <c r="CY995" s="2"/>
      <c r="CZ995" s="2"/>
      <c r="DA995" s="2"/>
      <c r="DB995" s="2"/>
      <c r="DC995" s="2"/>
      <c r="DD995" s="2"/>
      <c r="DE995" s="2"/>
      <c r="DF995" s="2"/>
      <c r="DG995" s="2"/>
      <c r="DH995" s="2"/>
      <c r="DI995" s="2"/>
      <c r="DJ995" s="2"/>
      <c r="DK995" s="2"/>
      <c r="DL995" s="2"/>
      <c r="DM995" s="2"/>
      <c r="DN995" s="2"/>
      <c r="DO995" s="2"/>
      <c r="DP995" s="2"/>
      <c r="DQ995" s="2"/>
      <c r="DR995" s="2"/>
      <c r="DS995" s="2"/>
      <c r="DT995" s="2"/>
      <c r="DU995" s="2"/>
      <c r="DV995" s="2"/>
      <c r="DW995" s="2"/>
      <c r="DX995" s="2"/>
      <c r="DY995" s="2"/>
      <c r="DZ995" s="2"/>
      <c r="EA995" s="2"/>
      <c r="EB995" s="2"/>
      <c r="EC995" s="2"/>
      <c r="ED995" s="2"/>
      <c r="EE995" s="2"/>
      <c r="EF995" s="2"/>
      <c r="EG995" s="2"/>
      <c r="EH995" s="2"/>
      <c r="EI995" s="2"/>
      <c r="EJ995" s="2"/>
      <c r="EK995" s="2"/>
      <c r="EL995" s="2"/>
      <c r="EM995" s="2"/>
      <c r="EN995" s="2"/>
      <c r="EO995" s="2"/>
      <c r="EP995" s="2"/>
      <c r="EQ995" s="2"/>
      <c r="ER995" s="2"/>
      <c r="ES995" s="2"/>
      <c r="ET995" s="2"/>
      <c r="EU995" s="2"/>
      <c r="EV995" s="2"/>
      <c r="EW995" s="2"/>
      <c r="EX995" s="2"/>
      <c r="EY995" s="2"/>
      <c r="EZ995" s="2"/>
      <c r="FA995" s="2"/>
      <c r="FB995" s="2"/>
      <c r="FC995" s="2"/>
      <c r="FD995" s="2"/>
      <c r="FE995" s="2"/>
      <c r="FF995" s="2"/>
      <c r="FG995" s="2"/>
      <c r="FH995" s="2"/>
      <c r="FI995" s="2"/>
      <c r="FJ995" s="2"/>
      <c r="FK995" s="2"/>
      <c r="FL995" s="2"/>
      <c r="FM995" s="2"/>
      <c r="FN995" s="2"/>
      <c r="FO995" s="2"/>
      <c r="FP995" s="2"/>
      <c r="FQ995" s="2"/>
      <c r="FR995" s="2"/>
      <c r="FS995" s="2"/>
      <c r="FT995" s="2"/>
      <c r="FU995" s="2"/>
      <c r="FV995" s="2"/>
      <c r="FW995" s="2"/>
      <c r="FX995" s="2"/>
      <c r="FY995" s="2"/>
      <c r="FZ995" s="2"/>
      <c r="GA995" s="2"/>
      <c r="GB995" s="2"/>
      <c r="GC995" s="2"/>
      <c r="GD995" s="2"/>
      <c r="GE995" s="2"/>
      <c r="GF995" s="2"/>
      <c r="GG995" s="2"/>
      <c r="GH995" s="2"/>
      <c r="GI995" s="2"/>
      <c r="GJ995" s="2"/>
      <c r="GK995" s="2"/>
      <c r="GL995" s="2"/>
      <c r="GM995" s="2"/>
      <c r="GN995" s="2"/>
      <c r="GO995" s="2"/>
      <c r="GP995" s="2"/>
    </row>
    <row r="996" spans="6:198" s="1" customFormat="1" ht="12.75" customHeight="1">
      <c r="F996" s="449"/>
      <c r="G996" s="449"/>
      <c r="H996" s="826"/>
      <c r="I996" s="826"/>
      <c r="J996" s="826"/>
      <c r="K996" s="826"/>
      <c r="L996" s="826"/>
      <c r="M996" s="826"/>
      <c r="N996" s="826"/>
      <c r="O996" s="826"/>
      <c r="P996" s="826"/>
      <c r="Q996" s="826"/>
      <c r="R996" s="826"/>
      <c r="S996" s="826"/>
      <c r="T996" s="826"/>
      <c r="U996" s="826"/>
      <c r="V996" s="826"/>
      <c r="W996" s="826"/>
      <c r="X996" s="826"/>
      <c r="Y996" s="826"/>
      <c r="Z996" s="826"/>
      <c r="AA996" s="826"/>
      <c r="AB996" s="826"/>
      <c r="AC996" s="826"/>
      <c r="AD996" s="826"/>
      <c r="AE996" s="826"/>
      <c r="AF996" s="826"/>
      <c r="AG996" s="826"/>
      <c r="AH996" s="826"/>
      <c r="AI996" s="826"/>
      <c r="AJ996" s="826"/>
      <c r="AK996" s="826"/>
      <c r="AL996" s="826"/>
      <c r="AM996" s="826"/>
      <c r="AN996" s="826"/>
      <c r="AO996" s="826"/>
      <c r="AP996" s="826"/>
      <c r="AQ996" s="826"/>
      <c r="AR996" s="826"/>
      <c r="AS996" s="826"/>
      <c r="AT996" s="404"/>
      <c r="AU996" s="827" t="str">
        <f>[1]Input!$E$373</f>
        <v>n.a.</v>
      </c>
      <c r="AV996" s="828"/>
      <c r="AW996" s="828"/>
      <c r="AX996" s="828"/>
      <c r="AY996" s="828"/>
      <c r="AZ996" s="828"/>
      <c r="BA996" s="463"/>
      <c r="BB996" s="827" t="str">
        <f>[1]Input!$C$373</f>
        <v>n.a.</v>
      </c>
      <c r="BC996" s="828"/>
      <c r="BD996" s="828"/>
      <c r="BE996" s="828"/>
      <c r="BF996" s="828"/>
      <c r="BG996" s="828"/>
      <c r="BH996" s="449"/>
      <c r="BI996" s="449"/>
      <c r="BJ996" s="449"/>
      <c r="BK996" s="81"/>
      <c r="BR996" s="2"/>
      <c r="BS996" s="2"/>
      <c r="BT996" s="2"/>
      <c r="BU996" s="2"/>
      <c r="BV996" s="2"/>
      <c r="BW996" s="2"/>
      <c r="BX996" s="2"/>
      <c r="BY996" s="2"/>
      <c r="BZ996" s="2"/>
      <c r="CA996" s="2"/>
      <c r="CB996" s="2"/>
      <c r="CC996" s="2"/>
      <c r="CD996" s="2"/>
      <c r="CE996" s="2"/>
      <c r="CF996" s="2"/>
      <c r="CG996" s="2"/>
      <c r="CH996" s="2"/>
      <c r="CI996" s="2"/>
      <c r="CJ996" s="2"/>
      <c r="CK996" s="2"/>
      <c r="CL996" s="2"/>
      <c r="CM996" s="2"/>
      <c r="CN996" s="2"/>
      <c r="CO996" s="2"/>
      <c r="CP996" s="2"/>
      <c r="CQ996" s="2"/>
      <c r="CR996" s="2"/>
      <c r="CS996" s="2"/>
      <c r="CT996" s="2"/>
      <c r="CU996" s="2"/>
      <c r="CV996" s="2"/>
      <c r="CW996" s="2"/>
      <c r="CX996" s="2"/>
      <c r="CY996" s="2"/>
      <c r="CZ996" s="2"/>
      <c r="DA996" s="2"/>
      <c r="DB996" s="2"/>
      <c r="DC996" s="2"/>
      <c r="DD996" s="2"/>
      <c r="DE996" s="2"/>
      <c r="DF996" s="2"/>
      <c r="DG996" s="2"/>
      <c r="DH996" s="2"/>
      <c r="DI996" s="2"/>
      <c r="DJ996" s="2"/>
      <c r="DK996" s="2"/>
      <c r="DL996" s="2"/>
      <c r="DM996" s="2"/>
      <c r="DN996" s="2"/>
      <c r="DO996" s="2"/>
      <c r="DP996" s="2"/>
      <c r="DQ996" s="2"/>
      <c r="DR996" s="2"/>
      <c r="DS996" s="2"/>
      <c r="DT996" s="2"/>
      <c r="DU996" s="2"/>
      <c r="DV996" s="2"/>
      <c r="DW996" s="2"/>
      <c r="DX996" s="2"/>
      <c r="DY996" s="2"/>
      <c r="DZ996" s="2"/>
      <c r="EA996" s="2"/>
      <c r="EB996" s="2"/>
      <c r="EC996" s="2"/>
      <c r="ED996" s="2"/>
      <c r="EE996" s="2"/>
      <c r="EF996" s="2"/>
      <c r="EG996" s="2"/>
      <c r="EH996" s="2"/>
      <c r="EI996" s="2"/>
      <c r="EJ996" s="2"/>
      <c r="EK996" s="2"/>
      <c r="EL996" s="2"/>
      <c r="EM996" s="2"/>
      <c r="EN996" s="2"/>
      <c r="EO996" s="2"/>
      <c r="EP996" s="2"/>
      <c r="EQ996" s="2"/>
      <c r="ER996" s="2"/>
      <c r="ES996" s="2"/>
      <c r="ET996" s="2"/>
      <c r="EU996" s="2"/>
      <c r="EV996" s="2"/>
      <c r="EW996" s="2"/>
      <c r="EX996" s="2"/>
      <c r="EY996" s="2"/>
      <c r="EZ996" s="2"/>
      <c r="FA996" s="2"/>
      <c r="FB996" s="2"/>
      <c r="FC996" s="2"/>
      <c r="FD996" s="2"/>
      <c r="FE996" s="2"/>
      <c r="FF996" s="2"/>
      <c r="FG996" s="2"/>
      <c r="FH996" s="2"/>
      <c r="FI996" s="2"/>
      <c r="FJ996" s="2"/>
      <c r="FK996" s="2"/>
      <c r="FL996" s="2"/>
      <c r="FM996" s="2"/>
      <c r="FN996" s="2"/>
      <c r="FO996" s="2"/>
      <c r="FP996" s="2"/>
      <c r="FQ996" s="2"/>
      <c r="FR996" s="2"/>
      <c r="FS996" s="2"/>
      <c r="FT996" s="2"/>
      <c r="FU996" s="2"/>
      <c r="FV996" s="2"/>
      <c r="FW996" s="2"/>
      <c r="FX996" s="2"/>
      <c r="FY996" s="2"/>
      <c r="FZ996" s="2"/>
      <c r="GA996" s="2"/>
      <c r="GB996" s="2"/>
      <c r="GC996" s="2"/>
      <c r="GD996" s="2"/>
      <c r="GE996" s="2"/>
      <c r="GF996" s="2"/>
      <c r="GG996" s="2"/>
      <c r="GH996" s="2"/>
      <c r="GI996" s="2"/>
      <c r="GJ996" s="2"/>
      <c r="GK996" s="2"/>
      <c r="GL996" s="2"/>
      <c r="GM996" s="2"/>
      <c r="GN996" s="2"/>
      <c r="GO996" s="2"/>
      <c r="GP996" s="2"/>
    </row>
    <row r="997" spans="6:198" s="1" customFormat="1" ht="12.75" customHeight="1">
      <c r="F997" s="449"/>
      <c r="G997" s="449"/>
      <c r="H997" s="826"/>
      <c r="I997" s="826"/>
      <c r="J997" s="826"/>
      <c r="K997" s="826"/>
      <c r="L997" s="826"/>
      <c r="M997" s="826"/>
      <c r="N997" s="826"/>
      <c r="O997" s="826"/>
      <c r="P997" s="826"/>
      <c r="Q997" s="826"/>
      <c r="R997" s="826"/>
      <c r="S997" s="826"/>
      <c r="T997" s="826"/>
      <c r="U997" s="826"/>
      <c r="V997" s="826"/>
      <c r="W997" s="826"/>
      <c r="X997" s="826"/>
      <c r="Y997" s="826"/>
      <c r="Z997" s="826"/>
      <c r="AA997" s="826"/>
      <c r="AB997" s="826"/>
      <c r="AC997" s="826"/>
      <c r="AD997" s="826"/>
      <c r="AE997" s="826"/>
      <c r="AF997" s="826"/>
      <c r="AG997" s="826"/>
      <c r="AH997" s="826"/>
      <c r="AI997" s="826"/>
      <c r="AJ997" s="826"/>
      <c r="AK997" s="826"/>
      <c r="AL997" s="826"/>
      <c r="AM997" s="826"/>
      <c r="AN997" s="826"/>
      <c r="AO997" s="826"/>
      <c r="AP997" s="826"/>
      <c r="AQ997" s="826"/>
      <c r="AR997" s="826"/>
      <c r="AS997" s="826"/>
      <c r="AT997" s="449"/>
      <c r="AU997" s="464"/>
      <c r="AV997" s="464"/>
      <c r="AW997" s="464"/>
      <c r="AX997" s="464"/>
      <c r="AY997" s="464"/>
      <c r="AZ997" s="464"/>
      <c r="BA997" s="465"/>
      <c r="BB997" s="464"/>
      <c r="BC997" s="464"/>
      <c r="BD997" s="464"/>
      <c r="BE997" s="464"/>
      <c r="BF997" s="464"/>
      <c r="BG997" s="464"/>
      <c r="BH997" s="449"/>
      <c r="BI997" s="449"/>
      <c r="BJ997" s="449"/>
      <c r="BK997" s="81"/>
      <c r="BR997" s="2"/>
      <c r="BS997" s="2"/>
      <c r="BT997" s="2"/>
      <c r="BU997" s="2"/>
      <c r="BV997" s="2"/>
      <c r="BW997" s="2"/>
      <c r="BX997" s="2"/>
      <c r="BY997" s="2"/>
      <c r="BZ997" s="2"/>
      <c r="CA997" s="2"/>
      <c r="CB997" s="2"/>
      <c r="CC997" s="2"/>
      <c r="CD997" s="2"/>
      <c r="CE997" s="2"/>
      <c r="CF997" s="2"/>
      <c r="CG997" s="2"/>
      <c r="CH997" s="2"/>
      <c r="CI997" s="2"/>
      <c r="CJ997" s="2"/>
      <c r="CK997" s="2"/>
      <c r="CL997" s="2"/>
      <c r="CM997" s="2"/>
      <c r="CN997" s="2"/>
      <c r="CO997" s="2"/>
      <c r="CP997" s="2"/>
      <c r="CQ997" s="2"/>
      <c r="CR997" s="2"/>
      <c r="CS997" s="2"/>
      <c r="CT997" s="2"/>
      <c r="CU997" s="2"/>
      <c r="CV997" s="2"/>
      <c r="CW997" s="2"/>
      <c r="CX997" s="2"/>
      <c r="CY997" s="2"/>
      <c r="CZ997" s="2"/>
      <c r="DA997" s="2"/>
      <c r="DB997" s="2"/>
      <c r="DC997" s="2"/>
      <c r="DD997" s="2"/>
      <c r="DE997" s="2"/>
      <c r="DF997" s="2"/>
      <c r="DG997" s="2"/>
      <c r="DH997" s="2"/>
      <c r="DI997" s="2"/>
      <c r="DJ997" s="2"/>
      <c r="DK997" s="2"/>
      <c r="DL997" s="2"/>
      <c r="DM997" s="2"/>
      <c r="DN997" s="2"/>
      <c r="DO997" s="2"/>
      <c r="DP997" s="2"/>
      <c r="DQ997" s="2"/>
      <c r="DR997" s="2"/>
      <c r="DS997" s="2"/>
      <c r="DT997" s="2"/>
      <c r="DU997" s="2"/>
      <c r="DV997" s="2"/>
      <c r="DW997" s="2"/>
      <c r="DX997" s="2"/>
      <c r="DY997" s="2"/>
      <c r="DZ997" s="2"/>
      <c r="EA997" s="2"/>
      <c r="EB997" s="2"/>
      <c r="EC997" s="2"/>
      <c r="ED997" s="2"/>
      <c r="EE997" s="2"/>
      <c r="EF997" s="2"/>
      <c r="EG997" s="2"/>
      <c r="EH997" s="2"/>
      <c r="EI997" s="2"/>
      <c r="EJ997" s="2"/>
      <c r="EK997" s="2"/>
      <c r="EL997" s="2"/>
      <c r="EM997" s="2"/>
      <c r="EN997" s="2"/>
      <c r="EO997" s="2"/>
      <c r="EP997" s="2"/>
      <c r="EQ997" s="2"/>
      <c r="ER997" s="2"/>
      <c r="ES997" s="2"/>
      <c r="ET997" s="2"/>
      <c r="EU997" s="2"/>
      <c r="EV997" s="2"/>
      <c r="EW997" s="2"/>
      <c r="EX997" s="2"/>
      <c r="EY997" s="2"/>
      <c r="EZ997" s="2"/>
      <c r="FA997" s="2"/>
      <c r="FB997" s="2"/>
      <c r="FC997" s="2"/>
      <c r="FD997" s="2"/>
      <c r="FE997" s="2"/>
      <c r="FF997" s="2"/>
      <c r="FG997" s="2"/>
      <c r="FH997" s="2"/>
      <c r="FI997" s="2"/>
      <c r="FJ997" s="2"/>
      <c r="FK997" s="2"/>
      <c r="FL997" s="2"/>
      <c r="FM997" s="2"/>
      <c r="FN997" s="2"/>
      <c r="FO997" s="2"/>
      <c r="FP997" s="2"/>
      <c r="FQ997" s="2"/>
      <c r="FR997" s="2"/>
      <c r="FS997" s="2"/>
      <c r="FT997" s="2"/>
      <c r="FU997" s="2"/>
      <c r="FV997" s="2"/>
      <c r="FW997" s="2"/>
      <c r="FX997" s="2"/>
      <c r="FY997" s="2"/>
      <c r="FZ997" s="2"/>
      <c r="GA997" s="2"/>
      <c r="GB997" s="2"/>
      <c r="GC997" s="2"/>
      <c r="GD997" s="2"/>
      <c r="GE997" s="2"/>
      <c r="GF997" s="2"/>
      <c r="GG997" s="2"/>
      <c r="GH997" s="2"/>
      <c r="GI997" s="2"/>
      <c r="GJ997" s="2"/>
      <c r="GK997" s="2"/>
      <c r="GL997" s="2"/>
      <c r="GM997" s="2"/>
      <c r="GN997" s="2"/>
      <c r="GO997" s="2"/>
      <c r="GP997" s="2"/>
    </row>
    <row r="998" spans="6:198" s="1" customFormat="1" ht="12.75" customHeight="1">
      <c r="F998" s="449"/>
      <c r="G998" s="449"/>
      <c r="H998" s="826"/>
      <c r="I998" s="826"/>
      <c r="J998" s="826"/>
      <c r="K998" s="826"/>
      <c r="L998" s="826"/>
      <c r="M998" s="826"/>
      <c r="N998" s="826"/>
      <c r="O998" s="826"/>
      <c r="P998" s="826"/>
      <c r="Q998" s="826"/>
      <c r="R998" s="826"/>
      <c r="S998" s="826"/>
      <c r="T998" s="826"/>
      <c r="U998" s="826"/>
      <c r="V998" s="826"/>
      <c r="W998" s="826"/>
      <c r="X998" s="826"/>
      <c r="Y998" s="826"/>
      <c r="Z998" s="826"/>
      <c r="AA998" s="826"/>
      <c r="AB998" s="826"/>
      <c r="AC998" s="826"/>
      <c r="AD998" s="826"/>
      <c r="AE998" s="826"/>
      <c r="AF998" s="826"/>
      <c r="AG998" s="826"/>
      <c r="AH998" s="826"/>
      <c r="AI998" s="826"/>
      <c r="AJ998" s="826"/>
      <c r="AK998" s="826"/>
      <c r="AL998" s="826"/>
      <c r="AM998" s="826"/>
      <c r="AN998" s="826"/>
      <c r="AO998" s="826"/>
      <c r="AP998" s="826"/>
      <c r="AQ998" s="826"/>
      <c r="AR998" s="826"/>
      <c r="AS998" s="826"/>
      <c r="AT998" s="449"/>
      <c r="AU998" s="7"/>
      <c r="AV998" s="7"/>
      <c r="AW998" s="7"/>
      <c r="AX998" s="7"/>
      <c r="AY998" s="7"/>
      <c r="AZ998" s="7"/>
      <c r="BA998" s="7"/>
      <c r="BB998" s="7"/>
      <c r="BC998" s="7"/>
      <c r="BD998" s="7"/>
      <c r="BE998" s="7"/>
      <c r="BF998" s="7"/>
      <c r="BG998" s="7"/>
      <c r="BH998" s="449"/>
      <c r="BI998" s="449"/>
      <c r="BJ998" s="449"/>
      <c r="BK998" s="81"/>
      <c r="BR998" s="2"/>
      <c r="BS998" s="2"/>
      <c r="BT998" s="2"/>
      <c r="BU998" s="2"/>
      <c r="BV998" s="2"/>
      <c r="BW998" s="2"/>
      <c r="BX998" s="2"/>
      <c r="BY998" s="2"/>
      <c r="BZ998" s="2"/>
      <c r="CA998" s="2"/>
      <c r="CB998" s="2"/>
      <c r="CC998" s="2"/>
      <c r="CD998" s="2"/>
      <c r="CE998" s="2"/>
      <c r="CF998" s="2"/>
      <c r="CG998" s="2"/>
      <c r="CH998" s="2"/>
      <c r="CI998" s="2"/>
      <c r="CJ998" s="2"/>
      <c r="CK998" s="2"/>
      <c r="CL998" s="2"/>
      <c r="CM998" s="2"/>
      <c r="CN998" s="2"/>
      <c r="CO998" s="2"/>
      <c r="CP998" s="2"/>
      <c r="CQ998" s="2"/>
      <c r="CR998" s="2"/>
      <c r="CS998" s="2"/>
      <c r="CT998" s="2"/>
      <c r="CU998" s="2"/>
      <c r="CV998" s="2"/>
      <c r="CW998" s="2"/>
      <c r="CX998" s="2"/>
      <c r="CY998" s="2"/>
      <c r="CZ998" s="2"/>
      <c r="DA998" s="2"/>
      <c r="DB998" s="2"/>
      <c r="DC998" s="2"/>
      <c r="DD998" s="2"/>
      <c r="DE998" s="2"/>
      <c r="DF998" s="2"/>
      <c r="DG998" s="2"/>
      <c r="DH998" s="2"/>
      <c r="DI998" s="2"/>
      <c r="DJ998" s="2"/>
      <c r="DK998" s="2"/>
      <c r="DL998" s="2"/>
      <c r="DM998" s="2"/>
      <c r="DN998" s="2"/>
      <c r="DO998" s="2"/>
      <c r="DP998" s="2"/>
      <c r="DQ998" s="2"/>
      <c r="DR998" s="2"/>
      <c r="DS998" s="2"/>
      <c r="DT998" s="2"/>
      <c r="DU998" s="2"/>
      <c r="DV998" s="2"/>
      <c r="DW998" s="2"/>
      <c r="DX998" s="2"/>
      <c r="DY998" s="2"/>
      <c r="DZ998" s="2"/>
      <c r="EA998" s="2"/>
      <c r="EB998" s="2"/>
      <c r="EC998" s="2"/>
      <c r="ED998" s="2"/>
      <c r="EE998" s="2"/>
      <c r="EF998" s="2"/>
      <c r="EG998" s="2"/>
      <c r="EH998" s="2"/>
      <c r="EI998" s="2"/>
      <c r="EJ998" s="2"/>
      <c r="EK998" s="2"/>
      <c r="EL998" s="2"/>
      <c r="EM998" s="2"/>
      <c r="EN998" s="2"/>
      <c r="EO998" s="2"/>
      <c r="EP998" s="2"/>
      <c r="EQ998" s="2"/>
      <c r="ER998" s="2"/>
      <c r="ES998" s="2"/>
      <c r="ET998" s="2"/>
      <c r="EU998" s="2"/>
      <c r="EV998" s="2"/>
      <c r="EW998" s="2"/>
      <c r="EX998" s="2"/>
      <c r="EY998" s="2"/>
      <c r="EZ998" s="2"/>
      <c r="FA998" s="2"/>
      <c r="FB998" s="2"/>
      <c r="FC998" s="2"/>
      <c r="FD998" s="2"/>
      <c r="FE998" s="2"/>
      <c r="FF998" s="2"/>
      <c r="FG998" s="2"/>
      <c r="FH998" s="2"/>
      <c r="FI998" s="2"/>
      <c r="FJ998" s="2"/>
      <c r="FK998" s="2"/>
      <c r="FL998" s="2"/>
      <c r="FM998" s="2"/>
      <c r="FN998" s="2"/>
      <c r="FO998" s="2"/>
      <c r="FP998" s="2"/>
      <c r="FQ998" s="2"/>
      <c r="FR998" s="2"/>
      <c r="FS998" s="2"/>
      <c r="FT998" s="2"/>
      <c r="FU998" s="2"/>
      <c r="FV998" s="2"/>
      <c r="FW998" s="2"/>
      <c r="FX998" s="2"/>
      <c r="FY998" s="2"/>
      <c r="FZ998" s="2"/>
      <c r="GA998" s="2"/>
      <c r="GB998" s="2"/>
      <c r="GC998" s="2"/>
      <c r="GD998" s="2"/>
      <c r="GE998" s="2"/>
      <c r="GF998" s="2"/>
      <c r="GG998" s="2"/>
      <c r="GH998" s="2"/>
      <c r="GI998" s="2"/>
      <c r="GJ998" s="2"/>
      <c r="GK998" s="2"/>
      <c r="GL998" s="2"/>
      <c r="GM998" s="2"/>
      <c r="GN998" s="2"/>
      <c r="GO998" s="2"/>
      <c r="GP998" s="2"/>
    </row>
    <row r="999" spans="6:198" s="1" customFormat="1" ht="16.5" customHeight="1">
      <c r="F999" s="449"/>
      <c r="G999" s="449"/>
      <c r="H999" s="826"/>
      <c r="I999" s="826"/>
      <c r="J999" s="826"/>
      <c r="K999" s="826"/>
      <c r="L999" s="826"/>
      <c r="M999" s="826"/>
      <c r="N999" s="826"/>
      <c r="O999" s="826"/>
      <c r="P999" s="826"/>
      <c r="Q999" s="826"/>
      <c r="R999" s="826"/>
      <c r="S999" s="826"/>
      <c r="T999" s="826"/>
      <c r="U999" s="826"/>
      <c r="V999" s="826"/>
      <c r="W999" s="826"/>
      <c r="X999" s="826"/>
      <c r="Y999" s="826"/>
      <c r="Z999" s="826"/>
      <c r="AA999" s="826"/>
      <c r="AB999" s="826"/>
      <c r="AC999" s="826"/>
      <c r="AD999" s="826"/>
      <c r="AE999" s="826"/>
      <c r="AF999" s="826"/>
      <c r="AG999" s="826"/>
      <c r="AH999" s="826"/>
      <c r="AI999" s="826"/>
      <c r="AJ999" s="826"/>
      <c r="AK999" s="826"/>
      <c r="AL999" s="826"/>
      <c r="AM999" s="826"/>
      <c r="AN999" s="826"/>
      <c r="AO999" s="826"/>
      <c r="AP999" s="826"/>
      <c r="AQ999" s="826"/>
      <c r="AR999" s="826"/>
      <c r="AS999" s="826"/>
      <c r="AT999" s="449"/>
      <c r="AU999" s="7"/>
      <c r="AV999" s="7"/>
      <c r="AW999" s="7"/>
      <c r="AX999" s="7"/>
      <c r="AY999" s="7"/>
      <c r="AZ999" s="7"/>
      <c r="BA999" s="7"/>
      <c r="BB999" s="7"/>
      <c r="BC999" s="7"/>
      <c r="BD999" s="7"/>
      <c r="BE999" s="7"/>
      <c r="BF999" s="7"/>
      <c r="BG999" s="7"/>
      <c r="BH999" s="449"/>
      <c r="BI999" s="404"/>
      <c r="BJ999" s="404"/>
      <c r="BK999" s="81"/>
      <c r="BR999" s="2"/>
      <c r="BS999" s="2"/>
      <c r="BT999" s="2"/>
      <c r="BU999" s="2"/>
      <c r="BV999" s="2"/>
      <c r="BW999" s="2"/>
      <c r="BX999" s="2"/>
      <c r="BY999" s="2"/>
      <c r="BZ999" s="2"/>
      <c r="CA999" s="2"/>
      <c r="CB999" s="2"/>
      <c r="CC999" s="2"/>
      <c r="CD999" s="2"/>
      <c r="CE999" s="2"/>
      <c r="CF999" s="2"/>
      <c r="CG999" s="2"/>
      <c r="CH999" s="2"/>
      <c r="CI999" s="2"/>
      <c r="CJ999" s="2"/>
      <c r="CK999" s="2"/>
      <c r="CL999" s="2"/>
      <c r="CM999" s="2"/>
      <c r="CN999" s="2"/>
      <c r="CO999" s="2"/>
      <c r="CP999" s="2"/>
      <c r="CQ999" s="2"/>
      <c r="CR999" s="2"/>
      <c r="CS999" s="2"/>
      <c r="CT999" s="2"/>
      <c r="CU999" s="2"/>
      <c r="CV999" s="2"/>
      <c r="CW999" s="2"/>
      <c r="CX999" s="2"/>
      <c r="CY999" s="2"/>
      <c r="CZ999" s="2"/>
      <c r="DA999" s="2"/>
      <c r="DB999" s="2"/>
      <c r="DC999" s="2"/>
      <c r="DD999" s="2"/>
      <c r="DE999" s="2"/>
      <c r="DF999" s="2"/>
      <c r="DG999" s="2"/>
      <c r="DH999" s="2"/>
      <c r="DI999" s="2"/>
      <c r="DJ999" s="2"/>
      <c r="DK999" s="2"/>
      <c r="DL999" s="2"/>
      <c r="DM999" s="2"/>
      <c r="DN999" s="2"/>
      <c r="DO999" s="2"/>
      <c r="DP999" s="2"/>
      <c r="DQ999" s="2"/>
      <c r="DR999" s="2"/>
      <c r="DS999" s="2"/>
      <c r="DT999" s="2"/>
      <c r="DU999" s="2"/>
      <c r="DV999" s="2"/>
      <c r="DW999" s="2"/>
      <c r="DX999" s="2"/>
      <c r="DY999" s="2"/>
      <c r="DZ999" s="2"/>
      <c r="EA999" s="2"/>
      <c r="EB999" s="2"/>
      <c r="EC999" s="2"/>
      <c r="ED999" s="2"/>
      <c r="EE999" s="2"/>
      <c r="EF999" s="2"/>
      <c r="EG999" s="2"/>
      <c r="EH999" s="2"/>
      <c r="EI999" s="2"/>
      <c r="EJ999" s="2"/>
      <c r="EK999" s="2"/>
      <c r="EL999" s="2"/>
      <c r="EM999" s="2"/>
      <c r="EN999" s="2"/>
      <c r="EO999" s="2"/>
      <c r="EP999" s="2"/>
      <c r="EQ999" s="2"/>
      <c r="ER999" s="2"/>
      <c r="ES999" s="2"/>
      <c r="ET999" s="2"/>
      <c r="EU999" s="2"/>
      <c r="EV999" s="2"/>
      <c r="EW999" s="2"/>
      <c r="EX999" s="2"/>
      <c r="EY999" s="2"/>
      <c r="EZ999" s="2"/>
      <c r="FA999" s="2"/>
      <c r="FB999" s="2"/>
      <c r="FC999" s="2"/>
      <c r="FD999" s="2"/>
      <c r="FE999" s="2"/>
      <c r="FF999" s="2"/>
      <c r="FG999" s="2"/>
      <c r="FH999" s="2"/>
      <c r="FI999" s="2"/>
      <c r="FJ999" s="2"/>
      <c r="FK999" s="2"/>
      <c r="FL999" s="2"/>
      <c r="FM999" s="2"/>
      <c r="FN999" s="2"/>
      <c r="FO999" s="2"/>
      <c r="FP999" s="2"/>
      <c r="FQ999" s="2"/>
      <c r="FR999" s="2"/>
      <c r="FS999" s="2"/>
      <c r="FT999" s="2"/>
      <c r="FU999" s="2"/>
      <c r="FV999" s="2"/>
      <c r="FW999" s="2"/>
      <c r="FX999" s="2"/>
      <c r="FY999" s="2"/>
      <c r="FZ999" s="2"/>
      <c r="GA999" s="2"/>
      <c r="GB999" s="2"/>
      <c r="GC999" s="2"/>
      <c r="GD999" s="2"/>
      <c r="GE999" s="2"/>
      <c r="GF999" s="2"/>
      <c r="GG999" s="2"/>
      <c r="GH999" s="2"/>
      <c r="GI999" s="2"/>
      <c r="GJ999" s="2"/>
      <c r="GK999" s="2"/>
      <c r="GL999" s="2"/>
      <c r="GM999" s="2"/>
      <c r="GN999" s="2"/>
      <c r="GO999" s="2"/>
      <c r="GP999" s="2"/>
    </row>
    <row r="1000" spans="6:198" s="1" customFormat="1" ht="12.75" customHeight="1">
      <c r="F1000" s="449"/>
      <c r="G1000" s="449"/>
      <c r="H1000" s="455"/>
      <c r="I1000" s="455"/>
      <c r="J1000" s="455"/>
      <c r="K1000" s="455"/>
      <c r="L1000" s="455"/>
      <c r="M1000" s="455"/>
      <c r="N1000" s="455"/>
      <c r="O1000" s="455"/>
      <c r="P1000" s="455"/>
      <c r="Q1000" s="455"/>
      <c r="R1000" s="455"/>
      <c r="S1000" s="455"/>
      <c r="T1000" s="455"/>
      <c r="U1000" s="455"/>
      <c r="V1000" s="455"/>
      <c r="W1000" s="455"/>
      <c r="X1000" s="455"/>
      <c r="Y1000" s="455"/>
      <c r="Z1000" s="455"/>
      <c r="AA1000" s="455"/>
      <c r="AB1000" s="455"/>
      <c r="AC1000" s="455"/>
      <c r="AD1000" s="455"/>
      <c r="AE1000" s="455"/>
      <c r="AF1000" s="455"/>
      <c r="AG1000" s="455"/>
      <c r="AH1000" s="455"/>
      <c r="AI1000" s="455"/>
      <c r="AJ1000" s="455"/>
      <c r="AK1000" s="455"/>
      <c r="AL1000" s="455"/>
      <c r="AM1000" s="455"/>
      <c r="AN1000" s="455"/>
      <c r="AO1000" s="455"/>
      <c r="AP1000" s="455"/>
      <c r="AQ1000" s="455"/>
      <c r="AR1000" s="455"/>
      <c r="AS1000" s="449"/>
      <c r="AT1000" s="449"/>
      <c r="AU1000" s="7"/>
      <c r="AV1000" s="7"/>
      <c r="AW1000" s="7"/>
      <c r="AX1000" s="7"/>
      <c r="AY1000" s="7"/>
      <c r="AZ1000" s="7"/>
      <c r="BA1000" s="7"/>
      <c r="BB1000" s="7"/>
      <c r="BC1000" s="7"/>
      <c r="BD1000" s="7"/>
      <c r="BE1000" s="7"/>
      <c r="BF1000" s="7"/>
      <c r="BG1000" s="7"/>
      <c r="BH1000" s="449"/>
      <c r="BI1000" s="404"/>
      <c r="BJ1000" s="404"/>
      <c r="BK1000" s="81"/>
      <c r="BR1000" s="2"/>
      <c r="BS1000" s="2"/>
      <c r="BT1000" s="2"/>
      <c r="BU1000" s="2"/>
      <c r="BV1000" s="2"/>
      <c r="BW1000" s="2"/>
      <c r="BX1000" s="2"/>
      <c r="BY1000" s="2"/>
      <c r="BZ1000" s="2"/>
      <c r="CA1000" s="2"/>
      <c r="CB1000" s="2"/>
      <c r="CC1000" s="2"/>
      <c r="CD1000" s="2"/>
      <c r="CE1000" s="2"/>
      <c r="CF1000" s="2"/>
      <c r="CG1000" s="2"/>
      <c r="CH1000" s="2"/>
      <c r="CI1000" s="2"/>
      <c r="CJ1000" s="2"/>
      <c r="CK1000" s="2"/>
      <c r="CL1000" s="2"/>
      <c r="CM1000" s="2"/>
      <c r="CN1000" s="2"/>
      <c r="CO1000" s="2"/>
      <c r="CP1000" s="2"/>
      <c r="CQ1000" s="2"/>
      <c r="CR1000" s="2"/>
      <c r="CS1000" s="2"/>
      <c r="CT1000" s="2"/>
      <c r="CU1000" s="2"/>
      <c r="CV1000" s="2"/>
      <c r="CW1000" s="2"/>
      <c r="CX1000" s="2"/>
      <c r="CY1000" s="2"/>
      <c r="CZ1000" s="2"/>
      <c r="DA1000" s="2"/>
      <c r="DB1000" s="2"/>
      <c r="DC1000" s="2"/>
      <c r="DD1000" s="2"/>
      <c r="DE1000" s="2"/>
      <c r="DF1000" s="2"/>
      <c r="DG1000" s="2"/>
      <c r="DH1000" s="2"/>
      <c r="DI1000" s="2"/>
      <c r="DJ1000" s="2"/>
      <c r="DK1000" s="2"/>
      <c r="DL1000" s="2"/>
      <c r="DM1000" s="2"/>
      <c r="DN1000" s="2"/>
      <c r="DO1000" s="2"/>
      <c r="DP1000" s="2"/>
      <c r="DQ1000" s="2"/>
      <c r="DR1000" s="2"/>
      <c r="DS1000" s="2"/>
      <c r="DT1000" s="2"/>
      <c r="DU1000" s="2"/>
      <c r="DV1000" s="2"/>
      <c r="DW1000" s="2"/>
      <c r="DX1000" s="2"/>
      <c r="DY1000" s="2"/>
      <c r="DZ1000" s="2"/>
      <c r="EA1000" s="2"/>
      <c r="EB1000" s="2"/>
      <c r="EC1000" s="2"/>
      <c r="ED1000" s="2"/>
      <c r="EE1000" s="2"/>
      <c r="EF1000" s="2"/>
      <c r="EG1000" s="2"/>
      <c r="EH1000" s="2"/>
      <c r="EI1000" s="2"/>
      <c r="EJ1000" s="2"/>
      <c r="EK1000" s="2"/>
      <c r="EL1000" s="2"/>
      <c r="EM1000" s="2"/>
      <c r="EN1000" s="2"/>
      <c r="EO1000" s="2"/>
      <c r="EP1000" s="2"/>
      <c r="EQ1000" s="2"/>
      <c r="ER1000" s="2"/>
      <c r="ES1000" s="2"/>
      <c r="ET1000" s="2"/>
      <c r="EU1000" s="2"/>
      <c r="EV1000" s="2"/>
      <c r="EW1000" s="2"/>
      <c r="EX1000" s="2"/>
      <c r="EY1000" s="2"/>
      <c r="EZ1000" s="2"/>
      <c r="FA1000" s="2"/>
      <c r="FB1000" s="2"/>
      <c r="FC1000" s="2"/>
      <c r="FD1000" s="2"/>
      <c r="FE1000" s="2"/>
      <c r="FF1000" s="2"/>
      <c r="FG1000" s="2"/>
      <c r="FH1000" s="2"/>
      <c r="FI1000" s="2"/>
      <c r="FJ1000" s="2"/>
      <c r="FK1000" s="2"/>
      <c r="FL1000" s="2"/>
      <c r="FM1000" s="2"/>
      <c r="FN1000" s="2"/>
      <c r="FO1000" s="2"/>
      <c r="FP1000" s="2"/>
      <c r="FQ1000" s="2"/>
      <c r="FR1000" s="2"/>
      <c r="FS1000" s="2"/>
      <c r="FT1000" s="2"/>
      <c r="FU1000" s="2"/>
      <c r="FV1000" s="2"/>
      <c r="FW1000" s="2"/>
      <c r="FX1000" s="2"/>
      <c r="FY1000" s="2"/>
      <c r="FZ1000" s="2"/>
      <c r="GA1000" s="2"/>
      <c r="GB1000" s="2"/>
      <c r="GC1000" s="2"/>
      <c r="GD1000" s="2"/>
      <c r="GE1000" s="2"/>
      <c r="GF1000" s="2"/>
      <c r="GG1000" s="2"/>
      <c r="GH1000" s="2"/>
      <c r="GI1000" s="2"/>
      <c r="GJ1000" s="2"/>
      <c r="GK1000" s="2"/>
      <c r="GL1000" s="2"/>
      <c r="GM1000" s="2"/>
      <c r="GN1000" s="2"/>
      <c r="GO1000" s="2"/>
      <c r="GP1000" s="2"/>
    </row>
    <row r="1001" spans="6:198" s="1" customFormat="1" ht="12.75" customHeight="1">
      <c r="F1001" s="449"/>
      <c r="G1001" s="449"/>
      <c r="H1001" s="454" t="s">
        <v>423</v>
      </c>
      <c r="I1001" s="455"/>
      <c r="J1001" s="455"/>
      <c r="K1001" s="455"/>
      <c r="L1001" s="455"/>
      <c r="M1001" s="455"/>
      <c r="N1001" s="455"/>
      <c r="O1001" s="455"/>
      <c r="P1001" s="455"/>
      <c r="Q1001" s="455"/>
      <c r="R1001" s="455"/>
      <c r="S1001" s="455"/>
      <c r="T1001" s="455"/>
      <c r="U1001" s="455"/>
      <c r="V1001" s="455"/>
      <c r="W1001" s="455"/>
      <c r="X1001" s="455"/>
      <c r="Y1001" s="455"/>
      <c r="Z1001" s="455"/>
      <c r="AA1001" s="455"/>
      <c r="AB1001" s="455"/>
      <c r="AC1001" s="455"/>
      <c r="AD1001" s="455"/>
      <c r="AE1001" s="455"/>
      <c r="AF1001" s="455"/>
      <c r="AG1001" s="455"/>
      <c r="AH1001" s="455"/>
      <c r="AI1001" s="455"/>
      <c r="AJ1001" s="455"/>
      <c r="AK1001" s="455"/>
      <c r="AL1001" s="455"/>
      <c r="AM1001" s="455"/>
      <c r="AN1001" s="455"/>
      <c r="AO1001" s="455"/>
      <c r="AP1001" s="455"/>
      <c r="AQ1001" s="455"/>
      <c r="AR1001" s="455"/>
      <c r="AS1001" s="449"/>
      <c r="AT1001" s="449"/>
      <c r="AU1001" s="449"/>
      <c r="AV1001" s="449"/>
      <c r="AW1001" s="449"/>
      <c r="AX1001" s="449"/>
      <c r="AY1001" s="449"/>
      <c r="AZ1001" s="449"/>
      <c r="BA1001" s="449"/>
      <c r="BB1001" s="449"/>
      <c r="BC1001" s="449"/>
      <c r="BD1001" s="449"/>
      <c r="BE1001" s="449"/>
      <c r="BF1001" s="449"/>
      <c r="BG1001" s="449"/>
      <c r="BH1001" s="449"/>
      <c r="BI1001" s="404"/>
      <c r="BJ1001" s="404"/>
      <c r="BK1001" s="81"/>
      <c r="BR1001" s="2"/>
      <c r="BS1001" s="2"/>
      <c r="BT1001" s="2"/>
      <c r="BU1001" s="2"/>
      <c r="BV1001" s="2"/>
      <c r="BW1001" s="2"/>
      <c r="BX1001" s="2"/>
      <c r="BY1001" s="2"/>
      <c r="BZ1001" s="2"/>
      <c r="CA1001" s="2"/>
      <c r="CB1001" s="2"/>
      <c r="CC1001" s="2"/>
      <c r="CD1001" s="2"/>
      <c r="CE1001" s="2"/>
      <c r="CF1001" s="2"/>
      <c r="CG1001" s="2"/>
      <c r="CH1001" s="2"/>
      <c r="CI1001" s="2"/>
      <c r="CJ1001" s="2"/>
      <c r="CK1001" s="2"/>
      <c r="CL1001" s="2"/>
      <c r="CM1001" s="2"/>
      <c r="CN1001" s="2"/>
      <c r="CO1001" s="2"/>
      <c r="CP1001" s="2"/>
      <c r="CQ1001" s="2"/>
      <c r="CR1001" s="2"/>
      <c r="CS1001" s="2"/>
      <c r="CT1001" s="2"/>
      <c r="CU1001" s="2"/>
      <c r="CV1001" s="2"/>
      <c r="CW1001" s="2"/>
      <c r="CX1001" s="2"/>
      <c r="CY1001" s="2"/>
      <c r="CZ1001" s="2"/>
      <c r="DA1001" s="2"/>
      <c r="DB1001" s="2"/>
      <c r="DC1001" s="2"/>
      <c r="DD1001" s="2"/>
      <c r="DE1001" s="2"/>
      <c r="DF1001" s="2"/>
      <c r="DG1001" s="2"/>
      <c r="DH1001" s="2"/>
      <c r="DI1001" s="2"/>
      <c r="DJ1001" s="2"/>
      <c r="DK1001" s="2"/>
      <c r="DL1001" s="2"/>
      <c r="DM1001" s="2"/>
      <c r="DN1001" s="2"/>
      <c r="DO1001" s="2"/>
      <c r="DP1001" s="2"/>
      <c r="DQ1001" s="2"/>
      <c r="DR1001" s="2"/>
      <c r="DS1001" s="2"/>
      <c r="DT1001" s="2"/>
      <c r="DU1001" s="2"/>
      <c r="DV1001" s="2"/>
      <c r="DW1001" s="2"/>
      <c r="DX1001" s="2"/>
      <c r="DY1001" s="2"/>
      <c r="DZ1001" s="2"/>
      <c r="EA1001" s="2"/>
      <c r="EB1001" s="2"/>
      <c r="EC1001" s="2"/>
      <c r="ED1001" s="2"/>
      <c r="EE1001" s="2"/>
      <c r="EF1001" s="2"/>
      <c r="EG1001" s="2"/>
      <c r="EH1001" s="2"/>
      <c r="EI1001" s="2"/>
      <c r="EJ1001" s="2"/>
      <c r="EK1001" s="2"/>
      <c r="EL1001" s="2"/>
      <c r="EM1001" s="2"/>
      <c r="EN1001" s="2"/>
      <c r="EO1001" s="2"/>
      <c r="EP1001" s="2"/>
      <c r="EQ1001" s="2"/>
      <c r="ER1001" s="2"/>
      <c r="ES1001" s="2"/>
      <c r="ET1001" s="2"/>
      <c r="EU1001" s="2"/>
      <c r="EV1001" s="2"/>
      <c r="EW1001" s="2"/>
      <c r="EX1001" s="2"/>
      <c r="EY1001" s="2"/>
      <c r="EZ1001" s="2"/>
      <c r="FA1001" s="2"/>
      <c r="FB1001" s="2"/>
      <c r="FC1001" s="2"/>
      <c r="FD1001" s="2"/>
      <c r="FE1001" s="2"/>
      <c r="FF1001" s="2"/>
      <c r="FG1001" s="2"/>
      <c r="FH1001" s="2"/>
      <c r="FI1001" s="2"/>
      <c r="FJ1001" s="2"/>
      <c r="FK1001" s="2"/>
      <c r="FL1001" s="2"/>
      <c r="FM1001" s="2"/>
      <c r="FN1001" s="2"/>
      <c r="FO1001" s="2"/>
      <c r="FP1001" s="2"/>
      <c r="FQ1001" s="2"/>
      <c r="FR1001" s="2"/>
      <c r="FS1001" s="2"/>
      <c r="FT1001" s="2"/>
      <c r="FU1001" s="2"/>
      <c r="FV1001" s="2"/>
      <c r="FW1001" s="2"/>
      <c r="FX1001" s="2"/>
      <c r="FY1001" s="2"/>
      <c r="FZ1001" s="2"/>
      <c r="GA1001" s="2"/>
      <c r="GB1001" s="2"/>
      <c r="GC1001" s="2"/>
      <c r="GD1001" s="2"/>
      <c r="GE1001" s="2"/>
      <c r="GF1001" s="2"/>
      <c r="GG1001" s="2"/>
      <c r="GH1001" s="2"/>
      <c r="GI1001" s="2"/>
      <c r="GJ1001" s="2"/>
      <c r="GK1001" s="2"/>
      <c r="GL1001" s="2"/>
      <c r="GM1001" s="2"/>
      <c r="GN1001" s="2"/>
      <c r="GO1001" s="2"/>
      <c r="GP1001" s="2"/>
    </row>
    <row r="1002" spans="6:198" s="1" customFormat="1" ht="12.75" customHeight="1">
      <c r="F1002" s="449"/>
      <c r="G1002" s="449"/>
      <c r="H1002" s="449"/>
      <c r="I1002" s="404"/>
      <c r="J1002" s="449"/>
      <c r="K1002" s="449"/>
      <c r="L1002" s="449"/>
      <c r="M1002" s="449"/>
      <c r="N1002" s="449"/>
      <c r="O1002" s="449"/>
      <c r="P1002" s="449"/>
      <c r="Q1002" s="449"/>
      <c r="R1002" s="449"/>
      <c r="S1002" s="449"/>
      <c r="T1002" s="449"/>
      <c r="U1002" s="449"/>
      <c r="V1002" s="449"/>
      <c r="W1002" s="449"/>
      <c r="X1002" s="449"/>
      <c r="Y1002" s="449"/>
      <c r="Z1002" s="449"/>
      <c r="AA1002" s="449"/>
      <c r="AB1002" s="449"/>
      <c r="AC1002" s="449"/>
      <c r="AD1002" s="449"/>
      <c r="AE1002" s="449"/>
      <c r="AF1002" s="449"/>
      <c r="AG1002" s="449"/>
      <c r="AH1002" s="449"/>
      <c r="AI1002" s="449"/>
      <c r="AJ1002" s="449"/>
      <c r="AK1002" s="449"/>
      <c r="AL1002" s="449"/>
      <c r="AM1002" s="449"/>
      <c r="AN1002" s="449"/>
      <c r="AO1002" s="449"/>
      <c r="AP1002" s="449"/>
      <c r="AQ1002" s="449"/>
      <c r="AR1002" s="449"/>
      <c r="AS1002" s="449"/>
      <c r="AT1002" s="449"/>
      <c r="AU1002" s="449"/>
      <c r="AV1002" s="449"/>
      <c r="AW1002" s="449"/>
      <c r="AX1002" s="449"/>
      <c r="AY1002" s="449"/>
      <c r="AZ1002" s="449"/>
      <c r="BA1002" s="449"/>
      <c r="BB1002" s="449"/>
      <c r="BC1002" s="449"/>
      <c r="BD1002" s="449"/>
      <c r="BE1002" s="449"/>
      <c r="BF1002" s="449"/>
      <c r="BG1002" s="449"/>
      <c r="BH1002" s="449"/>
      <c r="BI1002" s="404"/>
      <c r="BJ1002" s="404"/>
      <c r="BK1002" s="81"/>
      <c r="BR1002" s="2"/>
      <c r="BS1002" s="2"/>
      <c r="BT1002" s="2"/>
      <c r="BU1002" s="2"/>
      <c r="BV1002" s="2"/>
      <c r="BW1002" s="2"/>
      <c r="BX1002" s="2"/>
      <c r="BY1002" s="2"/>
      <c r="BZ1002" s="2"/>
      <c r="CA1002" s="2"/>
      <c r="CB1002" s="2"/>
      <c r="CC1002" s="2"/>
      <c r="CD1002" s="2"/>
      <c r="CE1002" s="2"/>
      <c r="CF1002" s="2"/>
      <c r="CG1002" s="2"/>
      <c r="CH1002" s="2"/>
      <c r="CI1002" s="2"/>
      <c r="CJ1002" s="2"/>
      <c r="CK1002" s="2"/>
      <c r="CL1002" s="2"/>
      <c r="CM1002" s="2"/>
      <c r="CN1002" s="2"/>
      <c r="CO1002" s="2"/>
      <c r="CP1002" s="2"/>
      <c r="CQ1002" s="2"/>
      <c r="CR1002" s="2"/>
      <c r="CS1002" s="2"/>
      <c r="CT1002" s="2"/>
      <c r="CU1002" s="2"/>
      <c r="CV1002" s="2"/>
      <c r="CW1002" s="2"/>
      <c r="CX1002" s="2"/>
      <c r="CY1002" s="2"/>
      <c r="CZ1002" s="2"/>
      <c r="DA1002" s="2"/>
      <c r="DB1002" s="2"/>
      <c r="DC1002" s="2"/>
      <c r="DD1002" s="2"/>
      <c r="DE1002" s="2"/>
      <c r="DF1002" s="2"/>
      <c r="DG1002" s="2"/>
      <c r="DH1002" s="2"/>
      <c r="DI1002" s="2"/>
      <c r="DJ1002" s="2"/>
      <c r="DK1002" s="2"/>
      <c r="DL1002" s="2"/>
      <c r="DM1002" s="2"/>
      <c r="DN1002" s="2"/>
      <c r="DO1002" s="2"/>
      <c r="DP1002" s="2"/>
      <c r="DQ1002" s="2"/>
      <c r="DR1002" s="2"/>
      <c r="DS1002" s="2"/>
      <c r="DT1002" s="2"/>
      <c r="DU1002" s="2"/>
      <c r="DV1002" s="2"/>
      <c r="DW1002" s="2"/>
      <c r="DX1002" s="2"/>
      <c r="DY1002" s="2"/>
      <c r="DZ1002" s="2"/>
      <c r="EA1002" s="2"/>
      <c r="EB1002" s="2"/>
      <c r="EC1002" s="2"/>
      <c r="ED1002" s="2"/>
      <c r="EE1002" s="2"/>
      <c r="EF1002" s="2"/>
      <c r="EG1002" s="2"/>
      <c r="EH1002" s="2"/>
      <c r="EI1002" s="2"/>
      <c r="EJ1002" s="2"/>
      <c r="EK1002" s="2"/>
      <c r="EL1002" s="2"/>
      <c r="EM1002" s="2"/>
      <c r="EN1002" s="2"/>
      <c r="EO1002" s="2"/>
      <c r="EP1002" s="2"/>
      <c r="EQ1002" s="2"/>
      <c r="ER1002" s="2"/>
      <c r="ES1002" s="2"/>
      <c r="ET1002" s="2"/>
      <c r="EU1002" s="2"/>
      <c r="EV1002" s="2"/>
      <c r="EW1002" s="2"/>
      <c r="EX1002" s="2"/>
      <c r="EY1002" s="2"/>
      <c r="EZ1002" s="2"/>
      <c r="FA1002" s="2"/>
      <c r="FB1002" s="2"/>
      <c r="FC1002" s="2"/>
      <c r="FD1002" s="2"/>
      <c r="FE1002" s="2"/>
      <c r="FF1002" s="2"/>
      <c r="FG1002" s="2"/>
      <c r="FH1002" s="2"/>
      <c r="FI1002" s="2"/>
      <c r="FJ1002" s="2"/>
      <c r="FK1002" s="2"/>
      <c r="FL1002" s="2"/>
      <c r="FM1002" s="2"/>
      <c r="FN1002" s="2"/>
      <c r="FO1002" s="2"/>
      <c r="FP1002" s="2"/>
      <c r="FQ1002" s="2"/>
      <c r="FR1002" s="2"/>
      <c r="FS1002" s="2"/>
      <c r="FT1002" s="2"/>
      <c r="FU1002" s="2"/>
      <c r="FV1002" s="2"/>
      <c r="FW1002" s="2"/>
      <c r="FX1002" s="2"/>
      <c r="FY1002" s="2"/>
      <c r="FZ1002" s="2"/>
      <c r="GA1002" s="2"/>
      <c r="GB1002" s="2"/>
      <c r="GC1002" s="2"/>
      <c r="GD1002" s="2"/>
      <c r="GE1002" s="2"/>
      <c r="GF1002" s="2"/>
      <c r="GG1002" s="2"/>
      <c r="GH1002" s="2"/>
      <c r="GI1002" s="2"/>
      <c r="GJ1002" s="2"/>
      <c r="GK1002" s="2"/>
      <c r="GL1002" s="2"/>
      <c r="GM1002" s="2"/>
      <c r="GN1002" s="2"/>
      <c r="GO1002" s="2"/>
      <c r="GP1002" s="2"/>
    </row>
    <row r="1003" spans="6:198" s="1" customFormat="1" ht="13.5" customHeight="1" thickBot="1">
      <c r="F1003" s="420"/>
      <c r="G1003" s="420"/>
      <c r="H1003" s="420"/>
      <c r="I1003" s="419"/>
      <c r="J1003" s="420"/>
      <c r="K1003" s="420"/>
      <c r="L1003" s="420"/>
      <c r="M1003" s="420"/>
      <c r="N1003" s="420"/>
      <c r="O1003" s="420"/>
      <c r="P1003" s="420"/>
      <c r="Q1003" s="420"/>
      <c r="R1003" s="420"/>
      <c r="S1003" s="420"/>
      <c r="T1003" s="420"/>
      <c r="U1003" s="420"/>
      <c r="V1003" s="420"/>
      <c r="W1003" s="420"/>
      <c r="X1003" s="420"/>
      <c r="Y1003" s="420"/>
      <c r="Z1003" s="420"/>
      <c r="AA1003" s="420"/>
      <c r="AB1003" s="420"/>
      <c r="AC1003" s="420"/>
      <c r="AD1003" s="420"/>
      <c r="AE1003" s="420"/>
      <c r="AF1003" s="420"/>
      <c r="AG1003" s="420"/>
      <c r="AH1003" s="420"/>
      <c r="AI1003" s="420"/>
      <c r="AJ1003" s="420"/>
      <c r="AK1003" s="420"/>
      <c r="AL1003" s="420"/>
      <c r="AM1003" s="420"/>
      <c r="AN1003" s="420"/>
      <c r="AO1003" s="420"/>
      <c r="AP1003" s="420"/>
      <c r="AQ1003" s="420"/>
      <c r="AR1003" s="420"/>
      <c r="AS1003" s="420"/>
      <c r="AT1003" s="420"/>
      <c r="AU1003" s="420"/>
      <c r="AV1003" s="420"/>
      <c r="AW1003" s="420"/>
      <c r="AX1003" s="420"/>
      <c r="AY1003" s="420"/>
      <c r="AZ1003" s="420"/>
      <c r="BA1003" s="420"/>
      <c r="BB1003" s="420"/>
      <c r="BC1003" s="420"/>
      <c r="BD1003" s="420"/>
      <c r="BE1003" s="420"/>
      <c r="BF1003" s="420"/>
      <c r="BG1003" s="420"/>
      <c r="BH1003" s="420"/>
      <c r="BI1003" s="419"/>
      <c r="BJ1003" s="419"/>
      <c r="BK1003" s="192"/>
      <c r="BR1003" s="2"/>
      <c r="BS1003" s="2"/>
      <c r="BT1003" s="2"/>
      <c r="BU1003" s="2"/>
      <c r="BV1003" s="2"/>
      <c r="BW1003" s="2"/>
      <c r="BX1003" s="2"/>
      <c r="BY1003" s="2"/>
      <c r="BZ1003" s="2"/>
      <c r="CA1003" s="2"/>
      <c r="CB1003" s="2"/>
      <c r="CC1003" s="2"/>
      <c r="CD1003" s="2"/>
      <c r="CE1003" s="2"/>
      <c r="CF1003" s="2"/>
      <c r="CG1003" s="2"/>
      <c r="CH1003" s="2"/>
      <c r="CI1003" s="2"/>
      <c r="CJ1003" s="2"/>
      <c r="CK1003" s="2"/>
      <c r="CL1003" s="2"/>
      <c r="CM1003" s="2"/>
      <c r="CN1003" s="2"/>
      <c r="CO1003" s="2"/>
      <c r="CP1003" s="2"/>
      <c r="CQ1003" s="2"/>
      <c r="CR1003" s="2"/>
      <c r="CS1003" s="2"/>
      <c r="CT1003" s="2"/>
      <c r="CU1003" s="2"/>
      <c r="CV1003" s="2"/>
      <c r="CW1003" s="2"/>
      <c r="CX1003" s="2"/>
      <c r="CY1003" s="2"/>
      <c r="CZ1003" s="2"/>
      <c r="DA1003" s="2"/>
      <c r="DB1003" s="2"/>
      <c r="DC1003" s="2"/>
      <c r="DD1003" s="2"/>
      <c r="DE1003" s="2"/>
      <c r="DF1003" s="2"/>
      <c r="DG1003" s="2"/>
      <c r="DH1003" s="2"/>
      <c r="DI1003" s="2"/>
      <c r="DJ1003" s="2"/>
      <c r="DK1003" s="2"/>
      <c r="DL1003" s="2"/>
      <c r="DM1003" s="2"/>
      <c r="DN1003" s="2"/>
      <c r="DO1003" s="2"/>
      <c r="DP1003" s="2"/>
      <c r="DQ1003" s="2"/>
      <c r="DR1003" s="2"/>
      <c r="DS1003" s="2"/>
      <c r="DT1003" s="2"/>
      <c r="DU1003" s="2"/>
      <c r="DV1003" s="2"/>
      <c r="DW1003" s="2"/>
      <c r="DX1003" s="2"/>
      <c r="DY1003" s="2"/>
      <c r="DZ1003" s="2"/>
      <c r="EA1003" s="2"/>
      <c r="EB1003" s="2"/>
      <c r="EC1003" s="2"/>
      <c r="ED1003" s="2"/>
      <c r="EE1003" s="2"/>
      <c r="EF1003" s="2"/>
      <c r="EG1003" s="2"/>
      <c r="EH1003" s="2"/>
      <c r="EI1003" s="2"/>
      <c r="EJ1003" s="2"/>
      <c r="EK1003" s="2"/>
      <c r="EL1003" s="2"/>
      <c r="EM1003" s="2"/>
      <c r="EN1003" s="2"/>
      <c r="EO1003" s="2"/>
      <c r="EP1003" s="2"/>
      <c r="EQ1003" s="2"/>
      <c r="ER1003" s="2"/>
      <c r="ES1003" s="2"/>
      <c r="ET1003" s="2"/>
      <c r="EU1003" s="2"/>
      <c r="EV1003" s="2"/>
      <c r="EW1003" s="2"/>
      <c r="EX1003" s="2"/>
      <c r="EY1003" s="2"/>
      <c r="EZ1003" s="2"/>
      <c r="FA1003" s="2"/>
      <c r="FB1003" s="2"/>
      <c r="FC1003" s="2"/>
      <c r="FD1003" s="2"/>
      <c r="FE1003" s="2"/>
      <c r="FF1003" s="2"/>
      <c r="FG1003" s="2"/>
      <c r="FH1003" s="2"/>
      <c r="FI1003" s="2"/>
      <c r="FJ1003" s="2"/>
      <c r="FK1003" s="2"/>
      <c r="FL1003" s="2"/>
      <c r="FM1003" s="2"/>
      <c r="FN1003" s="2"/>
      <c r="FO1003" s="2"/>
      <c r="FP1003" s="2"/>
      <c r="FQ1003" s="2"/>
      <c r="FR1003" s="2"/>
      <c r="FS1003" s="2"/>
      <c r="FT1003" s="2"/>
      <c r="FU1003" s="2"/>
      <c r="FV1003" s="2"/>
      <c r="FW1003" s="2"/>
      <c r="FX1003" s="2"/>
      <c r="FY1003" s="2"/>
      <c r="FZ1003" s="2"/>
      <c r="GA1003" s="2"/>
      <c r="GB1003" s="2"/>
      <c r="GC1003" s="2"/>
      <c r="GD1003" s="2"/>
      <c r="GE1003" s="2"/>
      <c r="GF1003" s="2"/>
      <c r="GG1003" s="2"/>
      <c r="GH1003" s="2"/>
      <c r="GI1003" s="2"/>
      <c r="GJ1003" s="2"/>
      <c r="GK1003" s="2"/>
      <c r="GL1003" s="2"/>
      <c r="GM1003" s="2"/>
      <c r="GN1003" s="2"/>
      <c r="GO1003" s="2"/>
      <c r="GP1003" s="2"/>
    </row>
    <row r="1004" spans="6:198" s="1" customFormat="1" ht="18" customHeight="1">
      <c r="F1004" s="550" t="str">
        <f>[2]Setup!$B$5</f>
        <v>Precise Mortgage Funding 2018-2B plc</v>
      </c>
      <c r="G1004" s="550"/>
      <c r="H1004" s="550"/>
      <c r="I1004" s="550"/>
      <c r="J1004" s="550"/>
      <c r="K1004" s="550"/>
      <c r="L1004" s="550"/>
      <c r="M1004" s="550"/>
      <c r="N1004" s="550"/>
      <c r="O1004" s="550"/>
      <c r="P1004" s="550"/>
      <c r="Q1004" s="550"/>
      <c r="R1004" s="550"/>
      <c r="S1004" s="550"/>
      <c r="T1004" s="550"/>
      <c r="U1004" s="550"/>
      <c r="V1004" s="550"/>
      <c r="W1004" s="550"/>
      <c r="X1004" s="550"/>
      <c r="Y1004" s="550"/>
      <c r="Z1004" s="550"/>
      <c r="AA1004" s="550"/>
      <c r="AB1004" s="550"/>
      <c r="AC1004" s="550"/>
      <c r="AD1004" s="550"/>
      <c r="AE1004" s="550"/>
      <c r="AF1004" s="550"/>
      <c r="AG1004" s="550"/>
      <c r="AH1004" s="550"/>
      <c r="AI1004" s="550"/>
      <c r="AJ1004" s="550"/>
      <c r="AK1004" s="550"/>
      <c r="AL1004" s="550"/>
      <c r="AM1004" s="550"/>
      <c r="AN1004" s="550"/>
      <c r="AO1004" s="550"/>
      <c r="AP1004" s="550"/>
      <c r="AQ1004" s="550"/>
      <c r="AR1004" s="550"/>
      <c r="AS1004" s="550"/>
      <c r="AT1004" s="550"/>
      <c r="AU1004" s="550"/>
      <c r="AV1004" s="550"/>
      <c r="AW1004" s="550"/>
      <c r="AX1004" s="550"/>
      <c r="AY1004" s="550"/>
      <c r="AZ1004" s="550"/>
      <c r="BA1004" s="550"/>
      <c r="BB1004" s="550"/>
      <c r="BC1004" s="550"/>
      <c r="BD1004" s="550"/>
      <c r="BE1004" s="550"/>
      <c r="BF1004" s="550"/>
      <c r="BG1004" s="550"/>
      <c r="BH1004" s="550"/>
      <c r="BI1004" s="550"/>
      <c r="BJ1004" s="550"/>
      <c r="BK1004" s="550"/>
      <c r="BR1004" s="2"/>
      <c r="BS1004" s="2"/>
      <c r="BT1004" s="2"/>
      <c r="BU1004" s="2"/>
      <c r="BV1004" s="2"/>
      <c r="BW1004" s="2"/>
      <c r="BX1004" s="2"/>
      <c r="BY1004" s="2"/>
      <c r="BZ1004" s="2"/>
      <c r="CA1004" s="2"/>
      <c r="CB1004" s="2"/>
      <c r="CC1004" s="2"/>
      <c r="CD1004" s="2"/>
      <c r="CE1004" s="2"/>
      <c r="CF1004" s="2"/>
      <c r="CG1004" s="2"/>
      <c r="CH1004" s="2"/>
      <c r="CI1004" s="2"/>
      <c r="CJ1004" s="2"/>
      <c r="CK1004" s="2"/>
      <c r="CL1004" s="2"/>
      <c r="CM1004" s="2"/>
      <c r="CN1004" s="2"/>
      <c r="CO1004" s="2"/>
      <c r="CP1004" s="2"/>
      <c r="CQ1004" s="2"/>
      <c r="CR1004" s="2"/>
      <c r="CS1004" s="2"/>
      <c r="CT1004" s="2"/>
      <c r="CU1004" s="2"/>
      <c r="CV1004" s="2"/>
      <c r="CW1004" s="2"/>
      <c r="CX1004" s="2"/>
      <c r="CY1004" s="2"/>
      <c r="CZ1004" s="2"/>
      <c r="DA1004" s="2"/>
      <c r="DB1004" s="2"/>
      <c r="DC1004" s="2"/>
      <c r="DD1004" s="2"/>
      <c r="DE1004" s="2"/>
      <c r="DF1004" s="2"/>
      <c r="DG1004" s="2"/>
      <c r="DH1004" s="2"/>
      <c r="DI1004" s="2"/>
      <c r="DJ1004" s="2"/>
      <c r="DK1004" s="2"/>
      <c r="DL1004" s="2"/>
      <c r="DM1004" s="2"/>
      <c r="DN1004" s="2"/>
      <c r="DO1004" s="2"/>
      <c r="DP1004" s="2"/>
      <c r="DQ1004" s="2"/>
      <c r="DR1004" s="2"/>
      <c r="DS1004" s="2"/>
      <c r="DT1004" s="2"/>
      <c r="DU1004" s="2"/>
      <c r="DV1004" s="2"/>
      <c r="DW1004" s="2"/>
      <c r="DX1004" s="2"/>
      <c r="DY1004" s="2"/>
      <c r="DZ1004" s="2"/>
      <c r="EA1004" s="2"/>
      <c r="EB1004" s="2"/>
      <c r="EC1004" s="2"/>
      <c r="ED1004" s="2"/>
      <c r="EE1004" s="2"/>
      <c r="EF1004" s="2"/>
      <c r="EG1004" s="2"/>
      <c r="EH1004" s="2"/>
      <c r="EI1004" s="2"/>
      <c r="EJ1004" s="2"/>
      <c r="EK1004" s="2"/>
      <c r="EL1004" s="2"/>
      <c r="EM1004" s="2"/>
      <c r="EN1004" s="2"/>
      <c r="EO1004" s="2"/>
      <c r="EP1004" s="2"/>
      <c r="EQ1004" s="2"/>
      <c r="ER1004" s="2"/>
      <c r="ES1004" s="2"/>
      <c r="ET1004" s="2"/>
      <c r="EU1004" s="2"/>
      <c r="EV1004" s="2"/>
      <c r="EW1004" s="2"/>
      <c r="EX1004" s="2"/>
      <c r="EY1004" s="2"/>
      <c r="EZ1004" s="2"/>
      <c r="FA1004" s="2"/>
      <c r="FB1004" s="2"/>
      <c r="FC1004" s="2"/>
      <c r="FD1004" s="2"/>
      <c r="FE1004" s="2"/>
      <c r="FF1004" s="2"/>
      <c r="FG1004" s="2"/>
      <c r="FH1004" s="2"/>
      <c r="FI1004" s="2"/>
      <c r="FJ1004" s="2"/>
      <c r="FK1004" s="2"/>
      <c r="FL1004" s="2"/>
      <c r="FM1004" s="2"/>
      <c r="FN1004" s="2"/>
      <c r="FO1004" s="2"/>
      <c r="FP1004" s="2"/>
      <c r="FQ1004" s="2"/>
      <c r="FR1004" s="2"/>
      <c r="FS1004" s="2"/>
      <c r="FT1004" s="2"/>
      <c r="FU1004" s="2"/>
      <c r="FV1004" s="2"/>
      <c r="FW1004" s="2"/>
      <c r="FX1004" s="2"/>
      <c r="FY1004" s="2"/>
      <c r="FZ1004" s="2"/>
      <c r="GA1004" s="2"/>
      <c r="GB1004" s="2"/>
      <c r="GC1004" s="2"/>
      <c r="GD1004" s="2"/>
      <c r="GE1004" s="2"/>
      <c r="GF1004" s="2"/>
      <c r="GG1004" s="2"/>
      <c r="GH1004" s="2"/>
      <c r="GI1004" s="2"/>
      <c r="GJ1004" s="2"/>
      <c r="GK1004" s="2"/>
      <c r="GL1004" s="2"/>
      <c r="GM1004" s="2"/>
      <c r="GN1004" s="2"/>
      <c r="GO1004" s="2"/>
      <c r="GP1004" s="2"/>
    </row>
    <row r="1005" spans="6:198" s="1" customFormat="1" ht="15" customHeight="1">
      <c r="F1005" s="551" t="s">
        <v>1</v>
      </c>
      <c r="G1005" s="551"/>
      <c r="H1005" s="551"/>
      <c r="I1005" s="551"/>
      <c r="J1005" s="551"/>
      <c r="K1005" s="551"/>
      <c r="L1005" s="551"/>
      <c r="M1005" s="551"/>
      <c r="N1005" s="551"/>
      <c r="O1005" s="551"/>
      <c r="P1005" s="551"/>
      <c r="Q1005" s="551"/>
      <c r="R1005" s="551"/>
      <c r="S1005" s="551"/>
      <c r="T1005" s="551"/>
      <c r="U1005" s="551"/>
      <c r="V1005" s="551"/>
      <c r="W1005" s="551"/>
      <c r="X1005" s="551"/>
      <c r="Y1005" s="551"/>
      <c r="Z1005" s="551"/>
      <c r="AA1005" s="551"/>
      <c r="AB1005" s="551"/>
      <c r="AC1005" s="551"/>
      <c r="AD1005" s="551"/>
      <c r="AE1005" s="551"/>
      <c r="AF1005" s="551"/>
      <c r="AG1005" s="551"/>
      <c r="AH1005" s="551"/>
      <c r="AI1005" s="551"/>
      <c r="AJ1005" s="551"/>
      <c r="AK1005" s="551"/>
      <c r="AL1005" s="551"/>
      <c r="AM1005" s="551"/>
      <c r="AN1005" s="551"/>
      <c r="AO1005" s="551"/>
      <c r="AP1005" s="551"/>
      <c r="AQ1005" s="551"/>
      <c r="AR1005" s="551"/>
      <c r="AS1005" s="551"/>
      <c r="AT1005" s="551"/>
      <c r="AU1005" s="551"/>
      <c r="AV1005" s="551"/>
      <c r="AW1005" s="551"/>
      <c r="AX1005" s="551"/>
      <c r="AY1005" s="551"/>
      <c r="AZ1005" s="551"/>
      <c r="BA1005" s="551"/>
      <c r="BB1005" s="551"/>
      <c r="BC1005" s="551"/>
      <c r="BD1005" s="551"/>
      <c r="BE1005" s="551"/>
      <c r="BF1005" s="551"/>
      <c r="BG1005" s="551"/>
      <c r="BH1005" s="551"/>
      <c r="BI1005" s="551"/>
      <c r="BJ1005" s="551"/>
      <c r="BK1005" s="551"/>
      <c r="BR1005" s="2"/>
      <c r="BS1005" s="2"/>
      <c r="BT1005" s="2"/>
      <c r="BU1005" s="2"/>
      <c r="BV1005" s="2"/>
      <c r="BW1005" s="2"/>
      <c r="BX1005" s="2"/>
      <c r="BY1005" s="2"/>
      <c r="BZ1005" s="2"/>
      <c r="CA1005" s="2"/>
      <c r="CB1005" s="2"/>
      <c r="CC1005" s="2"/>
      <c r="CD1005" s="2"/>
      <c r="CE1005" s="2"/>
      <c r="CF1005" s="2"/>
      <c r="CG1005" s="2"/>
      <c r="CH1005" s="2"/>
      <c r="CI1005" s="2"/>
      <c r="CJ1005" s="2"/>
      <c r="CK1005" s="2"/>
      <c r="CL1005" s="2"/>
      <c r="CM1005" s="2"/>
      <c r="CN1005" s="2"/>
      <c r="CO1005" s="2"/>
      <c r="CP1005" s="2"/>
      <c r="CQ1005" s="2"/>
      <c r="CR1005" s="2"/>
      <c r="CS1005" s="2"/>
      <c r="CT1005" s="2"/>
      <c r="CU1005" s="2"/>
      <c r="CV1005" s="2"/>
      <c r="CW1005" s="2"/>
      <c r="CX1005" s="2"/>
      <c r="CY1005" s="2"/>
      <c r="CZ1005" s="2"/>
      <c r="DA1005" s="2"/>
      <c r="DB1005" s="2"/>
      <c r="DC1005" s="2"/>
      <c r="DD1005" s="2"/>
      <c r="DE1005" s="2"/>
      <c r="DF1005" s="2"/>
      <c r="DG1005" s="2"/>
      <c r="DH1005" s="2"/>
      <c r="DI1005" s="2"/>
      <c r="DJ1005" s="2"/>
      <c r="DK1005" s="2"/>
      <c r="DL1005" s="2"/>
      <c r="DM1005" s="2"/>
      <c r="DN1005" s="2"/>
      <c r="DO1005" s="2"/>
      <c r="DP1005" s="2"/>
      <c r="DQ1005" s="2"/>
      <c r="DR1005" s="2"/>
      <c r="DS1005" s="2"/>
      <c r="DT1005" s="2"/>
      <c r="DU1005" s="2"/>
      <c r="DV1005" s="2"/>
      <c r="DW1005" s="2"/>
      <c r="DX1005" s="2"/>
      <c r="DY1005" s="2"/>
      <c r="DZ1005" s="2"/>
      <c r="EA1005" s="2"/>
      <c r="EB1005" s="2"/>
      <c r="EC1005" s="2"/>
      <c r="ED1005" s="2"/>
      <c r="EE1005" s="2"/>
      <c r="EF1005" s="2"/>
      <c r="EG1005" s="2"/>
      <c r="EH1005" s="2"/>
      <c r="EI1005" s="2"/>
      <c r="EJ1005" s="2"/>
      <c r="EK1005" s="2"/>
      <c r="EL1005" s="2"/>
      <c r="EM1005" s="2"/>
      <c r="EN1005" s="2"/>
      <c r="EO1005" s="2"/>
      <c r="EP1005" s="2"/>
      <c r="EQ1005" s="2"/>
      <c r="ER1005" s="2"/>
      <c r="ES1005" s="2"/>
      <c r="ET1005" s="2"/>
      <c r="EU1005" s="2"/>
      <c r="EV1005" s="2"/>
      <c r="EW1005" s="2"/>
      <c r="EX1005" s="2"/>
      <c r="EY1005" s="2"/>
      <c r="EZ1005" s="2"/>
      <c r="FA1005" s="2"/>
      <c r="FB1005" s="2"/>
      <c r="FC1005" s="2"/>
      <c r="FD1005" s="2"/>
      <c r="FE1005" s="2"/>
      <c r="FF1005" s="2"/>
      <c r="FG1005" s="2"/>
      <c r="FH1005" s="2"/>
      <c r="FI1005" s="2"/>
      <c r="FJ1005" s="2"/>
      <c r="FK1005" s="2"/>
      <c r="FL1005" s="2"/>
      <c r="FM1005" s="2"/>
      <c r="FN1005" s="2"/>
      <c r="FO1005" s="2"/>
      <c r="FP1005" s="2"/>
      <c r="FQ1005" s="2"/>
      <c r="FR1005" s="2"/>
      <c r="FS1005" s="2"/>
      <c r="FT1005" s="2"/>
      <c r="FU1005" s="2"/>
      <c r="FV1005" s="2"/>
      <c r="FW1005" s="2"/>
      <c r="FX1005" s="2"/>
      <c r="FY1005" s="2"/>
      <c r="FZ1005" s="2"/>
      <c r="GA1005" s="2"/>
      <c r="GB1005" s="2"/>
      <c r="GC1005" s="2"/>
      <c r="GD1005" s="2"/>
      <c r="GE1005" s="2"/>
      <c r="GF1005" s="2"/>
      <c r="GG1005" s="2"/>
      <c r="GH1005" s="2"/>
      <c r="GI1005" s="2"/>
      <c r="GJ1005" s="2"/>
      <c r="GK1005" s="2"/>
      <c r="GL1005" s="2"/>
      <c r="GM1005" s="2"/>
      <c r="GN1005" s="2"/>
      <c r="GO1005" s="2"/>
      <c r="GP1005" s="2"/>
    </row>
    <row r="1006" spans="6:198" s="1" customFormat="1" ht="15" customHeight="1">
      <c r="F1006" s="551" t="s">
        <v>2</v>
      </c>
      <c r="G1006" s="551"/>
      <c r="H1006" s="551"/>
      <c r="I1006" s="551"/>
      <c r="J1006" s="551"/>
      <c r="K1006" s="551"/>
      <c r="L1006" s="551"/>
      <c r="M1006" s="551"/>
      <c r="N1006" s="551"/>
      <c r="O1006" s="551"/>
      <c r="P1006" s="551"/>
      <c r="Q1006" s="551"/>
      <c r="R1006" s="551"/>
      <c r="S1006" s="551"/>
      <c r="T1006" s="551"/>
      <c r="U1006" s="551"/>
      <c r="V1006" s="551"/>
      <c r="W1006" s="551"/>
      <c r="X1006" s="551"/>
      <c r="Y1006" s="551"/>
      <c r="Z1006" s="551"/>
      <c r="AA1006" s="551"/>
      <c r="AB1006" s="551"/>
      <c r="AC1006" s="551"/>
      <c r="AD1006" s="551"/>
      <c r="AE1006" s="551"/>
      <c r="AF1006" s="551"/>
      <c r="AG1006" s="551"/>
      <c r="AH1006" s="551"/>
      <c r="AI1006" s="551"/>
      <c r="AJ1006" s="551"/>
      <c r="AK1006" s="551"/>
      <c r="AL1006" s="551"/>
      <c r="AM1006" s="551"/>
      <c r="AN1006" s="551"/>
      <c r="AO1006" s="551"/>
      <c r="AP1006" s="551"/>
      <c r="AQ1006" s="551"/>
      <c r="AR1006" s="551"/>
      <c r="AS1006" s="551"/>
      <c r="AT1006" s="551"/>
      <c r="AU1006" s="551"/>
      <c r="AV1006" s="551"/>
      <c r="AW1006" s="551"/>
      <c r="AX1006" s="551"/>
      <c r="AY1006" s="551"/>
      <c r="AZ1006" s="551"/>
      <c r="BA1006" s="551"/>
      <c r="BB1006" s="551"/>
      <c r="BC1006" s="551"/>
      <c r="BD1006" s="551"/>
      <c r="BE1006" s="551"/>
      <c r="BF1006" s="551"/>
      <c r="BG1006" s="551"/>
      <c r="BH1006" s="551"/>
      <c r="BI1006" s="551"/>
      <c r="BJ1006" s="551"/>
      <c r="BK1006" s="551"/>
      <c r="BR1006" s="2"/>
      <c r="BS1006" s="2"/>
      <c r="BT1006" s="2"/>
      <c r="BU1006" s="2"/>
      <c r="BV1006" s="2"/>
      <c r="BW1006" s="2"/>
      <c r="BX1006" s="2"/>
      <c r="BY1006" s="2"/>
      <c r="BZ1006" s="2"/>
      <c r="CA1006" s="2"/>
      <c r="CB1006" s="2"/>
      <c r="CC1006" s="2"/>
      <c r="CD1006" s="2"/>
      <c r="CE1006" s="2"/>
      <c r="CF1006" s="2"/>
      <c r="CG1006" s="2"/>
      <c r="CH1006" s="2"/>
      <c r="CI1006" s="2"/>
      <c r="CJ1006" s="2"/>
      <c r="CK1006" s="2"/>
      <c r="CL1006" s="2"/>
      <c r="CM1006" s="2"/>
      <c r="CN1006" s="2"/>
      <c r="CO1006" s="2"/>
      <c r="CP1006" s="2"/>
      <c r="CQ1006" s="2"/>
      <c r="CR1006" s="2"/>
      <c r="CS1006" s="2"/>
      <c r="CT1006" s="2"/>
      <c r="CU1006" s="2"/>
      <c r="CV1006" s="2"/>
      <c r="CW1006" s="2"/>
      <c r="CX1006" s="2"/>
      <c r="CY1006" s="2"/>
      <c r="CZ1006" s="2"/>
      <c r="DA1006" s="2"/>
      <c r="DB1006" s="2"/>
      <c r="DC1006" s="2"/>
      <c r="DD1006" s="2"/>
      <c r="DE1006" s="2"/>
      <c r="DF1006" s="2"/>
      <c r="DG1006" s="2"/>
      <c r="DH1006" s="2"/>
      <c r="DI1006" s="2"/>
      <c r="DJ1006" s="2"/>
      <c r="DK1006" s="2"/>
      <c r="DL1006" s="2"/>
      <c r="DM1006" s="2"/>
      <c r="DN1006" s="2"/>
      <c r="DO1006" s="2"/>
      <c r="DP1006" s="2"/>
      <c r="DQ1006" s="2"/>
      <c r="DR1006" s="2"/>
      <c r="DS1006" s="2"/>
      <c r="DT1006" s="2"/>
      <c r="DU1006" s="2"/>
      <c r="DV1006" s="2"/>
      <c r="DW1006" s="2"/>
      <c r="DX1006" s="2"/>
      <c r="DY1006" s="2"/>
      <c r="DZ1006" s="2"/>
      <c r="EA1006" s="2"/>
      <c r="EB1006" s="2"/>
      <c r="EC1006" s="2"/>
      <c r="ED1006" s="2"/>
      <c r="EE1006" s="2"/>
      <c r="EF1006" s="2"/>
      <c r="EG1006" s="2"/>
      <c r="EH1006" s="2"/>
      <c r="EI1006" s="2"/>
      <c r="EJ1006" s="2"/>
      <c r="EK1006" s="2"/>
      <c r="EL1006" s="2"/>
      <c r="EM1006" s="2"/>
      <c r="EN1006" s="2"/>
      <c r="EO1006" s="2"/>
      <c r="EP1006" s="2"/>
      <c r="EQ1006" s="2"/>
      <c r="ER1006" s="2"/>
      <c r="ES1006" s="2"/>
      <c r="ET1006" s="2"/>
      <c r="EU1006" s="2"/>
      <c r="EV1006" s="2"/>
      <c r="EW1006" s="2"/>
      <c r="EX1006" s="2"/>
      <c r="EY1006" s="2"/>
      <c r="EZ1006" s="2"/>
      <c r="FA1006" s="2"/>
      <c r="FB1006" s="2"/>
      <c r="FC1006" s="2"/>
      <c r="FD1006" s="2"/>
      <c r="FE1006" s="2"/>
      <c r="FF1006" s="2"/>
      <c r="FG1006" s="2"/>
      <c r="FH1006" s="2"/>
      <c r="FI1006" s="2"/>
      <c r="FJ1006" s="2"/>
      <c r="FK1006" s="2"/>
      <c r="FL1006" s="2"/>
      <c r="FM1006" s="2"/>
      <c r="FN1006" s="2"/>
      <c r="FO1006" s="2"/>
      <c r="FP1006" s="2"/>
      <c r="FQ1006" s="2"/>
      <c r="FR1006" s="2"/>
      <c r="FS1006" s="2"/>
      <c r="FT1006" s="2"/>
      <c r="FU1006" s="2"/>
      <c r="FV1006" s="2"/>
      <c r="FW1006" s="2"/>
      <c r="FX1006" s="2"/>
      <c r="FY1006" s="2"/>
      <c r="FZ1006" s="2"/>
      <c r="GA1006" s="2"/>
      <c r="GB1006" s="2"/>
      <c r="GC1006" s="2"/>
      <c r="GD1006" s="2"/>
      <c r="GE1006" s="2"/>
      <c r="GF1006" s="2"/>
      <c r="GG1006" s="2"/>
      <c r="GH1006" s="2"/>
      <c r="GI1006" s="2"/>
      <c r="GJ1006" s="2"/>
      <c r="GK1006" s="2"/>
      <c r="GL1006" s="2"/>
      <c r="GM1006" s="2"/>
      <c r="GN1006" s="2"/>
      <c r="GO1006" s="2"/>
      <c r="GP1006" s="2"/>
    </row>
    <row r="1007" spans="6:198" s="1" customFormat="1" ht="13.5" customHeight="1" thickBot="1">
      <c r="F1007" s="552">
        <f>[1]Input!$C$112</f>
        <v>43211</v>
      </c>
      <c r="G1007" s="552"/>
      <c r="H1007" s="552"/>
      <c r="I1007" s="552"/>
      <c r="J1007" s="552"/>
      <c r="K1007" s="552"/>
      <c r="L1007" s="552"/>
      <c r="M1007" s="552"/>
      <c r="N1007" s="552"/>
      <c r="O1007" s="552"/>
      <c r="P1007" s="552"/>
      <c r="Q1007" s="552"/>
      <c r="R1007" s="552"/>
      <c r="S1007" s="552"/>
      <c r="T1007" s="552"/>
      <c r="U1007" s="552"/>
      <c r="V1007" s="552"/>
      <c r="W1007" s="552"/>
      <c r="X1007" s="552"/>
      <c r="Y1007" s="552"/>
      <c r="Z1007" s="552"/>
      <c r="AA1007" s="552"/>
      <c r="AB1007" s="552"/>
      <c r="AC1007" s="552"/>
      <c r="AD1007" s="552"/>
      <c r="AE1007" s="552"/>
      <c r="AF1007" s="552"/>
      <c r="AG1007" s="552"/>
      <c r="AH1007" s="552"/>
      <c r="AI1007" s="552"/>
      <c r="AJ1007" s="552"/>
      <c r="AK1007" s="552"/>
      <c r="AL1007" s="552"/>
      <c r="AM1007" s="552"/>
      <c r="AN1007" s="552"/>
      <c r="AO1007" s="552"/>
      <c r="AP1007" s="552"/>
      <c r="AQ1007" s="552"/>
      <c r="AR1007" s="552"/>
      <c r="AS1007" s="552"/>
      <c r="AT1007" s="552"/>
      <c r="AU1007" s="552"/>
      <c r="AV1007" s="552"/>
      <c r="AW1007" s="552"/>
      <c r="AX1007" s="552"/>
      <c r="AY1007" s="552"/>
      <c r="AZ1007" s="552"/>
      <c r="BA1007" s="552"/>
      <c r="BB1007" s="552"/>
      <c r="BC1007" s="552"/>
      <c r="BD1007" s="552"/>
      <c r="BE1007" s="552"/>
      <c r="BF1007" s="552"/>
      <c r="BG1007" s="552"/>
      <c r="BH1007" s="552"/>
      <c r="BI1007" s="552"/>
      <c r="BJ1007" s="552"/>
      <c r="BK1007" s="552"/>
      <c r="BR1007" s="2"/>
      <c r="BS1007" s="2"/>
      <c r="BT1007" s="2"/>
      <c r="BU1007" s="2"/>
      <c r="BV1007" s="2"/>
      <c r="BW1007" s="2"/>
      <c r="BX1007" s="2"/>
      <c r="BY1007" s="2"/>
      <c r="BZ1007" s="2"/>
      <c r="CA1007" s="2"/>
      <c r="CB1007" s="2"/>
      <c r="CC1007" s="2"/>
      <c r="CD1007" s="2"/>
      <c r="CE1007" s="2"/>
      <c r="CF1007" s="2"/>
      <c r="CG1007" s="2"/>
      <c r="CH1007" s="2"/>
      <c r="CI1007" s="2"/>
      <c r="CJ1007" s="2"/>
      <c r="CK1007" s="2"/>
      <c r="CL1007" s="2"/>
      <c r="CM1007" s="2"/>
      <c r="CN1007" s="2"/>
      <c r="CO1007" s="2"/>
      <c r="CP1007" s="2"/>
      <c r="CQ1007" s="2"/>
      <c r="CR1007" s="2"/>
      <c r="CS1007" s="2"/>
      <c r="CT1007" s="2"/>
      <c r="CU1007" s="2"/>
      <c r="CV1007" s="2"/>
      <c r="CW1007" s="2"/>
      <c r="CX1007" s="2"/>
      <c r="CY1007" s="2"/>
      <c r="CZ1007" s="2"/>
      <c r="DA1007" s="2"/>
      <c r="DB1007" s="2"/>
      <c r="DC1007" s="2"/>
      <c r="DD1007" s="2"/>
      <c r="DE1007" s="2"/>
      <c r="DF1007" s="2"/>
      <c r="DG1007" s="2"/>
      <c r="DH1007" s="2"/>
      <c r="DI1007" s="2"/>
      <c r="DJ1007" s="2"/>
      <c r="DK1007" s="2"/>
      <c r="DL1007" s="2"/>
      <c r="DM1007" s="2"/>
      <c r="DN1007" s="2"/>
      <c r="DO1007" s="2"/>
      <c r="DP1007" s="2"/>
      <c r="DQ1007" s="2"/>
      <c r="DR1007" s="2"/>
      <c r="DS1007" s="2"/>
      <c r="DT1007" s="2"/>
      <c r="DU1007" s="2"/>
      <c r="DV1007" s="2"/>
      <c r="DW1007" s="2"/>
      <c r="DX1007" s="2"/>
      <c r="DY1007" s="2"/>
      <c r="DZ1007" s="2"/>
      <c r="EA1007" s="2"/>
      <c r="EB1007" s="2"/>
      <c r="EC1007" s="2"/>
      <c r="ED1007" s="2"/>
      <c r="EE1007" s="2"/>
      <c r="EF1007" s="2"/>
      <c r="EG1007" s="2"/>
      <c r="EH1007" s="2"/>
      <c r="EI1007" s="2"/>
      <c r="EJ1007" s="2"/>
      <c r="EK1007" s="2"/>
      <c r="EL1007" s="2"/>
      <c r="EM1007" s="2"/>
      <c r="EN1007" s="2"/>
      <c r="EO1007" s="2"/>
      <c r="EP1007" s="2"/>
      <c r="EQ1007" s="2"/>
      <c r="ER1007" s="2"/>
      <c r="ES1007" s="2"/>
      <c r="ET1007" s="2"/>
      <c r="EU1007" s="2"/>
      <c r="EV1007" s="2"/>
      <c r="EW1007" s="2"/>
      <c r="EX1007" s="2"/>
      <c r="EY1007" s="2"/>
      <c r="EZ1007" s="2"/>
      <c r="FA1007" s="2"/>
      <c r="FB1007" s="2"/>
      <c r="FC1007" s="2"/>
      <c r="FD1007" s="2"/>
      <c r="FE1007" s="2"/>
      <c r="FF1007" s="2"/>
      <c r="FG1007" s="2"/>
      <c r="FH1007" s="2"/>
      <c r="FI1007" s="2"/>
      <c r="FJ1007" s="2"/>
      <c r="FK1007" s="2"/>
      <c r="FL1007" s="2"/>
      <c r="FM1007" s="2"/>
      <c r="FN1007" s="2"/>
      <c r="FO1007" s="2"/>
      <c r="FP1007" s="2"/>
      <c r="FQ1007" s="2"/>
      <c r="FR1007" s="2"/>
      <c r="FS1007" s="2"/>
      <c r="FT1007" s="2"/>
      <c r="FU1007" s="2"/>
      <c r="FV1007" s="2"/>
      <c r="FW1007" s="2"/>
      <c r="FX1007" s="2"/>
      <c r="FY1007" s="2"/>
      <c r="FZ1007" s="2"/>
      <c r="GA1007" s="2"/>
      <c r="GB1007" s="2"/>
      <c r="GC1007" s="2"/>
      <c r="GD1007" s="2"/>
      <c r="GE1007" s="2"/>
      <c r="GF1007" s="2"/>
      <c r="GG1007" s="2"/>
      <c r="GH1007" s="2"/>
      <c r="GI1007" s="2"/>
      <c r="GJ1007" s="2"/>
      <c r="GK1007" s="2"/>
      <c r="GL1007" s="2"/>
      <c r="GM1007" s="2"/>
      <c r="GN1007" s="2"/>
      <c r="GO1007" s="2"/>
      <c r="GP1007" s="2"/>
    </row>
    <row r="1008" spans="6:198" s="1" customFormat="1" ht="12.75" customHeight="1">
      <c r="F1008" s="4"/>
      <c r="G1008" s="4"/>
      <c r="H1008" s="4"/>
      <c r="I1008" s="4"/>
      <c r="J1008" s="4"/>
      <c r="K1008" s="4"/>
      <c r="L1008" s="4"/>
      <c r="M1008" s="4"/>
      <c r="N1008" s="4"/>
      <c r="O1008" s="4"/>
      <c r="P1008" s="4"/>
      <c r="Q1008" s="4"/>
      <c r="R1008" s="4"/>
      <c r="S1008" s="4"/>
      <c r="T1008" s="4"/>
      <c r="U1008" s="4"/>
      <c r="V1008" s="4"/>
      <c r="W1008" s="4"/>
      <c r="X1008" s="4"/>
      <c r="Y1008" s="4"/>
      <c r="Z1008" s="4"/>
      <c r="AA1008" s="4"/>
      <c r="AB1008" s="4"/>
      <c r="AC1008" s="4"/>
      <c r="AD1008" s="4"/>
      <c r="AE1008" s="4"/>
      <c r="AF1008" s="4"/>
      <c r="AG1008" s="4"/>
      <c r="AH1008" s="4"/>
      <c r="AI1008" s="4"/>
      <c r="AJ1008" s="4"/>
      <c r="AK1008" s="4"/>
      <c r="AL1008" s="4"/>
      <c r="AM1008" s="4"/>
      <c r="AN1008" s="4"/>
      <c r="AO1008" s="4"/>
      <c r="AP1008" s="4"/>
      <c r="AQ1008" s="4"/>
      <c r="AR1008" s="4"/>
      <c r="AS1008" s="4"/>
      <c r="AT1008" s="4"/>
      <c r="AU1008" s="4"/>
      <c r="AV1008" s="4"/>
      <c r="AW1008" s="4"/>
      <c r="AX1008" s="4"/>
      <c r="AY1008" s="4"/>
      <c r="AZ1008" s="4"/>
      <c r="BA1008" s="4"/>
      <c r="BB1008" s="4"/>
      <c r="BC1008" s="4"/>
      <c r="BD1008" s="4"/>
      <c r="BE1008" s="4"/>
      <c r="BF1008" s="4"/>
      <c r="BG1008" s="4"/>
      <c r="BH1008" s="4"/>
      <c r="BI1008" s="4"/>
      <c r="BJ1008" s="4"/>
      <c r="BK1008" s="4"/>
      <c r="BR1008" s="2"/>
      <c r="BS1008" s="2"/>
      <c r="BT1008" s="2"/>
      <c r="BU1008" s="2"/>
      <c r="BV1008" s="2"/>
      <c r="BW1008" s="2"/>
      <c r="BX1008" s="2"/>
      <c r="BY1008" s="2"/>
      <c r="BZ1008" s="2"/>
      <c r="CA1008" s="2"/>
      <c r="CB1008" s="2"/>
      <c r="CC1008" s="2"/>
      <c r="CD1008" s="2"/>
      <c r="CE1008" s="2"/>
      <c r="CF1008" s="2"/>
      <c r="CG1008" s="2"/>
      <c r="CH1008" s="2"/>
      <c r="CI1008" s="2"/>
      <c r="CJ1008" s="2"/>
      <c r="CK1008" s="2"/>
      <c r="CL1008" s="2"/>
      <c r="CM1008" s="2"/>
      <c r="CN1008" s="2"/>
      <c r="CO1008" s="2"/>
      <c r="CP1008" s="2"/>
      <c r="CQ1008" s="2"/>
      <c r="CR1008" s="2"/>
      <c r="CS1008" s="2"/>
      <c r="CT1008" s="2"/>
      <c r="CU1008" s="2"/>
      <c r="CV1008" s="2"/>
      <c r="CW1008" s="2"/>
      <c r="CX1008" s="2"/>
      <c r="CY1008" s="2"/>
      <c r="CZ1008" s="2"/>
      <c r="DA1008" s="2"/>
      <c r="DB1008" s="2"/>
      <c r="DC1008" s="2"/>
      <c r="DD1008" s="2"/>
      <c r="DE1008" s="2"/>
      <c r="DF1008" s="2"/>
      <c r="DG1008" s="2"/>
      <c r="DH1008" s="2"/>
      <c r="DI1008" s="2"/>
      <c r="DJ1008" s="2"/>
      <c r="DK1008" s="2"/>
      <c r="DL1008" s="2"/>
      <c r="DM1008" s="2"/>
      <c r="DN1008" s="2"/>
      <c r="DO1008" s="2"/>
      <c r="DP1008" s="2"/>
      <c r="DQ1008" s="2"/>
      <c r="DR1008" s="2"/>
      <c r="DS1008" s="2"/>
      <c r="DT1008" s="2"/>
      <c r="DU1008" s="2"/>
      <c r="DV1008" s="2"/>
      <c r="DW1008" s="2"/>
      <c r="DX1008" s="2"/>
      <c r="DY1008" s="2"/>
      <c r="DZ1008" s="2"/>
      <c r="EA1008" s="2"/>
      <c r="EB1008" s="2"/>
      <c r="EC1008" s="2"/>
      <c r="ED1008" s="2"/>
      <c r="EE1008" s="2"/>
      <c r="EF1008" s="2"/>
      <c r="EG1008" s="2"/>
      <c r="EH1008" s="2"/>
      <c r="EI1008" s="2"/>
      <c r="EJ1008" s="2"/>
      <c r="EK1008" s="2"/>
      <c r="EL1008" s="2"/>
      <c r="EM1008" s="2"/>
      <c r="EN1008" s="2"/>
      <c r="EO1008" s="2"/>
      <c r="EP1008" s="2"/>
      <c r="EQ1008" s="2"/>
      <c r="ER1008" s="2"/>
      <c r="ES1008" s="2"/>
      <c r="ET1008" s="2"/>
      <c r="EU1008" s="2"/>
      <c r="EV1008" s="2"/>
      <c r="EW1008" s="2"/>
      <c r="EX1008" s="2"/>
      <c r="EY1008" s="2"/>
      <c r="EZ1008" s="2"/>
      <c r="FA1008" s="2"/>
      <c r="FB1008" s="2"/>
      <c r="FC1008" s="2"/>
      <c r="FD1008" s="2"/>
      <c r="FE1008" s="2"/>
      <c r="FF1008" s="2"/>
      <c r="FG1008" s="2"/>
      <c r="FH1008" s="2"/>
      <c r="FI1008" s="2"/>
      <c r="FJ1008" s="2"/>
      <c r="FK1008" s="2"/>
      <c r="FL1008" s="2"/>
      <c r="FM1008" s="2"/>
      <c r="FN1008" s="2"/>
      <c r="FO1008" s="2"/>
      <c r="FP1008" s="2"/>
      <c r="FQ1008" s="2"/>
      <c r="FR1008" s="2"/>
      <c r="FS1008" s="2"/>
      <c r="FT1008" s="2"/>
      <c r="FU1008" s="2"/>
      <c r="FV1008" s="2"/>
      <c r="FW1008" s="2"/>
      <c r="FX1008" s="2"/>
      <c r="FY1008" s="2"/>
      <c r="FZ1008" s="2"/>
      <c r="GA1008" s="2"/>
      <c r="GB1008" s="2"/>
      <c r="GC1008" s="2"/>
      <c r="GD1008" s="2"/>
      <c r="GE1008" s="2"/>
      <c r="GF1008" s="2"/>
      <c r="GG1008" s="2"/>
      <c r="GH1008" s="2"/>
      <c r="GI1008" s="2"/>
      <c r="GJ1008" s="2"/>
      <c r="GK1008" s="2"/>
      <c r="GL1008" s="2"/>
      <c r="GM1008" s="2"/>
      <c r="GN1008" s="2"/>
      <c r="GO1008" s="2"/>
      <c r="GP1008" s="2"/>
    </row>
    <row r="1009" spans="6:198" s="1" customFormat="1" ht="12.75" customHeight="1">
      <c r="F1009" s="579" t="s">
        <v>427</v>
      </c>
      <c r="G1009" s="579"/>
      <c r="H1009" s="579"/>
      <c r="I1009" s="579"/>
      <c r="J1009" s="579"/>
      <c r="K1009" s="579"/>
      <c r="L1009" s="579"/>
      <c r="M1009" s="579"/>
      <c r="N1009" s="579"/>
      <c r="O1009" s="579"/>
      <c r="P1009" s="579"/>
      <c r="Q1009" s="579"/>
      <c r="R1009" s="579"/>
      <c r="S1009" s="579"/>
      <c r="T1009" s="579"/>
      <c r="U1009" s="579"/>
      <c r="V1009" s="579"/>
      <c r="W1009" s="579"/>
      <c r="X1009" s="579"/>
      <c r="Y1009" s="579"/>
      <c r="Z1009" s="579"/>
      <c r="AA1009" s="579"/>
      <c r="AB1009" s="579"/>
      <c r="AC1009" s="579"/>
      <c r="AD1009" s="579"/>
      <c r="AE1009" s="579"/>
      <c r="AF1009" s="579"/>
      <c r="AG1009" s="579"/>
      <c r="AH1009" s="579"/>
      <c r="AI1009" s="579"/>
      <c r="AJ1009" s="579"/>
      <c r="AK1009" s="579"/>
      <c r="AL1009" s="579"/>
      <c r="AM1009" s="579"/>
      <c r="AN1009" s="579"/>
      <c r="AO1009" s="579"/>
      <c r="AP1009" s="579"/>
      <c r="AQ1009" s="579"/>
      <c r="AR1009" s="579"/>
      <c r="AS1009" s="579"/>
      <c r="AT1009" s="579"/>
      <c r="AU1009" s="579"/>
      <c r="AV1009" s="579"/>
      <c r="AW1009" s="579"/>
      <c r="AX1009" s="579"/>
      <c r="AY1009" s="579"/>
      <c r="AZ1009" s="579"/>
      <c r="BA1009" s="579"/>
      <c r="BB1009" s="579"/>
      <c r="BC1009" s="579"/>
      <c r="BD1009" s="579"/>
      <c r="BE1009" s="579"/>
      <c r="BF1009" s="579"/>
      <c r="BG1009" s="579"/>
      <c r="BH1009" s="579"/>
      <c r="BI1009" s="579"/>
      <c r="BJ1009" s="579"/>
      <c r="BK1009" s="579"/>
      <c r="BR1009" s="2"/>
      <c r="BS1009" s="2"/>
      <c r="BT1009" s="2"/>
      <c r="BU1009" s="2"/>
      <c r="BV1009" s="2"/>
      <c r="BW1009" s="2"/>
      <c r="BX1009" s="2"/>
      <c r="BY1009" s="2"/>
      <c r="BZ1009" s="2"/>
      <c r="CA1009" s="2"/>
      <c r="CB1009" s="2"/>
      <c r="CC1009" s="2"/>
      <c r="CD1009" s="2"/>
      <c r="CE1009" s="2"/>
      <c r="CF1009" s="2"/>
      <c r="CG1009" s="2"/>
      <c r="CH1009" s="2"/>
      <c r="CI1009" s="2"/>
      <c r="CJ1009" s="2"/>
      <c r="CK1009" s="2"/>
      <c r="CL1009" s="2"/>
      <c r="CM1009" s="2"/>
      <c r="CN1009" s="2"/>
      <c r="CO1009" s="2"/>
      <c r="CP1009" s="2"/>
      <c r="CQ1009" s="2"/>
      <c r="CR1009" s="2"/>
      <c r="CS1009" s="2"/>
      <c r="CT1009" s="2"/>
      <c r="CU1009" s="2"/>
      <c r="CV1009" s="2"/>
      <c r="CW1009" s="2"/>
      <c r="CX1009" s="2"/>
      <c r="CY1009" s="2"/>
      <c r="CZ1009" s="2"/>
      <c r="DA1009" s="2"/>
      <c r="DB1009" s="2"/>
      <c r="DC1009" s="2"/>
      <c r="DD1009" s="2"/>
      <c r="DE1009" s="2"/>
      <c r="DF1009" s="2"/>
      <c r="DG1009" s="2"/>
      <c r="DH1009" s="2"/>
      <c r="DI1009" s="2"/>
      <c r="DJ1009" s="2"/>
      <c r="DK1009" s="2"/>
      <c r="DL1009" s="2"/>
      <c r="DM1009" s="2"/>
      <c r="DN1009" s="2"/>
      <c r="DO1009" s="2"/>
      <c r="DP1009" s="2"/>
      <c r="DQ1009" s="2"/>
      <c r="DR1009" s="2"/>
      <c r="DS1009" s="2"/>
      <c r="DT1009" s="2"/>
      <c r="DU1009" s="2"/>
      <c r="DV1009" s="2"/>
      <c r="DW1009" s="2"/>
      <c r="DX1009" s="2"/>
      <c r="DY1009" s="2"/>
      <c r="DZ1009" s="2"/>
      <c r="EA1009" s="2"/>
      <c r="EB1009" s="2"/>
      <c r="EC1009" s="2"/>
      <c r="ED1009" s="2"/>
      <c r="EE1009" s="2"/>
      <c r="EF1009" s="2"/>
      <c r="EG1009" s="2"/>
      <c r="EH1009" s="2"/>
      <c r="EI1009" s="2"/>
      <c r="EJ1009" s="2"/>
      <c r="EK1009" s="2"/>
      <c r="EL1009" s="2"/>
      <c r="EM1009" s="2"/>
      <c r="EN1009" s="2"/>
      <c r="EO1009" s="2"/>
      <c r="EP1009" s="2"/>
      <c r="EQ1009" s="2"/>
      <c r="ER1009" s="2"/>
      <c r="ES1009" s="2"/>
      <c r="ET1009" s="2"/>
      <c r="EU1009" s="2"/>
      <c r="EV1009" s="2"/>
      <c r="EW1009" s="2"/>
      <c r="EX1009" s="2"/>
      <c r="EY1009" s="2"/>
      <c r="EZ1009" s="2"/>
      <c r="FA1009" s="2"/>
      <c r="FB1009" s="2"/>
      <c r="FC1009" s="2"/>
      <c r="FD1009" s="2"/>
      <c r="FE1009" s="2"/>
      <c r="FF1009" s="2"/>
      <c r="FG1009" s="2"/>
      <c r="FH1009" s="2"/>
      <c r="FI1009" s="2"/>
      <c r="FJ1009" s="2"/>
      <c r="FK1009" s="2"/>
      <c r="FL1009" s="2"/>
      <c r="FM1009" s="2"/>
      <c r="FN1009" s="2"/>
      <c r="FO1009" s="2"/>
      <c r="FP1009" s="2"/>
      <c r="FQ1009" s="2"/>
      <c r="FR1009" s="2"/>
      <c r="FS1009" s="2"/>
      <c r="FT1009" s="2"/>
      <c r="FU1009" s="2"/>
      <c r="FV1009" s="2"/>
      <c r="FW1009" s="2"/>
      <c r="FX1009" s="2"/>
      <c r="FY1009" s="2"/>
      <c r="FZ1009" s="2"/>
      <c r="GA1009" s="2"/>
      <c r="GB1009" s="2"/>
      <c r="GC1009" s="2"/>
      <c r="GD1009" s="2"/>
      <c r="GE1009" s="2"/>
      <c r="GF1009" s="2"/>
      <c r="GG1009" s="2"/>
      <c r="GH1009" s="2"/>
      <c r="GI1009" s="2"/>
      <c r="GJ1009" s="2"/>
      <c r="GK1009" s="2"/>
      <c r="GL1009" s="2"/>
      <c r="GM1009" s="2"/>
      <c r="GN1009" s="2"/>
      <c r="GO1009" s="2"/>
      <c r="GP1009" s="2"/>
    </row>
    <row r="1010" spans="6:198" s="1" customFormat="1" ht="12.75" customHeight="1">
      <c r="F1010" s="97"/>
      <c r="G1010" s="97"/>
      <c r="H1010" s="97"/>
      <c r="I1010" s="97"/>
      <c r="J1010" s="97"/>
      <c r="K1010" s="97"/>
      <c r="L1010" s="97"/>
      <c r="M1010" s="97"/>
      <c r="N1010" s="97"/>
      <c r="O1010" s="97"/>
      <c r="P1010" s="97"/>
      <c r="Q1010" s="97"/>
      <c r="R1010" s="97"/>
      <c r="S1010" s="97"/>
      <c r="T1010" s="97"/>
      <c r="U1010" s="97"/>
      <c r="V1010" s="97"/>
      <c r="W1010" s="97"/>
      <c r="X1010" s="97"/>
      <c r="Y1010" s="97"/>
      <c r="Z1010" s="97"/>
      <c r="AA1010" s="97"/>
      <c r="AB1010" s="97"/>
      <c r="AC1010" s="97"/>
      <c r="AD1010" s="97"/>
      <c r="AE1010" s="97"/>
      <c r="AF1010" s="97"/>
      <c r="AG1010" s="97"/>
      <c r="AH1010" s="97"/>
      <c r="AI1010" s="97"/>
      <c r="AJ1010" s="97"/>
      <c r="AK1010" s="97"/>
      <c r="AL1010" s="97"/>
      <c r="AM1010" s="97"/>
      <c r="AN1010" s="97"/>
      <c r="AO1010" s="97"/>
      <c r="AP1010" s="825" t="s">
        <v>388</v>
      </c>
      <c r="AQ1010" s="825"/>
      <c r="AR1010" s="825"/>
      <c r="AS1010" s="825"/>
      <c r="AT1010" s="825"/>
      <c r="AU1010" s="825"/>
      <c r="AV1010" s="825"/>
      <c r="AW1010" s="97"/>
      <c r="AX1010" s="97"/>
      <c r="AY1010" s="97"/>
      <c r="AZ1010" s="97"/>
      <c r="BA1010" s="97"/>
      <c r="BB1010" s="97"/>
      <c r="BC1010" s="97"/>
      <c r="BD1010" s="825" t="s">
        <v>389</v>
      </c>
      <c r="BE1010" s="825"/>
      <c r="BF1010" s="825"/>
      <c r="BG1010" s="825"/>
      <c r="BH1010" s="825"/>
      <c r="BI1010" s="825"/>
      <c r="BJ1010" s="467"/>
      <c r="BK1010" s="467"/>
      <c r="BR1010" s="2"/>
      <c r="BS1010" s="2"/>
      <c r="BT1010" s="2"/>
      <c r="BU1010" s="2"/>
      <c r="BV1010" s="2"/>
      <c r="BW1010" s="2"/>
      <c r="BX1010" s="2"/>
      <c r="BY1010" s="2"/>
      <c r="BZ1010" s="2"/>
      <c r="CA1010" s="2"/>
      <c r="CB1010" s="2"/>
      <c r="CC1010" s="2"/>
      <c r="CD1010" s="2"/>
      <c r="CE1010" s="2"/>
      <c r="CF1010" s="2"/>
      <c r="CG1010" s="2"/>
      <c r="CH1010" s="2"/>
      <c r="CI1010" s="2"/>
      <c r="CJ1010" s="2"/>
      <c r="CK1010" s="2"/>
      <c r="CL1010" s="2"/>
      <c r="CM1010" s="2"/>
      <c r="CN1010" s="2"/>
      <c r="CO1010" s="2"/>
      <c r="CP1010" s="2"/>
      <c r="CQ1010" s="2"/>
      <c r="CR1010" s="2"/>
      <c r="CS1010" s="2"/>
      <c r="CT1010" s="2"/>
      <c r="CU1010" s="2"/>
      <c r="CV1010" s="2"/>
      <c r="CW1010" s="2"/>
      <c r="CX1010" s="2"/>
      <c r="CY1010" s="2"/>
      <c r="CZ1010" s="2"/>
      <c r="DA1010" s="2"/>
      <c r="DB1010" s="2"/>
      <c r="DC1010" s="2"/>
      <c r="DD1010" s="2"/>
      <c r="DE1010" s="2"/>
      <c r="DF1010" s="2"/>
      <c r="DG1010" s="2"/>
      <c r="DH1010" s="2"/>
      <c r="DI1010" s="2"/>
      <c r="DJ1010" s="2"/>
      <c r="DK1010" s="2"/>
      <c r="DL1010" s="2"/>
      <c r="DM1010" s="2"/>
      <c r="DN1010" s="2"/>
      <c r="DO1010" s="2"/>
      <c r="DP1010" s="2"/>
      <c r="DQ1010" s="2"/>
      <c r="DR1010" s="2"/>
      <c r="DS1010" s="2"/>
      <c r="DT1010" s="2"/>
      <c r="DU1010" s="2"/>
      <c r="DV1010" s="2"/>
      <c r="DW1010" s="2"/>
      <c r="DX1010" s="2"/>
      <c r="DY1010" s="2"/>
      <c r="DZ1010" s="2"/>
      <c r="EA1010" s="2"/>
      <c r="EB1010" s="2"/>
      <c r="EC1010" s="2"/>
      <c r="ED1010" s="2"/>
      <c r="EE1010" s="2"/>
      <c r="EF1010" s="2"/>
      <c r="EG1010" s="2"/>
      <c r="EH1010" s="2"/>
      <c r="EI1010" s="2"/>
      <c r="EJ1010" s="2"/>
      <c r="EK1010" s="2"/>
      <c r="EL1010" s="2"/>
      <c r="EM1010" s="2"/>
      <c r="EN1010" s="2"/>
      <c r="EO1010" s="2"/>
      <c r="EP1010" s="2"/>
      <c r="EQ1010" s="2"/>
      <c r="ER1010" s="2"/>
      <c r="ES1010" s="2"/>
      <c r="ET1010" s="2"/>
      <c r="EU1010" s="2"/>
      <c r="EV1010" s="2"/>
      <c r="EW1010" s="2"/>
      <c r="EX1010" s="2"/>
      <c r="EY1010" s="2"/>
      <c r="EZ1010" s="2"/>
      <c r="FA1010" s="2"/>
      <c r="FB1010" s="2"/>
      <c r="FC1010" s="2"/>
      <c r="FD1010" s="2"/>
      <c r="FE1010" s="2"/>
      <c r="FF1010" s="2"/>
      <c r="FG1010" s="2"/>
      <c r="FH1010" s="2"/>
      <c r="FI1010" s="2"/>
      <c r="FJ1010" s="2"/>
      <c r="FK1010" s="2"/>
      <c r="FL1010" s="2"/>
      <c r="FM1010" s="2"/>
      <c r="FN1010" s="2"/>
      <c r="FO1010" s="2"/>
      <c r="FP1010" s="2"/>
      <c r="FQ1010" s="2"/>
      <c r="FR1010" s="2"/>
      <c r="FS1010" s="2"/>
      <c r="FT1010" s="2"/>
      <c r="FU1010" s="2"/>
      <c r="FV1010" s="2"/>
      <c r="FW1010" s="2"/>
      <c r="FX1010" s="2"/>
      <c r="FY1010" s="2"/>
      <c r="FZ1010" s="2"/>
      <c r="GA1010" s="2"/>
      <c r="GB1010" s="2"/>
      <c r="GC1010" s="2"/>
      <c r="GD1010" s="2"/>
      <c r="GE1010" s="2"/>
      <c r="GF1010" s="2"/>
      <c r="GG1010" s="2"/>
      <c r="GH1010" s="2"/>
      <c r="GI1010" s="2"/>
      <c r="GJ1010" s="2"/>
      <c r="GK1010" s="2"/>
      <c r="GL1010" s="2"/>
      <c r="GM1010" s="2"/>
      <c r="GN1010" s="2"/>
      <c r="GO1010" s="2"/>
      <c r="GP1010" s="2"/>
    </row>
    <row r="1011" spans="6:198" s="1" customFormat="1" ht="12.75" customHeight="1">
      <c r="F1011" s="81"/>
      <c r="G1011" s="326" t="s">
        <v>428</v>
      </c>
      <c r="H1011" s="81"/>
      <c r="I1011" s="81"/>
      <c r="J1011" s="81"/>
      <c r="K1011" s="81"/>
      <c r="L1011" s="81"/>
      <c r="M1011" s="81"/>
      <c r="N1011" s="81"/>
      <c r="O1011" s="81"/>
      <c r="P1011" s="81"/>
      <c r="Q1011" s="81"/>
      <c r="R1011" s="81"/>
      <c r="S1011" s="81"/>
      <c r="T1011" s="81"/>
      <c r="U1011" s="81"/>
      <c r="V1011" s="81"/>
      <c r="W1011" s="81"/>
      <c r="X1011" s="81"/>
      <c r="Y1011" s="81"/>
      <c r="Z1011" s="81"/>
      <c r="AA1011" s="81"/>
      <c r="AB1011" s="81"/>
      <c r="AC1011" s="81"/>
      <c r="AD1011" s="81"/>
      <c r="AE1011" s="81"/>
      <c r="AF1011" s="81"/>
      <c r="AG1011" s="81"/>
      <c r="AH1011" s="81"/>
      <c r="AI1011" s="81"/>
      <c r="AJ1011" s="81"/>
      <c r="AK1011" s="81"/>
      <c r="AL1011" s="81"/>
      <c r="AM1011" s="81"/>
      <c r="AN1011" s="81"/>
      <c r="AO1011" s="81"/>
      <c r="AP1011" s="708">
        <f>[1]Input!$E$376</f>
        <v>0</v>
      </c>
      <c r="AQ1011" s="708"/>
      <c r="AR1011" s="708"/>
      <c r="AS1011" s="708"/>
      <c r="AT1011" s="708"/>
      <c r="AU1011" s="708"/>
      <c r="AV1011" s="708"/>
      <c r="AW1011" s="445"/>
      <c r="AX1011" s="445"/>
      <c r="AY1011" s="445"/>
      <c r="AZ1011" s="445"/>
      <c r="BA1011" s="445"/>
      <c r="BB1011" s="445"/>
      <c r="BC1011" s="445"/>
      <c r="BD1011" s="708" t="str">
        <f>[1]Input!$C$376</f>
        <v>n.a.</v>
      </c>
      <c r="BE1011" s="708"/>
      <c r="BF1011" s="708"/>
      <c r="BG1011" s="708"/>
      <c r="BH1011" s="708"/>
      <c r="BI1011" s="708"/>
      <c r="BJ1011" s="26"/>
      <c r="BK1011" s="327"/>
      <c r="BR1011" s="2"/>
      <c r="BS1011" s="2"/>
      <c r="BT1011" s="2"/>
      <c r="BU1011" s="2"/>
      <c r="BV1011" s="2"/>
      <c r="BW1011" s="2"/>
      <c r="BX1011" s="2"/>
      <c r="BY1011" s="2"/>
      <c r="BZ1011" s="2"/>
      <c r="CA1011" s="2"/>
      <c r="CB1011" s="2"/>
      <c r="CC1011" s="2"/>
      <c r="CD1011" s="2"/>
      <c r="CE1011" s="2"/>
      <c r="CF1011" s="2"/>
      <c r="CG1011" s="2"/>
      <c r="CH1011" s="2"/>
      <c r="CI1011" s="2"/>
      <c r="CJ1011" s="2"/>
      <c r="CK1011" s="2"/>
      <c r="CL1011" s="2"/>
      <c r="CM1011" s="2"/>
      <c r="CN1011" s="2"/>
      <c r="CO1011" s="2"/>
      <c r="CP1011" s="2"/>
      <c r="CQ1011" s="2"/>
      <c r="CR1011" s="2"/>
      <c r="CS1011" s="2"/>
      <c r="CT1011" s="2"/>
      <c r="CU1011" s="2"/>
      <c r="CV1011" s="2"/>
      <c r="CW1011" s="2"/>
      <c r="CX1011" s="2"/>
      <c r="CY1011" s="2"/>
      <c r="CZ1011" s="2"/>
      <c r="DA1011" s="2"/>
      <c r="DB1011" s="2"/>
      <c r="DC1011" s="2"/>
      <c r="DD1011" s="2"/>
      <c r="DE1011" s="2"/>
      <c r="DF1011" s="2"/>
      <c r="DG1011" s="2"/>
      <c r="DH1011" s="2"/>
      <c r="DI1011" s="2"/>
      <c r="DJ1011" s="2"/>
      <c r="DK1011" s="2"/>
      <c r="DL1011" s="2"/>
      <c r="DM1011" s="2"/>
      <c r="DN1011" s="2"/>
      <c r="DO1011" s="2"/>
      <c r="DP1011" s="2"/>
      <c r="DQ1011" s="2"/>
      <c r="DR1011" s="2"/>
      <c r="DS1011" s="2"/>
      <c r="DT1011" s="2"/>
      <c r="DU1011" s="2"/>
      <c r="DV1011" s="2"/>
      <c r="DW1011" s="2"/>
      <c r="DX1011" s="2"/>
      <c r="DY1011" s="2"/>
      <c r="DZ1011" s="2"/>
      <c r="EA1011" s="2"/>
      <c r="EB1011" s="2"/>
      <c r="EC1011" s="2"/>
      <c r="ED1011" s="2"/>
      <c r="EE1011" s="2"/>
      <c r="EF1011" s="2"/>
      <c r="EG1011" s="2"/>
      <c r="EH1011" s="2"/>
      <c r="EI1011" s="2"/>
      <c r="EJ1011" s="2"/>
      <c r="EK1011" s="2"/>
      <c r="EL1011" s="2"/>
      <c r="EM1011" s="2"/>
      <c r="EN1011" s="2"/>
      <c r="EO1011" s="2"/>
      <c r="EP1011" s="2"/>
      <c r="EQ1011" s="2"/>
      <c r="ER1011" s="2"/>
      <c r="ES1011" s="2"/>
      <c r="ET1011" s="2"/>
      <c r="EU1011" s="2"/>
      <c r="EV1011" s="2"/>
      <c r="EW1011" s="2"/>
      <c r="EX1011" s="2"/>
      <c r="EY1011" s="2"/>
      <c r="EZ1011" s="2"/>
      <c r="FA1011" s="2"/>
      <c r="FB1011" s="2"/>
      <c r="FC1011" s="2"/>
      <c r="FD1011" s="2"/>
      <c r="FE1011" s="2"/>
      <c r="FF1011" s="2"/>
      <c r="FG1011" s="2"/>
      <c r="FH1011" s="2"/>
      <c r="FI1011" s="2"/>
      <c r="FJ1011" s="2"/>
      <c r="FK1011" s="2"/>
      <c r="FL1011" s="2"/>
      <c r="FM1011" s="2"/>
      <c r="FN1011" s="2"/>
      <c r="FO1011" s="2"/>
      <c r="FP1011" s="2"/>
      <c r="FQ1011" s="2"/>
      <c r="FR1011" s="2"/>
      <c r="FS1011" s="2"/>
      <c r="FT1011" s="2"/>
      <c r="FU1011" s="2"/>
      <c r="FV1011" s="2"/>
      <c r="FW1011" s="2"/>
      <c r="FX1011" s="2"/>
      <c r="FY1011" s="2"/>
      <c r="FZ1011" s="2"/>
      <c r="GA1011" s="2"/>
      <c r="GB1011" s="2"/>
      <c r="GC1011" s="2"/>
      <c r="GD1011" s="2"/>
      <c r="GE1011" s="2"/>
      <c r="GF1011" s="2"/>
      <c r="GG1011" s="2"/>
      <c r="GH1011" s="2"/>
      <c r="GI1011" s="2"/>
      <c r="GJ1011" s="2"/>
      <c r="GK1011" s="2"/>
      <c r="GL1011" s="2"/>
      <c r="GM1011" s="2"/>
      <c r="GN1011" s="2"/>
      <c r="GO1011" s="2"/>
      <c r="GP1011" s="2"/>
    </row>
    <row r="1012" spans="6:198" s="1" customFormat="1" ht="12.75" customHeight="1">
      <c r="F1012" s="81"/>
      <c r="G1012" s="81"/>
      <c r="H1012" s="81"/>
      <c r="I1012" s="81"/>
      <c r="J1012" s="81"/>
      <c r="K1012" s="81"/>
      <c r="L1012" s="81"/>
      <c r="M1012" s="81"/>
      <c r="N1012" s="81"/>
      <c r="O1012" s="81"/>
      <c r="P1012" s="81"/>
      <c r="Q1012" s="81"/>
      <c r="R1012" s="81"/>
      <c r="S1012" s="81"/>
      <c r="T1012" s="81"/>
      <c r="U1012" s="81"/>
      <c r="V1012" s="81"/>
      <c r="W1012" s="81"/>
      <c r="X1012" s="81"/>
      <c r="Y1012" s="81"/>
      <c r="Z1012" s="81"/>
      <c r="AA1012" s="81"/>
      <c r="AB1012" s="81"/>
      <c r="AC1012" s="81"/>
      <c r="AD1012" s="81"/>
      <c r="AE1012" s="81"/>
      <c r="AF1012" s="81"/>
      <c r="AG1012" s="81"/>
      <c r="AH1012" s="81"/>
      <c r="AI1012" s="81"/>
      <c r="AJ1012" s="81"/>
      <c r="AK1012" s="81"/>
      <c r="AL1012" s="81"/>
      <c r="AM1012" s="81"/>
      <c r="AN1012" s="81"/>
      <c r="AO1012" s="81"/>
      <c r="AP1012" s="774"/>
      <c r="AQ1012" s="774"/>
      <c r="AR1012" s="774"/>
      <c r="AS1012" s="774"/>
      <c r="AT1012" s="774"/>
      <c r="AU1012" s="774"/>
      <c r="AV1012" s="774"/>
      <c r="AW1012" s="445"/>
      <c r="AX1012" s="445"/>
      <c r="AY1012" s="445"/>
      <c r="AZ1012" s="445"/>
      <c r="BA1012" s="445"/>
      <c r="BB1012" s="445"/>
      <c r="BC1012" s="445"/>
      <c r="BD1012" s="774"/>
      <c r="BE1012" s="774"/>
      <c r="BF1012" s="774"/>
      <c r="BG1012" s="774"/>
      <c r="BH1012" s="774"/>
      <c r="BI1012" s="774"/>
      <c r="BJ1012" s="774"/>
      <c r="BK1012" s="774"/>
      <c r="BR1012" s="2"/>
      <c r="BS1012" s="2"/>
      <c r="BT1012" s="2"/>
      <c r="BU1012" s="2"/>
      <c r="BV1012" s="2"/>
      <c r="BW1012" s="2"/>
      <c r="BX1012" s="2"/>
      <c r="BY1012" s="2"/>
      <c r="BZ1012" s="2"/>
      <c r="CA1012" s="2"/>
      <c r="CB1012" s="2"/>
      <c r="CC1012" s="2"/>
      <c r="CD1012" s="2"/>
      <c r="CE1012" s="2"/>
      <c r="CF1012" s="2"/>
      <c r="CG1012" s="2"/>
      <c r="CH1012" s="2"/>
      <c r="CI1012" s="2"/>
      <c r="CJ1012" s="2"/>
      <c r="CK1012" s="2"/>
      <c r="CL1012" s="2"/>
      <c r="CM1012" s="2"/>
      <c r="CN1012" s="2"/>
      <c r="CO1012" s="2"/>
      <c r="CP1012" s="2"/>
      <c r="CQ1012" s="2"/>
      <c r="CR1012" s="2"/>
      <c r="CS1012" s="2"/>
      <c r="CT1012" s="2"/>
      <c r="CU1012" s="2"/>
      <c r="CV1012" s="2"/>
      <c r="CW1012" s="2"/>
      <c r="CX1012" s="2"/>
      <c r="CY1012" s="2"/>
      <c r="CZ1012" s="2"/>
      <c r="DA1012" s="2"/>
      <c r="DB1012" s="2"/>
      <c r="DC1012" s="2"/>
      <c r="DD1012" s="2"/>
      <c r="DE1012" s="2"/>
      <c r="DF1012" s="2"/>
      <c r="DG1012" s="2"/>
      <c r="DH1012" s="2"/>
      <c r="DI1012" s="2"/>
      <c r="DJ1012" s="2"/>
      <c r="DK1012" s="2"/>
      <c r="DL1012" s="2"/>
      <c r="DM1012" s="2"/>
      <c r="DN1012" s="2"/>
      <c r="DO1012" s="2"/>
      <c r="DP1012" s="2"/>
      <c r="DQ1012" s="2"/>
      <c r="DR1012" s="2"/>
      <c r="DS1012" s="2"/>
      <c r="DT1012" s="2"/>
      <c r="DU1012" s="2"/>
      <c r="DV1012" s="2"/>
      <c r="DW1012" s="2"/>
      <c r="DX1012" s="2"/>
      <c r="DY1012" s="2"/>
      <c r="DZ1012" s="2"/>
      <c r="EA1012" s="2"/>
      <c r="EB1012" s="2"/>
      <c r="EC1012" s="2"/>
      <c r="ED1012" s="2"/>
      <c r="EE1012" s="2"/>
      <c r="EF1012" s="2"/>
      <c r="EG1012" s="2"/>
      <c r="EH1012" s="2"/>
      <c r="EI1012" s="2"/>
      <c r="EJ1012" s="2"/>
      <c r="EK1012" s="2"/>
      <c r="EL1012" s="2"/>
      <c r="EM1012" s="2"/>
      <c r="EN1012" s="2"/>
      <c r="EO1012" s="2"/>
      <c r="EP1012" s="2"/>
      <c r="EQ1012" s="2"/>
      <c r="ER1012" s="2"/>
      <c r="ES1012" s="2"/>
      <c r="ET1012" s="2"/>
      <c r="EU1012" s="2"/>
      <c r="EV1012" s="2"/>
      <c r="EW1012" s="2"/>
      <c r="EX1012" s="2"/>
      <c r="EY1012" s="2"/>
      <c r="EZ1012" s="2"/>
      <c r="FA1012" s="2"/>
      <c r="FB1012" s="2"/>
      <c r="FC1012" s="2"/>
      <c r="FD1012" s="2"/>
      <c r="FE1012" s="2"/>
      <c r="FF1012" s="2"/>
      <c r="FG1012" s="2"/>
      <c r="FH1012" s="2"/>
      <c r="FI1012" s="2"/>
      <c r="FJ1012" s="2"/>
      <c r="FK1012" s="2"/>
      <c r="FL1012" s="2"/>
      <c r="FM1012" s="2"/>
      <c r="FN1012" s="2"/>
      <c r="FO1012" s="2"/>
      <c r="FP1012" s="2"/>
      <c r="FQ1012" s="2"/>
      <c r="FR1012" s="2"/>
      <c r="FS1012" s="2"/>
      <c r="FT1012" s="2"/>
      <c r="FU1012" s="2"/>
      <c r="FV1012" s="2"/>
      <c r="FW1012" s="2"/>
      <c r="FX1012" s="2"/>
      <c r="FY1012" s="2"/>
      <c r="FZ1012" s="2"/>
      <c r="GA1012" s="2"/>
      <c r="GB1012" s="2"/>
      <c r="GC1012" s="2"/>
      <c r="GD1012" s="2"/>
      <c r="GE1012" s="2"/>
      <c r="GF1012" s="2"/>
      <c r="GG1012" s="2"/>
      <c r="GH1012" s="2"/>
      <c r="GI1012" s="2"/>
      <c r="GJ1012" s="2"/>
      <c r="GK1012" s="2"/>
      <c r="GL1012" s="2"/>
      <c r="GM1012" s="2"/>
      <c r="GN1012" s="2"/>
      <c r="GO1012" s="2"/>
      <c r="GP1012" s="2"/>
    </row>
    <row r="1013" spans="6:198" s="1" customFormat="1" ht="12.75" customHeight="1">
      <c r="F1013" s="81"/>
      <c r="G1013" s="671" t="s">
        <v>333</v>
      </c>
      <c r="H1013" s="671"/>
      <c r="I1013" s="671" t="s">
        <v>429</v>
      </c>
      <c r="J1013" s="671"/>
      <c r="K1013" s="671" t="s">
        <v>337</v>
      </c>
      <c r="L1013" s="671"/>
      <c r="M1013" s="81"/>
      <c r="N1013" s="468" t="s">
        <v>430</v>
      </c>
      <c r="O1013" s="468"/>
      <c r="P1013" s="98"/>
      <c r="Q1013" s="98"/>
      <c r="R1013" s="98"/>
      <c r="S1013" s="98"/>
      <c r="T1013" s="98"/>
      <c r="U1013" s="98"/>
      <c r="V1013" s="98"/>
      <c r="W1013" s="98"/>
      <c r="X1013" s="98"/>
      <c r="Y1013" s="98"/>
      <c r="Z1013" s="98"/>
      <c r="AA1013" s="98"/>
      <c r="AB1013" s="98"/>
      <c r="AC1013" s="98"/>
      <c r="AD1013" s="98"/>
      <c r="AE1013" s="98"/>
      <c r="AF1013" s="98"/>
      <c r="AG1013" s="98"/>
      <c r="AH1013" s="98"/>
      <c r="AI1013" s="98"/>
      <c r="AJ1013" s="98"/>
      <c r="AK1013" s="98"/>
      <c r="AL1013" s="98"/>
      <c r="AM1013" s="98"/>
      <c r="AN1013" s="98"/>
      <c r="AO1013" s="98"/>
      <c r="AP1013" s="837">
        <f>[1]Input!$E377</f>
        <v>0</v>
      </c>
      <c r="AQ1013" s="837"/>
      <c r="AR1013" s="837"/>
      <c r="AS1013" s="837"/>
      <c r="AT1013" s="837"/>
      <c r="AU1013" s="837"/>
      <c r="AV1013" s="837"/>
      <c r="AW1013" s="445"/>
      <c r="AX1013" s="445"/>
      <c r="AY1013" s="445"/>
      <c r="AZ1013" s="445"/>
      <c r="BA1013" s="445"/>
      <c r="BB1013" s="445"/>
      <c r="BC1013" s="445"/>
      <c r="BD1013" s="774" t="str">
        <f>[1]Input!$C377</f>
        <v>n.a.</v>
      </c>
      <c r="BE1013" s="774"/>
      <c r="BF1013" s="774"/>
      <c r="BG1013" s="774"/>
      <c r="BH1013" s="774"/>
      <c r="BI1013" s="774"/>
      <c r="BJ1013" s="445"/>
      <c r="BK1013" s="327"/>
      <c r="BR1013" s="2"/>
      <c r="BS1013" s="2"/>
      <c r="BT1013" s="2"/>
      <c r="BU1013" s="2"/>
      <c r="BV1013" s="2"/>
      <c r="BW1013" s="2"/>
      <c r="BX1013" s="2"/>
      <c r="BY1013" s="2"/>
      <c r="BZ1013" s="2"/>
      <c r="CA1013" s="2"/>
      <c r="CB1013" s="2"/>
      <c r="CC1013" s="2"/>
      <c r="CD1013" s="2"/>
      <c r="CE1013" s="2"/>
      <c r="CF1013" s="2"/>
      <c r="CG1013" s="2"/>
      <c r="CH1013" s="2"/>
      <c r="CI1013" s="2"/>
      <c r="CJ1013" s="2"/>
      <c r="CK1013" s="2"/>
      <c r="CL1013" s="2"/>
      <c r="CM1013" s="2"/>
      <c r="CN1013" s="2"/>
      <c r="CO1013" s="2"/>
      <c r="CP1013" s="2"/>
      <c r="CQ1013" s="2"/>
      <c r="CR1013" s="2"/>
      <c r="CS1013" s="2"/>
      <c r="CT1013" s="2"/>
      <c r="CU1013" s="2"/>
      <c r="CV1013" s="2"/>
      <c r="CW1013" s="2"/>
      <c r="CX1013" s="2"/>
      <c r="CY1013" s="2"/>
      <c r="CZ1013" s="2"/>
      <c r="DA1013" s="2"/>
      <c r="DB1013" s="2"/>
      <c r="DC1013" s="2"/>
      <c r="DD1013" s="2"/>
      <c r="DE1013" s="2"/>
      <c r="DF1013" s="2"/>
      <c r="DG1013" s="2"/>
      <c r="DH1013" s="2"/>
      <c r="DI1013" s="2"/>
      <c r="DJ1013" s="2"/>
      <c r="DK1013" s="2"/>
      <c r="DL1013" s="2"/>
      <c r="DM1013" s="2"/>
      <c r="DN1013" s="2"/>
      <c r="DO1013" s="2"/>
      <c r="DP1013" s="2"/>
      <c r="DQ1013" s="2"/>
      <c r="DR1013" s="2"/>
      <c r="DS1013" s="2"/>
      <c r="DT1013" s="2"/>
      <c r="DU1013" s="2"/>
      <c r="DV1013" s="2"/>
      <c r="DW1013" s="2"/>
      <c r="DX1013" s="2"/>
      <c r="DY1013" s="2"/>
      <c r="DZ1013" s="2"/>
      <c r="EA1013" s="2"/>
      <c r="EB1013" s="2"/>
      <c r="EC1013" s="2"/>
      <c r="ED1013" s="2"/>
      <c r="EE1013" s="2"/>
      <c r="EF1013" s="2"/>
      <c r="EG1013" s="2"/>
      <c r="EH1013" s="2"/>
      <c r="EI1013" s="2"/>
      <c r="EJ1013" s="2"/>
      <c r="EK1013" s="2"/>
      <c r="EL1013" s="2"/>
      <c r="EM1013" s="2"/>
      <c r="EN1013" s="2"/>
      <c r="EO1013" s="2"/>
      <c r="EP1013" s="2"/>
      <c r="EQ1013" s="2"/>
      <c r="ER1013" s="2"/>
      <c r="ES1013" s="2"/>
      <c r="ET1013" s="2"/>
      <c r="EU1013" s="2"/>
      <c r="EV1013" s="2"/>
      <c r="EW1013" s="2"/>
      <c r="EX1013" s="2"/>
      <c r="EY1013" s="2"/>
      <c r="EZ1013" s="2"/>
      <c r="FA1013" s="2"/>
      <c r="FB1013" s="2"/>
      <c r="FC1013" s="2"/>
      <c r="FD1013" s="2"/>
      <c r="FE1013" s="2"/>
      <c r="FF1013" s="2"/>
      <c r="FG1013" s="2"/>
      <c r="FH1013" s="2"/>
      <c r="FI1013" s="2"/>
      <c r="FJ1013" s="2"/>
      <c r="FK1013" s="2"/>
      <c r="FL1013" s="2"/>
      <c r="FM1013" s="2"/>
      <c r="FN1013" s="2"/>
      <c r="FO1013" s="2"/>
      <c r="FP1013" s="2"/>
      <c r="FQ1013" s="2"/>
      <c r="FR1013" s="2"/>
      <c r="FS1013" s="2"/>
      <c r="FT1013" s="2"/>
      <c r="FU1013" s="2"/>
      <c r="FV1013" s="2"/>
      <c r="FW1013" s="2"/>
      <c r="FX1013" s="2"/>
      <c r="FY1013" s="2"/>
      <c r="FZ1013" s="2"/>
      <c r="GA1013" s="2"/>
      <c r="GB1013" s="2"/>
      <c r="GC1013" s="2"/>
      <c r="GD1013" s="2"/>
      <c r="GE1013" s="2"/>
      <c r="GF1013" s="2"/>
      <c r="GG1013" s="2"/>
      <c r="GH1013" s="2"/>
      <c r="GI1013" s="2"/>
      <c r="GJ1013" s="2"/>
      <c r="GK1013" s="2"/>
      <c r="GL1013" s="2"/>
      <c r="GM1013" s="2"/>
      <c r="GN1013" s="2"/>
      <c r="GO1013" s="2"/>
      <c r="GP1013" s="2"/>
    </row>
    <row r="1014" spans="6:198" s="1" customFormat="1" ht="12.75" customHeight="1">
      <c r="F1014" s="81"/>
      <c r="G1014" s="671"/>
      <c r="H1014" s="671"/>
      <c r="I1014" s="98"/>
      <c r="J1014" s="98"/>
      <c r="K1014" s="671" t="s">
        <v>339</v>
      </c>
      <c r="L1014" s="671"/>
      <c r="M1014" s="81"/>
      <c r="N1014" s="468" t="s">
        <v>431</v>
      </c>
      <c r="O1014" s="468"/>
      <c r="P1014" s="98"/>
      <c r="Q1014" s="98"/>
      <c r="R1014" s="98"/>
      <c r="S1014" s="98"/>
      <c r="T1014" s="98"/>
      <c r="U1014" s="98"/>
      <c r="V1014" s="98"/>
      <c r="W1014" s="98"/>
      <c r="X1014" s="98"/>
      <c r="Y1014" s="98"/>
      <c r="Z1014" s="98"/>
      <c r="AA1014" s="98"/>
      <c r="AB1014" s="98"/>
      <c r="AC1014" s="98"/>
      <c r="AD1014" s="98"/>
      <c r="AE1014" s="98"/>
      <c r="AF1014" s="98"/>
      <c r="AG1014" s="98"/>
      <c r="AH1014" s="98"/>
      <c r="AI1014" s="98"/>
      <c r="AJ1014" s="98"/>
      <c r="AK1014" s="98"/>
      <c r="AL1014" s="98"/>
      <c r="AM1014" s="98"/>
      <c r="AN1014" s="98"/>
      <c r="AO1014" s="98"/>
      <c r="AP1014" s="837">
        <f>[1]Input!$E378</f>
        <v>0</v>
      </c>
      <c r="AQ1014" s="837"/>
      <c r="AR1014" s="837"/>
      <c r="AS1014" s="837"/>
      <c r="AT1014" s="837"/>
      <c r="AU1014" s="837"/>
      <c r="AV1014" s="837"/>
      <c r="AW1014" s="445"/>
      <c r="AX1014" s="445"/>
      <c r="AY1014" s="445"/>
      <c r="AZ1014" s="445"/>
      <c r="BA1014" s="445"/>
      <c r="BB1014" s="445"/>
      <c r="BC1014" s="445"/>
      <c r="BD1014" s="774" t="str">
        <f>[1]Input!$C378</f>
        <v>n.a.</v>
      </c>
      <c r="BE1014" s="774"/>
      <c r="BF1014" s="774"/>
      <c r="BG1014" s="774"/>
      <c r="BH1014" s="774"/>
      <c r="BI1014" s="774"/>
      <c r="BJ1014" s="445"/>
      <c r="BK1014" s="327"/>
      <c r="BR1014" s="2"/>
      <c r="BS1014" s="2"/>
      <c r="BT1014" s="2"/>
      <c r="BU1014" s="2"/>
      <c r="BV1014" s="2"/>
      <c r="BW1014" s="2"/>
      <c r="BX1014" s="2"/>
      <c r="BY1014" s="2"/>
      <c r="BZ1014" s="2"/>
      <c r="CA1014" s="2"/>
      <c r="CB1014" s="2"/>
      <c r="CC1014" s="2"/>
      <c r="CD1014" s="2"/>
      <c r="CE1014" s="2"/>
      <c r="CF1014" s="2"/>
      <c r="CG1014" s="2"/>
      <c r="CH1014" s="2"/>
      <c r="CI1014" s="2"/>
      <c r="CJ1014" s="2"/>
      <c r="CK1014" s="2"/>
      <c r="CL1014" s="2"/>
      <c r="CM1014" s="2"/>
      <c r="CN1014" s="2"/>
      <c r="CO1014" s="2"/>
      <c r="CP1014" s="2"/>
      <c r="CQ1014" s="2"/>
      <c r="CR1014" s="2"/>
      <c r="CS1014" s="2"/>
      <c r="CT1014" s="2"/>
      <c r="CU1014" s="2"/>
      <c r="CV1014" s="2"/>
      <c r="CW1014" s="2"/>
      <c r="CX1014" s="2"/>
      <c r="CY1014" s="2"/>
      <c r="CZ1014" s="2"/>
      <c r="DA1014" s="2"/>
      <c r="DB1014" s="2"/>
      <c r="DC1014" s="2"/>
      <c r="DD1014" s="2"/>
      <c r="DE1014" s="2"/>
      <c r="DF1014" s="2"/>
      <c r="DG1014" s="2"/>
      <c r="DH1014" s="2"/>
      <c r="DI1014" s="2"/>
      <c r="DJ1014" s="2"/>
      <c r="DK1014" s="2"/>
      <c r="DL1014" s="2"/>
      <c r="DM1014" s="2"/>
      <c r="DN1014" s="2"/>
      <c r="DO1014" s="2"/>
      <c r="DP1014" s="2"/>
      <c r="DQ1014" s="2"/>
      <c r="DR1014" s="2"/>
      <c r="DS1014" s="2"/>
      <c r="DT1014" s="2"/>
      <c r="DU1014" s="2"/>
      <c r="DV1014" s="2"/>
      <c r="DW1014" s="2"/>
      <c r="DX1014" s="2"/>
      <c r="DY1014" s="2"/>
      <c r="DZ1014" s="2"/>
      <c r="EA1014" s="2"/>
      <c r="EB1014" s="2"/>
      <c r="EC1014" s="2"/>
      <c r="ED1014" s="2"/>
      <c r="EE1014" s="2"/>
      <c r="EF1014" s="2"/>
      <c r="EG1014" s="2"/>
      <c r="EH1014" s="2"/>
      <c r="EI1014" s="2"/>
      <c r="EJ1014" s="2"/>
      <c r="EK1014" s="2"/>
      <c r="EL1014" s="2"/>
      <c r="EM1014" s="2"/>
      <c r="EN1014" s="2"/>
      <c r="EO1014" s="2"/>
      <c r="EP1014" s="2"/>
      <c r="EQ1014" s="2"/>
      <c r="ER1014" s="2"/>
      <c r="ES1014" s="2"/>
      <c r="ET1014" s="2"/>
      <c r="EU1014" s="2"/>
      <c r="EV1014" s="2"/>
      <c r="EW1014" s="2"/>
      <c r="EX1014" s="2"/>
      <c r="EY1014" s="2"/>
      <c r="EZ1014" s="2"/>
      <c r="FA1014" s="2"/>
      <c r="FB1014" s="2"/>
      <c r="FC1014" s="2"/>
      <c r="FD1014" s="2"/>
      <c r="FE1014" s="2"/>
      <c r="FF1014" s="2"/>
      <c r="FG1014" s="2"/>
      <c r="FH1014" s="2"/>
      <c r="FI1014" s="2"/>
      <c r="FJ1014" s="2"/>
      <c r="FK1014" s="2"/>
      <c r="FL1014" s="2"/>
      <c r="FM1014" s="2"/>
      <c r="FN1014" s="2"/>
      <c r="FO1014" s="2"/>
      <c r="FP1014" s="2"/>
      <c r="FQ1014" s="2"/>
      <c r="FR1014" s="2"/>
      <c r="FS1014" s="2"/>
      <c r="FT1014" s="2"/>
      <c r="FU1014" s="2"/>
      <c r="FV1014" s="2"/>
      <c r="FW1014" s="2"/>
      <c r="FX1014" s="2"/>
      <c r="FY1014" s="2"/>
      <c r="FZ1014" s="2"/>
      <c r="GA1014" s="2"/>
      <c r="GB1014" s="2"/>
      <c r="GC1014" s="2"/>
      <c r="GD1014" s="2"/>
      <c r="GE1014" s="2"/>
      <c r="GF1014" s="2"/>
      <c r="GG1014" s="2"/>
      <c r="GH1014" s="2"/>
      <c r="GI1014" s="2"/>
      <c r="GJ1014" s="2"/>
      <c r="GK1014" s="2"/>
      <c r="GL1014" s="2"/>
      <c r="GM1014" s="2"/>
      <c r="GN1014" s="2"/>
      <c r="GO1014" s="2"/>
      <c r="GP1014" s="2"/>
    </row>
    <row r="1015" spans="6:198" s="1" customFormat="1" ht="12.75" customHeight="1">
      <c r="F1015" s="81"/>
      <c r="G1015" s="469"/>
      <c r="H1015" s="469"/>
      <c r="I1015" s="469"/>
      <c r="J1015" s="469"/>
      <c r="K1015" s="671" t="s">
        <v>341</v>
      </c>
      <c r="L1015" s="671"/>
      <c r="M1015" s="81"/>
      <c r="N1015" s="98" t="s">
        <v>217</v>
      </c>
      <c r="O1015" s="98"/>
      <c r="P1015" s="98"/>
      <c r="Q1015" s="98"/>
      <c r="R1015" s="98"/>
      <c r="S1015" s="98"/>
      <c r="T1015" s="98"/>
      <c r="U1015" s="98"/>
      <c r="V1015" s="98"/>
      <c r="W1015" s="98"/>
      <c r="X1015" s="98"/>
      <c r="Y1015" s="98"/>
      <c r="Z1015" s="98"/>
      <c r="AA1015" s="98"/>
      <c r="AB1015" s="98"/>
      <c r="AC1015" s="98"/>
      <c r="AD1015" s="98"/>
      <c r="AE1015" s="98"/>
      <c r="AF1015" s="98"/>
      <c r="AG1015" s="98"/>
      <c r="AH1015" s="98"/>
      <c r="AI1015" s="98"/>
      <c r="AJ1015" s="98"/>
      <c r="AK1015" s="98"/>
      <c r="AL1015" s="98"/>
      <c r="AM1015" s="98"/>
      <c r="AN1015" s="98"/>
      <c r="AO1015" s="98"/>
      <c r="AP1015" s="837">
        <f>[1]Input!$E379</f>
        <v>0</v>
      </c>
      <c r="AQ1015" s="837"/>
      <c r="AR1015" s="837"/>
      <c r="AS1015" s="837"/>
      <c r="AT1015" s="837"/>
      <c r="AU1015" s="837"/>
      <c r="AV1015" s="837"/>
      <c r="AW1015" s="445"/>
      <c r="AX1015" s="445"/>
      <c r="AY1015" s="445"/>
      <c r="AZ1015" s="445"/>
      <c r="BA1015" s="445"/>
      <c r="BB1015" s="445"/>
      <c r="BC1015" s="445"/>
      <c r="BD1015" s="774" t="str">
        <f>[1]Input!$C379</f>
        <v>n.a.</v>
      </c>
      <c r="BE1015" s="774"/>
      <c r="BF1015" s="774"/>
      <c r="BG1015" s="774"/>
      <c r="BH1015" s="774"/>
      <c r="BI1015" s="774"/>
      <c r="BJ1015" s="445"/>
      <c r="BK1015" s="327"/>
      <c r="BR1015" s="2"/>
      <c r="BS1015" s="2"/>
      <c r="BT1015" s="2"/>
      <c r="BU1015" s="2"/>
      <c r="BV1015" s="2"/>
      <c r="BW1015" s="2"/>
      <c r="BX1015" s="2"/>
      <c r="BY1015" s="2"/>
      <c r="BZ1015" s="2"/>
      <c r="CA1015" s="2"/>
      <c r="CB1015" s="2"/>
      <c r="CC1015" s="2"/>
      <c r="CD1015" s="2"/>
      <c r="CE1015" s="2"/>
      <c r="CF1015" s="2"/>
      <c r="CG1015" s="2"/>
      <c r="CH1015" s="2"/>
      <c r="CI1015" s="2"/>
      <c r="CJ1015" s="2"/>
      <c r="CK1015" s="2"/>
      <c r="CL1015" s="2"/>
      <c r="CM1015" s="2"/>
      <c r="CN1015" s="2"/>
      <c r="CO1015" s="2"/>
      <c r="CP1015" s="2"/>
      <c r="CQ1015" s="2"/>
      <c r="CR1015" s="2"/>
      <c r="CS1015" s="2"/>
      <c r="CT1015" s="2"/>
      <c r="CU1015" s="2"/>
      <c r="CV1015" s="2"/>
      <c r="CW1015" s="2"/>
      <c r="CX1015" s="2"/>
      <c r="CY1015" s="2"/>
      <c r="CZ1015" s="2"/>
      <c r="DA1015" s="2"/>
      <c r="DB1015" s="2"/>
      <c r="DC1015" s="2"/>
      <c r="DD1015" s="2"/>
      <c r="DE1015" s="2"/>
      <c r="DF1015" s="2"/>
      <c r="DG1015" s="2"/>
      <c r="DH1015" s="2"/>
      <c r="DI1015" s="2"/>
      <c r="DJ1015" s="2"/>
      <c r="DK1015" s="2"/>
      <c r="DL1015" s="2"/>
      <c r="DM1015" s="2"/>
      <c r="DN1015" s="2"/>
      <c r="DO1015" s="2"/>
      <c r="DP1015" s="2"/>
      <c r="DQ1015" s="2"/>
      <c r="DR1015" s="2"/>
      <c r="DS1015" s="2"/>
      <c r="DT1015" s="2"/>
      <c r="DU1015" s="2"/>
      <c r="DV1015" s="2"/>
      <c r="DW1015" s="2"/>
      <c r="DX1015" s="2"/>
      <c r="DY1015" s="2"/>
      <c r="DZ1015" s="2"/>
      <c r="EA1015" s="2"/>
      <c r="EB1015" s="2"/>
      <c r="EC1015" s="2"/>
      <c r="ED1015" s="2"/>
      <c r="EE1015" s="2"/>
      <c r="EF1015" s="2"/>
      <c r="EG1015" s="2"/>
      <c r="EH1015" s="2"/>
      <c r="EI1015" s="2"/>
      <c r="EJ1015" s="2"/>
      <c r="EK1015" s="2"/>
      <c r="EL1015" s="2"/>
      <c r="EM1015" s="2"/>
      <c r="EN1015" s="2"/>
      <c r="EO1015" s="2"/>
      <c r="EP1015" s="2"/>
      <c r="EQ1015" s="2"/>
      <c r="ER1015" s="2"/>
      <c r="ES1015" s="2"/>
      <c r="ET1015" s="2"/>
      <c r="EU1015" s="2"/>
      <c r="EV1015" s="2"/>
      <c r="EW1015" s="2"/>
      <c r="EX1015" s="2"/>
      <c r="EY1015" s="2"/>
      <c r="EZ1015" s="2"/>
      <c r="FA1015" s="2"/>
      <c r="FB1015" s="2"/>
      <c r="FC1015" s="2"/>
      <c r="FD1015" s="2"/>
      <c r="FE1015" s="2"/>
      <c r="FF1015" s="2"/>
      <c r="FG1015" s="2"/>
      <c r="FH1015" s="2"/>
      <c r="FI1015" s="2"/>
      <c r="FJ1015" s="2"/>
      <c r="FK1015" s="2"/>
      <c r="FL1015" s="2"/>
      <c r="FM1015" s="2"/>
      <c r="FN1015" s="2"/>
      <c r="FO1015" s="2"/>
      <c r="FP1015" s="2"/>
      <c r="FQ1015" s="2"/>
      <c r="FR1015" s="2"/>
      <c r="FS1015" s="2"/>
      <c r="FT1015" s="2"/>
      <c r="FU1015" s="2"/>
      <c r="FV1015" s="2"/>
      <c r="FW1015" s="2"/>
      <c r="FX1015" s="2"/>
      <c r="FY1015" s="2"/>
      <c r="FZ1015" s="2"/>
      <c r="GA1015" s="2"/>
      <c r="GB1015" s="2"/>
      <c r="GC1015" s="2"/>
      <c r="GD1015" s="2"/>
      <c r="GE1015" s="2"/>
      <c r="GF1015" s="2"/>
      <c r="GG1015" s="2"/>
      <c r="GH1015" s="2"/>
      <c r="GI1015" s="2"/>
      <c r="GJ1015" s="2"/>
      <c r="GK1015" s="2"/>
      <c r="GL1015" s="2"/>
      <c r="GM1015" s="2"/>
      <c r="GN1015" s="2"/>
      <c r="GO1015" s="2"/>
      <c r="GP1015" s="2"/>
    </row>
    <row r="1016" spans="6:198" s="1" customFormat="1" ht="12.75" customHeight="1">
      <c r="F1016" s="81"/>
      <c r="G1016" s="469"/>
      <c r="H1016" s="469"/>
      <c r="I1016" s="469"/>
      <c r="J1016" s="469"/>
      <c r="K1016" s="671" t="s">
        <v>343</v>
      </c>
      <c r="L1016" s="671"/>
      <c r="M1016" s="81"/>
      <c r="N1016" s="468" t="s">
        <v>432</v>
      </c>
      <c r="O1016" s="98"/>
      <c r="P1016" s="98"/>
      <c r="Q1016" s="98"/>
      <c r="R1016" s="98"/>
      <c r="S1016" s="98"/>
      <c r="T1016" s="98"/>
      <c r="U1016" s="98"/>
      <c r="V1016" s="98"/>
      <c r="W1016" s="98"/>
      <c r="X1016" s="98"/>
      <c r="Y1016" s="98"/>
      <c r="Z1016" s="98"/>
      <c r="AA1016" s="98"/>
      <c r="AB1016" s="98"/>
      <c r="AC1016" s="98"/>
      <c r="AD1016" s="98"/>
      <c r="AE1016" s="98"/>
      <c r="AF1016" s="98"/>
      <c r="AG1016" s="98"/>
      <c r="AH1016" s="98"/>
      <c r="AI1016" s="98"/>
      <c r="AJ1016" s="98"/>
      <c r="AK1016" s="98"/>
      <c r="AL1016" s="98"/>
      <c r="AM1016" s="98"/>
      <c r="AN1016" s="98"/>
      <c r="AO1016" s="98"/>
      <c r="AP1016" s="837">
        <f>[1]Input!$E380</f>
        <v>0</v>
      </c>
      <c r="AQ1016" s="837"/>
      <c r="AR1016" s="837"/>
      <c r="AS1016" s="837"/>
      <c r="AT1016" s="837"/>
      <c r="AU1016" s="837"/>
      <c r="AV1016" s="837"/>
      <c r="AW1016" s="445"/>
      <c r="AX1016" s="445"/>
      <c r="AY1016" s="445"/>
      <c r="AZ1016" s="445"/>
      <c r="BA1016" s="445"/>
      <c r="BB1016" s="445"/>
      <c r="BC1016" s="445"/>
      <c r="BD1016" s="774" t="str">
        <f>[1]Input!$C380</f>
        <v>n.a.</v>
      </c>
      <c r="BE1016" s="774"/>
      <c r="BF1016" s="774"/>
      <c r="BG1016" s="774"/>
      <c r="BH1016" s="774"/>
      <c r="BI1016" s="774"/>
      <c r="BJ1016" s="445"/>
      <c r="BK1016" s="327"/>
      <c r="BR1016" s="2"/>
      <c r="BS1016" s="2"/>
      <c r="BT1016" s="2"/>
      <c r="BU1016" s="2"/>
      <c r="BV1016" s="2"/>
      <c r="BW1016" s="2"/>
      <c r="BX1016" s="2"/>
      <c r="BY1016" s="2"/>
      <c r="BZ1016" s="2"/>
      <c r="CA1016" s="2"/>
      <c r="CB1016" s="2"/>
      <c r="CC1016" s="2"/>
      <c r="CD1016" s="2"/>
      <c r="CE1016" s="2"/>
      <c r="CF1016" s="2"/>
      <c r="CG1016" s="2"/>
      <c r="CH1016" s="2"/>
      <c r="CI1016" s="2"/>
      <c r="CJ1016" s="2"/>
      <c r="CK1016" s="2"/>
      <c r="CL1016" s="2"/>
      <c r="CM1016" s="2"/>
      <c r="CN1016" s="2"/>
      <c r="CO1016" s="2"/>
      <c r="CP1016" s="2"/>
      <c r="CQ1016" s="2"/>
      <c r="CR1016" s="2"/>
      <c r="CS1016" s="2"/>
      <c r="CT1016" s="2"/>
      <c r="CU1016" s="2"/>
      <c r="CV1016" s="2"/>
      <c r="CW1016" s="2"/>
      <c r="CX1016" s="2"/>
      <c r="CY1016" s="2"/>
      <c r="CZ1016" s="2"/>
      <c r="DA1016" s="2"/>
      <c r="DB1016" s="2"/>
      <c r="DC1016" s="2"/>
      <c r="DD1016" s="2"/>
      <c r="DE1016" s="2"/>
      <c r="DF1016" s="2"/>
      <c r="DG1016" s="2"/>
      <c r="DH1016" s="2"/>
      <c r="DI1016" s="2"/>
      <c r="DJ1016" s="2"/>
      <c r="DK1016" s="2"/>
      <c r="DL1016" s="2"/>
      <c r="DM1016" s="2"/>
      <c r="DN1016" s="2"/>
      <c r="DO1016" s="2"/>
      <c r="DP1016" s="2"/>
      <c r="DQ1016" s="2"/>
      <c r="DR1016" s="2"/>
      <c r="DS1016" s="2"/>
      <c r="DT1016" s="2"/>
      <c r="DU1016" s="2"/>
      <c r="DV1016" s="2"/>
      <c r="DW1016" s="2"/>
      <c r="DX1016" s="2"/>
      <c r="DY1016" s="2"/>
      <c r="DZ1016" s="2"/>
      <c r="EA1016" s="2"/>
      <c r="EB1016" s="2"/>
      <c r="EC1016" s="2"/>
      <c r="ED1016" s="2"/>
      <c r="EE1016" s="2"/>
      <c r="EF1016" s="2"/>
      <c r="EG1016" s="2"/>
      <c r="EH1016" s="2"/>
      <c r="EI1016" s="2"/>
      <c r="EJ1016" s="2"/>
      <c r="EK1016" s="2"/>
      <c r="EL1016" s="2"/>
      <c r="EM1016" s="2"/>
      <c r="EN1016" s="2"/>
      <c r="EO1016" s="2"/>
      <c r="EP1016" s="2"/>
      <c r="EQ1016" s="2"/>
      <c r="ER1016" s="2"/>
      <c r="ES1016" s="2"/>
      <c r="ET1016" s="2"/>
      <c r="EU1016" s="2"/>
      <c r="EV1016" s="2"/>
      <c r="EW1016" s="2"/>
      <c r="EX1016" s="2"/>
      <c r="EY1016" s="2"/>
      <c r="EZ1016" s="2"/>
      <c r="FA1016" s="2"/>
      <c r="FB1016" s="2"/>
      <c r="FC1016" s="2"/>
      <c r="FD1016" s="2"/>
      <c r="FE1016" s="2"/>
      <c r="FF1016" s="2"/>
      <c r="FG1016" s="2"/>
      <c r="FH1016" s="2"/>
      <c r="FI1016" s="2"/>
      <c r="FJ1016" s="2"/>
      <c r="FK1016" s="2"/>
      <c r="FL1016" s="2"/>
      <c r="FM1016" s="2"/>
      <c r="FN1016" s="2"/>
      <c r="FO1016" s="2"/>
      <c r="FP1016" s="2"/>
      <c r="FQ1016" s="2"/>
      <c r="FR1016" s="2"/>
      <c r="FS1016" s="2"/>
      <c r="FT1016" s="2"/>
      <c r="FU1016" s="2"/>
      <c r="FV1016" s="2"/>
      <c r="FW1016" s="2"/>
      <c r="FX1016" s="2"/>
      <c r="FY1016" s="2"/>
      <c r="FZ1016" s="2"/>
      <c r="GA1016" s="2"/>
      <c r="GB1016" s="2"/>
      <c r="GC1016" s="2"/>
      <c r="GD1016" s="2"/>
      <c r="GE1016" s="2"/>
      <c r="GF1016" s="2"/>
      <c r="GG1016" s="2"/>
      <c r="GH1016" s="2"/>
      <c r="GI1016" s="2"/>
      <c r="GJ1016" s="2"/>
      <c r="GK1016" s="2"/>
      <c r="GL1016" s="2"/>
      <c r="GM1016" s="2"/>
      <c r="GN1016" s="2"/>
      <c r="GO1016" s="2"/>
      <c r="GP1016" s="2"/>
    </row>
    <row r="1017" spans="6:198" s="1" customFormat="1" ht="12.75" customHeight="1">
      <c r="F1017" s="81"/>
      <c r="G1017" s="469"/>
      <c r="H1017" s="469"/>
      <c r="I1017" s="98"/>
      <c r="J1017" s="98"/>
      <c r="K1017" s="671" t="s">
        <v>345</v>
      </c>
      <c r="L1017" s="671"/>
      <c r="M1017" s="81"/>
      <c r="N1017" s="98" t="s">
        <v>433</v>
      </c>
      <c r="O1017" s="98"/>
      <c r="P1017" s="98"/>
      <c r="Q1017" s="98"/>
      <c r="R1017" s="98"/>
      <c r="S1017" s="98"/>
      <c r="T1017" s="98"/>
      <c r="U1017" s="98"/>
      <c r="V1017" s="98"/>
      <c r="W1017" s="98"/>
      <c r="X1017" s="98"/>
      <c r="Y1017" s="98"/>
      <c r="Z1017" s="98"/>
      <c r="AA1017" s="98"/>
      <c r="AB1017" s="98"/>
      <c r="AC1017" s="98"/>
      <c r="AD1017" s="98"/>
      <c r="AE1017" s="98"/>
      <c r="AF1017" s="98"/>
      <c r="AG1017" s="98"/>
      <c r="AH1017" s="98"/>
      <c r="AI1017" s="98"/>
      <c r="AJ1017" s="98"/>
      <c r="AK1017" s="98"/>
      <c r="AL1017" s="98"/>
      <c r="AM1017" s="98"/>
      <c r="AN1017" s="98"/>
      <c r="AO1017" s="98"/>
      <c r="AP1017" s="837">
        <f>[1]Input!$E381</f>
        <v>0</v>
      </c>
      <c r="AQ1017" s="837"/>
      <c r="AR1017" s="837"/>
      <c r="AS1017" s="837"/>
      <c r="AT1017" s="837"/>
      <c r="AU1017" s="837"/>
      <c r="AV1017" s="837"/>
      <c r="AW1017" s="445"/>
      <c r="AX1017" s="445"/>
      <c r="AY1017" s="445"/>
      <c r="AZ1017" s="445"/>
      <c r="BA1017" s="445"/>
      <c r="BB1017" s="445"/>
      <c r="BC1017" s="445"/>
      <c r="BD1017" s="774" t="str">
        <f>[1]Input!$C381</f>
        <v>n.a.</v>
      </c>
      <c r="BE1017" s="774"/>
      <c r="BF1017" s="774"/>
      <c r="BG1017" s="774"/>
      <c r="BH1017" s="774"/>
      <c r="BI1017" s="774"/>
      <c r="BJ1017" s="445"/>
      <c r="BK1017" s="327"/>
      <c r="BR1017" s="2"/>
      <c r="BS1017" s="2"/>
      <c r="BT1017" s="2"/>
      <c r="BU1017" s="2"/>
      <c r="BV1017" s="2"/>
      <c r="BW1017" s="2"/>
      <c r="BX1017" s="2"/>
      <c r="BY1017" s="2"/>
      <c r="BZ1017" s="2"/>
      <c r="CA1017" s="2"/>
      <c r="CB1017" s="2"/>
      <c r="CC1017" s="2"/>
      <c r="CD1017" s="2"/>
      <c r="CE1017" s="2"/>
      <c r="CF1017" s="2"/>
      <c r="CG1017" s="2"/>
      <c r="CH1017" s="2"/>
      <c r="CI1017" s="2"/>
      <c r="CJ1017" s="2"/>
      <c r="CK1017" s="2"/>
      <c r="CL1017" s="2"/>
      <c r="CM1017" s="2"/>
      <c r="CN1017" s="2"/>
      <c r="CO1017" s="2"/>
      <c r="CP1017" s="2"/>
      <c r="CQ1017" s="2"/>
      <c r="CR1017" s="2"/>
      <c r="CS1017" s="2"/>
      <c r="CT1017" s="2"/>
      <c r="CU1017" s="2"/>
      <c r="CV1017" s="2"/>
      <c r="CW1017" s="2"/>
      <c r="CX1017" s="2"/>
      <c r="CY1017" s="2"/>
      <c r="CZ1017" s="2"/>
      <c r="DA1017" s="2"/>
      <c r="DB1017" s="2"/>
      <c r="DC1017" s="2"/>
      <c r="DD1017" s="2"/>
      <c r="DE1017" s="2"/>
      <c r="DF1017" s="2"/>
      <c r="DG1017" s="2"/>
      <c r="DH1017" s="2"/>
      <c r="DI1017" s="2"/>
      <c r="DJ1017" s="2"/>
      <c r="DK1017" s="2"/>
      <c r="DL1017" s="2"/>
      <c r="DM1017" s="2"/>
      <c r="DN1017" s="2"/>
      <c r="DO1017" s="2"/>
      <c r="DP1017" s="2"/>
      <c r="DQ1017" s="2"/>
      <c r="DR1017" s="2"/>
      <c r="DS1017" s="2"/>
      <c r="DT1017" s="2"/>
      <c r="DU1017" s="2"/>
      <c r="DV1017" s="2"/>
      <c r="DW1017" s="2"/>
      <c r="DX1017" s="2"/>
      <c r="DY1017" s="2"/>
      <c r="DZ1017" s="2"/>
      <c r="EA1017" s="2"/>
      <c r="EB1017" s="2"/>
      <c r="EC1017" s="2"/>
      <c r="ED1017" s="2"/>
      <c r="EE1017" s="2"/>
      <c r="EF1017" s="2"/>
      <c r="EG1017" s="2"/>
      <c r="EH1017" s="2"/>
      <c r="EI1017" s="2"/>
      <c r="EJ1017" s="2"/>
      <c r="EK1017" s="2"/>
      <c r="EL1017" s="2"/>
      <c r="EM1017" s="2"/>
      <c r="EN1017" s="2"/>
      <c r="EO1017" s="2"/>
      <c r="EP1017" s="2"/>
      <c r="EQ1017" s="2"/>
      <c r="ER1017" s="2"/>
      <c r="ES1017" s="2"/>
      <c r="ET1017" s="2"/>
      <c r="EU1017" s="2"/>
      <c r="EV1017" s="2"/>
      <c r="EW1017" s="2"/>
      <c r="EX1017" s="2"/>
      <c r="EY1017" s="2"/>
      <c r="EZ1017" s="2"/>
      <c r="FA1017" s="2"/>
      <c r="FB1017" s="2"/>
      <c r="FC1017" s="2"/>
      <c r="FD1017" s="2"/>
      <c r="FE1017" s="2"/>
      <c r="FF1017" s="2"/>
      <c r="FG1017" s="2"/>
      <c r="FH1017" s="2"/>
      <c r="FI1017" s="2"/>
      <c r="FJ1017" s="2"/>
      <c r="FK1017" s="2"/>
      <c r="FL1017" s="2"/>
      <c r="FM1017" s="2"/>
      <c r="FN1017" s="2"/>
      <c r="FO1017" s="2"/>
      <c r="FP1017" s="2"/>
      <c r="FQ1017" s="2"/>
      <c r="FR1017" s="2"/>
      <c r="FS1017" s="2"/>
      <c r="FT1017" s="2"/>
      <c r="FU1017" s="2"/>
      <c r="FV1017" s="2"/>
      <c r="FW1017" s="2"/>
      <c r="FX1017" s="2"/>
      <c r="FY1017" s="2"/>
      <c r="FZ1017" s="2"/>
      <c r="GA1017" s="2"/>
      <c r="GB1017" s="2"/>
      <c r="GC1017" s="2"/>
      <c r="GD1017" s="2"/>
      <c r="GE1017" s="2"/>
      <c r="GF1017" s="2"/>
      <c r="GG1017" s="2"/>
      <c r="GH1017" s="2"/>
      <c r="GI1017" s="2"/>
      <c r="GJ1017" s="2"/>
      <c r="GK1017" s="2"/>
      <c r="GL1017" s="2"/>
      <c r="GM1017" s="2"/>
      <c r="GN1017" s="2"/>
      <c r="GO1017" s="2"/>
      <c r="GP1017" s="2"/>
    </row>
    <row r="1018" spans="6:198" s="1" customFormat="1" ht="12.75" customHeight="1">
      <c r="F1018" s="81"/>
      <c r="G1018" s="671"/>
      <c r="H1018" s="671"/>
      <c r="I1018" s="98"/>
      <c r="J1018" s="98"/>
      <c r="K1018" s="671" t="s">
        <v>434</v>
      </c>
      <c r="L1018" s="671"/>
      <c r="M1018" s="81"/>
      <c r="N1018" s="468" t="s">
        <v>435</v>
      </c>
      <c r="O1018" s="98"/>
      <c r="P1018" s="98"/>
      <c r="Q1018" s="98"/>
      <c r="R1018" s="98"/>
      <c r="S1018" s="98"/>
      <c r="T1018" s="98"/>
      <c r="U1018" s="98"/>
      <c r="V1018" s="98"/>
      <c r="W1018" s="98"/>
      <c r="X1018" s="98"/>
      <c r="Y1018" s="98"/>
      <c r="Z1018" s="98"/>
      <c r="AA1018" s="98"/>
      <c r="AB1018" s="98"/>
      <c r="AC1018" s="98"/>
      <c r="AD1018" s="98"/>
      <c r="AE1018" s="98"/>
      <c r="AF1018" s="98"/>
      <c r="AG1018" s="98"/>
      <c r="AH1018" s="98"/>
      <c r="AI1018" s="98"/>
      <c r="AJ1018" s="98"/>
      <c r="AK1018" s="98"/>
      <c r="AL1018" s="98"/>
      <c r="AM1018" s="98"/>
      <c r="AN1018" s="98"/>
      <c r="AO1018" s="98"/>
      <c r="AP1018" s="837">
        <f>[1]Input!$E382</f>
        <v>0</v>
      </c>
      <c r="AQ1018" s="837"/>
      <c r="AR1018" s="837"/>
      <c r="AS1018" s="837"/>
      <c r="AT1018" s="837"/>
      <c r="AU1018" s="837"/>
      <c r="AV1018" s="837"/>
      <c r="AW1018" s="445"/>
      <c r="AX1018" s="445"/>
      <c r="AY1018" s="445"/>
      <c r="AZ1018" s="445"/>
      <c r="BA1018" s="445"/>
      <c r="BB1018" s="445"/>
      <c r="BC1018" s="445"/>
      <c r="BD1018" s="774" t="str">
        <f>[1]Input!$C382</f>
        <v>n.a.</v>
      </c>
      <c r="BE1018" s="774"/>
      <c r="BF1018" s="774"/>
      <c r="BG1018" s="774"/>
      <c r="BH1018" s="774"/>
      <c r="BI1018" s="774"/>
      <c r="BJ1018" s="445"/>
      <c r="BK1018" s="327"/>
      <c r="BR1018" s="2"/>
      <c r="BS1018" s="2"/>
      <c r="BT1018" s="2"/>
      <c r="BU1018" s="2"/>
      <c r="BV1018" s="2"/>
      <c r="BW1018" s="2"/>
      <c r="BX1018" s="2"/>
      <c r="BY1018" s="2"/>
      <c r="BZ1018" s="2"/>
      <c r="CA1018" s="2"/>
      <c r="CB1018" s="2"/>
      <c r="CC1018" s="2"/>
      <c r="CD1018" s="2"/>
      <c r="CE1018" s="2"/>
      <c r="CF1018" s="2"/>
      <c r="CG1018" s="2"/>
      <c r="CH1018" s="2"/>
      <c r="CI1018" s="2"/>
      <c r="CJ1018" s="2"/>
      <c r="CK1018" s="2"/>
      <c r="CL1018" s="2"/>
      <c r="CM1018" s="2"/>
      <c r="CN1018" s="2"/>
      <c r="CO1018" s="2"/>
      <c r="CP1018" s="2"/>
      <c r="CQ1018" s="2"/>
      <c r="CR1018" s="2"/>
      <c r="CS1018" s="2"/>
      <c r="CT1018" s="2"/>
      <c r="CU1018" s="2"/>
      <c r="CV1018" s="2"/>
      <c r="CW1018" s="2"/>
      <c r="CX1018" s="2"/>
      <c r="CY1018" s="2"/>
      <c r="CZ1018" s="2"/>
      <c r="DA1018" s="2"/>
      <c r="DB1018" s="2"/>
      <c r="DC1018" s="2"/>
      <c r="DD1018" s="2"/>
      <c r="DE1018" s="2"/>
      <c r="DF1018" s="2"/>
      <c r="DG1018" s="2"/>
      <c r="DH1018" s="2"/>
      <c r="DI1018" s="2"/>
      <c r="DJ1018" s="2"/>
      <c r="DK1018" s="2"/>
      <c r="DL1018" s="2"/>
      <c r="DM1018" s="2"/>
      <c r="DN1018" s="2"/>
      <c r="DO1018" s="2"/>
      <c r="DP1018" s="2"/>
      <c r="DQ1018" s="2"/>
      <c r="DR1018" s="2"/>
      <c r="DS1018" s="2"/>
      <c r="DT1018" s="2"/>
      <c r="DU1018" s="2"/>
      <c r="DV1018" s="2"/>
      <c r="DW1018" s="2"/>
      <c r="DX1018" s="2"/>
      <c r="DY1018" s="2"/>
      <c r="DZ1018" s="2"/>
      <c r="EA1018" s="2"/>
      <c r="EB1018" s="2"/>
      <c r="EC1018" s="2"/>
      <c r="ED1018" s="2"/>
      <c r="EE1018" s="2"/>
      <c r="EF1018" s="2"/>
      <c r="EG1018" s="2"/>
      <c r="EH1018" s="2"/>
      <c r="EI1018" s="2"/>
      <c r="EJ1018" s="2"/>
      <c r="EK1018" s="2"/>
      <c r="EL1018" s="2"/>
      <c r="EM1018" s="2"/>
      <c r="EN1018" s="2"/>
      <c r="EO1018" s="2"/>
      <c r="EP1018" s="2"/>
      <c r="EQ1018" s="2"/>
      <c r="ER1018" s="2"/>
      <c r="ES1018" s="2"/>
      <c r="ET1018" s="2"/>
      <c r="EU1018" s="2"/>
      <c r="EV1018" s="2"/>
      <c r="EW1018" s="2"/>
      <c r="EX1018" s="2"/>
      <c r="EY1018" s="2"/>
      <c r="EZ1018" s="2"/>
      <c r="FA1018" s="2"/>
      <c r="FB1018" s="2"/>
      <c r="FC1018" s="2"/>
      <c r="FD1018" s="2"/>
      <c r="FE1018" s="2"/>
      <c r="FF1018" s="2"/>
      <c r="FG1018" s="2"/>
      <c r="FH1018" s="2"/>
      <c r="FI1018" s="2"/>
      <c r="FJ1018" s="2"/>
      <c r="FK1018" s="2"/>
      <c r="FL1018" s="2"/>
      <c r="FM1018" s="2"/>
      <c r="FN1018" s="2"/>
      <c r="FO1018" s="2"/>
      <c r="FP1018" s="2"/>
      <c r="FQ1018" s="2"/>
      <c r="FR1018" s="2"/>
      <c r="FS1018" s="2"/>
      <c r="FT1018" s="2"/>
      <c r="FU1018" s="2"/>
      <c r="FV1018" s="2"/>
      <c r="FW1018" s="2"/>
      <c r="FX1018" s="2"/>
      <c r="FY1018" s="2"/>
      <c r="FZ1018" s="2"/>
      <c r="GA1018" s="2"/>
      <c r="GB1018" s="2"/>
      <c r="GC1018" s="2"/>
      <c r="GD1018" s="2"/>
      <c r="GE1018" s="2"/>
      <c r="GF1018" s="2"/>
      <c r="GG1018" s="2"/>
      <c r="GH1018" s="2"/>
      <c r="GI1018" s="2"/>
      <c r="GJ1018" s="2"/>
      <c r="GK1018" s="2"/>
      <c r="GL1018" s="2"/>
      <c r="GM1018" s="2"/>
      <c r="GN1018" s="2"/>
      <c r="GO1018" s="2"/>
      <c r="GP1018" s="2"/>
    </row>
    <row r="1019" spans="6:198" s="1" customFormat="1" ht="12.75" customHeight="1">
      <c r="F1019" s="81"/>
      <c r="G1019" s="469"/>
      <c r="H1019" s="469"/>
      <c r="I1019" s="469"/>
      <c r="J1019" s="469"/>
      <c r="K1019" s="671" t="s">
        <v>436</v>
      </c>
      <c r="L1019" s="671"/>
      <c r="M1019" s="81"/>
      <c r="N1019" s="468" t="s">
        <v>300</v>
      </c>
      <c r="O1019" s="98"/>
      <c r="P1019" s="98"/>
      <c r="Q1019" s="98"/>
      <c r="R1019" s="98"/>
      <c r="S1019" s="98"/>
      <c r="T1019" s="98"/>
      <c r="U1019" s="98"/>
      <c r="V1019" s="98"/>
      <c r="W1019" s="98"/>
      <c r="X1019" s="98"/>
      <c r="Y1019" s="98"/>
      <c r="Z1019" s="98"/>
      <c r="AA1019" s="98"/>
      <c r="AB1019" s="98"/>
      <c r="AC1019" s="98"/>
      <c r="AD1019" s="98"/>
      <c r="AE1019" s="98"/>
      <c r="AF1019" s="98"/>
      <c r="AG1019" s="98"/>
      <c r="AH1019" s="98"/>
      <c r="AI1019" s="98"/>
      <c r="AJ1019" s="98"/>
      <c r="AK1019" s="98"/>
      <c r="AL1019" s="98"/>
      <c r="AM1019" s="98"/>
      <c r="AN1019" s="98"/>
      <c r="AO1019" s="98"/>
      <c r="AP1019" s="837">
        <f>[1]Input!$E383</f>
        <v>0</v>
      </c>
      <c r="AQ1019" s="837"/>
      <c r="AR1019" s="837"/>
      <c r="AS1019" s="837"/>
      <c r="AT1019" s="837"/>
      <c r="AU1019" s="837"/>
      <c r="AV1019" s="837"/>
      <c r="AW1019" s="445"/>
      <c r="AX1019" s="445"/>
      <c r="AY1019" s="445"/>
      <c r="AZ1019" s="445"/>
      <c r="BA1019" s="445"/>
      <c r="BB1019" s="445"/>
      <c r="BC1019" s="445"/>
      <c r="BD1019" s="774" t="str">
        <f>[1]Input!$C383</f>
        <v>n.a.</v>
      </c>
      <c r="BE1019" s="774"/>
      <c r="BF1019" s="774"/>
      <c r="BG1019" s="774"/>
      <c r="BH1019" s="774"/>
      <c r="BI1019" s="774"/>
      <c r="BJ1019" s="445"/>
      <c r="BK1019" s="327"/>
      <c r="BR1019" s="2"/>
      <c r="BS1019" s="2"/>
      <c r="BT1019" s="2"/>
      <c r="BU1019" s="2"/>
      <c r="BV1019" s="2"/>
      <c r="BW1019" s="2"/>
      <c r="BX1019" s="2"/>
      <c r="BY1019" s="2"/>
      <c r="BZ1019" s="2"/>
      <c r="CA1019" s="2"/>
      <c r="CB1019" s="2"/>
      <c r="CC1019" s="2"/>
      <c r="CD1019" s="2"/>
      <c r="CE1019" s="2"/>
      <c r="CF1019" s="2"/>
      <c r="CG1019" s="2"/>
      <c r="CH1019" s="2"/>
      <c r="CI1019" s="2"/>
      <c r="CJ1019" s="2"/>
      <c r="CK1019" s="2"/>
      <c r="CL1019" s="2"/>
      <c r="CM1019" s="2"/>
      <c r="CN1019" s="2"/>
      <c r="CO1019" s="2"/>
      <c r="CP1019" s="2"/>
      <c r="CQ1019" s="2"/>
      <c r="CR1019" s="2"/>
      <c r="CS1019" s="2"/>
      <c r="CT1019" s="2"/>
      <c r="CU1019" s="2"/>
      <c r="CV1019" s="2"/>
      <c r="CW1019" s="2"/>
      <c r="CX1019" s="2"/>
      <c r="CY1019" s="2"/>
      <c r="CZ1019" s="2"/>
      <c r="DA1019" s="2"/>
      <c r="DB1019" s="2"/>
      <c r="DC1019" s="2"/>
      <c r="DD1019" s="2"/>
      <c r="DE1019" s="2"/>
      <c r="DF1019" s="2"/>
      <c r="DG1019" s="2"/>
      <c r="DH1019" s="2"/>
      <c r="DI1019" s="2"/>
      <c r="DJ1019" s="2"/>
      <c r="DK1019" s="2"/>
      <c r="DL1019" s="2"/>
      <c r="DM1019" s="2"/>
      <c r="DN1019" s="2"/>
      <c r="DO1019" s="2"/>
      <c r="DP1019" s="2"/>
      <c r="DQ1019" s="2"/>
      <c r="DR1019" s="2"/>
      <c r="DS1019" s="2"/>
      <c r="DT1019" s="2"/>
      <c r="DU1019" s="2"/>
      <c r="DV1019" s="2"/>
      <c r="DW1019" s="2"/>
      <c r="DX1019" s="2"/>
      <c r="DY1019" s="2"/>
      <c r="DZ1019" s="2"/>
      <c r="EA1019" s="2"/>
      <c r="EB1019" s="2"/>
      <c r="EC1019" s="2"/>
      <c r="ED1019" s="2"/>
      <c r="EE1019" s="2"/>
      <c r="EF1019" s="2"/>
      <c r="EG1019" s="2"/>
      <c r="EH1019" s="2"/>
      <c r="EI1019" s="2"/>
      <c r="EJ1019" s="2"/>
      <c r="EK1019" s="2"/>
      <c r="EL1019" s="2"/>
      <c r="EM1019" s="2"/>
      <c r="EN1019" s="2"/>
      <c r="EO1019" s="2"/>
      <c r="EP1019" s="2"/>
      <c r="EQ1019" s="2"/>
      <c r="ER1019" s="2"/>
      <c r="ES1019" s="2"/>
      <c r="ET1019" s="2"/>
      <c r="EU1019" s="2"/>
      <c r="EV1019" s="2"/>
      <c r="EW1019" s="2"/>
      <c r="EX1019" s="2"/>
      <c r="EY1019" s="2"/>
      <c r="EZ1019" s="2"/>
      <c r="FA1019" s="2"/>
      <c r="FB1019" s="2"/>
      <c r="FC1019" s="2"/>
      <c r="FD1019" s="2"/>
      <c r="FE1019" s="2"/>
      <c r="FF1019" s="2"/>
      <c r="FG1019" s="2"/>
      <c r="FH1019" s="2"/>
      <c r="FI1019" s="2"/>
      <c r="FJ1019" s="2"/>
      <c r="FK1019" s="2"/>
      <c r="FL1019" s="2"/>
      <c r="FM1019" s="2"/>
      <c r="FN1019" s="2"/>
      <c r="FO1019" s="2"/>
      <c r="FP1019" s="2"/>
      <c r="FQ1019" s="2"/>
      <c r="FR1019" s="2"/>
      <c r="FS1019" s="2"/>
      <c r="FT1019" s="2"/>
      <c r="FU1019" s="2"/>
      <c r="FV1019" s="2"/>
      <c r="FW1019" s="2"/>
      <c r="FX1019" s="2"/>
      <c r="FY1019" s="2"/>
      <c r="FZ1019" s="2"/>
      <c r="GA1019" s="2"/>
      <c r="GB1019" s="2"/>
      <c r="GC1019" s="2"/>
      <c r="GD1019" s="2"/>
      <c r="GE1019" s="2"/>
      <c r="GF1019" s="2"/>
      <c r="GG1019" s="2"/>
      <c r="GH1019" s="2"/>
      <c r="GI1019" s="2"/>
      <c r="GJ1019" s="2"/>
      <c r="GK1019" s="2"/>
      <c r="GL1019" s="2"/>
      <c r="GM1019" s="2"/>
      <c r="GN1019" s="2"/>
      <c r="GO1019" s="2"/>
      <c r="GP1019" s="2"/>
    </row>
    <row r="1020" spans="6:198" s="1" customFormat="1" ht="12.75" customHeight="1">
      <c r="F1020" s="81"/>
      <c r="G1020" s="469"/>
      <c r="H1020" s="469"/>
      <c r="I1020" s="469"/>
      <c r="J1020" s="469"/>
      <c r="K1020" s="671" t="s">
        <v>437</v>
      </c>
      <c r="L1020" s="671"/>
      <c r="M1020" s="81"/>
      <c r="N1020" s="468" t="s">
        <v>438</v>
      </c>
      <c r="O1020" s="98"/>
      <c r="P1020" s="98"/>
      <c r="Q1020" s="98"/>
      <c r="R1020" s="98"/>
      <c r="S1020" s="98"/>
      <c r="T1020" s="98"/>
      <c r="U1020" s="98"/>
      <c r="V1020" s="98"/>
      <c r="W1020" s="98"/>
      <c r="X1020" s="98"/>
      <c r="Y1020" s="98"/>
      <c r="Z1020" s="98"/>
      <c r="AA1020" s="98"/>
      <c r="AB1020" s="98"/>
      <c r="AC1020" s="98"/>
      <c r="AD1020" s="98"/>
      <c r="AE1020" s="98"/>
      <c r="AF1020" s="98"/>
      <c r="AG1020" s="98"/>
      <c r="AH1020" s="98"/>
      <c r="AI1020" s="98"/>
      <c r="AJ1020" s="98"/>
      <c r="AK1020" s="98"/>
      <c r="AL1020" s="98"/>
      <c r="AM1020" s="398"/>
      <c r="AN1020" s="398"/>
      <c r="AO1020" s="398"/>
      <c r="AP1020" s="837">
        <f>[1]Input!$E384</f>
        <v>0</v>
      </c>
      <c r="AQ1020" s="837"/>
      <c r="AR1020" s="837"/>
      <c r="AS1020" s="837"/>
      <c r="AT1020" s="837"/>
      <c r="AU1020" s="837"/>
      <c r="AV1020" s="837"/>
      <c r="AW1020" s="440"/>
      <c r="AX1020" s="440"/>
      <c r="AY1020" s="440"/>
      <c r="AZ1020" s="440"/>
      <c r="BA1020" s="440"/>
      <c r="BB1020" s="440"/>
      <c r="BC1020" s="440"/>
      <c r="BD1020" s="774" t="str">
        <f>[1]Input!$C384</f>
        <v>n.a.</v>
      </c>
      <c r="BE1020" s="774"/>
      <c r="BF1020" s="774"/>
      <c r="BG1020" s="774"/>
      <c r="BH1020" s="774"/>
      <c r="BI1020" s="774"/>
      <c r="BJ1020" s="445"/>
      <c r="BK1020" s="327"/>
      <c r="BR1020" s="2"/>
      <c r="BS1020" s="2"/>
      <c r="BT1020" s="2"/>
      <c r="BU1020" s="2"/>
      <c r="BV1020" s="2"/>
      <c r="BW1020" s="2"/>
      <c r="BX1020" s="2"/>
      <c r="BY1020" s="2"/>
      <c r="BZ1020" s="2"/>
      <c r="CA1020" s="2"/>
      <c r="CB1020" s="2"/>
      <c r="CC1020" s="2"/>
      <c r="CD1020" s="2"/>
      <c r="CE1020" s="2"/>
      <c r="CF1020" s="2"/>
      <c r="CG1020" s="2"/>
      <c r="CH1020" s="2"/>
      <c r="CI1020" s="2"/>
      <c r="CJ1020" s="2"/>
      <c r="CK1020" s="2"/>
      <c r="CL1020" s="2"/>
      <c r="CM1020" s="2"/>
      <c r="CN1020" s="2"/>
      <c r="CO1020" s="2"/>
      <c r="CP1020" s="2"/>
      <c r="CQ1020" s="2"/>
      <c r="CR1020" s="2"/>
      <c r="CS1020" s="2"/>
      <c r="CT1020" s="2"/>
      <c r="CU1020" s="2"/>
      <c r="CV1020" s="2"/>
      <c r="CW1020" s="2"/>
      <c r="CX1020" s="2"/>
      <c r="CY1020" s="2"/>
      <c r="CZ1020" s="2"/>
      <c r="DA1020" s="2"/>
      <c r="DB1020" s="2"/>
      <c r="DC1020" s="2"/>
      <c r="DD1020" s="2"/>
      <c r="DE1020" s="2"/>
      <c r="DF1020" s="2"/>
      <c r="DG1020" s="2"/>
      <c r="DH1020" s="2"/>
      <c r="DI1020" s="2"/>
      <c r="DJ1020" s="2"/>
      <c r="DK1020" s="2"/>
      <c r="DL1020" s="2"/>
      <c r="DM1020" s="2"/>
      <c r="DN1020" s="2"/>
      <c r="DO1020" s="2"/>
      <c r="DP1020" s="2"/>
      <c r="DQ1020" s="2"/>
      <c r="DR1020" s="2"/>
      <c r="DS1020" s="2"/>
      <c r="DT1020" s="2"/>
      <c r="DU1020" s="2"/>
      <c r="DV1020" s="2"/>
      <c r="DW1020" s="2"/>
      <c r="DX1020" s="2"/>
      <c r="DY1020" s="2"/>
      <c r="DZ1020" s="2"/>
      <c r="EA1020" s="2"/>
      <c r="EB1020" s="2"/>
      <c r="EC1020" s="2"/>
      <c r="ED1020" s="2"/>
      <c r="EE1020" s="2"/>
      <c r="EF1020" s="2"/>
      <c r="EG1020" s="2"/>
      <c r="EH1020" s="2"/>
      <c r="EI1020" s="2"/>
      <c r="EJ1020" s="2"/>
      <c r="EK1020" s="2"/>
      <c r="EL1020" s="2"/>
      <c r="EM1020" s="2"/>
      <c r="EN1020" s="2"/>
      <c r="EO1020" s="2"/>
      <c r="EP1020" s="2"/>
      <c r="EQ1020" s="2"/>
      <c r="ER1020" s="2"/>
      <c r="ES1020" s="2"/>
      <c r="ET1020" s="2"/>
      <c r="EU1020" s="2"/>
      <c r="EV1020" s="2"/>
      <c r="EW1020" s="2"/>
      <c r="EX1020" s="2"/>
      <c r="EY1020" s="2"/>
      <c r="EZ1020" s="2"/>
      <c r="FA1020" s="2"/>
      <c r="FB1020" s="2"/>
      <c r="FC1020" s="2"/>
      <c r="FD1020" s="2"/>
      <c r="FE1020" s="2"/>
      <c r="FF1020" s="2"/>
      <c r="FG1020" s="2"/>
      <c r="FH1020" s="2"/>
      <c r="FI1020" s="2"/>
      <c r="FJ1020" s="2"/>
      <c r="FK1020" s="2"/>
      <c r="FL1020" s="2"/>
      <c r="FM1020" s="2"/>
      <c r="FN1020" s="2"/>
      <c r="FO1020" s="2"/>
      <c r="FP1020" s="2"/>
      <c r="FQ1020" s="2"/>
      <c r="FR1020" s="2"/>
      <c r="FS1020" s="2"/>
      <c r="FT1020" s="2"/>
      <c r="FU1020" s="2"/>
      <c r="FV1020" s="2"/>
      <c r="FW1020" s="2"/>
      <c r="FX1020" s="2"/>
      <c r="FY1020" s="2"/>
      <c r="FZ1020" s="2"/>
      <c r="GA1020" s="2"/>
      <c r="GB1020" s="2"/>
      <c r="GC1020" s="2"/>
      <c r="GD1020" s="2"/>
      <c r="GE1020" s="2"/>
      <c r="GF1020" s="2"/>
      <c r="GG1020" s="2"/>
      <c r="GH1020" s="2"/>
      <c r="GI1020" s="2"/>
      <c r="GJ1020" s="2"/>
      <c r="GK1020" s="2"/>
      <c r="GL1020" s="2"/>
      <c r="GM1020" s="2"/>
      <c r="GN1020" s="2"/>
      <c r="GO1020" s="2"/>
      <c r="GP1020" s="2"/>
    </row>
    <row r="1021" spans="6:198" s="1" customFormat="1" ht="12.75" customHeight="1">
      <c r="F1021" s="81"/>
      <c r="G1021" s="469"/>
      <c r="H1021" s="469"/>
      <c r="I1021" s="469"/>
      <c r="J1021" s="469"/>
      <c r="K1021" s="671" t="s">
        <v>439</v>
      </c>
      <c r="L1021" s="671"/>
      <c r="M1021" s="81"/>
      <c r="N1021" s="468" t="s">
        <v>440</v>
      </c>
      <c r="O1021" s="98"/>
      <c r="P1021" s="98"/>
      <c r="Q1021" s="98"/>
      <c r="R1021" s="98"/>
      <c r="S1021" s="98"/>
      <c r="T1021" s="98"/>
      <c r="U1021" s="98"/>
      <c r="V1021" s="98"/>
      <c r="W1021" s="98"/>
      <c r="X1021" s="98"/>
      <c r="Y1021" s="98"/>
      <c r="Z1021" s="98"/>
      <c r="AA1021" s="98"/>
      <c r="AB1021" s="98"/>
      <c r="AC1021" s="98"/>
      <c r="AD1021" s="98"/>
      <c r="AE1021" s="98"/>
      <c r="AF1021" s="98"/>
      <c r="AG1021" s="98"/>
      <c r="AH1021" s="98"/>
      <c r="AI1021" s="98"/>
      <c r="AJ1021" s="98"/>
      <c r="AK1021" s="98"/>
      <c r="AL1021" s="98"/>
      <c r="AM1021" s="398"/>
      <c r="AN1021" s="398"/>
      <c r="AO1021" s="398"/>
      <c r="AP1021" s="837">
        <f>[1]Input!$E385</f>
        <v>0</v>
      </c>
      <c r="AQ1021" s="837"/>
      <c r="AR1021" s="837"/>
      <c r="AS1021" s="837"/>
      <c r="AT1021" s="837"/>
      <c r="AU1021" s="837"/>
      <c r="AV1021" s="837"/>
      <c r="AW1021" s="440"/>
      <c r="AX1021" s="440"/>
      <c r="AY1021" s="440"/>
      <c r="AZ1021" s="440"/>
      <c r="BA1021" s="440"/>
      <c r="BB1021" s="440"/>
      <c r="BC1021" s="440"/>
      <c r="BD1021" s="774" t="str">
        <f>[1]Input!$C385</f>
        <v>n.a.</v>
      </c>
      <c r="BE1021" s="774"/>
      <c r="BF1021" s="774"/>
      <c r="BG1021" s="774"/>
      <c r="BH1021" s="774"/>
      <c r="BI1021" s="774"/>
      <c r="BJ1021" s="445"/>
      <c r="BK1021" s="327"/>
      <c r="BR1021" s="2"/>
      <c r="BS1021" s="2"/>
      <c r="BT1021" s="2"/>
      <c r="BU1021" s="2"/>
      <c r="BV1021" s="2"/>
      <c r="BW1021" s="2"/>
      <c r="BX1021" s="2"/>
      <c r="BY1021" s="2"/>
      <c r="BZ1021" s="2"/>
      <c r="CA1021" s="2"/>
      <c r="CB1021" s="2"/>
      <c r="CC1021" s="2"/>
      <c r="CD1021" s="2"/>
      <c r="CE1021" s="2"/>
      <c r="CF1021" s="2"/>
      <c r="CG1021" s="2"/>
      <c r="CH1021" s="2"/>
      <c r="CI1021" s="2"/>
      <c r="CJ1021" s="2"/>
      <c r="CK1021" s="2"/>
      <c r="CL1021" s="2"/>
      <c r="CM1021" s="2"/>
      <c r="CN1021" s="2"/>
      <c r="CO1021" s="2"/>
      <c r="CP1021" s="2"/>
      <c r="CQ1021" s="2"/>
      <c r="CR1021" s="2"/>
      <c r="CS1021" s="2"/>
      <c r="CT1021" s="2"/>
      <c r="CU1021" s="2"/>
      <c r="CV1021" s="2"/>
      <c r="CW1021" s="2"/>
      <c r="CX1021" s="2"/>
      <c r="CY1021" s="2"/>
      <c r="CZ1021" s="2"/>
      <c r="DA1021" s="2"/>
      <c r="DB1021" s="2"/>
      <c r="DC1021" s="2"/>
      <c r="DD1021" s="2"/>
      <c r="DE1021" s="2"/>
      <c r="DF1021" s="2"/>
      <c r="DG1021" s="2"/>
      <c r="DH1021" s="2"/>
      <c r="DI1021" s="2"/>
      <c r="DJ1021" s="2"/>
      <c r="DK1021" s="2"/>
      <c r="DL1021" s="2"/>
      <c r="DM1021" s="2"/>
      <c r="DN1021" s="2"/>
      <c r="DO1021" s="2"/>
      <c r="DP1021" s="2"/>
      <c r="DQ1021" s="2"/>
      <c r="DR1021" s="2"/>
      <c r="DS1021" s="2"/>
      <c r="DT1021" s="2"/>
      <c r="DU1021" s="2"/>
      <c r="DV1021" s="2"/>
      <c r="DW1021" s="2"/>
      <c r="DX1021" s="2"/>
      <c r="DY1021" s="2"/>
      <c r="DZ1021" s="2"/>
      <c r="EA1021" s="2"/>
      <c r="EB1021" s="2"/>
      <c r="EC1021" s="2"/>
      <c r="ED1021" s="2"/>
      <c r="EE1021" s="2"/>
      <c r="EF1021" s="2"/>
      <c r="EG1021" s="2"/>
      <c r="EH1021" s="2"/>
      <c r="EI1021" s="2"/>
      <c r="EJ1021" s="2"/>
      <c r="EK1021" s="2"/>
      <c r="EL1021" s="2"/>
      <c r="EM1021" s="2"/>
      <c r="EN1021" s="2"/>
      <c r="EO1021" s="2"/>
      <c r="EP1021" s="2"/>
      <c r="EQ1021" s="2"/>
      <c r="ER1021" s="2"/>
      <c r="ES1021" s="2"/>
      <c r="ET1021" s="2"/>
      <c r="EU1021" s="2"/>
      <c r="EV1021" s="2"/>
      <c r="EW1021" s="2"/>
      <c r="EX1021" s="2"/>
      <c r="EY1021" s="2"/>
      <c r="EZ1021" s="2"/>
      <c r="FA1021" s="2"/>
      <c r="FB1021" s="2"/>
      <c r="FC1021" s="2"/>
      <c r="FD1021" s="2"/>
      <c r="FE1021" s="2"/>
      <c r="FF1021" s="2"/>
      <c r="FG1021" s="2"/>
      <c r="FH1021" s="2"/>
      <c r="FI1021" s="2"/>
      <c r="FJ1021" s="2"/>
      <c r="FK1021" s="2"/>
      <c r="FL1021" s="2"/>
      <c r="FM1021" s="2"/>
      <c r="FN1021" s="2"/>
      <c r="FO1021" s="2"/>
      <c r="FP1021" s="2"/>
      <c r="FQ1021" s="2"/>
      <c r="FR1021" s="2"/>
      <c r="FS1021" s="2"/>
      <c r="FT1021" s="2"/>
      <c r="FU1021" s="2"/>
      <c r="FV1021" s="2"/>
      <c r="FW1021" s="2"/>
      <c r="FX1021" s="2"/>
      <c r="FY1021" s="2"/>
      <c r="FZ1021" s="2"/>
      <c r="GA1021" s="2"/>
      <c r="GB1021" s="2"/>
      <c r="GC1021" s="2"/>
      <c r="GD1021" s="2"/>
      <c r="GE1021" s="2"/>
      <c r="GF1021" s="2"/>
      <c r="GG1021" s="2"/>
      <c r="GH1021" s="2"/>
      <c r="GI1021" s="2"/>
      <c r="GJ1021" s="2"/>
      <c r="GK1021" s="2"/>
      <c r="GL1021" s="2"/>
      <c r="GM1021" s="2"/>
      <c r="GN1021" s="2"/>
      <c r="GO1021" s="2"/>
      <c r="GP1021" s="2"/>
    </row>
    <row r="1022" spans="6:198" s="1" customFormat="1" ht="12.75" customHeight="1">
      <c r="F1022" s="81"/>
      <c r="G1022" s="469"/>
      <c r="H1022" s="469"/>
      <c r="I1022" s="469"/>
      <c r="J1022" s="469"/>
      <c r="K1022" s="671" t="s">
        <v>441</v>
      </c>
      <c r="L1022" s="671"/>
      <c r="M1022" s="81"/>
      <c r="N1022" s="468" t="s">
        <v>442</v>
      </c>
      <c r="O1022" s="98"/>
      <c r="P1022" s="98"/>
      <c r="Q1022" s="98"/>
      <c r="R1022" s="98"/>
      <c r="S1022" s="98"/>
      <c r="T1022" s="98"/>
      <c r="U1022" s="98"/>
      <c r="V1022" s="98"/>
      <c r="W1022" s="98"/>
      <c r="X1022" s="98"/>
      <c r="Y1022" s="98"/>
      <c r="Z1022" s="98"/>
      <c r="AA1022" s="98"/>
      <c r="AB1022" s="98"/>
      <c r="AC1022" s="98"/>
      <c r="AD1022" s="98"/>
      <c r="AE1022" s="98"/>
      <c r="AF1022" s="98"/>
      <c r="AG1022" s="98"/>
      <c r="AH1022" s="98"/>
      <c r="AI1022" s="98"/>
      <c r="AJ1022" s="98"/>
      <c r="AK1022" s="98"/>
      <c r="AL1022" s="98"/>
      <c r="AM1022" s="398"/>
      <c r="AN1022" s="398"/>
      <c r="AO1022" s="398"/>
      <c r="AP1022" s="837">
        <f>[1]Input!$E386</f>
        <v>0</v>
      </c>
      <c r="AQ1022" s="837"/>
      <c r="AR1022" s="837"/>
      <c r="AS1022" s="837"/>
      <c r="AT1022" s="837"/>
      <c r="AU1022" s="837"/>
      <c r="AV1022" s="837"/>
      <c r="AW1022" s="440"/>
      <c r="AX1022" s="440"/>
      <c r="AY1022" s="440"/>
      <c r="AZ1022" s="440"/>
      <c r="BA1022" s="440"/>
      <c r="BB1022" s="440"/>
      <c r="BC1022" s="440"/>
      <c r="BD1022" s="774" t="str">
        <f>[1]Input!$C386</f>
        <v>n.a.</v>
      </c>
      <c r="BE1022" s="774"/>
      <c r="BF1022" s="774"/>
      <c r="BG1022" s="774"/>
      <c r="BH1022" s="774"/>
      <c r="BI1022" s="774"/>
      <c r="BJ1022" s="445"/>
      <c r="BK1022" s="327"/>
      <c r="BR1022" s="2"/>
      <c r="BS1022" s="2"/>
      <c r="BT1022" s="2"/>
      <c r="BU1022" s="2"/>
      <c r="BV1022" s="2"/>
      <c r="BW1022" s="2"/>
      <c r="BX1022" s="2"/>
      <c r="BY1022" s="2"/>
      <c r="BZ1022" s="2"/>
      <c r="CA1022" s="2"/>
      <c r="CB1022" s="2"/>
      <c r="CC1022" s="2"/>
      <c r="CD1022" s="2"/>
      <c r="CE1022" s="2"/>
      <c r="CF1022" s="2"/>
      <c r="CG1022" s="2"/>
      <c r="CH1022" s="2"/>
      <c r="CI1022" s="2"/>
      <c r="CJ1022" s="2"/>
      <c r="CK1022" s="2"/>
      <c r="CL1022" s="2"/>
      <c r="CM1022" s="2"/>
      <c r="CN1022" s="2"/>
      <c r="CO1022" s="2"/>
      <c r="CP1022" s="2"/>
      <c r="CQ1022" s="2"/>
      <c r="CR1022" s="2"/>
      <c r="CS1022" s="2"/>
      <c r="CT1022" s="2"/>
      <c r="CU1022" s="2"/>
      <c r="CV1022" s="2"/>
      <c r="CW1022" s="2"/>
      <c r="CX1022" s="2"/>
      <c r="CY1022" s="2"/>
      <c r="CZ1022" s="2"/>
      <c r="DA1022" s="2"/>
      <c r="DB1022" s="2"/>
      <c r="DC1022" s="2"/>
      <c r="DD1022" s="2"/>
      <c r="DE1022" s="2"/>
      <c r="DF1022" s="2"/>
      <c r="DG1022" s="2"/>
      <c r="DH1022" s="2"/>
      <c r="DI1022" s="2"/>
      <c r="DJ1022" s="2"/>
      <c r="DK1022" s="2"/>
      <c r="DL1022" s="2"/>
      <c r="DM1022" s="2"/>
      <c r="DN1022" s="2"/>
      <c r="DO1022" s="2"/>
      <c r="DP1022" s="2"/>
      <c r="DQ1022" s="2"/>
      <c r="DR1022" s="2"/>
      <c r="DS1022" s="2"/>
      <c r="DT1022" s="2"/>
      <c r="DU1022" s="2"/>
      <c r="DV1022" s="2"/>
      <c r="DW1022" s="2"/>
      <c r="DX1022" s="2"/>
      <c r="DY1022" s="2"/>
      <c r="DZ1022" s="2"/>
      <c r="EA1022" s="2"/>
      <c r="EB1022" s="2"/>
      <c r="EC1022" s="2"/>
      <c r="ED1022" s="2"/>
      <c r="EE1022" s="2"/>
      <c r="EF1022" s="2"/>
      <c r="EG1022" s="2"/>
      <c r="EH1022" s="2"/>
      <c r="EI1022" s="2"/>
      <c r="EJ1022" s="2"/>
      <c r="EK1022" s="2"/>
      <c r="EL1022" s="2"/>
      <c r="EM1022" s="2"/>
      <c r="EN1022" s="2"/>
      <c r="EO1022" s="2"/>
      <c r="EP1022" s="2"/>
      <c r="EQ1022" s="2"/>
      <c r="ER1022" s="2"/>
      <c r="ES1022" s="2"/>
      <c r="ET1022" s="2"/>
      <c r="EU1022" s="2"/>
      <c r="EV1022" s="2"/>
      <c r="EW1022" s="2"/>
      <c r="EX1022" s="2"/>
      <c r="EY1022" s="2"/>
      <c r="EZ1022" s="2"/>
      <c r="FA1022" s="2"/>
      <c r="FB1022" s="2"/>
      <c r="FC1022" s="2"/>
      <c r="FD1022" s="2"/>
      <c r="FE1022" s="2"/>
      <c r="FF1022" s="2"/>
      <c r="FG1022" s="2"/>
      <c r="FH1022" s="2"/>
      <c r="FI1022" s="2"/>
      <c r="FJ1022" s="2"/>
      <c r="FK1022" s="2"/>
      <c r="FL1022" s="2"/>
      <c r="FM1022" s="2"/>
      <c r="FN1022" s="2"/>
      <c r="FO1022" s="2"/>
      <c r="FP1022" s="2"/>
      <c r="FQ1022" s="2"/>
      <c r="FR1022" s="2"/>
      <c r="FS1022" s="2"/>
      <c r="FT1022" s="2"/>
      <c r="FU1022" s="2"/>
      <c r="FV1022" s="2"/>
      <c r="FW1022" s="2"/>
      <c r="FX1022" s="2"/>
      <c r="FY1022" s="2"/>
      <c r="FZ1022" s="2"/>
      <c r="GA1022" s="2"/>
      <c r="GB1022" s="2"/>
      <c r="GC1022" s="2"/>
      <c r="GD1022" s="2"/>
      <c r="GE1022" s="2"/>
      <c r="GF1022" s="2"/>
      <c r="GG1022" s="2"/>
      <c r="GH1022" s="2"/>
      <c r="GI1022" s="2"/>
      <c r="GJ1022" s="2"/>
      <c r="GK1022" s="2"/>
      <c r="GL1022" s="2"/>
      <c r="GM1022" s="2"/>
      <c r="GN1022" s="2"/>
      <c r="GO1022" s="2"/>
      <c r="GP1022" s="2"/>
    </row>
    <row r="1023" spans="6:198" s="1" customFormat="1" ht="12.75" customHeight="1">
      <c r="F1023" s="81"/>
      <c r="G1023" s="671"/>
      <c r="H1023" s="671"/>
      <c r="I1023" s="671"/>
      <c r="J1023" s="671"/>
      <c r="K1023" s="671" t="s">
        <v>443</v>
      </c>
      <c r="L1023" s="671"/>
      <c r="M1023" s="81"/>
      <c r="N1023" s="468" t="s">
        <v>444</v>
      </c>
      <c r="O1023" s="98"/>
      <c r="P1023" s="98"/>
      <c r="Q1023" s="98"/>
      <c r="R1023" s="98"/>
      <c r="S1023" s="98"/>
      <c r="T1023" s="98"/>
      <c r="U1023" s="98"/>
      <c r="V1023" s="98"/>
      <c r="W1023" s="98"/>
      <c r="X1023" s="98"/>
      <c r="Y1023" s="98"/>
      <c r="Z1023" s="98"/>
      <c r="AA1023" s="98"/>
      <c r="AB1023" s="98"/>
      <c r="AC1023" s="98"/>
      <c r="AD1023" s="98"/>
      <c r="AE1023" s="98"/>
      <c r="AF1023" s="98"/>
      <c r="AG1023" s="98"/>
      <c r="AH1023" s="98"/>
      <c r="AI1023" s="98"/>
      <c r="AJ1023" s="98"/>
      <c r="AK1023" s="98"/>
      <c r="AL1023" s="98"/>
      <c r="AM1023" s="398"/>
      <c r="AN1023" s="398"/>
      <c r="AO1023" s="398"/>
      <c r="AP1023" s="837">
        <f>[1]Input!$E387</f>
        <v>0</v>
      </c>
      <c r="AQ1023" s="837"/>
      <c r="AR1023" s="837"/>
      <c r="AS1023" s="837"/>
      <c r="AT1023" s="837"/>
      <c r="AU1023" s="837"/>
      <c r="AV1023" s="837"/>
      <c r="AW1023" s="440"/>
      <c r="AX1023" s="440"/>
      <c r="AY1023" s="440"/>
      <c r="AZ1023" s="440"/>
      <c r="BA1023" s="440"/>
      <c r="BB1023" s="440"/>
      <c r="BC1023" s="440"/>
      <c r="BD1023" s="774" t="str">
        <f>[1]Input!$C387</f>
        <v>n.a.</v>
      </c>
      <c r="BE1023" s="774"/>
      <c r="BF1023" s="774"/>
      <c r="BG1023" s="774"/>
      <c r="BH1023" s="774"/>
      <c r="BI1023" s="774"/>
      <c r="BJ1023" s="445"/>
      <c r="BK1023" s="327"/>
      <c r="BR1023" s="2"/>
      <c r="BS1023" s="2"/>
      <c r="BT1023" s="2"/>
      <c r="BU1023" s="2"/>
      <c r="BV1023" s="2"/>
      <c r="BW1023" s="2"/>
      <c r="BX1023" s="2"/>
      <c r="BY1023" s="2"/>
      <c r="BZ1023" s="2"/>
      <c r="CA1023" s="2"/>
      <c r="CB1023" s="2"/>
      <c r="CC1023" s="2"/>
      <c r="CD1023" s="2"/>
      <c r="CE1023" s="2"/>
      <c r="CF1023" s="2"/>
      <c r="CG1023" s="2"/>
      <c r="CH1023" s="2"/>
      <c r="CI1023" s="2"/>
      <c r="CJ1023" s="2"/>
      <c r="CK1023" s="2"/>
      <c r="CL1023" s="2"/>
      <c r="CM1023" s="2"/>
      <c r="CN1023" s="2"/>
      <c r="CO1023" s="2"/>
      <c r="CP1023" s="2"/>
      <c r="CQ1023" s="2"/>
      <c r="CR1023" s="2"/>
      <c r="CS1023" s="2"/>
      <c r="CT1023" s="2"/>
      <c r="CU1023" s="2"/>
      <c r="CV1023" s="2"/>
      <c r="CW1023" s="2"/>
      <c r="CX1023" s="2"/>
      <c r="CY1023" s="2"/>
      <c r="CZ1023" s="2"/>
      <c r="DA1023" s="2"/>
      <c r="DB1023" s="2"/>
      <c r="DC1023" s="2"/>
      <c r="DD1023" s="2"/>
      <c r="DE1023" s="2"/>
      <c r="DF1023" s="2"/>
      <c r="DG1023" s="2"/>
      <c r="DH1023" s="2"/>
      <c r="DI1023" s="2"/>
      <c r="DJ1023" s="2"/>
      <c r="DK1023" s="2"/>
      <c r="DL1023" s="2"/>
      <c r="DM1023" s="2"/>
      <c r="DN1023" s="2"/>
      <c r="DO1023" s="2"/>
      <c r="DP1023" s="2"/>
      <c r="DQ1023" s="2"/>
      <c r="DR1023" s="2"/>
      <c r="DS1023" s="2"/>
      <c r="DT1023" s="2"/>
      <c r="DU1023" s="2"/>
      <c r="DV1023" s="2"/>
      <c r="DW1023" s="2"/>
      <c r="DX1023" s="2"/>
      <c r="DY1023" s="2"/>
      <c r="DZ1023" s="2"/>
      <c r="EA1023" s="2"/>
      <c r="EB1023" s="2"/>
      <c r="EC1023" s="2"/>
      <c r="ED1023" s="2"/>
      <c r="EE1023" s="2"/>
      <c r="EF1023" s="2"/>
      <c r="EG1023" s="2"/>
      <c r="EH1023" s="2"/>
      <c r="EI1023" s="2"/>
      <c r="EJ1023" s="2"/>
      <c r="EK1023" s="2"/>
      <c r="EL1023" s="2"/>
      <c r="EM1023" s="2"/>
      <c r="EN1023" s="2"/>
      <c r="EO1023" s="2"/>
      <c r="EP1023" s="2"/>
      <c r="EQ1023" s="2"/>
      <c r="ER1023" s="2"/>
      <c r="ES1023" s="2"/>
      <c r="ET1023" s="2"/>
      <c r="EU1023" s="2"/>
      <c r="EV1023" s="2"/>
      <c r="EW1023" s="2"/>
      <c r="EX1023" s="2"/>
      <c r="EY1023" s="2"/>
      <c r="EZ1023" s="2"/>
      <c r="FA1023" s="2"/>
      <c r="FB1023" s="2"/>
      <c r="FC1023" s="2"/>
      <c r="FD1023" s="2"/>
      <c r="FE1023" s="2"/>
      <c r="FF1023" s="2"/>
      <c r="FG1023" s="2"/>
      <c r="FH1023" s="2"/>
      <c r="FI1023" s="2"/>
      <c r="FJ1023" s="2"/>
      <c r="FK1023" s="2"/>
      <c r="FL1023" s="2"/>
      <c r="FM1023" s="2"/>
      <c r="FN1023" s="2"/>
      <c r="FO1023" s="2"/>
      <c r="FP1023" s="2"/>
      <c r="FQ1023" s="2"/>
      <c r="FR1023" s="2"/>
      <c r="FS1023" s="2"/>
      <c r="FT1023" s="2"/>
      <c r="FU1023" s="2"/>
      <c r="FV1023" s="2"/>
      <c r="FW1023" s="2"/>
      <c r="FX1023" s="2"/>
      <c r="FY1023" s="2"/>
      <c r="FZ1023" s="2"/>
      <c r="GA1023" s="2"/>
      <c r="GB1023" s="2"/>
      <c r="GC1023" s="2"/>
      <c r="GD1023" s="2"/>
      <c r="GE1023" s="2"/>
      <c r="GF1023" s="2"/>
      <c r="GG1023" s="2"/>
      <c r="GH1023" s="2"/>
      <c r="GI1023" s="2"/>
      <c r="GJ1023" s="2"/>
      <c r="GK1023" s="2"/>
      <c r="GL1023" s="2"/>
      <c r="GM1023" s="2"/>
      <c r="GN1023" s="2"/>
      <c r="GO1023" s="2"/>
      <c r="GP1023" s="2"/>
    </row>
    <row r="1024" spans="6:198" s="1" customFormat="1" ht="12.75" customHeight="1">
      <c r="F1024" s="81"/>
      <c r="G1024" s="469"/>
      <c r="H1024" s="469"/>
      <c r="I1024" s="469"/>
      <c r="J1024" s="469"/>
      <c r="K1024" s="671" t="s">
        <v>445</v>
      </c>
      <c r="L1024" s="671"/>
      <c r="M1024" s="81"/>
      <c r="N1024" s="98" t="s">
        <v>446</v>
      </c>
      <c r="O1024" s="98"/>
      <c r="P1024" s="98"/>
      <c r="Q1024" s="98"/>
      <c r="R1024" s="98"/>
      <c r="S1024" s="98"/>
      <c r="T1024" s="98"/>
      <c r="U1024" s="98"/>
      <c r="V1024" s="98"/>
      <c r="W1024" s="98"/>
      <c r="X1024" s="98"/>
      <c r="Y1024" s="98"/>
      <c r="Z1024" s="98"/>
      <c r="AA1024" s="98"/>
      <c r="AB1024" s="98"/>
      <c r="AC1024" s="98"/>
      <c r="AD1024" s="98"/>
      <c r="AE1024" s="98"/>
      <c r="AF1024" s="98"/>
      <c r="AG1024" s="98"/>
      <c r="AH1024" s="98"/>
      <c r="AI1024" s="98"/>
      <c r="AJ1024" s="98"/>
      <c r="AK1024" s="98"/>
      <c r="AL1024" s="98"/>
      <c r="AM1024" s="398"/>
      <c r="AN1024" s="398"/>
      <c r="AO1024" s="398"/>
      <c r="AP1024" s="837">
        <f>[1]Input!$E388</f>
        <v>0</v>
      </c>
      <c r="AQ1024" s="837"/>
      <c r="AR1024" s="837"/>
      <c r="AS1024" s="837"/>
      <c r="AT1024" s="837"/>
      <c r="AU1024" s="837"/>
      <c r="AV1024" s="837"/>
      <c r="AW1024" s="440"/>
      <c r="AX1024" s="440"/>
      <c r="AY1024" s="440"/>
      <c r="AZ1024" s="440"/>
      <c r="BA1024" s="440"/>
      <c r="BB1024" s="440"/>
      <c r="BC1024" s="440"/>
      <c r="BD1024" s="774" t="str">
        <f>[1]Input!$C388</f>
        <v>n.a.</v>
      </c>
      <c r="BE1024" s="774"/>
      <c r="BF1024" s="774"/>
      <c r="BG1024" s="774"/>
      <c r="BH1024" s="774"/>
      <c r="BI1024" s="774"/>
      <c r="BJ1024" s="445"/>
      <c r="BK1024" s="445"/>
      <c r="BR1024" s="2"/>
      <c r="BS1024" s="2"/>
      <c r="BT1024" s="2"/>
      <c r="BU1024" s="2"/>
      <c r="BV1024" s="2"/>
      <c r="BW1024" s="2"/>
      <c r="BX1024" s="2"/>
      <c r="BY1024" s="2"/>
      <c r="BZ1024" s="2"/>
      <c r="CA1024" s="2"/>
      <c r="CB1024" s="2"/>
      <c r="CC1024" s="2"/>
      <c r="CD1024" s="2"/>
      <c r="CE1024" s="2"/>
      <c r="CF1024" s="2"/>
      <c r="CG1024" s="2"/>
      <c r="CH1024" s="2"/>
      <c r="CI1024" s="2"/>
      <c r="CJ1024" s="2"/>
      <c r="CK1024" s="2"/>
      <c r="CL1024" s="2"/>
      <c r="CM1024" s="2"/>
      <c r="CN1024" s="2"/>
      <c r="CO1024" s="2"/>
      <c r="CP1024" s="2"/>
      <c r="CQ1024" s="2"/>
      <c r="CR1024" s="2"/>
      <c r="CS1024" s="2"/>
      <c r="CT1024" s="2"/>
      <c r="CU1024" s="2"/>
      <c r="CV1024" s="2"/>
      <c r="CW1024" s="2"/>
      <c r="CX1024" s="2"/>
      <c r="CY1024" s="2"/>
      <c r="CZ1024" s="2"/>
      <c r="DA1024" s="2"/>
      <c r="DB1024" s="2"/>
      <c r="DC1024" s="2"/>
      <c r="DD1024" s="2"/>
      <c r="DE1024" s="2"/>
      <c r="DF1024" s="2"/>
      <c r="DG1024" s="2"/>
      <c r="DH1024" s="2"/>
      <c r="DI1024" s="2"/>
      <c r="DJ1024" s="2"/>
      <c r="DK1024" s="2"/>
      <c r="DL1024" s="2"/>
      <c r="DM1024" s="2"/>
      <c r="DN1024" s="2"/>
      <c r="DO1024" s="2"/>
      <c r="DP1024" s="2"/>
      <c r="DQ1024" s="2"/>
      <c r="DR1024" s="2"/>
      <c r="DS1024" s="2"/>
      <c r="DT1024" s="2"/>
      <c r="DU1024" s="2"/>
      <c r="DV1024" s="2"/>
      <c r="DW1024" s="2"/>
      <c r="DX1024" s="2"/>
      <c r="DY1024" s="2"/>
      <c r="DZ1024" s="2"/>
      <c r="EA1024" s="2"/>
      <c r="EB1024" s="2"/>
      <c r="EC1024" s="2"/>
      <c r="ED1024" s="2"/>
      <c r="EE1024" s="2"/>
      <c r="EF1024" s="2"/>
      <c r="EG1024" s="2"/>
      <c r="EH1024" s="2"/>
      <c r="EI1024" s="2"/>
      <c r="EJ1024" s="2"/>
      <c r="EK1024" s="2"/>
      <c r="EL1024" s="2"/>
      <c r="EM1024" s="2"/>
      <c r="EN1024" s="2"/>
      <c r="EO1024" s="2"/>
      <c r="EP1024" s="2"/>
      <c r="EQ1024" s="2"/>
      <c r="ER1024" s="2"/>
      <c r="ES1024" s="2"/>
      <c r="ET1024" s="2"/>
      <c r="EU1024" s="2"/>
      <c r="EV1024" s="2"/>
      <c r="EW1024" s="2"/>
      <c r="EX1024" s="2"/>
      <c r="EY1024" s="2"/>
      <c r="EZ1024" s="2"/>
      <c r="FA1024" s="2"/>
      <c r="FB1024" s="2"/>
      <c r="FC1024" s="2"/>
      <c r="FD1024" s="2"/>
      <c r="FE1024" s="2"/>
      <c r="FF1024" s="2"/>
      <c r="FG1024" s="2"/>
      <c r="FH1024" s="2"/>
      <c r="FI1024" s="2"/>
      <c r="FJ1024" s="2"/>
      <c r="FK1024" s="2"/>
      <c r="FL1024" s="2"/>
      <c r="FM1024" s="2"/>
      <c r="FN1024" s="2"/>
      <c r="FO1024" s="2"/>
      <c r="FP1024" s="2"/>
      <c r="FQ1024" s="2"/>
      <c r="FR1024" s="2"/>
      <c r="FS1024" s="2"/>
      <c r="FT1024" s="2"/>
      <c r="FU1024" s="2"/>
      <c r="FV1024" s="2"/>
      <c r="FW1024" s="2"/>
      <c r="FX1024" s="2"/>
      <c r="FY1024" s="2"/>
      <c r="FZ1024" s="2"/>
      <c r="GA1024" s="2"/>
      <c r="GB1024" s="2"/>
      <c r="GC1024" s="2"/>
      <c r="GD1024" s="2"/>
      <c r="GE1024" s="2"/>
      <c r="GF1024" s="2"/>
      <c r="GG1024" s="2"/>
      <c r="GH1024" s="2"/>
      <c r="GI1024" s="2"/>
      <c r="GJ1024" s="2"/>
      <c r="GK1024" s="2"/>
      <c r="GL1024" s="2"/>
      <c r="GM1024" s="2"/>
      <c r="GN1024" s="2"/>
      <c r="GO1024" s="2"/>
      <c r="GP1024" s="2"/>
    </row>
    <row r="1025" spans="6:198" s="1" customFormat="1" ht="12.75" customHeight="1">
      <c r="F1025" s="81"/>
      <c r="G1025" s="671"/>
      <c r="H1025" s="671"/>
      <c r="I1025" s="671"/>
      <c r="J1025" s="671"/>
      <c r="K1025" s="671" t="s">
        <v>447</v>
      </c>
      <c r="L1025" s="671"/>
      <c r="M1025" s="81"/>
      <c r="N1025" s="468" t="s">
        <v>448</v>
      </c>
      <c r="O1025" s="98"/>
      <c r="P1025" s="98"/>
      <c r="Q1025" s="98"/>
      <c r="R1025" s="98"/>
      <c r="S1025" s="98"/>
      <c r="T1025" s="98"/>
      <c r="U1025" s="98"/>
      <c r="V1025" s="98"/>
      <c r="W1025" s="98"/>
      <c r="X1025" s="98"/>
      <c r="Y1025" s="98"/>
      <c r="Z1025" s="98"/>
      <c r="AA1025" s="98"/>
      <c r="AB1025" s="98"/>
      <c r="AC1025" s="98"/>
      <c r="AD1025" s="98"/>
      <c r="AE1025" s="98"/>
      <c r="AF1025" s="98"/>
      <c r="AG1025" s="98"/>
      <c r="AH1025" s="98"/>
      <c r="AI1025" s="98"/>
      <c r="AJ1025" s="98"/>
      <c r="AK1025" s="98"/>
      <c r="AL1025" s="98"/>
      <c r="AM1025" s="398"/>
      <c r="AN1025" s="398"/>
      <c r="AO1025" s="398"/>
      <c r="AP1025" s="837">
        <f>[1]Input!$E389</f>
        <v>0</v>
      </c>
      <c r="AQ1025" s="837"/>
      <c r="AR1025" s="837"/>
      <c r="AS1025" s="837"/>
      <c r="AT1025" s="837"/>
      <c r="AU1025" s="837"/>
      <c r="AV1025" s="837"/>
      <c r="AW1025" s="440"/>
      <c r="AX1025" s="440"/>
      <c r="AY1025" s="440"/>
      <c r="AZ1025" s="440"/>
      <c r="BA1025" s="440"/>
      <c r="BB1025" s="440"/>
      <c r="BC1025" s="440"/>
      <c r="BD1025" s="774" t="str">
        <f>[1]Input!$C389</f>
        <v>n.a.</v>
      </c>
      <c r="BE1025" s="774"/>
      <c r="BF1025" s="774"/>
      <c r="BG1025" s="774"/>
      <c r="BH1025" s="774"/>
      <c r="BI1025" s="774"/>
      <c r="BJ1025" s="445"/>
      <c r="BK1025" s="445"/>
      <c r="BR1025" s="2"/>
      <c r="BS1025" s="2"/>
      <c r="BT1025" s="2"/>
      <c r="BU1025" s="2"/>
      <c r="BV1025" s="2"/>
      <c r="BW1025" s="2"/>
      <c r="BX1025" s="2"/>
      <c r="BY1025" s="2"/>
      <c r="BZ1025" s="2"/>
      <c r="CA1025" s="2"/>
      <c r="CB1025" s="2"/>
      <c r="CC1025" s="2"/>
      <c r="CD1025" s="2"/>
      <c r="CE1025" s="2"/>
      <c r="CF1025" s="2"/>
      <c r="CG1025" s="2"/>
      <c r="CH1025" s="2"/>
      <c r="CI1025" s="2"/>
      <c r="CJ1025" s="2"/>
      <c r="CK1025" s="2"/>
      <c r="CL1025" s="2"/>
      <c r="CM1025" s="2"/>
      <c r="CN1025" s="2"/>
      <c r="CO1025" s="2"/>
      <c r="CP1025" s="2"/>
      <c r="CQ1025" s="2"/>
      <c r="CR1025" s="2"/>
      <c r="CS1025" s="2"/>
      <c r="CT1025" s="2"/>
      <c r="CU1025" s="2"/>
      <c r="CV1025" s="2"/>
      <c r="CW1025" s="2"/>
      <c r="CX1025" s="2"/>
      <c r="CY1025" s="2"/>
      <c r="CZ1025" s="2"/>
      <c r="DA1025" s="2"/>
      <c r="DB1025" s="2"/>
      <c r="DC1025" s="2"/>
      <c r="DD1025" s="2"/>
      <c r="DE1025" s="2"/>
      <c r="DF1025" s="2"/>
      <c r="DG1025" s="2"/>
      <c r="DH1025" s="2"/>
      <c r="DI1025" s="2"/>
      <c r="DJ1025" s="2"/>
      <c r="DK1025" s="2"/>
      <c r="DL1025" s="2"/>
      <c r="DM1025" s="2"/>
      <c r="DN1025" s="2"/>
      <c r="DO1025" s="2"/>
      <c r="DP1025" s="2"/>
      <c r="DQ1025" s="2"/>
      <c r="DR1025" s="2"/>
      <c r="DS1025" s="2"/>
      <c r="DT1025" s="2"/>
      <c r="DU1025" s="2"/>
      <c r="DV1025" s="2"/>
      <c r="DW1025" s="2"/>
      <c r="DX1025" s="2"/>
      <c r="DY1025" s="2"/>
      <c r="DZ1025" s="2"/>
      <c r="EA1025" s="2"/>
      <c r="EB1025" s="2"/>
      <c r="EC1025" s="2"/>
      <c r="ED1025" s="2"/>
      <c r="EE1025" s="2"/>
      <c r="EF1025" s="2"/>
      <c r="EG1025" s="2"/>
      <c r="EH1025" s="2"/>
      <c r="EI1025" s="2"/>
      <c r="EJ1025" s="2"/>
      <c r="EK1025" s="2"/>
      <c r="EL1025" s="2"/>
      <c r="EM1025" s="2"/>
      <c r="EN1025" s="2"/>
      <c r="EO1025" s="2"/>
      <c r="EP1025" s="2"/>
      <c r="EQ1025" s="2"/>
      <c r="ER1025" s="2"/>
      <c r="ES1025" s="2"/>
      <c r="ET1025" s="2"/>
      <c r="EU1025" s="2"/>
      <c r="EV1025" s="2"/>
      <c r="EW1025" s="2"/>
      <c r="EX1025" s="2"/>
      <c r="EY1025" s="2"/>
      <c r="EZ1025" s="2"/>
      <c r="FA1025" s="2"/>
      <c r="FB1025" s="2"/>
      <c r="FC1025" s="2"/>
      <c r="FD1025" s="2"/>
      <c r="FE1025" s="2"/>
      <c r="FF1025" s="2"/>
      <c r="FG1025" s="2"/>
      <c r="FH1025" s="2"/>
      <c r="FI1025" s="2"/>
      <c r="FJ1025" s="2"/>
      <c r="FK1025" s="2"/>
      <c r="FL1025" s="2"/>
      <c r="FM1025" s="2"/>
      <c r="FN1025" s="2"/>
      <c r="FO1025" s="2"/>
      <c r="FP1025" s="2"/>
      <c r="FQ1025" s="2"/>
      <c r="FR1025" s="2"/>
      <c r="FS1025" s="2"/>
      <c r="FT1025" s="2"/>
      <c r="FU1025" s="2"/>
      <c r="FV1025" s="2"/>
      <c r="FW1025" s="2"/>
      <c r="FX1025" s="2"/>
      <c r="FY1025" s="2"/>
      <c r="FZ1025" s="2"/>
      <c r="GA1025" s="2"/>
      <c r="GB1025" s="2"/>
      <c r="GC1025" s="2"/>
      <c r="GD1025" s="2"/>
      <c r="GE1025" s="2"/>
      <c r="GF1025" s="2"/>
      <c r="GG1025" s="2"/>
      <c r="GH1025" s="2"/>
      <c r="GI1025" s="2"/>
      <c r="GJ1025" s="2"/>
      <c r="GK1025" s="2"/>
      <c r="GL1025" s="2"/>
      <c r="GM1025" s="2"/>
      <c r="GN1025" s="2"/>
      <c r="GO1025" s="2"/>
      <c r="GP1025" s="2"/>
    </row>
    <row r="1026" spans="6:198" s="1" customFormat="1" ht="12.75" customHeight="1">
      <c r="F1026" s="81"/>
      <c r="G1026" s="671"/>
      <c r="H1026" s="671"/>
      <c r="I1026" s="671"/>
      <c r="J1026" s="671"/>
      <c r="K1026" s="671" t="s">
        <v>449</v>
      </c>
      <c r="L1026" s="671"/>
      <c r="M1026" s="81"/>
      <c r="N1026" s="98" t="s">
        <v>450</v>
      </c>
      <c r="O1026" s="98"/>
      <c r="P1026" s="98"/>
      <c r="Q1026" s="98"/>
      <c r="R1026" s="98"/>
      <c r="S1026" s="98"/>
      <c r="T1026" s="98"/>
      <c r="U1026" s="98"/>
      <c r="V1026" s="98"/>
      <c r="W1026" s="98"/>
      <c r="X1026" s="98"/>
      <c r="Y1026" s="98"/>
      <c r="Z1026" s="98"/>
      <c r="AA1026" s="98"/>
      <c r="AB1026" s="98"/>
      <c r="AC1026" s="98"/>
      <c r="AD1026" s="98"/>
      <c r="AE1026" s="98"/>
      <c r="AF1026" s="98"/>
      <c r="AG1026" s="98"/>
      <c r="AH1026" s="98"/>
      <c r="AI1026" s="98"/>
      <c r="AJ1026" s="98"/>
      <c r="AK1026" s="98"/>
      <c r="AL1026" s="98"/>
      <c r="AM1026" s="398"/>
      <c r="AN1026" s="398"/>
      <c r="AO1026" s="398"/>
      <c r="AP1026" s="837">
        <f>[1]Input!$E390</f>
        <v>0</v>
      </c>
      <c r="AQ1026" s="837"/>
      <c r="AR1026" s="837"/>
      <c r="AS1026" s="837"/>
      <c r="AT1026" s="837"/>
      <c r="AU1026" s="837"/>
      <c r="AV1026" s="837"/>
      <c r="AW1026" s="440"/>
      <c r="AX1026" s="440"/>
      <c r="AY1026" s="440"/>
      <c r="AZ1026" s="440"/>
      <c r="BA1026" s="440"/>
      <c r="BB1026" s="440"/>
      <c r="BC1026" s="440"/>
      <c r="BD1026" s="774" t="str">
        <f>[1]Input!$C390</f>
        <v>n.a.</v>
      </c>
      <c r="BE1026" s="774"/>
      <c r="BF1026" s="774"/>
      <c r="BG1026" s="774"/>
      <c r="BH1026" s="774"/>
      <c r="BI1026" s="774"/>
      <c r="BJ1026" s="445"/>
      <c r="BK1026" s="445"/>
      <c r="BR1026" s="2"/>
      <c r="BS1026" s="2"/>
      <c r="BT1026" s="2"/>
      <c r="BU1026" s="2"/>
      <c r="BV1026" s="2"/>
      <c r="BW1026" s="2"/>
      <c r="BX1026" s="2"/>
      <c r="BY1026" s="2"/>
      <c r="BZ1026" s="2"/>
      <c r="CA1026" s="2"/>
      <c r="CB1026" s="2"/>
      <c r="CC1026" s="2"/>
      <c r="CD1026" s="2"/>
      <c r="CE1026" s="2"/>
      <c r="CF1026" s="2"/>
      <c r="CG1026" s="2"/>
      <c r="CH1026" s="2"/>
      <c r="CI1026" s="2"/>
      <c r="CJ1026" s="2"/>
      <c r="CK1026" s="2"/>
      <c r="CL1026" s="2"/>
      <c r="CM1026" s="2"/>
      <c r="CN1026" s="2"/>
      <c r="CO1026" s="2"/>
      <c r="CP1026" s="2"/>
      <c r="CQ1026" s="2"/>
      <c r="CR1026" s="2"/>
      <c r="CS1026" s="2"/>
      <c r="CT1026" s="2"/>
      <c r="CU1026" s="2"/>
      <c r="CV1026" s="2"/>
      <c r="CW1026" s="2"/>
      <c r="CX1026" s="2"/>
      <c r="CY1026" s="2"/>
      <c r="CZ1026" s="2"/>
      <c r="DA1026" s="2"/>
      <c r="DB1026" s="2"/>
      <c r="DC1026" s="2"/>
      <c r="DD1026" s="2"/>
      <c r="DE1026" s="2"/>
      <c r="DF1026" s="2"/>
      <c r="DG1026" s="2"/>
      <c r="DH1026" s="2"/>
      <c r="DI1026" s="2"/>
      <c r="DJ1026" s="2"/>
      <c r="DK1026" s="2"/>
      <c r="DL1026" s="2"/>
      <c r="DM1026" s="2"/>
      <c r="DN1026" s="2"/>
      <c r="DO1026" s="2"/>
      <c r="DP1026" s="2"/>
      <c r="DQ1026" s="2"/>
      <c r="DR1026" s="2"/>
      <c r="DS1026" s="2"/>
      <c r="DT1026" s="2"/>
      <c r="DU1026" s="2"/>
      <c r="DV1026" s="2"/>
      <c r="DW1026" s="2"/>
      <c r="DX1026" s="2"/>
      <c r="DY1026" s="2"/>
      <c r="DZ1026" s="2"/>
      <c r="EA1026" s="2"/>
      <c r="EB1026" s="2"/>
      <c r="EC1026" s="2"/>
      <c r="ED1026" s="2"/>
      <c r="EE1026" s="2"/>
      <c r="EF1026" s="2"/>
      <c r="EG1026" s="2"/>
      <c r="EH1026" s="2"/>
      <c r="EI1026" s="2"/>
      <c r="EJ1026" s="2"/>
      <c r="EK1026" s="2"/>
      <c r="EL1026" s="2"/>
      <c r="EM1026" s="2"/>
      <c r="EN1026" s="2"/>
      <c r="EO1026" s="2"/>
      <c r="EP1026" s="2"/>
      <c r="EQ1026" s="2"/>
      <c r="ER1026" s="2"/>
      <c r="ES1026" s="2"/>
      <c r="ET1026" s="2"/>
      <c r="EU1026" s="2"/>
      <c r="EV1026" s="2"/>
      <c r="EW1026" s="2"/>
      <c r="EX1026" s="2"/>
      <c r="EY1026" s="2"/>
      <c r="EZ1026" s="2"/>
      <c r="FA1026" s="2"/>
      <c r="FB1026" s="2"/>
      <c r="FC1026" s="2"/>
      <c r="FD1026" s="2"/>
      <c r="FE1026" s="2"/>
      <c r="FF1026" s="2"/>
      <c r="FG1026" s="2"/>
      <c r="FH1026" s="2"/>
      <c r="FI1026" s="2"/>
      <c r="FJ1026" s="2"/>
      <c r="FK1026" s="2"/>
      <c r="FL1026" s="2"/>
      <c r="FM1026" s="2"/>
      <c r="FN1026" s="2"/>
      <c r="FO1026" s="2"/>
      <c r="FP1026" s="2"/>
      <c r="FQ1026" s="2"/>
      <c r="FR1026" s="2"/>
      <c r="FS1026" s="2"/>
      <c r="FT1026" s="2"/>
      <c r="FU1026" s="2"/>
      <c r="FV1026" s="2"/>
      <c r="FW1026" s="2"/>
      <c r="FX1026" s="2"/>
      <c r="FY1026" s="2"/>
      <c r="FZ1026" s="2"/>
      <c r="GA1026" s="2"/>
      <c r="GB1026" s="2"/>
      <c r="GC1026" s="2"/>
      <c r="GD1026" s="2"/>
      <c r="GE1026" s="2"/>
      <c r="GF1026" s="2"/>
      <c r="GG1026" s="2"/>
      <c r="GH1026" s="2"/>
      <c r="GI1026" s="2"/>
      <c r="GJ1026" s="2"/>
      <c r="GK1026" s="2"/>
      <c r="GL1026" s="2"/>
      <c r="GM1026" s="2"/>
      <c r="GN1026" s="2"/>
      <c r="GO1026" s="2"/>
      <c r="GP1026" s="2"/>
    </row>
    <row r="1027" spans="6:198" s="1" customFormat="1" ht="12.75" customHeight="1">
      <c r="F1027" s="81"/>
      <c r="G1027" s="671"/>
      <c r="H1027" s="671"/>
      <c r="I1027" s="671"/>
      <c r="J1027" s="671"/>
      <c r="K1027" s="671" t="s">
        <v>451</v>
      </c>
      <c r="L1027" s="671"/>
      <c r="M1027" s="81"/>
      <c r="N1027" s="98" t="s">
        <v>289</v>
      </c>
      <c r="O1027" s="98"/>
      <c r="P1027" s="98"/>
      <c r="Q1027" s="98"/>
      <c r="R1027" s="98"/>
      <c r="S1027" s="98"/>
      <c r="T1027" s="98"/>
      <c r="U1027" s="98"/>
      <c r="V1027" s="98"/>
      <c r="W1027" s="98"/>
      <c r="X1027" s="98"/>
      <c r="Y1027" s="98"/>
      <c r="Z1027" s="98"/>
      <c r="AA1027" s="98"/>
      <c r="AB1027" s="98"/>
      <c r="AC1027" s="98"/>
      <c r="AD1027" s="98"/>
      <c r="AE1027" s="98"/>
      <c r="AF1027" s="98"/>
      <c r="AG1027" s="98"/>
      <c r="AH1027" s="98"/>
      <c r="AI1027" s="98"/>
      <c r="AJ1027" s="98"/>
      <c r="AK1027" s="98"/>
      <c r="AL1027" s="98"/>
      <c r="AM1027" s="398"/>
      <c r="AN1027" s="398"/>
      <c r="AO1027" s="398"/>
      <c r="AP1027" s="837">
        <f>[1]Input!$E391</f>
        <v>0</v>
      </c>
      <c r="AQ1027" s="837"/>
      <c r="AR1027" s="837"/>
      <c r="AS1027" s="837"/>
      <c r="AT1027" s="837"/>
      <c r="AU1027" s="837"/>
      <c r="AV1027" s="837"/>
      <c r="AW1027" s="440"/>
      <c r="AX1027" s="440"/>
      <c r="AY1027" s="440"/>
      <c r="AZ1027" s="440"/>
      <c r="BA1027" s="440"/>
      <c r="BB1027" s="440"/>
      <c r="BC1027" s="440"/>
      <c r="BD1027" s="774" t="str">
        <f>[1]Input!$C391</f>
        <v>n.a.</v>
      </c>
      <c r="BE1027" s="774"/>
      <c r="BF1027" s="774"/>
      <c r="BG1027" s="774"/>
      <c r="BH1027" s="774"/>
      <c r="BI1027" s="774"/>
      <c r="BJ1027" s="445"/>
      <c r="BK1027" s="445"/>
      <c r="BR1027" s="2"/>
      <c r="BS1027" s="2"/>
      <c r="BT1027" s="2"/>
      <c r="BU1027" s="2"/>
      <c r="BV1027" s="2"/>
      <c r="BW1027" s="2"/>
      <c r="BX1027" s="2"/>
      <c r="BY1027" s="2"/>
      <c r="BZ1027" s="2"/>
      <c r="CA1027" s="2"/>
      <c r="CB1027" s="2"/>
      <c r="CC1027" s="2"/>
      <c r="CD1027" s="2"/>
      <c r="CE1027" s="2"/>
      <c r="CF1027" s="2"/>
      <c r="CG1027" s="2"/>
      <c r="CH1027" s="2"/>
      <c r="CI1027" s="2"/>
      <c r="CJ1027" s="2"/>
      <c r="CK1027" s="2"/>
      <c r="CL1027" s="2"/>
      <c r="CM1027" s="2"/>
      <c r="CN1027" s="2"/>
      <c r="CO1027" s="2"/>
      <c r="CP1027" s="2"/>
      <c r="CQ1027" s="2"/>
      <c r="CR1027" s="2"/>
      <c r="CS1027" s="2"/>
      <c r="CT1027" s="2"/>
      <c r="CU1027" s="2"/>
      <c r="CV1027" s="2"/>
      <c r="CW1027" s="2"/>
      <c r="CX1027" s="2"/>
      <c r="CY1027" s="2"/>
      <c r="CZ1027" s="2"/>
      <c r="DA1027" s="2"/>
      <c r="DB1027" s="2"/>
      <c r="DC1027" s="2"/>
      <c r="DD1027" s="2"/>
      <c r="DE1027" s="2"/>
      <c r="DF1027" s="2"/>
      <c r="DG1027" s="2"/>
      <c r="DH1027" s="2"/>
      <c r="DI1027" s="2"/>
      <c r="DJ1027" s="2"/>
      <c r="DK1027" s="2"/>
      <c r="DL1027" s="2"/>
      <c r="DM1027" s="2"/>
      <c r="DN1027" s="2"/>
      <c r="DO1027" s="2"/>
      <c r="DP1027" s="2"/>
      <c r="DQ1027" s="2"/>
      <c r="DR1027" s="2"/>
      <c r="DS1027" s="2"/>
      <c r="DT1027" s="2"/>
      <c r="DU1027" s="2"/>
      <c r="DV1027" s="2"/>
      <c r="DW1027" s="2"/>
      <c r="DX1027" s="2"/>
      <c r="DY1027" s="2"/>
      <c r="DZ1027" s="2"/>
      <c r="EA1027" s="2"/>
      <c r="EB1027" s="2"/>
      <c r="EC1027" s="2"/>
      <c r="ED1027" s="2"/>
      <c r="EE1027" s="2"/>
      <c r="EF1027" s="2"/>
      <c r="EG1027" s="2"/>
      <c r="EH1027" s="2"/>
      <c r="EI1027" s="2"/>
      <c r="EJ1027" s="2"/>
      <c r="EK1027" s="2"/>
      <c r="EL1027" s="2"/>
      <c r="EM1027" s="2"/>
      <c r="EN1027" s="2"/>
      <c r="EO1027" s="2"/>
      <c r="EP1027" s="2"/>
      <c r="EQ1027" s="2"/>
      <c r="ER1027" s="2"/>
      <c r="ES1027" s="2"/>
      <c r="ET1027" s="2"/>
      <c r="EU1027" s="2"/>
      <c r="EV1027" s="2"/>
      <c r="EW1027" s="2"/>
      <c r="EX1027" s="2"/>
      <c r="EY1027" s="2"/>
      <c r="EZ1027" s="2"/>
      <c r="FA1027" s="2"/>
      <c r="FB1027" s="2"/>
      <c r="FC1027" s="2"/>
      <c r="FD1027" s="2"/>
      <c r="FE1027" s="2"/>
      <c r="FF1027" s="2"/>
      <c r="FG1027" s="2"/>
      <c r="FH1027" s="2"/>
      <c r="FI1027" s="2"/>
      <c r="FJ1027" s="2"/>
      <c r="FK1027" s="2"/>
      <c r="FL1027" s="2"/>
      <c r="FM1027" s="2"/>
      <c r="FN1027" s="2"/>
      <c r="FO1027" s="2"/>
      <c r="FP1027" s="2"/>
      <c r="FQ1027" s="2"/>
      <c r="FR1027" s="2"/>
      <c r="FS1027" s="2"/>
      <c r="FT1027" s="2"/>
      <c r="FU1027" s="2"/>
      <c r="FV1027" s="2"/>
      <c r="FW1027" s="2"/>
      <c r="FX1027" s="2"/>
      <c r="FY1027" s="2"/>
      <c r="FZ1027" s="2"/>
      <c r="GA1027" s="2"/>
      <c r="GB1027" s="2"/>
      <c r="GC1027" s="2"/>
      <c r="GD1027" s="2"/>
      <c r="GE1027" s="2"/>
      <c r="GF1027" s="2"/>
      <c r="GG1027" s="2"/>
      <c r="GH1027" s="2"/>
      <c r="GI1027" s="2"/>
      <c r="GJ1027" s="2"/>
      <c r="GK1027" s="2"/>
      <c r="GL1027" s="2"/>
      <c r="GM1027" s="2"/>
      <c r="GN1027" s="2"/>
      <c r="GO1027" s="2"/>
      <c r="GP1027" s="2"/>
    </row>
    <row r="1028" spans="6:198" s="1" customFormat="1" ht="12.75" customHeight="1">
      <c r="F1028" s="81"/>
      <c r="G1028" s="671"/>
      <c r="H1028" s="671"/>
      <c r="I1028" s="671"/>
      <c r="J1028" s="671"/>
      <c r="K1028" s="671" t="s">
        <v>452</v>
      </c>
      <c r="L1028" s="671"/>
      <c r="M1028" s="81"/>
      <c r="N1028" s="98" t="s">
        <v>453</v>
      </c>
      <c r="O1028" s="98"/>
      <c r="P1028" s="98"/>
      <c r="Q1028" s="98"/>
      <c r="R1028" s="98"/>
      <c r="S1028" s="98"/>
      <c r="T1028" s="98"/>
      <c r="U1028" s="98"/>
      <c r="V1028" s="98"/>
      <c r="W1028" s="98"/>
      <c r="X1028" s="98"/>
      <c r="Y1028" s="98"/>
      <c r="Z1028" s="98"/>
      <c r="AA1028" s="98"/>
      <c r="AB1028" s="98"/>
      <c r="AC1028" s="98"/>
      <c r="AD1028" s="98"/>
      <c r="AE1028" s="98"/>
      <c r="AF1028" s="98"/>
      <c r="AG1028" s="98"/>
      <c r="AH1028" s="98"/>
      <c r="AI1028" s="98"/>
      <c r="AJ1028" s="98"/>
      <c r="AK1028" s="98"/>
      <c r="AL1028" s="98"/>
      <c r="AM1028" s="398"/>
      <c r="AN1028" s="398"/>
      <c r="AO1028" s="398"/>
      <c r="AP1028" s="837">
        <f>[1]Input!$E392</f>
        <v>0</v>
      </c>
      <c r="AQ1028" s="837"/>
      <c r="AR1028" s="837"/>
      <c r="AS1028" s="837"/>
      <c r="AT1028" s="837"/>
      <c r="AU1028" s="837"/>
      <c r="AV1028" s="837"/>
      <c r="AW1028" s="440"/>
      <c r="AX1028" s="440"/>
      <c r="AY1028" s="440"/>
      <c r="AZ1028" s="440"/>
      <c r="BA1028" s="440"/>
      <c r="BB1028" s="440"/>
      <c r="BC1028" s="440"/>
      <c r="BD1028" s="774" t="str">
        <f>[1]Input!$C392</f>
        <v>n.a.</v>
      </c>
      <c r="BE1028" s="774"/>
      <c r="BF1028" s="774"/>
      <c r="BG1028" s="774"/>
      <c r="BH1028" s="774"/>
      <c r="BI1028" s="774"/>
      <c r="BJ1028" s="445"/>
      <c r="BK1028" s="445"/>
      <c r="BR1028" s="2"/>
      <c r="BS1028" s="2"/>
      <c r="BT1028" s="2"/>
      <c r="BU1028" s="2"/>
      <c r="BV1028" s="2"/>
      <c r="BW1028" s="2"/>
      <c r="BX1028" s="2"/>
      <c r="BY1028" s="2"/>
      <c r="BZ1028" s="2"/>
      <c r="CA1028" s="2"/>
      <c r="CB1028" s="2"/>
      <c r="CC1028" s="2"/>
      <c r="CD1028" s="2"/>
      <c r="CE1028" s="2"/>
      <c r="CF1028" s="2"/>
      <c r="CG1028" s="2"/>
      <c r="CH1028" s="2"/>
      <c r="CI1028" s="2"/>
      <c r="CJ1028" s="2"/>
      <c r="CK1028" s="2"/>
      <c r="CL1028" s="2"/>
      <c r="CM1028" s="2"/>
      <c r="CN1028" s="2"/>
      <c r="CO1028" s="2"/>
      <c r="CP1028" s="2"/>
      <c r="CQ1028" s="2"/>
      <c r="CR1028" s="2"/>
      <c r="CS1028" s="2"/>
      <c r="CT1028" s="2"/>
      <c r="CU1028" s="2"/>
      <c r="CV1028" s="2"/>
      <c r="CW1028" s="2"/>
      <c r="CX1028" s="2"/>
      <c r="CY1028" s="2"/>
      <c r="CZ1028" s="2"/>
      <c r="DA1028" s="2"/>
      <c r="DB1028" s="2"/>
      <c r="DC1028" s="2"/>
      <c r="DD1028" s="2"/>
      <c r="DE1028" s="2"/>
      <c r="DF1028" s="2"/>
      <c r="DG1028" s="2"/>
      <c r="DH1028" s="2"/>
      <c r="DI1028" s="2"/>
      <c r="DJ1028" s="2"/>
      <c r="DK1028" s="2"/>
      <c r="DL1028" s="2"/>
      <c r="DM1028" s="2"/>
      <c r="DN1028" s="2"/>
      <c r="DO1028" s="2"/>
      <c r="DP1028" s="2"/>
      <c r="DQ1028" s="2"/>
      <c r="DR1028" s="2"/>
      <c r="DS1028" s="2"/>
      <c r="DT1028" s="2"/>
      <c r="DU1028" s="2"/>
      <c r="DV1028" s="2"/>
      <c r="DW1028" s="2"/>
      <c r="DX1028" s="2"/>
      <c r="DY1028" s="2"/>
      <c r="DZ1028" s="2"/>
      <c r="EA1028" s="2"/>
      <c r="EB1028" s="2"/>
      <c r="EC1028" s="2"/>
      <c r="ED1028" s="2"/>
      <c r="EE1028" s="2"/>
      <c r="EF1028" s="2"/>
      <c r="EG1028" s="2"/>
      <c r="EH1028" s="2"/>
      <c r="EI1028" s="2"/>
      <c r="EJ1028" s="2"/>
      <c r="EK1028" s="2"/>
      <c r="EL1028" s="2"/>
      <c r="EM1028" s="2"/>
      <c r="EN1028" s="2"/>
      <c r="EO1028" s="2"/>
      <c r="EP1028" s="2"/>
      <c r="EQ1028" s="2"/>
      <c r="ER1028" s="2"/>
      <c r="ES1028" s="2"/>
      <c r="ET1028" s="2"/>
      <c r="EU1028" s="2"/>
      <c r="EV1028" s="2"/>
      <c r="EW1028" s="2"/>
      <c r="EX1028" s="2"/>
      <c r="EY1028" s="2"/>
      <c r="EZ1028" s="2"/>
      <c r="FA1028" s="2"/>
      <c r="FB1028" s="2"/>
      <c r="FC1028" s="2"/>
      <c r="FD1028" s="2"/>
      <c r="FE1028" s="2"/>
      <c r="FF1028" s="2"/>
      <c r="FG1028" s="2"/>
      <c r="FH1028" s="2"/>
      <c r="FI1028" s="2"/>
      <c r="FJ1028" s="2"/>
      <c r="FK1028" s="2"/>
      <c r="FL1028" s="2"/>
      <c r="FM1028" s="2"/>
      <c r="FN1028" s="2"/>
      <c r="FO1028" s="2"/>
      <c r="FP1028" s="2"/>
      <c r="FQ1028" s="2"/>
      <c r="FR1028" s="2"/>
      <c r="FS1028" s="2"/>
      <c r="FT1028" s="2"/>
      <c r="FU1028" s="2"/>
      <c r="FV1028" s="2"/>
      <c r="FW1028" s="2"/>
      <c r="FX1028" s="2"/>
      <c r="FY1028" s="2"/>
      <c r="FZ1028" s="2"/>
      <c r="GA1028" s="2"/>
      <c r="GB1028" s="2"/>
      <c r="GC1028" s="2"/>
      <c r="GD1028" s="2"/>
      <c r="GE1028" s="2"/>
      <c r="GF1028" s="2"/>
      <c r="GG1028" s="2"/>
      <c r="GH1028" s="2"/>
      <c r="GI1028" s="2"/>
      <c r="GJ1028" s="2"/>
      <c r="GK1028" s="2"/>
      <c r="GL1028" s="2"/>
      <c r="GM1028" s="2"/>
      <c r="GN1028" s="2"/>
      <c r="GO1028" s="2"/>
      <c r="GP1028" s="2"/>
    </row>
    <row r="1029" spans="6:198" s="1" customFormat="1" ht="12.75" customHeight="1">
      <c r="F1029" s="81"/>
      <c r="G1029" s="671"/>
      <c r="H1029" s="671"/>
      <c r="I1029" s="671"/>
      <c r="J1029" s="671"/>
      <c r="K1029" s="671" t="s">
        <v>454</v>
      </c>
      <c r="L1029" s="671"/>
      <c r="M1029" s="81"/>
      <c r="N1029" s="468" t="s">
        <v>214</v>
      </c>
      <c r="O1029" s="98"/>
      <c r="P1029" s="98"/>
      <c r="Q1029" s="98"/>
      <c r="R1029" s="98"/>
      <c r="S1029" s="98"/>
      <c r="T1029" s="98"/>
      <c r="U1029" s="98"/>
      <c r="V1029" s="98"/>
      <c r="W1029" s="98"/>
      <c r="X1029" s="98"/>
      <c r="Y1029" s="98"/>
      <c r="Z1029" s="98"/>
      <c r="AA1029" s="98"/>
      <c r="AB1029" s="98"/>
      <c r="AC1029" s="98"/>
      <c r="AD1029" s="98"/>
      <c r="AE1029" s="98"/>
      <c r="AF1029" s="98"/>
      <c r="AG1029" s="98"/>
      <c r="AH1029" s="98"/>
      <c r="AI1029" s="98"/>
      <c r="AJ1029" s="98"/>
      <c r="AK1029" s="98"/>
      <c r="AL1029" s="98"/>
      <c r="AM1029" s="398"/>
      <c r="AN1029" s="398"/>
      <c r="AO1029" s="398"/>
      <c r="AP1029" s="837">
        <f>[1]Input!$E393</f>
        <v>0</v>
      </c>
      <c r="AQ1029" s="837"/>
      <c r="AR1029" s="837"/>
      <c r="AS1029" s="837"/>
      <c r="AT1029" s="837"/>
      <c r="AU1029" s="837"/>
      <c r="AV1029" s="837"/>
      <c r="AW1029" s="440"/>
      <c r="AX1029" s="440"/>
      <c r="AY1029" s="440"/>
      <c r="AZ1029" s="440"/>
      <c r="BA1029" s="440"/>
      <c r="BB1029" s="440"/>
      <c r="BC1029" s="440"/>
      <c r="BD1029" s="774" t="str">
        <f>[1]Input!$C393</f>
        <v>n.a.</v>
      </c>
      <c r="BE1029" s="774"/>
      <c r="BF1029" s="774"/>
      <c r="BG1029" s="774"/>
      <c r="BH1029" s="774"/>
      <c r="BI1029" s="774"/>
      <c r="BJ1029" s="445"/>
      <c r="BK1029" s="445"/>
      <c r="BR1029" s="2"/>
      <c r="BS1029" s="2"/>
      <c r="BT1029" s="2"/>
      <c r="BU1029" s="2"/>
      <c r="BV1029" s="2"/>
      <c r="BW1029" s="2"/>
      <c r="BX1029" s="2"/>
      <c r="BY1029" s="2"/>
      <c r="BZ1029" s="2"/>
      <c r="CA1029" s="2"/>
      <c r="CB1029" s="2"/>
      <c r="CC1029" s="2"/>
      <c r="CD1029" s="2"/>
      <c r="CE1029" s="2"/>
      <c r="CF1029" s="2"/>
      <c r="CG1029" s="2"/>
      <c r="CH1029" s="2"/>
      <c r="CI1029" s="2"/>
      <c r="CJ1029" s="2"/>
      <c r="CK1029" s="2"/>
      <c r="CL1029" s="2"/>
      <c r="CM1029" s="2"/>
      <c r="CN1029" s="2"/>
      <c r="CO1029" s="2"/>
      <c r="CP1029" s="2"/>
      <c r="CQ1029" s="2"/>
      <c r="CR1029" s="2"/>
      <c r="CS1029" s="2"/>
      <c r="CT1029" s="2"/>
      <c r="CU1029" s="2"/>
      <c r="CV1029" s="2"/>
      <c r="CW1029" s="2"/>
      <c r="CX1029" s="2"/>
      <c r="CY1029" s="2"/>
      <c r="CZ1029" s="2"/>
      <c r="DA1029" s="2"/>
      <c r="DB1029" s="2"/>
      <c r="DC1029" s="2"/>
      <c r="DD1029" s="2"/>
      <c r="DE1029" s="2"/>
      <c r="DF1029" s="2"/>
      <c r="DG1029" s="2"/>
      <c r="DH1029" s="2"/>
      <c r="DI1029" s="2"/>
      <c r="DJ1029" s="2"/>
      <c r="DK1029" s="2"/>
      <c r="DL1029" s="2"/>
      <c r="DM1029" s="2"/>
      <c r="DN1029" s="2"/>
      <c r="DO1029" s="2"/>
      <c r="DP1029" s="2"/>
      <c r="DQ1029" s="2"/>
      <c r="DR1029" s="2"/>
      <c r="DS1029" s="2"/>
      <c r="DT1029" s="2"/>
      <c r="DU1029" s="2"/>
      <c r="DV1029" s="2"/>
      <c r="DW1029" s="2"/>
      <c r="DX1029" s="2"/>
      <c r="DY1029" s="2"/>
      <c r="DZ1029" s="2"/>
      <c r="EA1029" s="2"/>
      <c r="EB1029" s="2"/>
      <c r="EC1029" s="2"/>
      <c r="ED1029" s="2"/>
      <c r="EE1029" s="2"/>
      <c r="EF1029" s="2"/>
      <c r="EG1029" s="2"/>
      <c r="EH1029" s="2"/>
      <c r="EI1029" s="2"/>
      <c r="EJ1029" s="2"/>
      <c r="EK1029" s="2"/>
      <c r="EL1029" s="2"/>
      <c r="EM1029" s="2"/>
      <c r="EN1029" s="2"/>
      <c r="EO1029" s="2"/>
      <c r="EP1029" s="2"/>
      <c r="EQ1029" s="2"/>
      <c r="ER1029" s="2"/>
      <c r="ES1029" s="2"/>
      <c r="ET1029" s="2"/>
      <c r="EU1029" s="2"/>
      <c r="EV1029" s="2"/>
      <c r="EW1029" s="2"/>
      <c r="EX1029" s="2"/>
      <c r="EY1029" s="2"/>
      <c r="EZ1029" s="2"/>
      <c r="FA1029" s="2"/>
      <c r="FB1029" s="2"/>
      <c r="FC1029" s="2"/>
      <c r="FD1029" s="2"/>
      <c r="FE1029" s="2"/>
      <c r="FF1029" s="2"/>
      <c r="FG1029" s="2"/>
      <c r="FH1029" s="2"/>
      <c r="FI1029" s="2"/>
      <c r="FJ1029" s="2"/>
      <c r="FK1029" s="2"/>
      <c r="FL1029" s="2"/>
      <c r="FM1029" s="2"/>
      <c r="FN1029" s="2"/>
      <c r="FO1029" s="2"/>
      <c r="FP1029" s="2"/>
      <c r="FQ1029" s="2"/>
      <c r="FR1029" s="2"/>
      <c r="FS1029" s="2"/>
      <c r="FT1029" s="2"/>
      <c r="FU1029" s="2"/>
      <c r="FV1029" s="2"/>
      <c r="FW1029" s="2"/>
      <c r="FX1029" s="2"/>
      <c r="FY1029" s="2"/>
      <c r="FZ1029" s="2"/>
      <c r="GA1029" s="2"/>
      <c r="GB1029" s="2"/>
      <c r="GC1029" s="2"/>
      <c r="GD1029" s="2"/>
      <c r="GE1029" s="2"/>
      <c r="GF1029" s="2"/>
      <c r="GG1029" s="2"/>
      <c r="GH1029" s="2"/>
      <c r="GI1029" s="2"/>
      <c r="GJ1029" s="2"/>
      <c r="GK1029" s="2"/>
      <c r="GL1029" s="2"/>
      <c r="GM1029" s="2"/>
      <c r="GN1029" s="2"/>
      <c r="GO1029" s="2"/>
      <c r="GP1029" s="2"/>
    </row>
    <row r="1030" spans="6:198" s="1" customFormat="1" ht="12.75" customHeight="1">
      <c r="F1030" s="81"/>
      <c r="G1030" s="671"/>
      <c r="H1030" s="671"/>
      <c r="I1030" s="671"/>
      <c r="J1030" s="671"/>
      <c r="K1030" s="671" t="s">
        <v>455</v>
      </c>
      <c r="L1030" s="671"/>
      <c r="M1030" s="81"/>
      <c r="N1030" s="468" t="s">
        <v>456</v>
      </c>
      <c r="O1030" s="98"/>
      <c r="P1030" s="98"/>
      <c r="Q1030" s="98"/>
      <c r="R1030" s="98"/>
      <c r="S1030" s="98"/>
      <c r="T1030" s="98"/>
      <c r="U1030" s="98"/>
      <c r="V1030" s="98"/>
      <c r="W1030" s="98"/>
      <c r="X1030" s="98"/>
      <c r="Y1030" s="98"/>
      <c r="Z1030" s="98"/>
      <c r="AA1030" s="98"/>
      <c r="AB1030" s="98"/>
      <c r="AC1030" s="98"/>
      <c r="AD1030" s="98"/>
      <c r="AE1030" s="98"/>
      <c r="AF1030" s="98"/>
      <c r="AG1030" s="98"/>
      <c r="AH1030" s="98"/>
      <c r="AI1030" s="98"/>
      <c r="AJ1030" s="98"/>
      <c r="AK1030" s="98"/>
      <c r="AL1030" s="98"/>
      <c r="AM1030" s="398"/>
      <c r="AN1030" s="398"/>
      <c r="AO1030" s="398"/>
      <c r="AP1030" s="837">
        <f>[1]Input!$E394</f>
        <v>0</v>
      </c>
      <c r="AQ1030" s="837"/>
      <c r="AR1030" s="837"/>
      <c r="AS1030" s="837"/>
      <c r="AT1030" s="837"/>
      <c r="AU1030" s="837"/>
      <c r="AV1030" s="837"/>
      <c r="AW1030" s="440"/>
      <c r="AX1030" s="440"/>
      <c r="AY1030" s="440"/>
      <c r="AZ1030" s="440"/>
      <c r="BA1030" s="440"/>
      <c r="BB1030" s="440"/>
      <c r="BC1030" s="440"/>
      <c r="BD1030" s="774" t="str">
        <f>[1]Input!$C394</f>
        <v>n.a.</v>
      </c>
      <c r="BE1030" s="774"/>
      <c r="BF1030" s="774"/>
      <c r="BG1030" s="774"/>
      <c r="BH1030" s="774"/>
      <c r="BI1030" s="774"/>
      <c r="BJ1030" s="445"/>
      <c r="BK1030" s="445"/>
      <c r="BR1030" s="2"/>
      <c r="BS1030" s="2"/>
      <c r="BT1030" s="2"/>
      <c r="BU1030" s="2"/>
      <c r="BV1030" s="2"/>
      <c r="BW1030" s="2"/>
      <c r="BX1030" s="2"/>
      <c r="BY1030" s="2"/>
      <c r="BZ1030" s="2"/>
      <c r="CA1030" s="2"/>
      <c r="CB1030" s="2"/>
      <c r="CC1030" s="2"/>
      <c r="CD1030" s="2"/>
      <c r="CE1030" s="2"/>
      <c r="CF1030" s="2"/>
      <c r="CG1030" s="2"/>
      <c r="CH1030" s="2"/>
      <c r="CI1030" s="2"/>
      <c r="CJ1030" s="2"/>
      <c r="CK1030" s="2"/>
      <c r="CL1030" s="2"/>
      <c r="CM1030" s="2"/>
      <c r="CN1030" s="2"/>
      <c r="CO1030" s="2"/>
      <c r="CP1030" s="2"/>
      <c r="CQ1030" s="2"/>
      <c r="CR1030" s="2"/>
      <c r="CS1030" s="2"/>
      <c r="CT1030" s="2"/>
      <c r="CU1030" s="2"/>
      <c r="CV1030" s="2"/>
      <c r="CW1030" s="2"/>
      <c r="CX1030" s="2"/>
      <c r="CY1030" s="2"/>
      <c r="CZ1030" s="2"/>
      <c r="DA1030" s="2"/>
      <c r="DB1030" s="2"/>
      <c r="DC1030" s="2"/>
      <c r="DD1030" s="2"/>
      <c r="DE1030" s="2"/>
      <c r="DF1030" s="2"/>
      <c r="DG1030" s="2"/>
      <c r="DH1030" s="2"/>
      <c r="DI1030" s="2"/>
      <c r="DJ1030" s="2"/>
      <c r="DK1030" s="2"/>
      <c r="DL1030" s="2"/>
      <c r="DM1030" s="2"/>
      <c r="DN1030" s="2"/>
      <c r="DO1030" s="2"/>
      <c r="DP1030" s="2"/>
      <c r="DQ1030" s="2"/>
      <c r="DR1030" s="2"/>
      <c r="DS1030" s="2"/>
      <c r="DT1030" s="2"/>
      <c r="DU1030" s="2"/>
      <c r="DV1030" s="2"/>
      <c r="DW1030" s="2"/>
      <c r="DX1030" s="2"/>
      <c r="DY1030" s="2"/>
      <c r="DZ1030" s="2"/>
      <c r="EA1030" s="2"/>
      <c r="EB1030" s="2"/>
      <c r="EC1030" s="2"/>
      <c r="ED1030" s="2"/>
      <c r="EE1030" s="2"/>
      <c r="EF1030" s="2"/>
      <c r="EG1030" s="2"/>
      <c r="EH1030" s="2"/>
      <c r="EI1030" s="2"/>
      <c r="EJ1030" s="2"/>
      <c r="EK1030" s="2"/>
      <c r="EL1030" s="2"/>
      <c r="EM1030" s="2"/>
      <c r="EN1030" s="2"/>
      <c r="EO1030" s="2"/>
      <c r="EP1030" s="2"/>
      <c r="EQ1030" s="2"/>
      <c r="ER1030" s="2"/>
      <c r="ES1030" s="2"/>
      <c r="ET1030" s="2"/>
      <c r="EU1030" s="2"/>
      <c r="EV1030" s="2"/>
      <c r="EW1030" s="2"/>
      <c r="EX1030" s="2"/>
      <c r="EY1030" s="2"/>
      <c r="EZ1030" s="2"/>
      <c r="FA1030" s="2"/>
      <c r="FB1030" s="2"/>
      <c r="FC1030" s="2"/>
      <c r="FD1030" s="2"/>
      <c r="FE1030" s="2"/>
      <c r="FF1030" s="2"/>
      <c r="FG1030" s="2"/>
      <c r="FH1030" s="2"/>
      <c r="FI1030" s="2"/>
      <c r="FJ1030" s="2"/>
      <c r="FK1030" s="2"/>
      <c r="FL1030" s="2"/>
      <c r="FM1030" s="2"/>
      <c r="FN1030" s="2"/>
      <c r="FO1030" s="2"/>
      <c r="FP1030" s="2"/>
      <c r="FQ1030" s="2"/>
      <c r="FR1030" s="2"/>
      <c r="FS1030" s="2"/>
      <c r="FT1030" s="2"/>
      <c r="FU1030" s="2"/>
      <c r="FV1030" s="2"/>
      <c r="FW1030" s="2"/>
      <c r="FX1030" s="2"/>
      <c r="FY1030" s="2"/>
      <c r="FZ1030" s="2"/>
      <c r="GA1030" s="2"/>
      <c r="GB1030" s="2"/>
      <c r="GC1030" s="2"/>
      <c r="GD1030" s="2"/>
      <c r="GE1030" s="2"/>
      <c r="GF1030" s="2"/>
      <c r="GG1030" s="2"/>
      <c r="GH1030" s="2"/>
      <c r="GI1030" s="2"/>
      <c r="GJ1030" s="2"/>
      <c r="GK1030" s="2"/>
      <c r="GL1030" s="2"/>
      <c r="GM1030" s="2"/>
      <c r="GN1030" s="2"/>
      <c r="GO1030" s="2"/>
      <c r="GP1030" s="2"/>
    </row>
    <row r="1031" spans="6:198" s="1" customFormat="1" ht="12.75" customHeight="1">
      <c r="F1031" s="81"/>
      <c r="G1031" s="469"/>
      <c r="H1031" s="469"/>
      <c r="I1031" s="98"/>
      <c r="J1031" s="161"/>
      <c r="K1031" s="671" t="s">
        <v>457</v>
      </c>
      <c r="L1031" s="671"/>
      <c r="M1031" s="81"/>
      <c r="N1031" s="98" t="s">
        <v>458</v>
      </c>
      <c r="O1031" s="347"/>
      <c r="P1031" s="347"/>
      <c r="Q1031" s="347"/>
      <c r="R1031" s="347"/>
      <c r="S1031" s="347"/>
      <c r="T1031" s="347"/>
      <c r="U1031" s="347"/>
      <c r="V1031" s="347"/>
      <c r="W1031" s="347"/>
      <c r="X1031" s="347"/>
      <c r="Y1031" s="347"/>
      <c r="Z1031" s="347"/>
      <c r="AA1031" s="347"/>
      <c r="AB1031" s="347"/>
      <c r="AC1031" s="347"/>
      <c r="AD1031" s="347"/>
      <c r="AE1031" s="347"/>
      <c r="AF1031" s="347"/>
      <c r="AG1031" s="347"/>
      <c r="AH1031" s="347"/>
      <c r="AI1031" s="347"/>
      <c r="AJ1031" s="347"/>
      <c r="AK1031" s="347"/>
      <c r="AL1031" s="347"/>
      <c r="AM1031" s="347"/>
      <c r="AN1031" s="347"/>
      <c r="AO1031" s="347"/>
      <c r="AP1031" s="837">
        <f>[1]Input!$E395</f>
        <v>0</v>
      </c>
      <c r="AQ1031" s="837"/>
      <c r="AR1031" s="837"/>
      <c r="AS1031" s="837"/>
      <c r="AT1031" s="837"/>
      <c r="AU1031" s="837"/>
      <c r="AV1031" s="837"/>
      <c r="AW1031" s="347"/>
      <c r="AX1031" s="347"/>
      <c r="AY1031" s="347"/>
      <c r="AZ1031" s="347"/>
      <c r="BA1031" s="347"/>
      <c r="BB1031" s="347"/>
      <c r="BC1031" s="347"/>
      <c r="BD1031" s="774" t="str">
        <f>[1]Input!$C395</f>
        <v>n.a.</v>
      </c>
      <c r="BE1031" s="774"/>
      <c r="BF1031" s="774"/>
      <c r="BG1031" s="774"/>
      <c r="BH1031" s="774"/>
      <c r="BI1031" s="774"/>
      <c r="BJ1031" s="445"/>
      <c r="BK1031" s="445"/>
      <c r="BR1031" s="2"/>
      <c r="BS1031" s="2"/>
      <c r="BT1031" s="2"/>
      <c r="BU1031" s="2"/>
      <c r="BV1031" s="2"/>
      <c r="BW1031" s="2"/>
      <c r="BX1031" s="2"/>
      <c r="BY1031" s="2"/>
      <c r="BZ1031" s="2"/>
      <c r="CA1031" s="2"/>
      <c r="CB1031" s="2"/>
      <c r="CC1031" s="2"/>
      <c r="CD1031" s="2"/>
      <c r="CE1031" s="2"/>
      <c r="CF1031" s="2"/>
      <c r="CG1031" s="2"/>
      <c r="CH1031" s="2"/>
      <c r="CI1031" s="2"/>
      <c r="CJ1031" s="2"/>
      <c r="CK1031" s="2"/>
      <c r="CL1031" s="2"/>
      <c r="CM1031" s="2"/>
      <c r="CN1031" s="2"/>
      <c r="CO1031" s="2"/>
      <c r="CP1031" s="2"/>
      <c r="CQ1031" s="2"/>
      <c r="CR1031" s="2"/>
      <c r="CS1031" s="2"/>
      <c r="CT1031" s="2"/>
      <c r="CU1031" s="2"/>
      <c r="CV1031" s="2"/>
      <c r="CW1031" s="2"/>
      <c r="CX1031" s="2"/>
      <c r="CY1031" s="2"/>
      <c r="CZ1031" s="2"/>
      <c r="DA1031" s="2"/>
      <c r="DB1031" s="2"/>
      <c r="DC1031" s="2"/>
      <c r="DD1031" s="2"/>
      <c r="DE1031" s="2"/>
      <c r="DF1031" s="2"/>
      <c r="DG1031" s="2"/>
      <c r="DH1031" s="2"/>
      <c r="DI1031" s="2"/>
      <c r="DJ1031" s="2"/>
      <c r="DK1031" s="2"/>
      <c r="DL1031" s="2"/>
      <c r="DM1031" s="2"/>
      <c r="DN1031" s="2"/>
      <c r="DO1031" s="2"/>
      <c r="DP1031" s="2"/>
      <c r="DQ1031" s="2"/>
      <c r="DR1031" s="2"/>
      <c r="DS1031" s="2"/>
      <c r="DT1031" s="2"/>
      <c r="DU1031" s="2"/>
      <c r="DV1031" s="2"/>
      <c r="DW1031" s="2"/>
      <c r="DX1031" s="2"/>
      <c r="DY1031" s="2"/>
      <c r="DZ1031" s="2"/>
      <c r="EA1031" s="2"/>
      <c r="EB1031" s="2"/>
      <c r="EC1031" s="2"/>
      <c r="ED1031" s="2"/>
      <c r="EE1031" s="2"/>
      <c r="EF1031" s="2"/>
      <c r="EG1031" s="2"/>
      <c r="EH1031" s="2"/>
      <c r="EI1031" s="2"/>
      <c r="EJ1031" s="2"/>
      <c r="EK1031" s="2"/>
      <c r="EL1031" s="2"/>
      <c r="EM1031" s="2"/>
      <c r="EN1031" s="2"/>
      <c r="EO1031" s="2"/>
      <c r="EP1031" s="2"/>
      <c r="EQ1031" s="2"/>
      <c r="ER1031" s="2"/>
      <c r="ES1031" s="2"/>
      <c r="ET1031" s="2"/>
      <c r="EU1031" s="2"/>
      <c r="EV1031" s="2"/>
      <c r="EW1031" s="2"/>
      <c r="EX1031" s="2"/>
      <c r="EY1031" s="2"/>
      <c r="EZ1031" s="2"/>
      <c r="FA1031" s="2"/>
      <c r="FB1031" s="2"/>
      <c r="FC1031" s="2"/>
      <c r="FD1031" s="2"/>
      <c r="FE1031" s="2"/>
      <c r="FF1031" s="2"/>
      <c r="FG1031" s="2"/>
      <c r="FH1031" s="2"/>
      <c r="FI1031" s="2"/>
      <c r="FJ1031" s="2"/>
      <c r="FK1031" s="2"/>
      <c r="FL1031" s="2"/>
      <c r="FM1031" s="2"/>
      <c r="FN1031" s="2"/>
      <c r="FO1031" s="2"/>
      <c r="FP1031" s="2"/>
      <c r="FQ1031" s="2"/>
      <c r="FR1031" s="2"/>
      <c r="FS1031" s="2"/>
      <c r="FT1031" s="2"/>
      <c r="FU1031" s="2"/>
      <c r="FV1031" s="2"/>
      <c r="FW1031" s="2"/>
      <c r="FX1031" s="2"/>
      <c r="FY1031" s="2"/>
      <c r="FZ1031" s="2"/>
      <c r="GA1031" s="2"/>
      <c r="GB1031" s="2"/>
      <c r="GC1031" s="2"/>
      <c r="GD1031" s="2"/>
      <c r="GE1031" s="2"/>
      <c r="GF1031" s="2"/>
      <c r="GG1031" s="2"/>
      <c r="GH1031" s="2"/>
      <c r="GI1031" s="2"/>
      <c r="GJ1031" s="2"/>
      <c r="GK1031" s="2"/>
      <c r="GL1031" s="2"/>
      <c r="GM1031" s="2"/>
      <c r="GN1031" s="2"/>
      <c r="GO1031" s="2"/>
      <c r="GP1031" s="2"/>
    </row>
    <row r="1032" spans="6:198" s="1" customFormat="1" ht="12.75" customHeight="1">
      <c r="F1032" s="81"/>
      <c r="G1032" s="671"/>
      <c r="H1032" s="671"/>
      <c r="I1032" s="671"/>
      <c r="J1032" s="671"/>
      <c r="K1032" s="671" t="s">
        <v>459</v>
      </c>
      <c r="L1032" s="671"/>
      <c r="M1032" s="81"/>
      <c r="N1032" s="98" t="s">
        <v>460</v>
      </c>
      <c r="O1032" s="98"/>
      <c r="P1032" s="98"/>
      <c r="Q1032" s="98"/>
      <c r="R1032" s="98"/>
      <c r="S1032" s="98"/>
      <c r="T1032" s="98"/>
      <c r="U1032" s="98"/>
      <c r="V1032" s="98"/>
      <c r="W1032" s="98"/>
      <c r="X1032" s="98"/>
      <c r="Y1032" s="98"/>
      <c r="Z1032" s="98"/>
      <c r="AA1032" s="98"/>
      <c r="AB1032" s="98"/>
      <c r="AC1032" s="98"/>
      <c r="AD1032" s="98"/>
      <c r="AE1032" s="98"/>
      <c r="AF1032" s="98"/>
      <c r="AG1032" s="98"/>
      <c r="AH1032" s="98"/>
      <c r="AI1032" s="98"/>
      <c r="AJ1032" s="98"/>
      <c r="AK1032" s="98"/>
      <c r="AL1032" s="98"/>
      <c r="AM1032" s="398"/>
      <c r="AN1032" s="398"/>
      <c r="AO1032" s="398"/>
      <c r="AP1032" s="837">
        <f>[1]Input!$E396</f>
        <v>0</v>
      </c>
      <c r="AQ1032" s="837"/>
      <c r="AR1032" s="837"/>
      <c r="AS1032" s="837"/>
      <c r="AT1032" s="837"/>
      <c r="AU1032" s="837"/>
      <c r="AV1032" s="837"/>
      <c r="AW1032" s="440"/>
      <c r="AX1032" s="440"/>
      <c r="AY1032" s="440"/>
      <c r="AZ1032" s="440"/>
      <c r="BA1032" s="440"/>
      <c r="BB1032" s="440"/>
      <c r="BC1032" s="440"/>
      <c r="BD1032" s="774" t="str">
        <f>[1]Input!$C396</f>
        <v>n.a.</v>
      </c>
      <c r="BE1032" s="774"/>
      <c r="BF1032" s="774"/>
      <c r="BG1032" s="774"/>
      <c r="BH1032" s="774"/>
      <c r="BI1032" s="774"/>
      <c r="BJ1032" s="445"/>
      <c r="BK1032" s="445"/>
      <c r="BR1032" s="2"/>
      <c r="BS1032" s="2"/>
      <c r="BT1032" s="2"/>
      <c r="BU1032" s="2"/>
      <c r="BV1032" s="2"/>
      <c r="BW1032" s="2"/>
      <c r="BX1032" s="2"/>
      <c r="BY1032" s="2"/>
      <c r="BZ1032" s="2"/>
      <c r="CA1032" s="2"/>
      <c r="CB1032" s="2"/>
      <c r="CC1032" s="2"/>
      <c r="CD1032" s="2"/>
      <c r="CE1032" s="2"/>
      <c r="CF1032" s="2"/>
      <c r="CG1032" s="2"/>
      <c r="CH1032" s="2"/>
      <c r="CI1032" s="2"/>
      <c r="CJ1032" s="2"/>
      <c r="CK1032" s="2"/>
      <c r="CL1032" s="2"/>
      <c r="CM1032" s="2"/>
      <c r="CN1032" s="2"/>
      <c r="CO1032" s="2"/>
      <c r="CP1032" s="2"/>
      <c r="CQ1032" s="2"/>
      <c r="CR1032" s="2"/>
      <c r="CS1032" s="2"/>
      <c r="CT1032" s="2"/>
      <c r="CU1032" s="2"/>
      <c r="CV1032" s="2"/>
      <c r="CW1032" s="2"/>
      <c r="CX1032" s="2"/>
      <c r="CY1032" s="2"/>
      <c r="CZ1032" s="2"/>
      <c r="DA1032" s="2"/>
      <c r="DB1032" s="2"/>
      <c r="DC1032" s="2"/>
      <c r="DD1032" s="2"/>
      <c r="DE1032" s="2"/>
      <c r="DF1032" s="2"/>
      <c r="DG1032" s="2"/>
      <c r="DH1032" s="2"/>
      <c r="DI1032" s="2"/>
      <c r="DJ1032" s="2"/>
      <c r="DK1032" s="2"/>
      <c r="DL1032" s="2"/>
      <c r="DM1032" s="2"/>
      <c r="DN1032" s="2"/>
      <c r="DO1032" s="2"/>
      <c r="DP1032" s="2"/>
      <c r="DQ1032" s="2"/>
      <c r="DR1032" s="2"/>
      <c r="DS1032" s="2"/>
      <c r="DT1032" s="2"/>
      <c r="DU1032" s="2"/>
      <c r="DV1032" s="2"/>
      <c r="DW1032" s="2"/>
      <c r="DX1032" s="2"/>
      <c r="DY1032" s="2"/>
      <c r="DZ1032" s="2"/>
      <c r="EA1032" s="2"/>
      <c r="EB1032" s="2"/>
      <c r="EC1032" s="2"/>
      <c r="ED1032" s="2"/>
      <c r="EE1032" s="2"/>
      <c r="EF1032" s="2"/>
      <c r="EG1032" s="2"/>
      <c r="EH1032" s="2"/>
      <c r="EI1032" s="2"/>
      <c r="EJ1032" s="2"/>
      <c r="EK1032" s="2"/>
      <c r="EL1032" s="2"/>
      <c r="EM1032" s="2"/>
      <c r="EN1032" s="2"/>
      <c r="EO1032" s="2"/>
      <c r="EP1032" s="2"/>
      <c r="EQ1032" s="2"/>
      <c r="ER1032" s="2"/>
      <c r="ES1032" s="2"/>
      <c r="ET1032" s="2"/>
      <c r="EU1032" s="2"/>
      <c r="EV1032" s="2"/>
      <c r="EW1032" s="2"/>
      <c r="EX1032" s="2"/>
      <c r="EY1032" s="2"/>
      <c r="EZ1032" s="2"/>
      <c r="FA1032" s="2"/>
      <c r="FB1032" s="2"/>
      <c r="FC1032" s="2"/>
      <c r="FD1032" s="2"/>
      <c r="FE1032" s="2"/>
      <c r="FF1032" s="2"/>
      <c r="FG1032" s="2"/>
      <c r="FH1032" s="2"/>
      <c r="FI1032" s="2"/>
      <c r="FJ1032" s="2"/>
      <c r="FK1032" s="2"/>
      <c r="FL1032" s="2"/>
      <c r="FM1032" s="2"/>
      <c r="FN1032" s="2"/>
      <c r="FO1032" s="2"/>
      <c r="FP1032" s="2"/>
      <c r="FQ1032" s="2"/>
      <c r="FR1032" s="2"/>
      <c r="FS1032" s="2"/>
      <c r="FT1032" s="2"/>
      <c r="FU1032" s="2"/>
      <c r="FV1032" s="2"/>
      <c r="FW1032" s="2"/>
      <c r="FX1032" s="2"/>
      <c r="FY1032" s="2"/>
      <c r="FZ1032" s="2"/>
      <c r="GA1032" s="2"/>
      <c r="GB1032" s="2"/>
      <c r="GC1032" s="2"/>
      <c r="GD1032" s="2"/>
      <c r="GE1032" s="2"/>
      <c r="GF1032" s="2"/>
      <c r="GG1032" s="2"/>
      <c r="GH1032" s="2"/>
      <c r="GI1032" s="2"/>
      <c r="GJ1032" s="2"/>
      <c r="GK1032" s="2"/>
      <c r="GL1032" s="2"/>
      <c r="GM1032" s="2"/>
      <c r="GN1032" s="2"/>
      <c r="GO1032" s="2"/>
      <c r="GP1032" s="2"/>
    </row>
    <row r="1033" spans="6:198" s="1" customFormat="1" ht="12.75" customHeight="1">
      <c r="F1033" s="81"/>
      <c r="G1033" s="671"/>
      <c r="H1033" s="671"/>
      <c r="I1033" s="838"/>
      <c r="J1033" s="838"/>
      <c r="K1033" s="671" t="s">
        <v>461</v>
      </c>
      <c r="L1033" s="671"/>
      <c r="M1033" s="59"/>
      <c r="N1033" s="398" t="str">
        <f>[2]Waterfall!E75</f>
        <v>RC1 Payments to the holders of the RC1 Residual Certificates</v>
      </c>
      <c r="O1033" s="398"/>
      <c r="P1033" s="398"/>
      <c r="Q1033" s="398"/>
      <c r="R1033" s="398"/>
      <c r="S1033" s="398"/>
      <c r="T1033" s="398"/>
      <c r="U1033" s="398"/>
      <c r="V1033" s="398"/>
      <c r="W1033" s="398"/>
      <c r="X1033" s="398"/>
      <c r="Y1033" s="398"/>
      <c r="Z1033" s="398"/>
      <c r="AA1033" s="398"/>
      <c r="AB1033" s="398"/>
      <c r="AC1033" s="398"/>
      <c r="AD1033" s="398"/>
      <c r="AE1033" s="398"/>
      <c r="AF1033" s="398"/>
      <c r="AG1033" s="398"/>
      <c r="AH1033" s="398"/>
      <c r="AI1033" s="398"/>
      <c r="AJ1033" s="398"/>
      <c r="AK1033" s="398"/>
      <c r="AL1033" s="398"/>
      <c r="AM1033" s="398"/>
      <c r="AN1033" s="398"/>
      <c r="AO1033" s="398"/>
      <c r="AP1033" s="837">
        <f>[1]Input!$E409</f>
        <v>0</v>
      </c>
      <c r="AQ1033" s="837"/>
      <c r="AR1033" s="837"/>
      <c r="AS1033" s="837"/>
      <c r="AT1033" s="837"/>
      <c r="AU1033" s="837"/>
      <c r="AV1033" s="837"/>
      <c r="AW1033" s="440"/>
      <c r="AX1033" s="440"/>
      <c r="AY1033" s="440"/>
      <c r="AZ1033" s="440"/>
      <c r="BA1033" s="440"/>
      <c r="BB1033" s="440"/>
      <c r="BC1033" s="440"/>
      <c r="BD1033" s="839" t="str">
        <f>[1]Input!$C409</f>
        <v>n.a.</v>
      </c>
      <c r="BE1033" s="839"/>
      <c r="BF1033" s="839"/>
      <c r="BG1033" s="839"/>
      <c r="BH1033" s="839"/>
      <c r="BI1033" s="839"/>
      <c r="BJ1033" s="445"/>
      <c r="BK1033" s="445"/>
      <c r="BR1033" s="2"/>
      <c r="BS1033" s="2"/>
      <c r="BT1033" s="2"/>
      <c r="BU1033" s="2"/>
      <c r="BV1033" s="2"/>
      <c r="BW1033" s="2"/>
      <c r="BX1033" s="2"/>
      <c r="BY1033" s="2"/>
      <c r="BZ1033" s="2"/>
      <c r="CA1033" s="2"/>
      <c r="CB1033" s="2"/>
      <c r="CC1033" s="2"/>
      <c r="CD1033" s="2"/>
      <c r="CE1033" s="2"/>
      <c r="CF1033" s="2"/>
      <c r="CG1033" s="2"/>
      <c r="CH1033" s="2"/>
      <c r="CI1033" s="2"/>
      <c r="CJ1033" s="2"/>
      <c r="CK1033" s="2"/>
      <c r="CL1033" s="2"/>
      <c r="CM1033" s="2"/>
      <c r="CN1033" s="2"/>
      <c r="CO1033" s="2"/>
      <c r="CP1033" s="2"/>
      <c r="CQ1033" s="2"/>
      <c r="CR1033" s="2"/>
      <c r="CS1033" s="2"/>
      <c r="CT1033" s="2"/>
      <c r="CU1033" s="2"/>
      <c r="CV1033" s="2"/>
      <c r="CW1033" s="2"/>
      <c r="CX1033" s="2"/>
      <c r="CY1033" s="2"/>
      <c r="CZ1033" s="2"/>
      <c r="DA1033" s="2"/>
      <c r="DB1033" s="2"/>
      <c r="DC1033" s="2"/>
      <c r="DD1033" s="2"/>
      <c r="DE1033" s="2"/>
      <c r="DF1033" s="2"/>
      <c r="DG1033" s="2"/>
      <c r="DH1033" s="2"/>
      <c r="DI1033" s="2"/>
      <c r="DJ1033" s="2"/>
      <c r="DK1033" s="2"/>
      <c r="DL1033" s="2"/>
      <c r="DM1033" s="2"/>
      <c r="DN1033" s="2"/>
      <c r="DO1033" s="2"/>
      <c r="DP1033" s="2"/>
      <c r="DQ1033" s="2"/>
      <c r="DR1033" s="2"/>
      <c r="DS1033" s="2"/>
      <c r="DT1033" s="2"/>
      <c r="DU1033" s="2"/>
      <c r="DV1033" s="2"/>
      <c r="DW1033" s="2"/>
      <c r="DX1033" s="2"/>
      <c r="DY1033" s="2"/>
      <c r="DZ1033" s="2"/>
      <c r="EA1033" s="2"/>
      <c r="EB1033" s="2"/>
      <c r="EC1033" s="2"/>
      <c r="ED1033" s="2"/>
      <c r="EE1033" s="2"/>
      <c r="EF1033" s="2"/>
      <c r="EG1033" s="2"/>
      <c r="EH1033" s="2"/>
      <c r="EI1033" s="2"/>
      <c r="EJ1033" s="2"/>
      <c r="EK1033" s="2"/>
      <c r="EL1033" s="2"/>
      <c r="EM1033" s="2"/>
      <c r="EN1033" s="2"/>
      <c r="EO1033" s="2"/>
      <c r="EP1033" s="2"/>
      <c r="EQ1033" s="2"/>
      <c r="ER1033" s="2"/>
      <c r="ES1033" s="2"/>
      <c r="ET1033" s="2"/>
      <c r="EU1033" s="2"/>
      <c r="EV1033" s="2"/>
      <c r="EW1033" s="2"/>
      <c r="EX1033" s="2"/>
      <c r="EY1033" s="2"/>
      <c r="EZ1033" s="2"/>
      <c r="FA1033" s="2"/>
      <c r="FB1033" s="2"/>
      <c r="FC1033" s="2"/>
      <c r="FD1033" s="2"/>
      <c r="FE1033" s="2"/>
      <c r="FF1033" s="2"/>
      <c r="FG1033" s="2"/>
      <c r="FH1033" s="2"/>
      <c r="FI1033" s="2"/>
      <c r="FJ1033" s="2"/>
      <c r="FK1033" s="2"/>
      <c r="FL1033" s="2"/>
      <c r="FM1033" s="2"/>
      <c r="FN1033" s="2"/>
      <c r="FO1033" s="2"/>
      <c r="FP1033" s="2"/>
      <c r="FQ1033" s="2"/>
      <c r="FR1033" s="2"/>
      <c r="FS1033" s="2"/>
      <c r="FT1033" s="2"/>
      <c r="FU1033" s="2"/>
      <c r="FV1033" s="2"/>
      <c r="FW1033" s="2"/>
      <c r="FX1033" s="2"/>
      <c r="FY1033" s="2"/>
      <c r="FZ1033" s="2"/>
      <c r="GA1033" s="2"/>
      <c r="GB1033" s="2"/>
      <c r="GC1033" s="2"/>
      <c r="GD1033" s="2"/>
      <c r="GE1033" s="2"/>
      <c r="GF1033" s="2"/>
      <c r="GG1033" s="2"/>
      <c r="GH1033" s="2"/>
      <c r="GI1033" s="2"/>
      <c r="GJ1033" s="2"/>
      <c r="GK1033" s="2"/>
      <c r="GL1033" s="2"/>
      <c r="GM1033" s="2"/>
      <c r="GN1033" s="2"/>
      <c r="GO1033" s="2"/>
      <c r="GP1033" s="2"/>
    </row>
    <row r="1034" spans="6:198" s="1" customFormat="1" ht="12.75" customHeight="1">
      <c r="F1034" s="81"/>
      <c r="G1034" s="98"/>
      <c r="H1034" s="98"/>
      <c r="I1034" s="398"/>
      <c r="J1034" s="398"/>
      <c r="K1034" s="671"/>
      <c r="L1034" s="671"/>
      <c r="M1034" s="59"/>
      <c r="N1034" s="398" t="str">
        <f>[2]Waterfall!E76</f>
        <v>RC2 Payments to the holders of the RC2 Residual Certificates</v>
      </c>
      <c r="O1034" s="12"/>
      <c r="P1034" s="98"/>
      <c r="Q1034" s="98"/>
      <c r="R1034" s="98"/>
      <c r="S1034" s="98"/>
      <c r="T1034" s="98"/>
      <c r="U1034" s="98"/>
      <c r="V1034" s="98"/>
      <c r="W1034" s="98"/>
      <c r="X1034" s="98"/>
      <c r="Y1034" s="98"/>
      <c r="Z1034" s="98"/>
      <c r="AA1034" s="98"/>
      <c r="AB1034" s="98"/>
      <c r="AC1034" s="98"/>
      <c r="AD1034" s="98"/>
      <c r="AE1034" s="98"/>
      <c r="AF1034" s="98"/>
      <c r="AG1034" s="98"/>
      <c r="AH1034" s="98"/>
      <c r="AI1034" s="98"/>
      <c r="AJ1034" s="98"/>
      <c r="AK1034" s="98"/>
      <c r="AL1034" s="98"/>
      <c r="AM1034" s="98"/>
      <c r="AN1034" s="98"/>
      <c r="AO1034" s="98"/>
      <c r="AP1034" s="837">
        <f>[1]Input!$E410</f>
        <v>0</v>
      </c>
      <c r="AQ1034" s="837"/>
      <c r="AR1034" s="837"/>
      <c r="AS1034" s="837"/>
      <c r="AT1034" s="837"/>
      <c r="AU1034" s="837"/>
      <c r="AV1034" s="837"/>
      <c r="AW1034" s="445"/>
      <c r="AX1034" s="445"/>
      <c r="AY1034" s="445"/>
      <c r="AZ1034" s="445"/>
      <c r="BA1034" s="445"/>
      <c r="BB1034" s="445"/>
      <c r="BC1034" s="445"/>
      <c r="BD1034" s="774" t="str">
        <f>[1]Input!$C410</f>
        <v>n.a.</v>
      </c>
      <c r="BE1034" s="774"/>
      <c r="BF1034" s="774"/>
      <c r="BG1034" s="774"/>
      <c r="BH1034" s="774"/>
      <c r="BI1034" s="774"/>
      <c r="BJ1034" s="445"/>
      <c r="BK1034" s="445"/>
      <c r="BR1034" s="2"/>
      <c r="BS1034" s="2"/>
      <c r="BT1034" s="2"/>
      <c r="BU1034" s="2"/>
      <c r="BV1034" s="2"/>
      <c r="BW1034" s="2"/>
      <c r="BX1034" s="2"/>
      <c r="BY1034" s="2"/>
      <c r="BZ1034" s="2"/>
      <c r="CA1034" s="2"/>
      <c r="CB1034" s="2"/>
      <c r="CC1034" s="2"/>
      <c r="CD1034" s="2"/>
      <c r="CE1034" s="2"/>
      <c r="CF1034" s="2"/>
      <c r="CG1034" s="2"/>
      <c r="CH1034" s="2"/>
      <c r="CI1034" s="2"/>
      <c r="CJ1034" s="2"/>
      <c r="CK1034" s="2"/>
      <c r="CL1034" s="2"/>
      <c r="CM1034" s="2"/>
      <c r="CN1034" s="2"/>
      <c r="CO1034" s="2"/>
      <c r="CP1034" s="2"/>
      <c r="CQ1034" s="2"/>
      <c r="CR1034" s="2"/>
      <c r="CS1034" s="2"/>
      <c r="CT1034" s="2"/>
      <c r="CU1034" s="2"/>
      <c r="CV1034" s="2"/>
      <c r="CW1034" s="2"/>
      <c r="CX1034" s="2"/>
      <c r="CY1034" s="2"/>
      <c r="CZ1034" s="2"/>
      <c r="DA1034" s="2"/>
      <c r="DB1034" s="2"/>
      <c r="DC1034" s="2"/>
      <c r="DD1034" s="2"/>
      <c r="DE1034" s="2"/>
      <c r="DF1034" s="2"/>
      <c r="DG1034" s="2"/>
      <c r="DH1034" s="2"/>
      <c r="DI1034" s="2"/>
      <c r="DJ1034" s="2"/>
      <c r="DK1034" s="2"/>
      <c r="DL1034" s="2"/>
      <c r="DM1034" s="2"/>
      <c r="DN1034" s="2"/>
      <c r="DO1034" s="2"/>
      <c r="DP1034" s="2"/>
      <c r="DQ1034" s="2"/>
      <c r="DR1034" s="2"/>
      <c r="DS1034" s="2"/>
      <c r="DT1034" s="2"/>
      <c r="DU1034" s="2"/>
      <c r="DV1034" s="2"/>
      <c r="DW1034" s="2"/>
      <c r="DX1034" s="2"/>
      <c r="DY1034" s="2"/>
      <c r="DZ1034" s="2"/>
      <c r="EA1034" s="2"/>
      <c r="EB1034" s="2"/>
      <c r="EC1034" s="2"/>
      <c r="ED1034" s="2"/>
      <c r="EE1034" s="2"/>
      <c r="EF1034" s="2"/>
      <c r="EG1034" s="2"/>
      <c r="EH1034" s="2"/>
      <c r="EI1034" s="2"/>
      <c r="EJ1034" s="2"/>
      <c r="EK1034" s="2"/>
      <c r="EL1034" s="2"/>
      <c r="EM1034" s="2"/>
      <c r="EN1034" s="2"/>
      <c r="EO1034" s="2"/>
      <c r="EP1034" s="2"/>
      <c r="EQ1034" s="2"/>
      <c r="ER1034" s="2"/>
      <c r="ES1034" s="2"/>
      <c r="ET1034" s="2"/>
      <c r="EU1034" s="2"/>
      <c r="EV1034" s="2"/>
      <c r="EW1034" s="2"/>
      <c r="EX1034" s="2"/>
      <c r="EY1034" s="2"/>
      <c r="EZ1034" s="2"/>
      <c r="FA1034" s="2"/>
      <c r="FB1034" s="2"/>
      <c r="FC1034" s="2"/>
      <c r="FD1034" s="2"/>
      <c r="FE1034" s="2"/>
      <c r="FF1034" s="2"/>
      <c r="FG1034" s="2"/>
      <c r="FH1034" s="2"/>
      <c r="FI1034" s="2"/>
      <c r="FJ1034" s="2"/>
      <c r="FK1034" s="2"/>
      <c r="FL1034" s="2"/>
      <c r="FM1034" s="2"/>
      <c r="FN1034" s="2"/>
      <c r="FO1034" s="2"/>
      <c r="FP1034" s="2"/>
      <c r="FQ1034" s="2"/>
      <c r="FR1034" s="2"/>
      <c r="FS1034" s="2"/>
      <c r="FT1034" s="2"/>
      <c r="FU1034" s="2"/>
      <c r="FV1034" s="2"/>
      <c r="FW1034" s="2"/>
      <c r="FX1034" s="2"/>
      <c r="FY1034" s="2"/>
      <c r="FZ1034" s="2"/>
      <c r="GA1034" s="2"/>
      <c r="GB1034" s="2"/>
      <c r="GC1034" s="2"/>
      <c r="GD1034" s="2"/>
      <c r="GE1034" s="2"/>
      <c r="GF1034" s="2"/>
      <c r="GG1034" s="2"/>
      <c r="GH1034" s="2"/>
      <c r="GI1034" s="2"/>
      <c r="GJ1034" s="2"/>
      <c r="GK1034" s="2"/>
      <c r="GL1034" s="2"/>
      <c r="GM1034" s="2"/>
      <c r="GN1034" s="2"/>
      <c r="GO1034" s="2"/>
      <c r="GP1034" s="2"/>
    </row>
    <row r="1035" spans="6:198" s="1" customFormat="1" ht="12.75" customHeight="1">
      <c r="F1035" s="81"/>
      <c r="G1035" s="98"/>
      <c r="H1035" s="98"/>
      <c r="I1035" s="398"/>
      <c r="J1035" s="398"/>
      <c r="K1035" s="838"/>
      <c r="L1035" s="838"/>
      <c r="M1035" s="59"/>
      <c r="N1035" s="98"/>
      <c r="O1035" s="12"/>
      <c r="P1035" s="98"/>
      <c r="Q1035" s="98"/>
      <c r="R1035" s="98"/>
      <c r="S1035" s="98"/>
      <c r="T1035" s="98"/>
      <c r="U1035" s="98"/>
      <c r="V1035" s="98"/>
      <c r="W1035" s="98"/>
      <c r="X1035" s="98"/>
      <c r="Y1035" s="98"/>
      <c r="Z1035" s="98"/>
      <c r="AA1035" s="98"/>
      <c r="AB1035" s="98"/>
      <c r="AC1035" s="98"/>
      <c r="AD1035" s="98"/>
      <c r="AE1035" s="98"/>
      <c r="AF1035" s="98"/>
      <c r="AG1035" s="98"/>
      <c r="AH1035" s="98"/>
      <c r="AI1035" s="98"/>
      <c r="AJ1035" s="98"/>
      <c r="AK1035" s="98"/>
      <c r="AL1035" s="98"/>
      <c r="AM1035" s="98"/>
      <c r="AN1035" s="98"/>
      <c r="AO1035" s="98"/>
      <c r="AP1035" s="12"/>
      <c r="AQ1035" s="12"/>
      <c r="AR1035" s="12"/>
      <c r="AS1035" s="12"/>
      <c r="AT1035" s="12"/>
      <c r="AU1035" s="12"/>
      <c r="AV1035" s="12"/>
      <c r="AW1035" s="12"/>
      <c r="AX1035" s="12"/>
      <c r="AY1035" s="12"/>
      <c r="AZ1035" s="12"/>
      <c r="BA1035" s="12"/>
      <c r="BB1035" s="12"/>
      <c r="BC1035" s="12"/>
      <c r="BD1035" s="12"/>
      <c r="BE1035" s="12"/>
      <c r="BF1035" s="12"/>
      <c r="BG1035" s="12"/>
      <c r="BH1035" s="12"/>
      <c r="BI1035" s="12"/>
      <c r="BJ1035" s="445"/>
      <c r="BK1035" s="445"/>
      <c r="BR1035" s="2"/>
      <c r="BS1035" s="2"/>
      <c r="BT1035" s="2"/>
      <c r="BU1035" s="2"/>
      <c r="BV1035" s="2"/>
      <c r="BW1035" s="2"/>
      <c r="BX1035" s="2"/>
      <c r="BY1035" s="2"/>
      <c r="BZ1035" s="2"/>
      <c r="CA1035" s="2"/>
      <c r="CB1035" s="2"/>
      <c r="CC1035" s="2"/>
      <c r="CD1035" s="2"/>
      <c r="CE1035" s="2"/>
      <c r="CF1035" s="2"/>
      <c r="CG1035" s="2"/>
      <c r="CH1035" s="2"/>
      <c r="CI1035" s="2"/>
      <c r="CJ1035" s="2"/>
      <c r="CK1035" s="2"/>
      <c r="CL1035" s="2"/>
      <c r="CM1035" s="2"/>
      <c r="CN1035" s="2"/>
      <c r="CO1035" s="2"/>
      <c r="CP1035" s="2"/>
      <c r="CQ1035" s="2"/>
      <c r="CR1035" s="2"/>
      <c r="CS1035" s="2"/>
      <c r="CT1035" s="2"/>
      <c r="CU1035" s="2"/>
      <c r="CV1035" s="2"/>
      <c r="CW1035" s="2"/>
      <c r="CX1035" s="2"/>
      <c r="CY1035" s="2"/>
      <c r="CZ1035" s="2"/>
      <c r="DA1035" s="2"/>
      <c r="DB1035" s="2"/>
      <c r="DC1035" s="2"/>
      <c r="DD1035" s="2"/>
      <c r="DE1035" s="2"/>
      <c r="DF1035" s="2"/>
      <c r="DG1035" s="2"/>
      <c r="DH1035" s="2"/>
      <c r="DI1035" s="2"/>
      <c r="DJ1035" s="2"/>
      <c r="DK1035" s="2"/>
      <c r="DL1035" s="2"/>
      <c r="DM1035" s="2"/>
      <c r="DN1035" s="2"/>
      <c r="DO1035" s="2"/>
      <c r="DP1035" s="2"/>
      <c r="DQ1035" s="2"/>
      <c r="DR1035" s="2"/>
      <c r="DS1035" s="2"/>
      <c r="DT1035" s="2"/>
      <c r="DU1035" s="2"/>
      <c r="DV1035" s="2"/>
      <c r="DW1035" s="2"/>
      <c r="DX1035" s="2"/>
      <c r="DY1035" s="2"/>
      <c r="DZ1035" s="2"/>
      <c r="EA1035" s="2"/>
      <c r="EB1035" s="2"/>
      <c r="EC1035" s="2"/>
      <c r="ED1035" s="2"/>
      <c r="EE1035" s="2"/>
      <c r="EF1035" s="2"/>
      <c r="EG1035" s="2"/>
      <c r="EH1035" s="2"/>
      <c r="EI1035" s="2"/>
      <c r="EJ1035" s="2"/>
      <c r="EK1035" s="2"/>
      <c r="EL1035" s="2"/>
      <c r="EM1035" s="2"/>
      <c r="EN1035" s="2"/>
      <c r="EO1035" s="2"/>
      <c r="EP1035" s="2"/>
      <c r="EQ1035" s="2"/>
      <c r="ER1035" s="2"/>
      <c r="ES1035" s="2"/>
      <c r="ET1035" s="2"/>
      <c r="EU1035" s="2"/>
      <c r="EV1035" s="2"/>
      <c r="EW1035" s="2"/>
      <c r="EX1035" s="2"/>
      <c r="EY1035" s="2"/>
      <c r="EZ1035" s="2"/>
      <c r="FA1035" s="2"/>
      <c r="FB1035" s="2"/>
      <c r="FC1035" s="2"/>
      <c r="FD1035" s="2"/>
      <c r="FE1035" s="2"/>
      <c r="FF1035" s="2"/>
      <c r="FG1035" s="2"/>
      <c r="FH1035" s="2"/>
      <c r="FI1035" s="2"/>
      <c r="FJ1035" s="2"/>
      <c r="FK1035" s="2"/>
      <c r="FL1035" s="2"/>
      <c r="FM1035" s="2"/>
      <c r="FN1035" s="2"/>
      <c r="FO1035" s="2"/>
      <c r="FP1035" s="2"/>
      <c r="FQ1035" s="2"/>
      <c r="FR1035" s="2"/>
      <c r="FS1035" s="2"/>
      <c r="FT1035" s="2"/>
      <c r="FU1035" s="2"/>
      <c r="FV1035" s="2"/>
      <c r="FW1035" s="2"/>
      <c r="FX1035" s="2"/>
      <c r="FY1035" s="2"/>
      <c r="FZ1035" s="2"/>
      <c r="GA1035" s="2"/>
      <c r="GB1035" s="2"/>
      <c r="GC1035" s="2"/>
      <c r="GD1035" s="2"/>
      <c r="GE1035" s="2"/>
      <c r="GF1035" s="2"/>
      <c r="GG1035" s="2"/>
      <c r="GH1035" s="2"/>
      <c r="GI1035" s="2"/>
      <c r="GJ1035" s="2"/>
      <c r="GK1035" s="2"/>
      <c r="GL1035" s="2"/>
      <c r="GM1035" s="2"/>
      <c r="GN1035" s="2"/>
      <c r="GO1035" s="2"/>
      <c r="GP1035" s="2"/>
    </row>
    <row r="1036" spans="6:198" s="1" customFormat="1" ht="12.75" customHeight="1">
      <c r="F1036" s="81"/>
      <c r="G1036" s="400"/>
      <c r="H1036" s="400"/>
      <c r="I1036" s="264"/>
      <c r="J1036" s="264"/>
      <c r="K1036" s="838"/>
      <c r="L1036" s="838"/>
      <c r="M1036" s="264"/>
      <c r="N1036" s="9"/>
      <c r="O1036" s="264"/>
      <c r="P1036" s="398"/>
      <c r="Q1036" s="398"/>
      <c r="R1036" s="398"/>
      <c r="S1036" s="398"/>
      <c r="T1036" s="398"/>
      <c r="U1036" s="398"/>
      <c r="V1036" s="398"/>
      <c r="W1036" s="398"/>
      <c r="X1036" s="398"/>
      <c r="Y1036" s="398"/>
      <c r="Z1036" s="398"/>
      <c r="AA1036" s="398"/>
      <c r="AB1036" s="398"/>
      <c r="AC1036" s="398"/>
      <c r="AD1036" s="398"/>
      <c r="AE1036" s="398"/>
      <c r="AF1036" s="398"/>
      <c r="AG1036" s="398"/>
      <c r="AH1036" s="398"/>
      <c r="AI1036" s="398"/>
      <c r="AJ1036" s="398"/>
      <c r="AK1036" s="398"/>
      <c r="AL1036" s="398"/>
      <c r="AM1036" s="398"/>
      <c r="AN1036" s="398"/>
      <c r="AO1036" s="398"/>
      <c r="AP1036" s="837"/>
      <c r="AQ1036" s="837"/>
      <c r="AR1036" s="837"/>
      <c r="AS1036" s="837"/>
      <c r="AT1036" s="837"/>
      <c r="AU1036" s="837"/>
      <c r="AV1036" s="837"/>
      <c r="AW1036" s="440"/>
      <c r="AX1036" s="440"/>
      <c r="AY1036" s="440"/>
      <c r="AZ1036" s="440"/>
      <c r="BA1036" s="440"/>
      <c r="BB1036" s="440"/>
      <c r="BC1036" s="440"/>
      <c r="BD1036" s="839"/>
      <c r="BE1036" s="839"/>
      <c r="BF1036" s="839"/>
      <c r="BG1036" s="839"/>
      <c r="BH1036" s="839"/>
      <c r="BI1036" s="839"/>
      <c r="BJ1036" s="445"/>
      <c r="BK1036" s="445"/>
      <c r="BR1036" s="2"/>
      <c r="BS1036" s="2"/>
      <c r="BT1036" s="2"/>
      <c r="BU1036" s="2"/>
      <c r="BV1036" s="2"/>
      <c r="BW1036" s="2"/>
      <c r="BX1036" s="2"/>
      <c r="BY1036" s="2"/>
      <c r="BZ1036" s="2"/>
      <c r="CA1036" s="2"/>
      <c r="CB1036" s="2"/>
      <c r="CC1036" s="2"/>
      <c r="CD1036" s="2"/>
      <c r="CE1036" s="2"/>
      <c r="CF1036" s="2"/>
      <c r="CG1036" s="2"/>
      <c r="CH1036" s="2"/>
      <c r="CI1036" s="2"/>
      <c r="CJ1036" s="2"/>
      <c r="CK1036" s="2"/>
      <c r="CL1036" s="2"/>
      <c r="CM1036" s="2"/>
      <c r="CN1036" s="2"/>
      <c r="CO1036" s="2"/>
      <c r="CP1036" s="2"/>
      <c r="CQ1036" s="2"/>
      <c r="CR1036" s="2"/>
      <c r="CS1036" s="2"/>
      <c r="CT1036" s="2"/>
      <c r="CU1036" s="2"/>
      <c r="CV1036" s="2"/>
      <c r="CW1036" s="2"/>
      <c r="CX1036" s="2"/>
      <c r="CY1036" s="2"/>
      <c r="CZ1036" s="2"/>
      <c r="DA1036" s="2"/>
      <c r="DB1036" s="2"/>
      <c r="DC1036" s="2"/>
      <c r="DD1036" s="2"/>
      <c r="DE1036" s="2"/>
      <c r="DF1036" s="2"/>
      <c r="DG1036" s="2"/>
      <c r="DH1036" s="2"/>
      <c r="DI1036" s="2"/>
      <c r="DJ1036" s="2"/>
      <c r="DK1036" s="2"/>
      <c r="DL1036" s="2"/>
      <c r="DM1036" s="2"/>
      <c r="DN1036" s="2"/>
      <c r="DO1036" s="2"/>
      <c r="DP1036" s="2"/>
      <c r="DQ1036" s="2"/>
      <c r="DR1036" s="2"/>
      <c r="DS1036" s="2"/>
      <c r="DT1036" s="2"/>
      <c r="DU1036" s="2"/>
      <c r="DV1036" s="2"/>
      <c r="DW1036" s="2"/>
      <c r="DX1036" s="2"/>
      <c r="DY1036" s="2"/>
      <c r="DZ1036" s="2"/>
      <c r="EA1036" s="2"/>
      <c r="EB1036" s="2"/>
      <c r="EC1036" s="2"/>
      <c r="ED1036" s="2"/>
      <c r="EE1036" s="2"/>
      <c r="EF1036" s="2"/>
      <c r="EG1036" s="2"/>
      <c r="EH1036" s="2"/>
      <c r="EI1036" s="2"/>
      <c r="EJ1036" s="2"/>
      <c r="EK1036" s="2"/>
      <c r="EL1036" s="2"/>
      <c r="EM1036" s="2"/>
      <c r="EN1036" s="2"/>
      <c r="EO1036" s="2"/>
      <c r="EP1036" s="2"/>
      <c r="EQ1036" s="2"/>
      <c r="ER1036" s="2"/>
      <c r="ES1036" s="2"/>
      <c r="ET1036" s="2"/>
      <c r="EU1036" s="2"/>
      <c r="EV1036" s="2"/>
      <c r="EW1036" s="2"/>
      <c r="EX1036" s="2"/>
      <c r="EY1036" s="2"/>
      <c r="EZ1036" s="2"/>
      <c r="FA1036" s="2"/>
      <c r="FB1036" s="2"/>
      <c r="FC1036" s="2"/>
      <c r="FD1036" s="2"/>
      <c r="FE1036" s="2"/>
      <c r="FF1036" s="2"/>
      <c r="FG1036" s="2"/>
      <c r="FH1036" s="2"/>
      <c r="FI1036" s="2"/>
      <c r="FJ1036" s="2"/>
      <c r="FK1036" s="2"/>
      <c r="FL1036" s="2"/>
      <c r="FM1036" s="2"/>
      <c r="FN1036" s="2"/>
      <c r="FO1036" s="2"/>
      <c r="FP1036" s="2"/>
      <c r="FQ1036" s="2"/>
      <c r="FR1036" s="2"/>
      <c r="FS1036" s="2"/>
      <c r="FT1036" s="2"/>
      <c r="FU1036" s="2"/>
      <c r="FV1036" s="2"/>
      <c r="FW1036" s="2"/>
      <c r="FX1036" s="2"/>
      <c r="FY1036" s="2"/>
      <c r="FZ1036" s="2"/>
      <c r="GA1036" s="2"/>
      <c r="GB1036" s="2"/>
      <c r="GC1036" s="2"/>
      <c r="GD1036" s="2"/>
      <c r="GE1036" s="2"/>
      <c r="GF1036" s="2"/>
      <c r="GG1036" s="2"/>
      <c r="GH1036" s="2"/>
      <c r="GI1036" s="2"/>
      <c r="GJ1036" s="2"/>
      <c r="GK1036" s="2"/>
      <c r="GL1036" s="2"/>
      <c r="GM1036" s="2"/>
      <c r="GN1036" s="2"/>
      <c r="GO1036" s="2"/>
      <c r="GP1036" s="2"/>
    </row>
    <row r="1037" spans="6:198" s="1" customFormat="1" ht="12.75" customHeight="1">
      <c r="F1037" s="81"/>
      <c r="G1037" s="98"/>
      <c r="H1037" s="98"/>
      <c r="I1037" s="98"/>
      <c r="J1037" s="98"/>
      <c r="K1037" s="671"/>
      <c r="L1037" s="671"/>
      <c r="M1037" s="81"/>
      <c r="N1037" s="98"/>
      <c r="O1037" s="98"/>
      <c r="P1037" s="98"/>
      <c r="Q1037" s="98"/>
      <c r="R1037" s="98"/>
      <c r="S1037" s="98"/>
      <c r="T1037" s="98"/>
      <c r="U1037" s="98"/>
      <c r="V1037" s="98"/>
      <c r="W1037" s="98"/>
      <c r="X1037" s="98"/>
      <c r="Y1037" s="98"/>
      <c r="Z1037" s="98"/>
      <c r="AA1037" s="98"/>
      <c r="AB1037" s="98"/>
      <c r="AC1037" s="98"/>
      <c r="AD1037" s="98"/>
      <c r="AE1037" s="98"/>
      <c r="AF1037" s="98"/>
      <c r="AG1037" s="98"/>
      <c r="AH1037" s="98"/>
      <c r="AI1037" s="98"/>
      <c r="AJ1037" s="98"/>
      <c r="AK1037" s="98"/>
      <c r="AL1037" s="98"/>
      <c r="AM1037" s="98"/>
      <c r="AN1037" s="98"/>
      <c r="AO1037" s="98"/>
      <c r="AP1037" s="837"/>
      <c r="AQ1037" s="837"/>
      <c r="AR1037" s="837"/>
      <c r="AS1037" s="837"/>
      <c r="AT1037" s="837"/>
      <c r="AU1037" s="837"/>
      <c r="AV1037" s="837"/>
      <c r="AW1037" s="445"/>
      <c r="AX1037" s="445"/>
      <c r="AY1037" s="445"/>
      <c r="AZ1037" s="445"/>
      <c r="BA1037" s="445"/>
      <c r="BB1037" s="445"/>
      <c r="BC1037" s="445"/>
      <c r="BD1037" s="774"/>
      <c r="BE1037" s="774"/>
      <c r="BF1037" s="774"/>
      <c r="BG1037" s="774"/>
      <c r="BH1037" s="774"/>
      <c r="BI1037" s="774"/>
      <c r="BJ1037" s="445"/>
      <c r="BK1037" s="445"/>
      <c r="BR1037" s="2"/>
      <c r="BS1037" s="2"/>
      <c r="BT1037" s="2"/>
      <c r="BU1037" s="2"/>
      <c r="BV1037" s="2"/>
      <c r="BW1037" s="2"/>
      <c r="BX1037" s="2"/>
      <c r="BY1037" s="2"/>
      <c r="BZ1037" s="2"/>
      <c r="CA1037" s="2"/>
      <c r="CB1037" s="2"/>
      <c r="CC1037" s="2"/>
      <c r="CD1037" s="2"/>
      <c r="CE1037" s="2"/>
      <c r="CF1037" s="2"/>
      <c r="CG1037" s="2"/>
      <c r="CH1037" s="2"/>
      <c r="CI1037" s="2"/>
      <c r="CJ1037" s="2"/>
      <c r="CK1037" s="2"/>
      <c r="CL1037" s="2"/>
      <c r="CM1037" s="2"/>
      <c r="CN1037" s="2"/>
      <c r="CO1037" s="2"/>
      <c r="CP1037" s="2"/>
      <c r="CQ1037" s="2"/>
      <c r="CR1037" s="2"/>
      <c r="CS1037" s="2"/>
      <c r="CT1037" s="2"/>
      <c r="CU1037" s="2"/>
      <c r="CV1037" s="2"/>
      <c r="CW1037" s="2"/>
      <c r="CX1037" s="2"/>
      <c r="CY1037" s="2"/>
      <c r="CZ1037" s="2"/>
      <c r="DA1037" s="2"/>
      <c r="DB1037" s="2"/>
      <c r="DC1037" s="2"/>
      <c r="DD1037" s="2"/>
      <c r="DE1037" s="2"/>
      <c r="DF1037" s="2"/>
      <c r="DG1037" s="2"/>
      <c r="DH1037" s="2"/>
      <c r="DI1037" s="2"/>
      <c r="DJ1037" s="2"/>
      <c r="DK1037" s="2"/>
      <c r="DL1037" s="2"/>
      <c r="DM1037" s="2"/>
      <c r="DN1037" s="2"/>
      <c r="DO1037" s="2"/>
      <c r="DP1037" s="2"/>
      <c r="DQ1037" s="2"/>
      <c r="DR1037" s="2"/>
      <c r="DS1037" s="2"/>
      <c r="DT1037" s="2"/>
      <c r="DU1037" s="2"/>
      <c r="DV1037" s="2"/>
      <c r="DW1037" s="2"/>
      <c r="DX1037" s="2"/>
      <c r="DY1037" s="2"/>
      <c r="DZ1037" s="2"/>
      <c r="EA1037" s="2"/>
      <c r="EB1037" s="2"/>
      <c r="EC1037" s="2"/>
      <c r="ED1037" s="2"/>
      <c r="EE1037" s="2"/>
      <c r="EF1037" s="2"/>
      <c r="EG1037" s="2"/>
      <c r="EH1037" s="2"/>
      <c r="EI1037" s="2"/>
      <c r="EJ1037" s="2"/>
      <c r="EK1037" s="2"/>
      <c r="EL1037" s="2"/>
      <c r="EM1037" s="2"/>
      <c r="EN1037" s="2"/>
      <c r="EO1037" s="2"/>
      <c r="EP1037" s="2"/>
      <c r="EQ1037" s="2"/>
      <c r="ER1037" s="2"/>
      <c r="ES1037" s="2"/>
      <c r="ET1037" s="2"/>
      <c r="EU1037" s="2"/>
      <c r="EV1037" s="2"/>
      <c r="EW1037" s="2"/>
      <c r="EX1037" s="2"/>
      <c r="EY1037" s="2"/>
      <c r="EZ1037" s="2"/>
      <c r="FA1037" s="2"/>
      <c r="FB1037" s="2"/>
      <c r="FC1037" s="2"/>
      <c r="FD1037" s="2"/>
      <c r="FE1037" s="2"/>
      <c r="FF1037" s="2"/>
      <c r="FG1037" s="2"/>
      <c r="FH1037" s="2"/>
      <c r="FI1037" s="2"/>
      <c r="FJ1037" s="2"/>
      <c r="FK1037" s="2"/>
      <c r="FL1037" s="2"/>
      <c r="FM1037" s="2"/>
      <c r="FN1037" s="2"/>
      <c r="FO1037" s="2"/>
      <c r="FP1037" s="2"/>
      <c r="FQ1037" s="2"/>
      <c r="FR1037" s="2"/>
      <c r="FS1037" s="2"/>
      <c r="FT1037" s="2"/>
      <c r="FU1037" s="2"/>
      <c r="FV1037" s="2"/>
      <c r="FW1037" s="2"/>
      <c r="FX1037" s="2"/>
      <c r="FY1037" s="2"/>
      <c r="FZ1037" s="2"/>
      <c r="GA1037" s="2"/>
      <c r="GB1037" s="2"/>
      <c r="GC1037" s="2"/>
      <c r="GD1037" s="2"/>
      <c r="GE1037" s="2"/>
      <c r="GF1037" s="2"/>
      <c r="GG1037" s="2"/>
      <c r="GH1037" s="2"/>
      <c r="GI1037" s="2"/>
      <c r="GJ1037" s="2"/>
      <c r="GK1037" s="2"/>
      <c r="GL1037" s="2"/>
      <c r="GM1037" s="2"/>
      <c r="GN1037" s="2"/>
      <c r="GO1037" s="2"/>
      <c r="GP1037" s="2"/>
    </row>
    <row r="1038" spans="6:198" s="1" customFormat="1" ht="12.75" customHeight="1">
      <c r="F1038" s="81"/>
      <c r="G1038" s="469"/>
      <c r="H1038" s="469"/>
      <c r="I1038" s="469"/>
      <c r="J1038" s="470"/>
      <c r="K1038" s="398"/>
      <c r="L1038" s="398"/>
      <c r="M1038" s="59"/>
      <c r="N1038" s="398"/>
      <c r="O1038" s="398"/>
      <c r="P1038" s="98"/>
      <c r="Q1038" s="98"/>
      <c r="R1038" s="98"/>
      <c r="S1038" s="98"/>
      <c r="T1038" s="98"/>
      <c r="U1038" s="98"/>
      <c r="V1038" s="98"/>
      <c r="W1038" s="98"/>
      <c r="X1038" s="98"/>
      <c r="Y1038" s="98"/>
      <c r="Z1038" s="98"/>
      <c r="AA1038" s="98"/>
      <c r="AB1038" s="98"/>
      <c r="AC1038" s="98"/>
      <c r="AD1038" s="98"/>
      <c r="AE1038" s="98"/>
      <c r="AF1038" s="98"/>
      <c r="AG1038" s="98"/>
      <c r="AH1038" s="98"/>
      <c r="AI1038" s="98"/>
      <c r="AJ1038" s="98"/>
      <c r="AK1038" s="98"/>
      <c r="AL1038" s="98"/>
      <c r="AM1038" s="98"/>
      <c r="AN1038" s="98"/>
      <c r="AO1038" s="98"/>
      <c r="AP1038" s="837"/>
      <c r="AQ1038" s="837"/>
      <c r="AR1038" s="837"/>
      <c r="AS1038" s="837"/>
      <c r="AT1038" s="837"/>
      <c r="AU1038" s="837"/>
      <c r="AV1038" s="837"/>
      <c r="AW1038" s="445"/>
      <c r="AX1038" s="445"/>
      <c r="AY1038" s="445"/>
      <c r="AZ1038" s="445"/>
      <c r="BA1038" s="445"/>
      <c r="BB1038" s="445"/>
      <c r="BC1038" s="445"/>
      <c r="BD1038" s="774"/>
      <c r="BE1038" s="774"/>
      <c r="BF1038" s="774"/>
      <c r="BG1038" s="774"/>
      <c r="BH1038" s="774"/>
      <c r="BI1038" s="774"/>
      <c r="BJ1038" s="445"/>
      <c r="BK1038" s="445"/>
      <c r="BR1038" s="2"/>
      <c r="BS1038" s="2"/>
      <c r="BT1038" s="2"/>
      <c r="BU1038" s="2"/>
      <c r="BV1038" s="2"/>
      <c r="BW1038" s="2"/>
      <c r="BX1038" s="2"/>
      <c r="BY1038" s="2"/>
      <c r="BZ1038" s="2"/>
      <c r="CA1038" s="2"/>
      <c r="CB1038" s="2"/>
      <c r="CC1038" s="2"/>
      <c r="CD1038" s="2"/>
      <c r="CE1038" s="2"/>
      <c r="CF1038" s="2"/>
      <c r="CG1038" s="2"/>
      <c r="CH1038" s="2"/>
      <c r="CI1038" s="2"/>
      <c r="CJ1038" s="2"/>
      <c r="CK1038" s="2"/>
      <c r="CL1038" s="2"/>
      <c r="CM1038" s="2"/>
      <c r="CN1038" s="2"/>
      <c r="CO1038" s="2"/>
      <c r="CP1038" s="2"/>
      <c r="CQ1038" s="2"/>
      <c r="CR1038" s="2"/>
      <c r="CS1038" s="2"/>
      <c r="CT1038" s="2"/>
      <c r="CU1038" s="2"/>
      <c r="CV1038" s="2"/>
      <c r="CW1038" s="2"/>
      <c r="CX1038" s="2"/>
      <c r="CY1038" s="2"/>
      <c r="CZ1038" s="2"/>
      <c r="DA1038" s="2"/>
      <c r="DB1038" s="2"/>
      <c r="DC1038" s="2"/>
      <c r="DD1038" s="2"/>
      <c r="DE1038" s="2"/>
      <c r="DF1038" s="2"/>
      <c r="DG1038" s="2"/>
      <c r="DH1038" s="2"/>
      <c r="DI1038" s="2"/>
      <c r="DJ1038" s="2"/>
      <c r="DK1038" s="2"/>
      <c r="DL1038" s="2"/>
      <c r="DM1038" s="2"/>
      <c r="DN1038" s="2"/>
      <c r="DO1038" s="2"/>
      <c r="DP1038" s="2"/>
      <c r="DQ1038" s="2"/>
      <c r="DR1038" s="2"/>
      <c r="DS1038" s="2"/>
      <c r="DT1038" s="2"/>
      <c r="DU1038" s="2"/>
      <c r="DV1038" s="2"/>
      <c r="DW1038" s="2"/>
      <c r="DX1038" s="2"/>
      <c r="DY1038" s="2"/>
      <c r="DZ1038" s="2"/>
      <c r="EA1038" s="2"/>
      <c r="EB1038" s="2"/>
      <c r="EC1038" s="2"/>
      <c r="ED1038" s="2"/>
      <c r="EE1038" s="2"/>
      <c r="EF1038" s="2"/>
      <c r="EG1038" s="2"/>
      <c r="EH1038" s="2"/>
      <c r="EI1038" s="2"/>
      <c r="EJ1038" s="2"/>
      <c r="EK1038" s="2"/>
      <c r="EL1038" s="2"/>
      <c r="EM1038" s="2"/>
      <c r="EN1038" s="2"/>
      <c r="EO1038" s="2"/>
      <c r="EP1038" s="2"/>
      <c r="EQ1038" s="2"/>
      <c r="ER1038" s="2"/>
      <c r="ES1038" s="2"/>
      <c r="ET1038" s="2"/>
      <c r="EU1038" s="2"/>
      <c r="EV1038" s="2"/>
      <c r="EW1038" s="2"/>
      <c r="EX1038" s="2"/>
      <c r="EY1038" s="2"/>
      <c r="EZ1038" s="2"/>
      <c r="FA1038" s="2"/>
      <c r="FB1038" s="2"/>
      <c r="FC1038" s="2"/>
      <c r="FD1038" s="2"/>
      <c r="FE1038" s="2"/>
      <c r="FF1038" s="2"/>
      <c r="FG1038" s="2"/>
      <c r="FH1038" s="2"/>
      <c r="FI1038" s="2"/>
      <c r="FJ1038" s="2"/>
      <c r="FK1038" s="2"/>
      <c r="FL1038" s="2"/>
      <c r="FM1038" s="2"/>
      <c r="FN1038" s="2"/>
      <c r="FO1038" s="2"/>
      <c r="FP1038" s="2"/>
      <c r="FQ1038" s="2"/>
      <c r="FR1038" s="2"/>
      <c r="FS1038" s="2"/>
      <c r="FT1038" s="2"/>
      <c r="FU1038" s="2"/>
      <c r="FV1038" s="2"/>
      <c r="FW1038" s="2"/>
      <c r="FX1038" s="2"/>
      <c r="FY1038" s="2"/>
      <c r="FZ1038" s="2"/>
      <c r="GA1038" s="2"/>
      <c r="GB1038" s="2"/>
      <c r="GC1038" s="2"/>
      <c r="GD1038" s="2"/>
      <c r="GE1038" s="2"/>
      <c r="GF1038" s="2"/>
      <c r="GG1038" s="2"/>
      <c r="GH1038" s="2"/>
      <c r="GI1038" s="2"/>
      <c r="GJ1038" s="2"/>
      <c r="GK1038" s="2"/>
      <c r="GL1038" s="2"/>
      <c r="GM1038" s="2"/>
      <c r="GN1038" s="2"/>
      <c r="GO1038" s="2"/>
      <c r="GP1038" s="2"/>
    </row>
    <row r="1039" spans="6:198" s="1" customFormat="1" ht="12.75" customHeight="1">
      <c r="F1039" s="81"/>
      <c r="G1039" s="469"/>
      <c r="H1039" s="469"/>
      <c r="I1039" s="469"/>
      <c r="J1039" s="470"/>
      <c r="K1039" s="398"/>
      <c r="L1039" s="398"/>
      <c r="M1039" s="59"/>
      <c r="N1039" s="398"/>
      <c r="O1039" s="398"/>
      <c r="P1039" s="98"/>
      <c r="Q1039" s="98"/>
      <c r="R1039" s="98"/>
      <c r="S1039" s="98"/>
      <c r="T1039" s="98"/>
      <c r="U1039" s="98"/>
      <c r="V1039" s="98"/>
      <c r="W1039" s="98"/>
      <c r="X1039" s="98"/>
      <c r="Y1039" s="98"/>
      <c r="Z1039" s="98"/>
      <c r="AA1039" s="98"/>
      <c r="AB1039" s="98"/>
      <c r="AC1039" s="98"/>
      <c r="AD1039" s="98"/>
      <c r="AE1039" s="98"/>
      <c r="AF1039" s="98"/>
      <c r="AG1039" s="98"/>
      <c r="AH1039" s="98"/>
      <c r="AI1039" s="98"/>
      <c r="AJ1039" s="98"/>
      <c r="AK1039" s="98"/>
      <c r="AL1039" s="98"/>
      <c r="AM1039" s="98"/>
      <c r="AN1039" s="98"/>
      <c r="AO1039" s="98"/>
      <c r="AP1039" s="837"/>
      <c r="AQ1039" s="837"/>
      <c r="AR1039" s="837"/>
      <c r="AS1039" s="837"/>
      <c r="AT1039" s="837"/>
      <c r="AU1039" s="837"/>
      <c r="AV1039" s="837"/>
      <c r="AW1039" s="445"/>
      <c r="AX1039" s="445"/>
      <c r="AY1039" s="445"/>
      <c r="AZ1039" s="445"/>
      <c r="BA1039" s="445"/>
      <c r="BB1039" s="445"/>
      <c r="BC1039" s="445"/>
      <c r="BD1039" s="774"/>
      <c r="BE1039" s="774"/>
      <c r="BF1039" s="774"/>
      <c r="BG1039" s="774"/>
      <c r="BH1039" s="774"/>
      <c r="BI1039" s="774"/>
      <c r="BJ1039" s="445"/>
      <c r="BK1039" s="445"/>
      <c r="BR1039" s="2"/>
      <c r="BS1039" s="2"/>
      <c r="BT1039" s="2"/>
      <c r="BU1039" s="2"/>
      <c r="BV1039" s="2"/>
      <c r="BW1039" s="2"/>
      <c r="BX1039" s="2"/>
      <c r="BY1039" s="2"/>
      <c r="BZ1039" s="2"/>
      <c r="CA1039" s="2"/>
      <c r="CB1039" s="2"/>
      <c r="CC1039" s="2"/>
      <c r="CD1039" s="2"/>
      <c r="CE1039" s="2"/>
      <c r="CF1039" s="2"/>
      <c r="CG1039" s="2"/>
      <c r="CH1039" s="2"/>
      <c r="CI1039" s="2"/>
      <c r="CJ1039" s="2"/>
      <c r="CK1039" s="2"/>
      <c r="CL1039" s="2"/>
      <c r="CM1039" s="2"/>
      <c r="CN1039" s="2"/>
      <c r="CO1039" s="2"/>
      <c r="CP1039" s="2"/>
      <c r="CQ1039" s="2"/>
      <c r="CR1039" s="2"/>
      <c r="CS1039" s="2"/>
      <c r="CT1039" s="2"/>
      <c r="CU1039" s="2"/>
      <c r="CV1039" s="2"/>
      <c r="CW1039" s="2"/>
      <c r="CX1039" s="2"/>
      <c r="CY1039" s="2"/>
      <c r="CZ1039" s="2"/>
      <c r="DA1039" s="2"/>
      <c r="DB1039" s="2"/>
      <c r="DC1039" s="2"/>
      <c r="DD1039" s="2"/>
      <c r="DE1039" s="2"/>
      <c r="DF1039" s="2"/>
      <c r="DG1039" s="2"/>
      <c r="DH1039" s="2"/>
      <c r="DI1039" s="2"/>
      <c r="DJ1039" s="2"/>
      <c r="DK1039" s="2"/>
      <c r="DL1039" s="2"/>
      <c r="DM1039" s="2"/>
      <c r="DN1039" s="2"/>
      <c r="DO1039" s="2"/>
      <c r="DP1039" s="2"/>
      <c r="DQ1039" s="2"/>
      <c r="DR1039" s="2"/>
      <c r="DS1039" s="2"/>
      <c r="DT1039" s="2"/>
      <c r="DU1039" s="2"/>
      <c r="DV1039" s="2"/>
      <c r="DW1039" s="2"/>
      <c r="DX1039" s="2"/>
      <c r="DY1039" s="2"/>
      <c r="DZ1039" s="2"/>
      <c r="EA1039" s="2"/>
      <c r="EB1039" s="2"/>
      <c r="EC1039" s="2"/>
      <c r="ED1039" s="2"/>
      <c r="EE1039" s="2"/>
      <c r="EF1039" s="2"/>
      <c r="EG1039" s="2"/>
      <c r="EH1039" s="2"/>
      <c r="EI1039" s="2"/>
      <c r="EJ1039" s="2"/>
      <c r="EK1039" s="2"/>
      <c r="EL1039" s="2"/>
      <c r="EM1039" s="2"/>
      <c r="EN1039" s="2"/>
      <c r="EO1039" s="2"/>
      <c r="EP1039" s="2"/>
      <c r="EQ1039" s="2"/>
      <c r="ER1039" s="2"/>
      <c r="ES1039" s="2"/>
      <c r="ET1039" s="2"/>
      <c r="EU1039" s="2"/>
      <c r="EV1039" s="2"/>
      <c r="EW1039" s="2"/>
      <c r="EX1039" s="2"/>
      <c r="EY1039" s="2"/>
      <c r="EZ1039" s="2"/>
      <c r="FA1039" s="2"/>
      <c r="FB1039" s="2"/>
      <c r="FC1039" s="2"/>
      <c r="FD1039" s="2"/>
      <c r="FE1039" s="2"/>
      <c r="FF1039" s="2"/>
      <c r="FG1039" s="2"/>
      <c r="FH1039" s="2"/>
      <c r="FI1039" s="2"/>
      <c r="FJ1039" s="2"/>
      <c r="FK1039" s="2"/>
      <c r="FL1039" s="2"/>
      <c r="FM1039" s="2"/>
      <c r="FN1039" s="2"/>
      <c r="FO1039" s="2"/>
      <c r="FP1039" s="2"/>
      <c r="FQ1039" s="2"/>
      <c r="FR1039" s="2"/>
      <c r="FS1039" s="2"/>
      <c r="FT1039" s="2"/>
      <c r="FU1039" s="2"/>
      <c r="FV1039" s="2"/>
      <c r="FW1039" s="2"/>
      <c r="FX1039" s="2"/>
      <c r="FY1039" s="2"/>
      <c r="FZ1039" s="2"/>
      <c r="GA1039" s="2"/>
      <c r="GB1039" s="2"/>
      <c r="GC1039" s="2"/>
      <c r="GD1039" s="2"/>
      <c r="GE1039" s="2"/>
      <c r="GF1039" s="2"/>
      <c r="GG1039" s="2"/>
      <c r="GH1039" s="2"/>
      <c r="GI1039" s="2"/>
      <c r="GJ1039" s="2"/>
      <c r="GK1039" s="2"/>
      <c r="GL1039" s="2"/>
      <c r="GM1039" s="2"/>
      <c r="GN1039" s="2"/>
      <c r="GO1039" s="2"/>
      <c r="GP1039" s="2"/>
    </row>
    <row r="1040" spans="6:198" s="1" customFormat="1" ht="12.75" customHeight="1">
      <c r="F1040" s="81"/>
      <c r="G1040" s="469"/>
      <c r="H1040" s="469"/>
      <c r="I1040" s="469"/>
      <c r="J1040" s="470"/>
      <c r="K1040" s="9"/>
      <c r="L1040" s="398"/>
      <c r="M1040" s="59"/>
      <c r="N1040" s="398" t="s">
        <v>462</v>
      </c>
      <c r="O1040" s="398"/>
      <c r="P1040" s="98"/>
      <c r="Q1040" s="98"/>
      <c r="R1040" s="98"/>
      <c r="S1040" s="98"/>
      <c r="T1040" s="98"/>
      <c r="U1040" s="98"/>
      <c r="V1040" s="98"/>
      <c r="W1040" s="98"/>
      <c r="X1040" s="98"/>
      <c r="Y1040" s="98"/>
      <c r="Z1040" s="98"/>
      <c r="AA1040" s="98"/>
      <c r="AB1040" s="98"/>
      <c r="AC1040" s="98"/>
      <c r="AD1040" s="98"/>
      <c r="AE1040" s="98"/>
      <c r="AF1040" s="98"/>
      <c r="AG1040" s="98"/>
      <c r="AH1040" s="98"/>
      <c r="AI1040" s="98"/>
      <c r="AJ1040" s="98"/>
      <c r="AK1040" s="98"/>
      <c r="AL1040" s="98"/>
      <c r="AM1040" s="98"/>
      <c r="AN1040" s="98"/>
      <c r="AO1040" s="471"/>
      <c r="AP1040" s="840">
        <f>[1]Input!$C$236</f>
        <v>0</v>
      </c>
      <c r="AQ1040" s="840"/>
      <c r="AR1040" s="840"/>
      <c r="AS1040" s="840"/>
      <c r="AT1040" s="840"/>
      <c r="AU1040" s="840"/>
      <c r="AV1040" s="840"/>
      <c r="AW1040" s="448"/>
      <c r="AX1040" s="448"/>
      <c r="AY1040" s="448"/>
      <c r="AZ1040" s="448"/>
      <c r="BA1040" s="448"/>
      <c r="BB1040" s="448"/>
      <c r="BC1040" s="448"/>
      <c r="BD1040" s="809" t="str">
        <f>[1]Input!$C$398</f>
        <v>n.a.</v>
      </c>
      <c r="BE1040" s="809"/>
      <c r="BF1040" s="809"/>
      <c r="BG1040" s="809"/>
      <c r="BH1040" s="809"/>
      <c r="BI1040" s="809"/>
      <c r="BJ1040" s="445"/>
      <c r="BK1040" s="445"/>
      <c r="BR1040" s="2"/>
      <c r="BS1040" s="2"/>
      <c r="BT1040" s="2"/>
      <c r="BU1040" s="2"/>
      <c r="BV1040" s="2"/>
      <c r="BW1040" s="2"/>
      <c r="BX1040" s="2"/>
      <c r="BY1040" s="2"/>
      <c r="BZ1040" s="2"/>
      <c r="CA1040" s="2"/>
      <c r="CB1040" s="2"/>
      <c r="CC1040" s="2"/>
      <c r="CD1040" s="2"/>
      <c r="CE1040" s="2"/>
      <c r="CF1040" s="2"/>
      <c r="CG1040" s="2"/>
      <c r="CH1040" s="2"/>
      <c r="CI1040" s="2"/>
      <c r="CJ1040" s="2"/>
      <c r="CK1040" s="2"/>
      <c r="CL1040" s="2"/>
      <c r="CM1040" s="2"/>
      <c r="CN1040" s="2"/>
      <c r="CO1040" s="2"/>
      <c r="CP1040" s="2"/>
      <c r="CQ1040" s="2"/>
      <c r="CR1040" s="2"/>
      <c r="CS1040" s="2"/>
      <c r="CT1040" s="2"/>
      <c r="CU1040" s="2"/>
      <c r="CV1040" s="2"/>
      <c r="CW1040" s="2"/>
      <c r="CX1040" s="2"/>
      <c r="CY1040" s="2"/>
      <c r="CZ1040" s="2"/>
      <c r="DA1040" s="2"/>
      <c r="DB1040" s="2"/>
      <c r="DC1040" s="2"/>
      <c r="DD1040" s="2"/>
      <c r="DE1040" s="2"/>
      <c r="DF1040" s="2"/>
      <c r="DG1040" s="2"/>
      <c r="DH1040" s="2"/>
      <c r="DI1040" s="2"/>
      <c r="DJ1040" s="2"/>
      <c r="DK1040" s="2"/>
      <c r="DL1040" s="2"/>
      <c r="DM1040" s="2"/>
      <c r="DN1040" s="2"/>
      <c r="DO1040" s="2"/>
      <c r="DP1040" s="2"/>
      <c r="DQ1040" s="2"/>
      <c r="DR1040" s="2"/>
      <c r="DS1040" s="2"/>
      <c r="DT1040" s="2"/>
      <c r="DU1040" s="2"/>
      <c r="DV1040" s="2"/>
      <c r="DW1040" s="2"/>
      <c r="DX1040" s="2"/>
      <c r="DY1040" s="2"/>
      <c r="DZ1040" s="2"/>
      <c r="EA1040" s="2"/>
      <c r="EB1040" s="2"/>
      <c r="EC1040" s="2"/>
      <c r="ED1040" s="2"/>
      <c r="EE1040" s="2"/>
      <c r="EF1040" s="2"/>
      <c r="EG1040" s="2"/>
      <c r="EH1040" s="2"/>
      <c r="EI1040" s="2"/>
      <c r="EJ1040" s="2"/>
      <c r="EK1040" s="2"/>
      <c r="EL1040" s="2"/>
      <c r="EM1040" s="2"/>
      <c r="EN1040" s="2"/>
      <c r="EO1040" s="2"/>
      <c r="EP1040" s="2"/>
      <c r="EQ1040" s="2"/>
      <c r="ER1040" s="2"/>
      <c r="ES1040" s="2"/>
      <c r="ET1040" s="2"/>
      <c r="EU1040" s="2"/>
      <c r="EV1040" s="2"/>
      <c r="EW1040" s="2"/>
      <c r="EX1040" s="2"/>
      <c r="EY1040" s="2"/>
      <c r="EZ1040" s="2"/>
      <c r="FA1040" s="2"/>
      <c r="FB1040" s="2"/>
      <c r="FC1040" s="2"/>
      <c r="FD1040" s="2"/>
      <c r="FE1040" s="2"/>
      <c r="FF1040" s="2"/>
      <c r="FG1040" s="2"/>
      <c r="FH1040" s="2"/>
      <c r="FI1040" s="2"/>
      <c r="FJ1040" s="2"/>
      <c r="FK1040" s="2"/>
      <c r="FL1040" s="2"/>
      <c r="FM1040" s="2"/>
      <c r="FN1040" s="2"/>
      <c r="FO1040" s="2"/>
      <c r="FP1040" s="2"/>
      <c r="FQ1040" s="2"/>
      <c r="FR1040" s="2"/>
      <c r="FS1040" s="2"/>
      <c r="FT1040" s="2"/>
      <c r="FU1040" s="2"/>
      <c r="FV1040" s="2"/>
      <c r="FW1040" s="2"/>
      <c r="FX1040" s="2"/>
      <c r="FY1040" s="2"/>
      <c r="FZ1040" s="2"/>
      <c r="GA1040" s="2"/>
      <c r="GB1040" s="2"/>
      <c r="GC1040" s="2"/>
      <c r="GD1040" s="2"/>
      <c r="GE1040" s="2"/>
      <c r="GF1040" s="2"/>
      <c r="GG1040" s="2"/>
      <c r="GH1040" s="2"/>
      <c r="GI1040" s="2"/>
      <c r="GJ1040" s="2"/>
      <c r="GK1040" s="2"/>
      <c r="GL1040" s="2"/>
      <c r="GM1040" s="2"/>
      <c r="GN1040" s="2"/>
      <c r="GO1040" s="2"/>
      <c r="GP1040" s="2"/>
    </row>
    <row r="1041" spans="6:198" s="1" customFormat="1" ht="12.75" customHeight="1">
      <c r="F1041" s="81"/>
      <c r="G1041" s="98"/>
      <c r="H1041" s="98"/>
      <c r="I1041" s="98"/>
      <c r="J1041" s="398"/>
      <c r="K1041" s="398"/>
      <c r="L1041" s="398"/>
      <c r="M1041" s="59"/>
      <c r="N1041" s="398"/>
      <c r="O1041" s="398"/>
      <c r="P1041" s="98"/>
      <c r="Q1041" s="98"/>
      <c r="R1041" s="98"/>
      <c r="S1041" s="98"/>
      <c r="T1041" s="98"/>
      <c r="U1041" s="98"/>
      <c r="V1041" s="98"/>
      <c r="W1041" s="98"/>
      <c r="X1041" s="98"/>
      <c r="Y1041" s="98"/>
      <c r="Z1041" s="98"/>
      <c r="AA1041" s="98"/>
      <c r="AB1041" s="98"/>
      <c r="AC1041" s="98"/>
      <c r="AD1041" s="98"/>
      <c r="AE1041" s="98"/>
      <c r="AF1041" s="98"/>
      <c r="AG1041" s="98"/>
      <c r="AH1041" s="98"/>
      <c r="AI1041" s="98"/>
      <c r="AJ1041" s="98"/>
      <c r="AK1041" s="98"/>
      <c r="AL1041" s="98"/>
      <c r="AM1041" s="98"/>
      <c r="AN1041" s="98"/>
      <c r="AO1041" s="98"/>
      <c r="AP1041" s="396"/>
      <c r="AQ1041" s="396"/>
      <c r="AR1041" s="396"/>
      <c r="AS1041" s="396"/>
      <c r="AT1041" s="396"/>
      <c r="AU1041" s="396"/>
      <c r="AV1041" s="396"/>
      <c r="AW1041" s="396"/>
      <c r="AX1041" s="396"/>
      <c r="AY1041" s="396"/>
      <c r="AZ1041" s="396"/>
      <c r="BA1041" s="396"/>
      <c r="BB1041" s="396"/>
      <c r="BC1041" s="258"/>
      <c r="BD1041" s="396"/>
      <c r="BE1041" s="396"/>
      <c r="BF1041" s="396"/>
      <c r="BG1041" s="396"/>
      <c r="BH1041" s="396"/>
      <c r="BI1041" s="396"/>
      <c r="BJ1041" s="396"/>
      <c r="BK1041" s="396"/>
      <c r="BR1041" s="2"/>
      <c r="BS1041" s="2"/>
      <c r="BT1041" s="2"/>
      <c r="BU1041" s="2"/>
      <c r="BV1041" s="2"/>
      <c r="BW1041" s="2"/>
      <c r="BX1041" s="2"/>
      <c r="BY1041" s="2"/>
      <c r="BZ1041" s="2"/>
      <c r="CA1041" s="2"/>
      <c r="CB1041" s="2"/>
      <c r="CC1041" s="2"/>
      <c r="CD1041" s="2"/>
      <c r="CE1041" s="2"/>
      <c r="CF1041" s="2"/>
      <c r="CG1041" s="2"/>
      <c r="CH1041" s="2"/>
      <c r="CI1041" s="2"/>
      <c r="CJ1041" s="2"/>
      <c r="CK1041" s="2"/>
      <c r="CL1041" s="2"/>
      <c r="CM1041" s="2"/>
      <c r="CN1041" s="2"/>
      <c r="CO1041" s="2"/>
      <c r="CP1041" s="2"/>
      <c r="CQ1041" s="2"/>
      <c r="CR1041" s="2"/>
      <c r="CS1041" s="2"/>
      <c r="CT1041" s="2"/>
      <c r="CU1041" s="2"/>
      <c r="CV1041" s="2"/>
      <c r="CW1041" s="2"/>
      <c r="CX1041" s="2"/>
      <c r="CY1041" s="2"/>
      <c r="CZ1041" s="2"/>
      <c r="DA1041" s="2"/>
      <c r="DB1041" s="2"/>
      <c r="DC1041" s="2"/>
      <c r="DD1041" s="2"/>
      <c r="DE1041" s="2"/>
      <c r="DF1041" s="2"/>
      <c r="DG1041" s="2"/>
      <c r="DH1041" s="2"/>
      <c r="DI1041" s="2"/>
      <c r="DJ1041" s="2"/>
      <c r="DK1041" s="2"/>
      <c r="DL1041" s="2"/>
      <c r="DM1041" s="2"/>
      <c r="DN1041" s="2"/>
      <c r="DO1041" s="2"/>
      <c r="DP1041" s="2"/>
      <c r="DQ1041" s="2"/>
      <c r="DR1041" s="2"/>
      <c r="DS1041" s="2"/>
      <c r="DT1041" s="2"/>
      <c r="DU1041" s="2"/>
      <c r="DV1041" s="2"/>
      <c r="DW1041" s="2"/>
      <c r="DX1041" s="2"/>
      <c r="DY1041" s="2"/>
      <c r="DZ1041" s="2"/>
      <c r="EA1041" s="2"/>
      <c r="EB1041" s="2"/>
      <c r="EC1041" s="2"/>
      <c r="ED1041" s="2"/>
      <c r="EE1041" s="2"/>
      <c r="EF1041" s="2"/>
      <c r="EG1041" s="2"/>
      <c r="EH1041" s="2"/>
      <c r="EI1041" s="2"/>
      <c r="EJ1041" s="2"/>
      <c r="EK1041" s="2"/>
      <c r="EL1041" s="2"/>
      <c r="EM1041" s="2"/>
      <c r="EN1041" s="2"/>
      <c r="EO1041" s="2"/>
      <c r="EP1041" s="2"/>
      <c r="EQ1041" s="2"/>
      <c r="ER1041" s="2"/>
      <c r="ES1041" s="2"/>
      <c r="ET1041" s="2"/>
      <c r="EU1041" s="2"/>
      <c r="EV1041" s="2"/>
      <c r="EW1041" s="2"/>
      <c r="EX1041" s="2"/>
      <c r="EY1041" s="2"/>
      <c r="EZ1041" s="2"/>
      <c r="FA1041" s="2"/>
      <c r="FB1041" s="2"/>
      <c r="FC1041" s="2"/>
      <c r="FD1041" s="2"/>
      <c r="FE1041" s="2"/>
      <c r="FF1041" s="2"/>
      <c r="FG1041" s="2"/>
      <c r="FH1041" s="2"/>
      <c r="FI1041" s="2"/>
      <c r="FJ1041" s="2"/>
      <c r="FK1041" s="2"/>
      <c r="FL1041" s="2"/>
      <c r="FM1041" s="2"/>
      <c r="FN1041" s="2"/>
      <c r="FO1041" s="2"/>
      <c r="FP1041" s="2"/>
      <c r="FQ1041" s="2"/>
      <c r="FR1041" s="2"/>
      <c r="FS1041" s="2"/>
      <c r="FT1041" s="2"/>
      <c r="FU1041" s="2"/>
      <c r="FV1041" s="2"/>
      <c r="FW1041" s="2"/>
      <c r="FX1041" s="2"/>
      <c r="FY1041" s="2"/>
      <c r="FZ1041" s="2"/>
      <c r="GA1041" s="2"/>
      <c r="GB1041" s="2"/>
      <c r="GC1041" s="2"/>
      <c r="GD1041" s="2"/>
      <c r="GE1041" s="2"/>
      <c r="GF1041" s="2"/>
      <c r="GG1041" s="2"/>
      <c r="GH1041" s="2"/>
      <c r="GI1041" s="2"/>
      <c r="GJ1041" s="2"/>
      <c r="GK1041" s="2"/>
      <c r="GL1041" s="2"/>
      <c r="GM1041" s="2"/>
      <c r="GN1041" s="2"/>
      <c r="GO1041" s="2"/>
      <c r="GP1041" s="2"/>
    </row>
    <row r="1042" spans="6:198" s="1" customFormat="1" ht="12.75" customHeight="1">
      <c r="F1042" s="81"/>
      <c r="G1042" s="98"/>
      <c r="H1042" s="98"/>
      <c r="I1042" s="98"/>
      <c r="J1042" s="398"/>
      <c r="K1042" s="9"/>
      <c r="L1042" s="9"/>
      <c r="M1042" s="9"/>
      <c r="N1042" s="841" t="s">
        <v>278</v>
      </c>
      <c r="O1042" s="841"/>
      <c r="P1042" s="841"/>
      <c r="Q1042" s="841"/>
      <c r="R1042" s="841"/>
      <c r="S1042" s="841"/>
      <c r="T1042" s="841"/>
      <c r="U1042" s="841"/>
      <c r="V1042" s="841"/>
      <c r="W1042" s="841"/>
      <c r="X1042" s="841"/>
      <c r="Y1042" s="12"/>
      <c r="Z1042" s="12"/>
      <c r="AA1042" s="12"/>
      <c r="AB1042" s="12"/>
      <c r="AC1042" s="12"/>
      <c r="AD1042" s="12"/>
      <c r="AE1042" s="12"/>
      <c r="AF1042" s="98"/>
      <c r="AG1042" s="98"/>
      <c r="AH1042" s="98"/>
      <c r="AI1042" s="98"/>
      <c r="AJ1042" s="98"/>
      <c r="AK1042" s="98"/>
      <c r="AL1042" s="98"/>
      <c r="AM1042" s="98"/>
      <c r="AN1042" s="98"/>
      <c r="AO1042" s="98"/>
      <c r="AP1042" s="837">
        <f>SUM(AP1013:AV1034)</f>
        <v>0</v>
      </c>
      <c r="AQ1042" s="837"/>
      <c r="AR1042" s="837"/>
      <c r="AS1042" s="837"/>
      <c r="AT1042" s="837"/>
      <c r="AU1042" s="837"/>
      <c r="AV1042" s="837"/>
      <c r="AW1042" s="396"/>
      <c r="AX1042" s="396"/>
      <c r="AY1042" s="396"/>
      <c r="AZ1042" s="396"/>
      <c r="BA1042" s="396"/>
      <c r="BB1042" s="396"/>
      <c r="BC1042" s="837" t="str">
        <f>IF(BD1011="n.a.","n.a.",SUM(BC1013:BI1034))</f>
        <v>n.a.</v>
      </c>
      <c r="BD1042" s="837"/>
      <c r="BE1042" s="837"/>
      <c r="BF1042" s="837"/>
      <c r="BG1042" s="837"/>
      <c r="BH1042" s="837"/>
      <c r="BI1042" s="837"/>
      <c r="BJ1042" s="396"/>
      <c r="BK1042" s="396"/>
      <c r="BR1042" s="2"/>
      <c r="BS1042" s="2"/>
      <c r="BT1042" s="2"/>
      <c r="BU1042" s="2"/>
      <c r="BV1042" s="2"/>
      <c r="BW1042" s="2"/>
      <c r="BX1042" s="2"/>
      <c r="BY1042" s="2"/>
      <c r="BZ1042" s="2"/>
      <c r="CA1042" s="2"/>
      <c r="CB1042" s="2"/>
      <c r="CC1042" s="2"/>
      <c r="CD1042" s="2"/>
      <c r="CE1042" s="2"/>
      <c r="CF1042" s="2"/>
      <c r="CG1042" s="2"/>
      <c r="CH1042" s="2"/>
      <c r="CI1042" s="2"/>
      <c r="CJ1042" s="2"/>
      <c r="CK1042" s="2"/>
      <c r="CL1042" s="2"/>
      <c r="CM1042" s="2"/>
      <c r="CN1042" s="2"/>
      <c r="CO1042" s="2"/>
      <c r="CP1042" s="2"/>
      <c r="CQ1042" s="2"/>
      <c r="CR1042" s="2"/>
      <c r="CS1042" s="2"/>
      <c r="CT1042" s="2"/>
      <c r="CU1042" s="2"/>
      <c r="CV1042" s="2"/>
      <c r="CW1042" s="2"/>
      <c r="CX1042" s="2"/>
      <c r="CY1042" s="2"/>
      <c r="CZ1042" s="2"/>
      <c r="DA1042" s="2"/>
      <c r="DB1042" s="2"/>
      <c r="DC1042" s="2"/>
      <c r="DD1042" s="2"/>
      <c r="DE1042" s="2"/>
      <c r="DF1042" s="2"/>
      <c r="DG1042" s="2"/>
      <c r="DH1042" s="2"/>
      <c r="DI1042" s="2"/>
      <c r="DJ1042" s="2"/>
      <c r="DK1042" s="2"/>
      <c r="DL1042" s="2"/>
      <c r="DM1042" s="2"/>
      <c r="DN1042" s="2"/>
      <c r="DO1042" s="2"/>
      <c r="DP1042" s="2"/>
      <c r="DQ1042" s="2"/>
      <c r="DR1042" s="2"/>
      <c r="DS1042" s="2"/>
      <c r="DT1042" s="2"/>
      <c r="DU1042" s="2"/>
      <c r="DV1042" s="2"/>
      <c r="DW1042" s="2"/>
      <c r="DX1042" s="2"/>
      <c r="DY1042" s="2"/>
      <c r="DZ1042" s="2"/>
      <c r="EA1042" s="2"/>
      <c r="EB1042" s="2"/>
      <c r="EC1042" s="2"/>
      <c r="ED1042" s="2"/>
      <c r="EE1042" s="2"/>
      <c r="EF1042" s="2"/>
      <c r="EG1042" s="2"/>
      <c r="EH1042" s="2"/>
      <c r="EI1042" s="2"/>
      <c r="EJ1042" s="2"/>
      <c r="EK1042" s="2"/>
      <c r="EL1042" s="2"/>
      <c r="EM1042" s="2"/>
      <c r="EN1042" s="2"/>
      <c r="EO1042" s="2"/>
      <c r="EP1042" s="2"/>
      <c r="EQ1042" s="2"/>
      <c r="ER1042" s="2"/>
      <c r="ES1042" s="2"/>
      <c r="ET1042" s="2"/>
      <c r="EU1042" s="2"/>
      <c r="EV1042" s="2"/>
      <c r="EW1042" s="2"/>
      <c r="EX1042" s="2"/>
      <c r="EY1042" s="2"/>
      <c r="EZ1042" s="2"/>
      <c r="FA1042" s="2"/>
      <c r="FB1042" s="2"/>
      <c r="FC1042" s="2"/>
      <c r="FD1042" s="2"/>
      <c r="FE1042" s="2"/>
      <c r="FF1042" s="2"/>
      <c r="FG1042" s="2"/>
      <c r="FH1042" s="2"/>
      <c r="FI1042" s="2"/>
      <c r="FJ1042" s="2"/>
      <c r="FK1042" s="2"/>
      <c r="FL1042" s="2"/>
      <c r="FM1042" s="2"/>
      <c r="FN1042" s="2"/>
      <c r="FO1042" s="2"/>
      <c r="FP1042" s="2"/>
      <c r="FQ1042" s="2"/>
      <c r="FR1042" s="2"/>
      <c r="FS1042" s="2"/>
      <c r="FT1042" s="2"/>
      <c r="FU1042" s="2"/>
      <c r="FV1042" s="2"/>
      <c r="FW1042" s="2"/>
      <c r="FX1042" s="2"/>
      <c r="FY1042" s="2"/>
      <c r="FZ1042" s="2"/>
      <c r="GA1042" s="2"/>
      <c r="GB1042" s="2"/>
      <c r="GC1042" s="2"/>
      <c r="GD1042" s="2"/>
      <c r="GE1042" s="2"/>
      <c r="GF1042" s="2"/>
      <c r="GG1042" s="2"/>
      <c r="GH1042" s="2"/>
      <c r="GI1042" s="2"/>
      <c r="GJ1042" s="2"/>
      <c r="GK1042" s="2"/>
      <c r="GL1042" s="2"/>
      <c r="GM1042" s="2"/>
      <c r="GN1042" s="2"/>
      <c r="GO1042" s="2"/>
      <c r="GP1042" s="2"/>
    </row>
    <row r="1043" spans="6:198" s="1" customFormat="1" ht="12.75" customHeight="1">
      <c r="F1043" s="81"/>
      <c r="G1043" s="98"/>
      <c r="H1043" s="98"/>
      <c r="I1043" s="98"/>
      <c r="J1043" s="398"/>
      <c r="K1043" s="9"/>
      <c r="L1043" s="9"/>
      <c r="M1043" s="9"/>
      <c r="N1043" s="9"/>
      <c r="O1043" s="9"/>
      <c r="P1043" s="9"/>
      <c r="Q1043" s="9"/>
      <c r="R1043" s="12"/>
      <c r="S1043" s="12"/>
      <c r="T1043" s="12"/>
      <c r="U1043" s="12"/>
      <c r="V1043" s="12"/>
      <c r="W1043" s="12"/>
      <c r="X1043" s="12"/>
      <c r="Y1043" s="12"/>
      <c r="Z1043" s="12"/>
      <c r="AA1043" s="12"/>
      <c r="AB1043" s="12"/>
      <c r="AC1043" s="12"/>
      <c r="AD1043" s="12"/>
      <c r="AE1043" s="12"/>
      <c r="AF1043" s="98"/>
      <c r="AG1043" s="98"/>
      <c r="AH1043" s="98"/>
      <c r="AI1043" s="98"/>
      <c r="AJ1043" s="98"/>
      <c r="AK1043" s="98"/>
      <c r="AL1043" s="98"/>
      <c r="AM1043" s="98"/>
      <c r="AN1043" s="98"/>
      <c r="AO1043" s="98"/>
      <c r="AP1043" s="396"/>
      <c r="AQ1043" s="396"/>
      <c r="AR1043" s="396"/>
      <c r="AS1043" s="396"/>
      <c r="AT1043" s="396"/>
      <c r="AU1043" s="396"/>
      <c r="AV1043" s="396"/>
      <c r="AW1043" s="396"/>
      <c r="AX1043" s="396"/>
      <c r="AY1043" s="396"/>
      <c r="AZ1043" s="396"/>
      <c r="BA1043" s="396"/>
      <c r="BB1043" s="396"/>
      <c r="BC1043" s="258"/>
      <c r="BD1043" s="396"/>
      <c r="BE1043" s="396"/>
      <c r="BF1043" s="396"/>
      <c r="BG1043" s="396"/>
      <c r="BH1043" s="396"/>
      <c r="BI1043" s="396"/>
      <c r="BJ1043" s="396"/>
      <c r="BK1043" s="396"/>
      <c r="BR1043" s="2"/>
      <c r="BS1043" s="2"/>
      <c r="BT1043" s="2"/>
      <c r="BU1043" s="2"/>
      <c r="BV1043" s="2"/>
      <c r="BW1043" s="2"/>
      <c r="BX1043" s="2"/>
      <c r="BY1043" s="2"/>
      <c r="BZ1043" s="2"/>
      <c r="CA1043" s="2"/>
      <c r="CB1043" s="2"/>
      <c r="CC1043" s="2"/>
      <c r="CD1043" s="2"/>
      <c r="CE1043" s="2"/>
      <c r="CF1043" s="2"/>
      <c r="CG1043" s="2"/>
      <c r="CH1043" s="2"/>
      <c r="CI1043" s="2"/>
      <c r="CJ1043" s="2"/>
      <c r="CK1043" s="2"/>
      <c r="CL1043" s="2"/>
      <c r="CM1043" s="2"/>
      <c r="CN1043" s="2"/>
      <c r="CO1043" s="2"/>
      <c r="CP1043" s="2"/>
      <c r="CQ1043" s="2"/>
      <c r="CR1043" s="2"/>
      <c r="CS1043" s="2"/>
      <c r="CT1043" s="2"/>
      <c r="CU1043" s="2"/>
      <c r="CV1043" s="2"/>
      <c r="CW1043" s="2"/>
      <c r="CX1043" s="2"/>
      <c r="CY1043" s="2"/>
      <c r="CZ1043" s="2"/>
      <c r="DA1043" s="2"/>
      <c r="DB1043" s="2"/>
      <c r="DC1043" s="2"/>
      <c r="DD1043" s="2"/>
      <c r="DE1043" s="2"/>
      <c r="DF1043" s="2"/>
      <c r="DG1043" s="2"/>
      <c r="DH1043" s="2"/>
      <c r="DI1043" s="2"/>
      <c r="DJ1043" s="2"/>
      <c r="DK1043" s="2"/>
      <c r="DL1043" s="2"/>
      <c r="DM1043" s="2"/>
      <c r="DN1043" s="2"/>
      <c r="DO1043" s="2"/>
      <c r="DP1043" s="2"/>
      <c r="DQ1043" s="2"/>
      <c r="DR1043" s="2"/>
      <c r="DS1043" s="2"/>
      <c r="DT1043" s="2"/>
      <c r="DU1043" s="2"/>
      <c r="DV1043" s="2"/>
      <c r="DW1043" s="2"/>
      <c r="DX1043" s="2"/>
      <c r="DY1043" s="2"/>
      <c r="DZ1043" s="2"/>
      <c r="EA1043" s="2"/>
      <c r="EB1043" s="2"/>
      <c r="EC1043" s="2"/>
      <c r="ED1043" s="2"/>
      <c r="EE1043" s="2"/>
      <c r="EF1043" s="2"/>
      <c r="EG1043" s="2"/>
      <c r="EH1043" s="2"/>
      <c r="EI1043" s="2"/>
      <c r="EJ1043" s="2"/>
      <c r="EK1043" s="2"/>
      <c r="EL1043" s="2"/>
      <c r="EM1043" s="2"/>
      <c r="EN1043" s="2"/>
      <c r="EO1043" s="2"/>
      <c r="EP1043" s="2"/>
      <c r="EQ1043" s="2"/>
      <c r="ER1043" s="2"/>
      <c r="ES1043" s="2"/>
      <c r="ET1043" s="2"/>
      <c r="EU1043" s="2"/>
      <c r="EV1043" s="2"/>
      <c r="EW1043" s="2"/>
      <c r="EX1043" s="2"/>
      <c r="EY1043" s="2"/>
      <c r="EZ1043" s="2"/>
      <c r="FA1043" s="2"/>
      <c r="FB1043" s="2"/>
      <c r="FC1043" s="2"/>
      <c r="FD1043" s="2"/>
      <c r="FE1043" s="2"/>
      <c r="FF1043" s="2"/>
      <c r="FG1043" s="2"/>
      <c r="FH1043" s="2"/>
      <c r="FI1043" s="2"/>
      <c r="FJ1043" s="2"/>
      <c r="FK1043" s="2"/>
      <c r="FL1043" s="2"/>
      <c r="FM1043" s="2"/>
      <c r="FN1043" s="2"/>
      <c r="FO1043" s="2"/>
      <c r="FP1043" s="2"/>
      <c r="FQ1043" s="2"/>
      <c r="FR1043" s="2"/>
      <c r="FS1043" s="2"/>
      <c r="FT1043" s="2"/>
      <c r="FU1043" s="2"/>
      <c r="FV1043" s="2"/>
      <c r="FW1043" s="2"/>
      <c r="FX1043" s="2"/>
      <c r="FY1043" s="2"/>
      <c r="FZ1043" s="2"/>
      <c r="GA1043" s="2"/>
      <c r="GB1043" s="2"/>
      <c r="GC1043" s="2"/>
      <c r="GD1043" s="2"/>
      <c r="GE1043" s="2"/>
      <c r="GF1043" s="2"/>
      <c r="GG1043" s="2"/>
      <c r="GH1043" s="2"/>
      <c r="GI1043" s="2"/>
      <c r="GJ1043" s="2"/>
      <c r="GK1043" s="2"/>
      <c r="GL1043" s="2"/>
      <c r="GM1043" s="2"/>
      <c r="GN1043" s="2"/>
      <c r="GO1043" s="2"/>
      <c r="GP1043" s="2"/>
    </row>
    <row r="1044" spans="6:198" s="1" customFormat="1" ht="13.5" customHeight="1" thickBot="1">
      <c r="F1044" s="192"/>
      <c r="G1044" s="193"/>
      <c r="H1044" s="193"/>
      <c r="I1044" s="193"/>
      <c r="J1044" s="472"/>
      <c r="K1044" s="472"/>
      <c r="L1044" s="473"/>
      <c r="M1044" s="472"/>
      <c r="N1044" s="472"/>
      <c r="O1044" s="472"/>
      <c r="P1044" s="472"/>
      <c r="Q1044" s="472"/>
      <c r="R1044" s="193"/>
      <c r="S1044" s="193"/>
      <c r="T1044" s="193"/>
      <c r="U1044" s="193"/>
      <c r="V1044" s="193"/>
      <c r="W1044" s="193"/>
      <c r="X1044" s="193"/>
      <c r="Y1044" s="193"/>
      <c r="Z1044" s="193"/>
      <c r="AA1044" s="193"/>
      <c r="AB1044" s="193"/>
      <c r="AC1044" s="193"/>
      <c r="AD1044" s="193"/>
      <c r="AE1044" s="193"/>
      <c r="AF1044" s="193"/>
      <c r="AG1044" s="193"/>
      <c r="AH1044" s="193"/>
      <c r="AI1044" s="193"/>
      <c r="AJ1044" s="193"/>
      <c r="AK1044" s="193"/>
      <c r="AL1044" s="193"/>
      <c r="AM1044" s="193"/>
      <c r="AN1044" s="193"/>
      <c r="AO1044" s="193"/>
      <c r="AP1044" s="193"/>
      <c r="AQ1044" s="193"/>
      <c r="AR1044" s="193"/>
      <c r="AS1044" s="193"/>
      <c r="AT1044" s="193"/>
      <c r="AU1044" s="193"/>
      <c r="AV1044" s="193"/>
      <c r="AW1044" s="193"/>
      <c r="AX1044" s="193"/>
      <c r="AY1044" s="193"/>
      <c r="AZ1044" s="193"/>
      <c r="BA1044" s="193"/>
      <c r="BB1044" s="193"/>
      <c r="BC1044" s="193"/>
      <c r="BD1044" s="193"/>
      <c r="BE1044" s="193"/>
      <c r="BF1044" s="193"/>
      <c r="BG1044" s="193"/>
      <c r="BH1044" s="193"/>
      <c r="BI1044" s="193"/>
      <c r="BJ1044" s="193"/>
      <c r="BK1044" s="192"/>
      <c r="BR1044" s="2"/>
      <c r="BS1044" s="2"/>
      <c r="BT1044" s="2"/>
      <c r="BU1044" s="2"/>
      <c r="BV1044" s="2"/>
      <c r="BW1044" s="2"/>
      <c r="BX1044" s="2"/>
      <c r="BY1044" s="2"/>
      <c r="BZ1044" s="2"/>
      <c r="CA1044" s="2"/>
      <c r="CB1044" s="2"/>
      <c r="CC1044" s="2"/>
      <c r="CD1044" s="2"/>
      <c r="CE1044" s="2"/>
      <c r="CF1044" s="2"/>
      <c r="CG1044" s="2"/>
      <c r="CH1044" s="2"/>
      <c r="CI1044" s="2"/>
      <c r="CJ1044" s="2"/>
      <c r="CK1044" s="2"/>
      <c r="CL1044" s="2"/>
      <c r="CM1044" s="2"/>
      <c r="CN1044" s="2"/>
      <c r="CO1044" s="2"/>
      <c r="CP1044" s="2"/>
      <c r="CQ1044" s="2"/>
      <c r="CR1044" s="2"/>
      <c r="CS1044" s="2"/>
      <c r="CT1044" s="2"/>
      <c r="CU1044" s="2"/>
      <c r="CV1044" s="2"/>
      <c r="CW1044" s="2"/>
      <c r="CX1044" s="2"/>
      <c r="CY1044" s="2"/>
      <c r="CZ1044" s="2"/>
      <c r="DA1044" s="2"/>
      <c r="DB1044" s="2"/>
      <c r="DC1044" s="2"/>
      <c r="DD1044" s="2"/>
      <c r="DE1044" s="2"/>
      <c r="DF1044" s="2"/>
      <c r="DG1044" s="2"/>
      <c r="DH1044" s="2"/>
      <c r="DI1044" s="2"/>
      <c r="DJ1044" s="2"/>
      <c r="DK1044" s="2"/>
      <c r="DL1044" s="2"/>
      <c r="DM1044" s="2"/>
      <c r="DN1044" s="2"/>
      <c r="DO1044" s="2"/>
      <c r="DP1044" s="2"/>
      <c r="DQ1044" s="2"/>
      <c r="DR1044" s="2"/>
      <c r="DS1044" s="2"/>
      <c r="DT1044" s="2"/>
      <c r="DU1044" s="2"/>
      <c r="DV1044" s="2"/>
      <c r="DW1044" s="2"/>
      <c r="DX1044" s="2"/>
      <c r="DY1044" s="2"/>
      <c r="DZ1044" s="2"/>
      <c r="EA1044" s="2"/>
      <c r="EB1044" s="2"/>
      <c r="EC1044" s="2"/>
      <c r="ED1044" s="2"/>
      <c r="EE1044" s="2"/>
      <c r="EF1044" s="2"/>
      <c r="EG1044" s="2"/>
      <c r="EH1044" s="2"/>
      <c r="EI1044" s="2"/>
      <c r="EJ1044" s="2"/>
      <c r="EK1044" s="2"/>
      <c r="EL1044" s="2"/>
      <c r="EM1044" s="2"/>
      <c r="EN1044" s="2"/>
      <c r="EO1044" s="2"/>
      <c r="EP1044" s="2"/>
      <c r="EQ1044" s="2"/>
      <c r="ER1044" s="2"/>
      <c r="ES1044" s="2"/>
      <c r="ET1044" s="2"/>
      <c r="EU1044" s="2"/>
      <c r="EV1044" s="2"/>
      <c r="EW1044" s="2"/>
      <c r="EX1044" s="2"/>
      <c r="EY1044" s="2"/>
      <c r="EZ1044" s="2"/>
      <c r="FA1044" s="2"/>
      <c r="FB1044" s="2"/>
      <c r="FC1044" s="2"/>
      <c r="FD1044" s="2"/>
      <c r="FE1044" s="2"/>
      <c r="FF1044" s="2"/>
      <c r="FG1044" s="2"/>
      <c r="FH1044" s="2"/>
      <c r="FI1044" s="2"/>
      <c r="FJ1044" s="2"/>
      <c r="FK1044" s="2"/>
      <c r="FL1044" s="2"/>
      <c r="FM1044" s="2"/>
      <c r="FN1044" s="2"/>
      <c r="FO1044" s="2"/>
      <c r="FP1044" s="2"/>
      <c r="FQ1044" s="2"/>
      <c r="FR1044" s="2"/>
      <c r="FS1044" s="2"/>
      <c r="FT1044" s="2"/>
      <c r="FU1044" s="2"/>
      <c r="FV1044" s="2"/>
      <c r="FW1044" s="2"/>
      <c r="FX1044" s="2"/>
      <c r="FY1044" s="2"/>
      <c r="FZ1044" s="2"/>
      <c r="GA1044" s="2"/>
      <c r="GB1044" s="2"/>
      <c r="GC1044" s="2"/>
      <c r="GD1044" s="2"/>
      <c r="GE1044" s="2"/>
      <c r="GF1044" s="2"/>
      <c r="GG1044" s="2"/>
      <c r="GH1044" s="2"/>
      <c r="GI1044" s="2"/>
      <c r="GJ1044" s="2"/>
      <c r="GK1044" s="2"/>
      <c r="GL1044" s="2"/>
      <c r="GM1044" s="2"/>
      <c r="GN1044" s="2"/>
      <c r="GO1044" s="2"/>
      <c r="GP1044" s="2"/>
    </row>
    <row r="1045" spans="6:198" s="1" customFormat="1" ht="18" customHeight="1">
      <c r="F1045" s="550" t="str">
        <f>[2]Setup!$B$5</f>
        <v>Precise Mortgage Funding 2018-2B plc</v>
      </c>
      <c r="G1045" s="550"/>
      <c r="H1045" s="550"/>
      <c r="I1045" s="550"/>
      <c r="J1045" s="550"/>
      <c r="K1045" s="550"/>
      <c r="L1045" s="550"/>
      <c r="M1045" s="550"/>
      <c r="N1045" s="550"/>
      <c r="O1045" s="550"/>
      <c r="P1045" s="550"/>
      <c r="Q1045" s="550"/>
      <c r="R1045" s="550"/>
      <c r="S1045" s="550"/>
      <c r="T1045" s="550"/>
      <c r="U1045" s="550"/>
      <c r="V1045" s="550"/>
      <c r="W1045" s="550"/>
      <c r="X1045" s="550"/>
      <c r="Y1045" s="550"/>
      <c r="Z1045" s="550"/>
      <c r="AA1045" s="550"/>
      <c r="AB1045" s="550"/>
      <c r="AC1045" s="550"/>
      <c r="AD1045" s="550"/>
      <c r="AE1045" s="550"/>
      <c r="AF1045" s="550"/>
      <c r="AG1045" s="550"/>
      <c r="AH1045" s="550"/>
      <c r="AI1045" s="550"/>
      <c r="AJ1045" s="550"/>
      <c r="AK1045" s="550"/>
      <c r="AL1045" s="550"/>
      <c r="AM1045" s="550"/>
      <c r="AN1045" s="550"/>
      <c r="AO1045" s="550"/>
      <c r="AP1045" s="550"/>
      <c r="AQ1045" s="550"/>
      <c r="AR1045" s="550"/>
      <c r="AS1045" s="550"/>
      <c r="AT1045" s="550"/>
      <c r="AU1045" s="550"/>
      <c r="AV1045" s="550"/>
      <c r="AW1045" s="550"/>
      <c r="AX1045" s="550"/>
      <c r="AY1045" s="550"/>
      <c r="AZ1045" s="550"/>
      <c r="BA1045" s="550"/>
      <c r="BB1045" s="550"/>
      <c r="BC1045" s="550"/>
      <c r="BD1045" s="550"/>
      <c r="BE1045" s="550"/>
      <c r="BF1045" s="550"/>
      <c r="BG1045" s="550"/>
      <c r="BH1045" s="550"/>
      <c r="BI1045" s="550"/>
      <c r="BJ1045" s="550"/>
      <c r="BK1045" s="550"/>
      <c r="BR1045" s="2"/>
      <c r="BS1045" s="2"/>
      <c r="BT1045" s="2"/>
      <c r="BU1045" s="2"/>
      <c r="BV1045" s="2"/>
      <c r="BW1045" s="2"/>
      <c r="BX1045" s="2"/>
      <c r="BY1045" s="2"/>
      <c r="BZ1045" s="2"/>
      <c r="CA1045" s="2"/>
      <c r="CB1045" s="2"/>
      <c r="CC1045" s="2"/>
      <c r="CD1045" s="2"/>
      <c r="CE1045" s="2"/>
      <c r="CF1045" s="2"/>
      <c r="CG1045" s="2"/>
      <c r="CH1045" s="2"/>
      <c r="CI1045" s="2"/>
      <c r="CJ1045" s="2"/>
      <c r="CK1045" s="2"/>
      <c r="CL1045" s="2"/>
      <c r="CM1045" s="2"/>
      <c r="CN1045" s="2"/>
      <c r="CO1045" s="2"/>
      <c r="CP1045" s="2"/>
      <c r="CQ1045" s="2"/>
      <c r="CR1045" s="2"/>
      <c r="CS1045" s="2"/>
      <c r="CT1045" s="2"/>
      <c r="CU1045" s="2"/>
      <c r="CV1045" s="2"/>
      <c r="CW1045" s="2"/>
      <c r="CX1045" s="2"/>
      <c r="CY1045" s="2"/>
      <c r="CZ1045" s="2"/>
      <c r="DA1045" s="2"/>
      <c r="DB1045" s="2"/>
      <c r="DC1045" s="2"/>
      <c r="DD1045" s="2"/>
      <c r="DE1045" s="2"/>
      <c r="DF1045" s="2"/>
      <c r="DG1045" s="2"/>
      <c r="DH1045" s="2"/>
      <c r="DI1045" s="2"/>
      <c r="DJ1045" s="2"/>
      <c r="DK1045" s="2"/>
      <c r="DL1045" s="2"/>
      <c r="DM1045" s="2"/>
      <c r="DN1045" s="2"/>
      <c r="DO1045" s="2"/>
      <c r="DP1045" s="2"/>
      <c r="DQ1045" s="2"/>
      <c r="DR1045" s="2"/>
      <c r="DS1045" s="2"/>
      <c r="DT1045" s="2"/>
      <c r="DU1045" s="2"/>
      <c r="DV1045" s="2"/>
      <c r="DW1045" s="2"/>
      <c r="DX1045" s="2"/>
      <c r="DY1045" s="2"/>
      <c r="DZ1045" s="2"/>
      <c r="EA1045" s="2"/>
      <c r="EB1045" s="2"/>
      <c r="EC1045" s="2"/>
      <c r="ED1045" s="2"/>
      <c r="EE1045" s="2"/>
      <c r="EF1045" s="2"/>
      <c r="EG1045" s="2"/>
      <c r="EH1045" s="2"/>
      <c r="EI1045" s="2"/>
      <c r="EJ1045" s="2"/>
      <c r="EK1045" s="2"/>
      <c r="EL1045" s="2"/>
      <c r="EM1045" s="2"/>
      <c r="EN1045" s="2"/>
      <c r="EO1045" s="2"/>
      <c r="EP1045" s="2"/>
      <c r="EQ1045" s="2"/>
      <c r="ER1045" s="2"/>
      <c r="ES1045" s="2"/>
      <c r="ET1045" s="2"/>
      <c r="EU1045" s="2"/>
      <c r="EV1045" s="2"/>
      <c r="EW1045" s="2"/>
      <c r="EX1045" s="2"/>
      <c r="EY1045" s="2"/>
      <c r="EZ1045" s="2"/>
      <c r="FA1045" s="2"/>
      <c r="FB1045" s="2"/>
      <c r="FC1045" s="2"/>
      <c r="FD1045" s="2"/>
      <c r="FE1045" s="2"/>
      <c r="FF1045" s="2"/>
      <c r="FG1045" s="2"/>
      <c r="FH1045" s="2"/>
      <c r="FI1045" s="2"/>
      <c r="FJ1045" s="2"/>
      <c r="FK1045" s="2"/>
      <c r="FL1045" s="2"/>
      <c r="FM1045" s="2"/>
      <c r="FN1045" s="2"/>
      <c r="FO1045" s="2"/>
      <c r="FP1045" s="2"/>
      <c r="FQ1045" s="2"/>
      <c r="FR1045" s="2"/>
      <c r="FS1045" s="2"/>
      <c r="FT1045" s="2"/>
      <c r="FU1045" s="2"/>
      <c r="FV1045" s="2"/>
      <c r="FW1045" s="2"/>
      <c r="FX1045" s="2"/>
      <c r="FY1045" s="2"/>
      <c r="FZ1045" s="2"/>
      <c r="GA1045" s="2"/>
      <c r="GB1045" s="2"/>
      <c r="GC1045" s="2"/>
      <c r="GD1045" s="2"/>
      <c r="GE1045" s="2"/>
      <c r="GF1045" s="2"/>
      <c r="GG1045" s="2"/>
      <c r="GH1045" s="2"/>
      <c r="GI1045" s="2"/>
      <c r="GJ1045" s="2"/>
      <c r="GK1045" s="2"/>
      <c r="GL1045" s="2"/>
      <c r="GM1045" s="2"/>
      <c r="GN1045" s="2"/>
      <c r="GO1045" s="2"/>
      <c r="GP1045" s="2"/>
    </row>
    <row r="1046" spans="6:198" s="1" customFormat="1" ht="15" customHeight="1">
      <c r="F1046" s="551" t="s">
        <v>1</v>
      </c>
      <c r="G1046" s="551"/>
      <c r="H1046" s="551"/>
      <c r="I1046" s="551"/>
      <c r="J1046" s="551"/>
      <c r="K1046" s="551"/>
      <c r="L1046" s="551"/>
      <c r="M1046" s="551"/>
      <c r="N1046" s="551"/>
      <c r="O1046" s="551"/>
      <c r="P1046" s="551"/>
      <c r="Q1046" s="551"/>
      <c r="R1046" s="551"/>
      <c r="S1046" s="551"/>
      <c r="T1046" s="551"/>
      <c r="U1046" s="551"/>
      <c r="V1046" s="551"/>
      <c r="W1046" s="551"/>
      <c r="X1046" s="551"/>
      <c r="Y1046" s="551"/>
      <c r="Z1046" s="551"/>
      <c r="AA1046" s="551"/>
      <c r="AB1046" s="551"/>
      <c r="AC1046" s="551"/>
      <c r="AD1046" s="551"/>
      <c r="AE1046" s="551"/>
      <c r="AF1046" s="551"/>
      <c r="AG1046" s="551"/>
      <c r="AH1046" s="551"/>
      <c r="AI1046" s="551"/>
      <c r="AJ1046" s="551"/>
      <c r="AK1046" s="551"/>
      <c r="AL1046" s="551"/>
      <c r="AM1046" s="551"/>
      <c r="AN1046" s="551"/>
      <c r="AO1046" s="551"/>
      <c r="AP1046" s="551"/>
      <c r="AQ1046" s="551"/>
      <c r="AR1046" s="551"/>
      <c r="AS1046" s="551"/>
      <c r="AT1046" s="551"/>
      <c r="AU1046" s="551"/>
      <c r="AV1046" s="551"/>
      <c r="AW1046" s="551"/>
      <c r="AX1046" s="551"/>
      <c r="AY1046" s="551"/>
      <c r="AZ1046" s="551"/>
      <c r="BA1046" s="551"/>
      <c r="BB1046" s="551"/>
      <c r="BC1046" s="551"/>
      <c r="BD1046" s="551"/>
      <c r="BE1046" s="551"/>
      <c r="BF1046" s="551"/>
      <c r="BG1046" s="551"/>
      <c r="BH1046" s="551"/>
      <c r="BI1046" s="551"/>
      <c r="BJ1046" s="551"/>
      <c r="BK1046" s="551"/>
      <c r="BR1046" s="2"/>
      <c r="BS1046" s="2"/>
      <c r="BT1046" s="2"/>
      <c r="BU1046" s="2"/>
      <c r="BV1046" s="2"/>
      <c r="BW1046" s="2"/>
      <c r="BX1046" s="2"/>
      <c r="BY1046" s="2"/>
      <c r="BZ1046" s="2"/>
      <c r="CA1046" s="2"/>
      <c r="CB1046" s="2"/>
      <c r="CC1046" s="2"/>
      <c r="CD1046" s="2"/>
      <c r="CE1046" s="2"/>
      <c r="CF1046" s="2"/>
      <c r="CG1046" s="2"/>
      <c r="CH1046" s="2"/>
      <c r="CI1046" s="2"/>
      <c r="CJ1046" s="2"/>
      <c r="CK1046" s="2"/>
      <c r="CL1046" s="2"/>
      <c r="CM1046" s="2"/>
      <c r="CN1046" s="2"/>
      <c r="CO1046" s="2"/>
      <c r="CP1046" s="2"/>
      <c r="CQ1046" s="2"/>
      <c r="CR1046" s="2"/>
      <c r="CS1046" s="2"/>
      <c r="CT1046" s="2"/>
      <c r="CU1046" s="2"/>
      <c r="CV1046" s="2"/>
      <c r="CW1046" s="2"/>
      <c r="CX1046" s="2"/>
      <c r="CY1046" s="2"/>
      <c r="CZ1046" s="2"/>
      <c r="DA1046" s="2"/>
      <c r="DB1046" s="2"/>
      <c r="DC1046" s="2"/>
      <c r="DD1046" s="2"/>
      <c r="DE1046" s="2"/>
      <c r="DF1046" s="2"/>
      <c r="DG1046" s="2"/>
      <c r="DH1046" s="2"/>
      <c r="DI1046" s="2"/>
      <c r="DJ1046" s="2"/>
      <c r="DK1046" s="2"/>
      <c r="DL1046" s="2"/>
      <c r="DM1046" s="2"/>
      <c r="DN1046" s="2"/>
      <c r="DO1046" s="2"/>
      <c r="DP1046" s="2"/>
      <c r="DQ1046" s="2"/>
      <c r="DR1046" s="2"/>
      <c r="DS1046" s="2"/>
      <c r="DT1046" s="2"/>
      <c r="DU1046" s="2"/>
      <c r="DV1046" s="2"/>
      <c r="DW1046" s="2"/>
      <c r="DX1046" s="2"/>
      <c r="DY1046" s="2"/>
      <c r="DZ1046" s="2"/>
      <c r="EA1046" s="2"/>
      <c r="EB1046" s="2"/>
      <c r="EC1046" s="2"/>
      <c r="ED1046" s="2"/>
      <c r="EE1046" s="2"/>
      <c r="EF1046" s="2"/>
      <c r="EG1046" s="2"/>
      <c r="EH1046" s="2"/>
      <c r="EI1046" s="2"/>
      <c r="EJ1046" s="2"/>
      <c r="EK1046" s="2"/>
      <c r="EL1046" s="2"/>
      <c r="EM1046" s="2"/>
      <c r="EN1046" s="2"/>
      <c r="EO1046" s="2"/>
      <c r="EP1046" s="2"/>
      <c r="EQ1046" s="2"/>
      <c r="ER1046" s="2"/>
      <c r="ES1046" s="2"/>
      <c r="ET1046" s="2"/>
      <c r="EU1046" s="2"/>
      <c r="EV1046" s="2"/>
      <c r="EW1046" s="2"/>
      <c r="EX1046" s="2"/>
      <c r="EY1046" s="2"/>
      <c r="EZ1046" s="2"/>
      <c r="FA1046" s="2"/>
      <c r="FB1046" s="2"/>
      <c r="FC1046" s="2"/>
      <c r="FD1046" s="2"/>
      <c r="FE1046" s="2"/>
      <c r="FF1046" s="2"/>
      <c r="FG1046" s="2"/>
      <c r="FH1046" s="2"/>
      <c r="FI1046" s="2"/>
      <c r="FJ1046" s="2"/>
      <c r="FK1046" s="2"/>
      <c r="FL1046" s="2"/>
      <c r="FM1046" s="2"/>
      <c r="FN1046" s="2"/>
      <c r="FO1046" s="2"/>
      <c r="FP1046" s="2"/>
      <c r="FQ1046" s="2"/>
      <c r="FR1046" s="2"/>
      <c r="FS1046" s="2"/>
      <c r="FT1046" s="2"/>
      <c r="FU1046" s="2"/>
      <c r="FV1046" s="2"/>
      <c r="FW1046" s="2"/>
      <c r="FX1046" s="2"/>
      <c r="FY1046" s="2"/>
      <c r="FZ1046" s="2"/>
      <c r="GA1046" s="2"/>
      <c r="GB1046" s="2"/>
      <c r="GC1046" s="2"/>
      <c r="GD1046" s="2"/>
      <c r="GE1046" s="2"/>
      <c r="GF1046" s="2"/>
      <c r="GG1046" s="2"/>
      <c r="GH1046" s="2"/>
      <c r="GI1046" s="2"/>
      <c r="GJ1046" s="2"/>
      <c r="GK1046" s="2"/>
      <c r="GL1046" s="2"/>
      <c r="GM1046" s="2"/>
      <c r="GN1046" s="2"/>
      <c r="GO1046" s="2"/>
      <c r="GP1046" s="2"/>
    </row>
    <row r="1047" spans="6:198" s="1" customFormat="1" ht="15" customHeight="1">
      <c r="F1047" s="551" t="s">
        <v>2</v>
      </c>
      <c r="G1047" s="551"/>
      <c r="H1047" s="551"/>
      <c r="I1047" s="551"/>
      <c r="J1047" s="551"/>
      <c r="K1047" s="551"/>
      <c r="L1047" s="551"/>
      <c r="M1047" s="551"/>
      <c r="N1047" s="551"/>
      <c r="O1047" s="551"/>
      <c r="P1047" s="551"/>
      <c r="Q1047" s="551"/>
      <c r="R1047" s="551"/>
      <c r="S1047" s="551"/>
      <c r="T1047" s="551"/>
      <c r="U1047" s="551"/>
      <c r="V1047" s="551"/>
      <c r="W1047" s="551"/>
      <c r="X1047" s="551"/>
      <c r="Y1047" s="551"/>
      <c r="Z1047" s="551"/>
      <c r="AA1047" s="551"/>
      <c r="AB1047" s="551"/>
      <c r="AC1047" s="551"/>
      <c r="AD1047" s="551"/>
      <c r="AE1047" s="551"/>
      <c r="AF1047" s="551"/>
      <c r="AG1047" s="551"/>
      <c r="AH1047" s="551"/>
      <c r="AI1047" s="551"/>
      <c r="AJ1047" s="551"/>
      <c r="AK1047" s="551"/>
      <c r="AL1047" s="551"/>
      <c r="AM1047" s="551"/>
      <c r="AN1047" s="551"/>
      <c r="AO1047" s="551"/>
      <c r="AP1047" s="551"/>
      <c r="AQ1047" s="551"/>
      <c r="AR1047" s="551"/>
      <c r="AS1047" s="551"/>
      <c r="AT1047" s="551"/>
      <c r="AU1047" s="551"/>
      <c r="AV1047" s="551"/>
      <c r="AW1047" s="551"/>
      <c r="AX1047" s="551"/>
      <c r="AY1047" s="551"/>
      <c r="AZ1047" s="551"/>
      <c r="BA1047" s="551"/>
      <c r="BB1047" s="551"/>
      <c r="BC1047" s="551"/>
      <c r="BD1047" s="551"/>
      <c r="BE1047" s="551"/>
      <c r="BF1047" s="551"/>
      <c r="BG1047" s="551"/>
      <c r="BH1047" s="551"/>
      <c r="BI1047" s="551"/>
      <c r="BJ1047" s="551"/>
      <c r="BK1047" s="551"/>
      <c r="BR1047" s="2"/>
      <c r="BS1047" s="2"/>
      <c r="BT1047" s="2"/>
      <c r="BU1047" s="2"/>
      <c r="BV1047" s="2"/>
      <c r="BW1047" s="2"/>
      <c r="BX1047" s="2"/>
      <c r="BY1047" s="2"/>
      <c r="BZ1047" s="2"/>
      <c r="CA1047" s="2"/>
      <c r="CB1047" s="2"/>
      <c r="CC1047" s="2"/>
      <c r="CD1047" s="2"/>
      <c r="CE1047" s="2"/>
      <c r="CF1047" s="2"/>
      <c r="CG1047" s="2"/>
      <c r="CH1047" s="2"/>
      <c r="CI1047" s="2"/>
      <c r="CJ1047" s="2"/>
      <c r="CK1047" s="2"/>
      <c r="CL1047" s="2"/>
      <c r="CM1047" s="2"/>
      <c r="CN1047" s="2"/>
      <c r="CO1047" s="2"/>
      <c r="CP1047" s="2"/>
      <c r="CQ1047" s="2"/>
      <c r="CR1047" s="2"/>
      <c r="CS1047" s="2"/>
      <c r="CT1047" s="2"/>
      <c r="CU1047" s="2"/>
      <c r="CV1047" s="2"/>
      <c r="CW1047" s="2"/>
      <c r="CX1047" s="2"/>
      <c r="CY1047" s="2"/>
      <c r="CZ1047" s="2"/>
      <c r="DA1047" s="2"/>
      <c r="DB1047" s="2"/>
      <c r="DC1047" s="2"/>
      <c r="DD1047" s="2"/>
      <c r="DE1047" s="2"/>
      <c r="DF1047" s="2"/>
      <c r="DG1047" s="2"/>
      <c r="DH1047" s="2"/>
      <c r="DI1047" s="2"/>
      <c r="DJ1047" s="2"/>
      <c r="DK1047" s="2"/>
      <c r="DL1047" s="2"/>
      <c r="DM1047" s="2"/>
      <c r="DN1047" s="2"/>
      <c r="DO1047" s="2"/>
      <c r="DP1047" s="2"/>
      <c r="DQ1047" s="2"/>
      <c r="DR1047" s="2"/>
      <c r="DS1047" s="2"/>
      <c r="DT1047" s="2"/>
      <c r="DU1047" s="2"/>
      <c r="DV1047" s="2"/>
      <c r="DW1047" s="2"/>
      <c r="DX1047" s="2"/>
      <c r="DY1047" s="2"/>
      <c r="DZ1047" s="2"/>
      <c r="EA1047" s="2"/>
      <c r="EB1047" s="2"/>
      <c r="EC1047" s="2"/>
      <c r="ED1047" s="2"/>
      <c r="EE1047" s="2"/>
      <c r="EF1047" s="2"/>
      <c r="EG1047" s="2"/>
      <c r="EH1047" s="2"/>
      <c r="EI1047" s="2"/>
      <c r="EJ1047" s="2"/>
      <c r="EK1047" s="2"/>
      <c r="EL1047" s="2"/>
      <c r="EM1047" s="2"/>
      <c r="EN1047" s="2"/>
      <c r="EO1047" s="2"/>
      <c r="EP1047" s="2"/>
      <c r="EQ1047" s="2"/>
      <c r="ER1047" s="2"/>
      <c r="ES1047" s="2"/>
      <c r="ET1047" s="2"/>
      <c r="EU1047" s="2"/>
      <c r="EV1047" s="2"/>
      <c r="EW1047" s="2"/>
      <c r="EX1047" s="2"/>
      <c r="EY1047" s="2"/>
      <c r="EZ1047" s="2"/>
      <c r="FA1047" s="2"/>
      <c r="FB1047" s="2"/>
      <c r="FC1047" s="2"/>
      <c r="FD1047" s="2"/>
      <c r="FE1047" s="2"/>
      <c r="FF1047" s="2"/>
      <c r="FG1047" s="2"/>
      <c r="FH1047" s="2"/>
      <c r="FI1047" s="2"/>
      <c r="FJ1047" s="2"/>
      <c r="FK1047" s="2"/>
      <c r="FL1047" s="2"/>
      <c r="FM1047" s="2"/>
      <c r="FN1047" s="2"/>
      <c r="FO1047" s="2"/>
      <c r="FP1047" s="2"/>
      <c r="FQ1047" s="2"/>
      <c r="FR1047" s="2"/>
      <c r="FS1047" s="2"/>
      <c r="FT1047" s="2"/>
      <c r="FU1047" s="2"/>
      <c r="FV1047" s="2"/>
      <c r="FW1047" s="2"/>
      <c r="FX1047" s="2"/>
      <c r="FY1047" s="2"/>
      <c r="FZ1047" s="2"/>
      <c r="GA1047" s="2"/>
      <c r="GB1047" s="2"/>
      <c r="GC1047" s="2"/>
      <c r="GD1047" s="2"/>
      <c r="GE1047" s="2"/>
      <c r="GF1047" s="2"/>
      <c r="GG1047" s="2"/>
      <c r="GH1047" s="2"/>
      <c r="GI1047" s="2"/>
      <c r="GJ1047" s="2"/>
      <c r="GK1047" s="2"/>
      <c r="GL1047" s="2"/>
      <c r="GM1047" s="2"/>
      <c r="GN1047" s="2"/>
      <c r="GO1047" s="2"/>
      <c r="GP1047" s="2"/>
    </row>
    <row r="1048" spans="6:198" s="1" customFormat="1" ht="13.5" customHeight="1" thickBot="1">
      <c r="F1048" s="552">
        <f>[1]Input!$C$112</f>
        <v>43211</v>
      </c>
      <c r="G1048" s="552"/>
      <c r="H1048" s="552"/>
      <c r="I1048" s="552"/>
      <c r="J1048" s="552"/>
      <c r="K1048" s="552"/>
      <c r="L1048" s="552"/>
      <c r="M1048" s="552"/>
      <c r="N1048" s="552"/>
      <c r="O1048" s="552"/>
      <c r="P1048" s="552"/>
      <c r="Q1048" s="552"/>
      <c r="R1048" s="552"/>
      <c r="S1048" s="552"/>
      <c r="T1048" s="552"/>
      <c r="U1048" s="552"/>
      <c r="V1048" s="552"/>
      <c r="W1048" s="552"/>
      <c r="X1048" s="552"/>
      <c r="Y1048" s="552"/>
      <c r="Z1048" s="552"/>
      <c r="AA1048" s="552"/>
      <c r="AB1048" s="552"/>
      <c r="AC1048" s="552"/>
      <c r="AD1048" s="552"/>
      <c r="AE1048" s="552"/>
      <c r="AF1048" s="552"/>
      <c r="AG1048" s="552"/>
      <c r="AH1048" s="552"/>
      <c r="AI1048" s="552"/>
      <c r="AJ1048" s="552"/>
      <c r="AK1048" s="552"/>
      <c r="AL1048" s="552"/>
      <c r="AM1048" s="552"/>
      <c r="AN1048" s="552"/>
      <c r="AO1048" s="552"/>
      <c r="AP1048" s="552"/>
      <c r="AQ1048" s="552"/>
      <c r="AR1048" s="552"/>
      <c r="AS1048" s="552"/>
      <c r="AT1048" s="552"/>
      <c r="AU1048" s="552"/>
      <c r="AV1048" s="552"/>
      <c r="AW1048" s="552"/>
      <c r="AX1048" s="552"/>
      <c r="AY1048" s="552"/>
      <c r="AZ1048" s="552"/>
      <c r="BA1048" s="552"/>
      <c r="BB1048" s="552"/>
      <c r="BC1048" s="552"/>
      <c r="BD1048" s="552"/>
      <c r="BE1048" s="552"/>
      <c r="BF1048" s="552"/>
      <c r="BG1048" s="552"/>
      <c r="BH1048" s="552"/>
      <c r="BI1048" s="552"/>
      <c r="BJ1048" s="552"/>
      <c r="BK1048" s="552"/>
      <c r="BR1048" s="2"/>
      <c r="BS1048" s="2"/>
      <c r="BT1048" s="2"/>
      <c r="BU1048" s="2"/>
      <c r="BV1048" s="2"/>
      <c r="BW1048" s="2"/>
      <c r="BX1048" s="2"/>
      <c r="BY1048" s="2"/>
      <c r="BZ1048" s="2"/>
      <c r="CA1048" s="2"/>
      <c r="CB1048" s="2"/>
      <c r="CC1048" s="2"/>
      <c r="CD1048" s="2"/>
      <c r="CE1048" s="2"/>
      <c r="CF1048" s="2"/>
      <c r="CG1048" s="2"/>
      <c r="CH1048" s="2"/>
      <c r="CI1048" s="2"/>
      <c r="CJ1048" s="2"/>
      <c r="CK1048" s="2"/>
      <c r="CL1048" s="2"/>
      <c r="CM1048" s="2"/>
      <c r="CN1048" s="2"/>
      <c r="CO1048" s="2"/>
      <c r="CP1048" s="2"/>
      <c r="CQ1048" s="2"/>
      <c r="CR1048" s="2"/>
      <c r="CS1048" s="2"/>
      <c r="CT1048" s="2"/>
      <c r="CU1048" s="2"/>
      <c r="CV1048" s="2"/>
      <c r="CW1048" s="2"/>
      <c r="CX1048" s="2"/>
      <c r="CY1048" s="2"/>
      <c r="CZ1048" s="2"/>
      <c r="DA1048" s="2"/>
      <c r="DB1048" s="2"/>
      <c r="DC1048" s="2"/>
      <c r="DD1048" s="2"/>
      <c r="DE1048" s="2"/>
      <c r="DF1048" s="2"/>
      <c r="DG1048" s="2"/>
      <c r="DH1048" s="2"/>
      <c r="DI1048" s="2"/>
      <c r="DJ1048" s="2"/>
      <c r="DK1048" s="2"/>
      <c r="DL1048" s="2"/>
      <c r="DM1048" s="2"/>
      <c r="DN1048" s="2"/>
      <c r="DO1048" s="2"/>
      <c r="DP1048" s="2"/>
      <c r="DQ1048" s="2"/>
      <c r="DR1048" s="2"/>
      <c r="DS1048" s="2"/>
      <c r="DT1048" s="2"/>
      <c r="DU1048" s="2"/>
      <c r="DV1048" s="2"/>
      <c r="DW1048" s="2"/>
      <c r="DX1048" s="2"/>
      <c r="DY1048" s="2"/>
      <c r="DZ1048" s="2"/>
      <c r="EA1048" s="2"/>
      <c r="EB1048" s="2"/>
      <c r="EC1048" s="2"/>
      <c r="ED1048" s="2"/>
      <c r="EE1048" s="2"/>
      <c r="EF1048" s="2"/>
      <c r="EG1048" s="2"/>
      <c r="EH1048" s="2"/>
      <c r="EI1048" s="2"/>
      <c r="EJ1048" s="2"/>
      <c r="EK1048" s="2"/>
      <c r="EL1048" s="2"/>
      <c r="EM1048" s="2"/>
      <c r="EN1048" s="2"/>
      <c r="EO1048" s="2"/>
      <c r="EP1048" s="2"/>
      <c r="EQ1048" s="2"/>
      <c r="ER1048" s="2"/>
      <c r="ES1048" s="2"/>
      <c r="ET1048" s="2"/>
      <c r="EU1048" s="2"/>
      <c r="EV1048" s="2"/>
      <c r="EW1048" s="2"/>
      <c r="EX1048" s="2"/>
      <c r="EY1048" s="2"/>
      <c r="EZ1048" s="2"/>
      <c r="FA1048" s="2"/>
      <c r="FB1048" s="2"/>
      <c r="FC1048" s="2"/>
      <c r="FD1048" s="2"/>
      <c r="FE1048" s="2"/>
      <c r="FF1048" s="2"/>
      <c r="FG1048" s="2"/>
      <c r="FH1048" s="2"/>
      <c r="FI1048" s="2"/>
      <c r="FJ1048" s="2"/>
      <c r="FK1048" s="2"/>
      <c r="FL1048" s="2"/>
      <c r="FM1048" s="2"/>
      <c r="FN1048" s="2"/>
      <c r="FO1048" s="2"/>
      <c r="FP1048" s="2"/>
      <c r="FQ1048" s="2"/>
      <c r="FR1048" s="2"/>
      <c r="FS1048" s="2"/>
      <c r="FT1048" s="2"/>
      <c r="FU1048" s="2"/>
      <c r="FV1048" s="2"/>
      <c r="FW1048" s="2"/>
      <c r="FX1048" s="2"/>
      <c r="FY1048" s="2"/>
      <c r="FZ1048" s="2"/>
      <c r="GA1048" s="2"/>
      <c r="GB1048" s="2"/>
      <c r="GC1048" s="2"/>
      <c r="GD1048" s="2"/>
      <c r="GE1048" s="2"/>
      <c r="GF1048" s="2"/>
      <c r="GG1048" s="2"/>
      <c r="GH1048" s="2"/>
      <c r="GI1048" s="2"/>
      <c r="GJ1048" s="2"/>
      <c r="GK1048" s="2"/>
      <c r="GL1048" s="2"/>
      <c r="GM1048" s="2"/>
      <c r="GN1048" s="2"/>
      <c r="GO1048" s="2"/>
      <c r="GP1048" s="2"/>
    </row>
    <row r="1049" spans="6:198" s="1" customFormat="1" ht="12.75" customHeight="1">
      <c r="F1049" s="4"/>
      <c r="G1049" s="4"/>
      <c r="H1049" s="4"/>
      <c r="I1049" s="4"/>
      <c r="J1049" s="4"/>
      <c r="K1049" s="4"/>
      <c r="L1049" s="4"/>
      <c r="M1049" s="4"/>
      <c r="N1049" s="4"/>
      <c r="O1049" s="4"/>
      <c r="P1049" s="4"/>
      <c r="Q1049" s="4"/>
      <c r="R1049" s="4"/>
      <c r="S1049" s="4"/>
      <c r="T1049" s="4"/>
      <c r="U1049" s="4"/>
      <c r="V1049" s="4"/>
      <c r="W1049" s="4"/>
      <c r="X1049" s="4"/>
      <c r="Y1049" s="4"/>
      <c r="Z1049" s="4"/>
      <c r="AA1049" s="4"/>
      <c r="AB1049" s="4"/>
      <c r="AC1049" s="4"/>
      <c r="AD1049" s="4"/>
      <c r="AE1049" s="4"/>
      <c r="AF1049" s="4"/>
      <c r="AG1049" s="4"/>
      <c r="AH1049" s="4"/>
      <c r="AI1049" s="4"/>
      <c r="AJ1049" s="4"/>
      <c r="AK1049" s="4"/>
      <c r="AL1049" s="4"/>
      <c r="AM1049" s="4"/>
      <c r="AN1049" s="4"/>
      <c r="AO1049" s="4"/>
      <c r="AP1049" s="4"/>
      <c r="AQ1049" s="4"/>
      <c r="AR1049" s="4"/>
      <c r="AS1049" s="4"/>
      <c r="AT1049" s="4"/>
      <c r="AU1049" s="4"/>
      <c r="AV1049" s="4"/>
      <c r="AW1049" s="4"/>
      <c r="AX1049" s="4"/>
      <c r="AY1049" s="4"/>
      <c r="AZ1049" s="4"/>
      <c r="BA1049" s="4"/>
      <c r="BB1049" s="4"/>
      <c r="BC1049" s="4"/>
      <c r="BD1049" s="4"/>
      <c r="BE1049" s="4"/>
      <c r="BF1049" s="4"/>
      <c r="BG1049" s="4"/>
      <c r="BH1049" s="4"/>
      <c r="BI1049" s="4"/>
      <c r="BJ1049" s="4"/>
      <c r="BK1049" s="4"/>
      <c r="BR1049" s="2"/>
      <c r="BS1049" s="2"/>
      <c r="BT1049" s="2"/>
      <c r="BU1049" s="2"/>
      <c r="BV1049" s="2"/>
      <c r="BW1049" s="2"/>
      <c r="BX1049" s="2"/>
      <c r="BY1049" s="2"/>
      <c r="BZ1049" s="2"/>
      <c r="CA1049" s="2"/>
      <c r="CB1049" s="2"/>
      <c r="CC1049" s="2"/>
      <c r="CD1049" s="2"/>
      <c r="CE1049" s="2"/>
      <c r="CF1049" s="2"/>
      <c r="CG1049" s="2"/>
      <c r="CH1049" s="2"/>
      <c r="CI1049" s="2"/>
      <c r="CJ1049" s="2"/>
      <c r="CK1049" s="2"/>
      <c r="CL1049" s="2"/>
      <c r="CM1049" s="2"/>
      <c r="CN1049" s="2"/>
      <c r="CO1049" s="2"/>
      <c r="CP1049" s="2"/>
      <c r="CQ1049" s="2"/>
      <c r="CR1049" s="2"/>
      <c r="CS1049" s="2"/>
      <c r="CT1049" s="2"/>
      <c r="CU1049" s="2"/>
      <c r="CV1049" s="2"/>
      <c r="CW1049" s="2"/>
      <c r="CX1049" s="2"/>
      <c r="CY1049" s="2"/>
      <c r="CZ1049" s="2"/>
      <c r="DA1049" s="2"/>
      <c r="DB1049" s="2"/>
      <c r="DC1049" s="2"/>
      <c r="DD1049" s="2"/>
      <c r="DE1049" s="2"/>
      <c r="DF1049" s="2"/>
      <c r="DG1049" s="2"/>
      <c r="DH1049" s="2"/>
      <c r="DI1049" s="2"/>
      <c r="DJ1049" s="2"/>
      <c r="DK1049" s="2"/>
      <c r="DL1049" s="2"/>
      <c r="DM1049" s="2"/>
      <c r="DN1049" s="2"/>
      <c r="DO1049" s="2"/>
      <c r="DP1049" s="2"/>
      <c r="DQ1049" s="2"/>
      <c r="DR1049" s="2"/>
      <c r="DS1049" s="2"/>
      <c r="DT1049" s="2"/>
      <c r="DU1049" s="2"/>
      <c r="DV1049" s="2"/>
      <c r="DW1049" s="2"/>
      <c r="DX1049" s="2"/>
      <c r="DY1049" s="2"/>
      <c r="DZ1049" s="2"/>
      <c r="EA1049" s="2"/>
      <c r="EB1049" s="2"/>
      <c r="EC1049" s="2"/>
      <c r="ED1049" s="2"/>
      <c r="EE1049" s="2"/>
      <c r="EF1049" s="2"/>
      <c r="EG1049" s="2"/>
      <c r="EH1049" s="2"/>
      <c r="EI1049" s="2"/>
      <c r="EJ1049" s="2"/>
      <c r="EK1049" s="2"/>
      <c r="EL1049" s="2"/>
      <c r="EM1049" s="2"/>
      <c r="EN1049" s="2"/>
      <c r="EO1049" s="2"/>
      <c r="EP1049" s="2"/>
      <c r="EQ1049" s="2"/>
      <c r="ER1049" s="2"/>
      <c r="ES1049" s="2"/>
      <c r="ET1049" s="2"/>
      <c r="EU1049" s="2"/>
      <c r="EV1049" s="2"/>
      <c r="EW1049" s="2"/>
      <c r="EX1049" s="2"/>
      <c r="EY1049" s="2"/>
      <c r="EZ1049" s="2"/>
      <c r="FA1049" s="2"/>
      <c r="FB1049" s="2"/>
      <c r="FC1049" s="2"/>
      <c r="FD1049" s="2"/>
      <c r="FE1049" s="2"/>
      <c r="FF1049" s="2"/>
      <c r="FG1049" s="2"/>
      <c r="FH1049" s="2"/>
      <c r="FI1049" s="2"/>
      <c r="FJ1049" s="2"/>
      <c r="FK1049" s="2"/>
      <c r="FL1049" s="2"/>
      <c r="FM1049" s="2"/>
      <c r="FN1049" s="2"/>
      <c r="FO1049" s="2"/>
      <c r="FP1049" s="2"/>
      <c r="FQ1049" s="2"/>
      <c r="FR1049" s="2"/>
      <c r="FS1049" s="2"/>
      <c r="FT1049" s="2"/>
      <c r="FU1049" s="2"/>
      <c r="FV1049" s="2"/>
      <c r="FW1049" s="2"/>
      <c r="FX1049" s="2"/>
      <c r="FY1049" s="2"/>
      <c r="FZ1049" s="2"/>
      <c r="GA1049" s="2"/>
      <c r="GB1049" s="2"/>
      <c r="GC1049" s="2"/>
      <c r="GD1049" s="2"/>
      <c r="GE1049" s="2"/>
      <c r="GF1049" s="2"/>
      <c r="GG1049" s="2"/>
      <c r="GH1049" s="2"/>
      <c r="GI1049" s="2"/>
      <c r="GJ1049" s="2"/>
      <c r="GK1049" s="2"/>
      <c r="GL1049" s="2"/>
      <c r="GM1049" s="2"/>
      <c r="GN1049" s="2"/>
      <c r="GO1049" s="2"/>
      <c r="GP1049" s="2"/>
    </row>
    <row r="1050" spans="6:198" s="1" customFormat="1" ht="12.75" customHeight="1">
      <c r="F1050" s="579" t="s">
        <v>463</v>
      </c>
      <c r="G1050" s="579"/>
      <c r="H1050" s="579"/>
      <c r="I1050" s="579"/>
      <c r="J1050" s="579"/>
      <c r="K1050" s="579"/>
      <c r="L1050" s="579"/>
      <c r="M1050" s="579"/>
      <c r="N1050" s="579"/>
      <c r="O1050" s="579"/>
      <c r="P1050" s="579"/>
      <c r="Q1050" s="579"/>
      <c r="R1050" s="579"/>
      <c r="S1050" s="579"/>
      <c r="T1050" s="579"/>
      <c r="U1050" s="579"/>
      <c r="V1050" s="579"/>
      <c r="W1050" s="579"/>
      <c r="X1050" s="579"/>
      <c r="Y1050" s="579"/>
      <c r="Z1050" s="579"/>
      <c r="AA1050" s="579"/>
      <c r="AB1050" s="579"/>
      <c r="AC1050" s="579"/>
      <c r="AD1050" s="579"/>
      <c r="AE1050" s="579"/>
      <c r="AF1050" s="579"/>
      <c r="AG1050" s="579"/>
      <c r="AH1050" s="579"/>
      <c r="AI1050" s="579"/>
      <c r="AJ1050" s="579"/>
      <c r="AK1050" s="579"/>
      <c r="AL1050" s="579"/>
      <c r="AM1050" s="579"/>
      <c r="AN1050" s="579"/>
      <c r="AO1050" s="579"/>
      <c r="AP1050" s="579"/>
      <c r="AQ1050" s="579"/>
      <c r="AR1050" s="579"/>
      <c r="AS1050" s="579"/>
      <c r="AT1050" s="579"/>
      <c r="AU1050" s="579"/>
      <c r="AV1050" s="579"/>
      <c r="AW1050" s="579"/>
      <c r="AX1050" s="579"/>
      <c r="AY1050" s="579"/>
      <c r="AZ1050" s="579"/>
      <c r="BA1050" s="579"/>
      <c r="BB1050" s="579"/>
      <c r="BC1050" s="579"/>
      <c r="BD1050" s="579"/>
      <c r="BE1050" s="579"/>
      <c r="BF1050" s="579"/>
      <c r="BG1050" s="579"/>
      <c r="BH1050" s="579"/>
      <c r="BI1050" s="579"/>
      <c r="BJ1050" s="579"/>
      <c r="BK1050" s="579"/>
      <c r="BR1050" s="2"/>
      <c r="BS1050" s="2"/>
      <c r="BT1050" s="2"/>
      <c r="BU1050" s="2"/>
      <c r="BV1050" s="2"/>
      <c r="BW1050" s="2"/>
      <c r="BX1050" s="2"/>
      <c r="BY1050" s="2"/>
      <c r="BZ1050" s="2"/>
      <c r="CA1050" s="2"/>
      <c r="CB1050" s="2"/>
      <c r="CC1050" s="2"/>
      <c r="CD1050" s="2"/>
      <c r="CE1050" s="2"/>
      <c r="CF1050" s="2"/>
      <c r="CG1050" s="2"/>
      <c r="CH1050" s="2"/>
      <c r="CI1050" s="2"/>
      <c r="CJ1050" s="2"/>
      <c r="CK1050" s="2"/>
      <c r="CL1050" s="2"/>
      <c r="CM1050" s="2"/>
      <c r="CN1050" s="2"/>
      <c r="CO1050" s="2"/>
      <c r="CP1050" s="2"/>
      <c r="CQ1050" s="2"/>
      <c r="CR1050" s="2"/>
      <c r="CS1050" s="2"/>
      <c r="CT1050" s="2"/>
      <c r="CU1050" s="2"/>
      <c r="CV1050" s="2"/>
      <c r="CW1050" s="2"/>
      <c r="CX1050" s="2"/>
      <c r="CY1050" s="2"/>
      <c r="CZ1050" s="2"/>
      <c r="DA1050" s="2"/>
      <c r="DB1050" s="2"/>
      <c r="DC1050" s="2"/>
      <c r="DD1050" s="2"/>
      <c r="DE1050" s="2"/>
      <c r="DF1050" s="2"/>
      <c r="DG1050" s="2"/>
      <c r="DH1050" s="2"/>
      <c r="DI1050" s="2"/>
      <c r="DJ1050" s="2"/>
      <c r="DK1050" s="2"/>
      <c r="DL1050" s="2"/>
      <c r="DM1050" s="2"/>
      <c r="DN1050" s="2"/>
      <c r="DO1050" s="2"/>
      <c r="DP1050" s="2"/>
      <c r="DQ1050" s="2"/>
      <c r="DR1050" s="2"/>
      <c r="DS1050" s="2"/>
      <c r="DT1050" s="2"/>
      <c r="DU1050" s="2"/>
      <c r="DV1050" s="2"/>
      <c r="DW1050" s="2"/>
      <c r="DX1050" s="2"/>
      <c r="DY1050" s="2"/>
      <c r="DZ1050" s="2"/>
      <c r="EA1050" s="2"/>
      <c r="EB1050" s="2"/>
      <c r="EC1050" s="2"/>
      <c r="ED1050" s="2"/>
      <c r="EE1050" s="2"/>
      <c r="EF1050" s="2"/>
      <c r="EG1050" s="2"/>
      <c r="EH1050" s="2"/>
      <c r="EI1050" s="2"/>
      <c r="EJ1050" s="2"/>
      <c r="EK1050" s="2"/>
      <c r="EL1050" s="2"/>
      <c r="EM1050" s="2"/>
      <c r="EN1050" s="2"/>
      <c r="EO1050" s="2"/>
      <c r="EP1050" s="2"/>
      <c r="EQ1050" s="2"/>
      <c r="ER1050" s="2"/>
      <c r="ES1050" s="2"/>
      <c r="ET1050" s="2"/>
      <c r="EU1050" s="2"/>
      <c r="EV1050" s="2"/>
      <c r="EW1050" s="2"/>
      <c r="EX1050" s="2"/>
      <c r="EY1050" s="2"/>
      <c r="EZ1050" s="2"/>
      <c r="FA1050" s="2"/>
      <c r="FB1050" s="2"/>
      <c r="FC1050" s="2"/>
      <c r="FD1050" s="2"/>
      <c r="FE1050" s="2"/>
      <c r="FF1050" s="2"/>
      <c r="FG1050" s="2"/>
      <c r="FH1050" s="2"/>
      <c r="FI1050" s="2"/>
      <c r="FJ1050" s="2"/>
      <c r="FK1050" s="2"/>
      <c r="FL1050" s="2"/>
      <c r="FM1050" s="2"/>
      <c r="FN1050" s="2"/>
      <c r="FO1050" s="2"/>
      <c r="FP1050" s="2"/>
      <c r="FQ1050" s="2"/>
      <c r="FR1050" s="2"/>
      <c r="FS1050" s="2"/>
      <c r="FT1050" s="2"/>
      <c r="FU1050" s="2"/>
      <c r="FV1050" s="2"/>
      <c r="FW1050" s="2"/>
      <c r="FX1050" s="2"/>
      <c r="FY1050" s="2"/>
      <c r="FZ1050" s="2"/>
      <c r="GA1050" s="2"/>
      <c r="GB1050" s="2"/>
      <c r="GC1050" s="2"/>
      <c r="GD1050" s="2"/>
      <c r="GE1050" s="2"/>
      <c r="GF1050" s="2"/>
      <c r="GG1050" s="2"/>
      <c r="GH1050" s="2"/>
      <c r="GI1050" s="2"/>
      <c r="GJ1050" s="2"/>
      <c r="GK1050" s="2"/>
      <c r="GL1050" s="2"/>
      <c r="GM1050" s="2"/>
      <c r="GN1050" s="2"/>
      <c r="GO1050" s="2"/>
      <c r="GP1050" s="2"/>
    </row>
    <row r="1051" spans="6:198" s="1" customFormat="1" ht="12.75" customHeight="1">
      <c r="F1051" s="97"/>
      <c r="G1051" s="97"/>
      <c r="H1051" s="97"/>
      <c r="I1051" s="97"/>
      <c r="J1051" s="97"/>
      <c r="K1051" s="97"/>
      <c r="L1051" s="97"/>
      <c r="M1051" s="97"/>
      <c r="N1051" s="97"/>
      <c r="O1051" s="97"/>
      <c r="P1051" s="97"/>
      <c r="Q1051" s="97"/>
      <c r="R1051" s="97"/>
      <c r="S1051" s="97"/>
      <c r="T1051" s="97"/>
      <c r="U1051" s="97"/>
      <c r="V1051" s="97"/>
      <c r="W1051" s="97"/>
      <c r="X1051" s="97"/>
      <c r="Y1051" s="97"/>
      <c r="Z1051" s="97"/>
      <c r="AA1051" s="97"/>
      <c r="AB1051" s="97"/>
      <c r="AC1051" s="97"/>
      <c r="AD1051" s="97"/>
      <c r="AE1051" s="97"/>
      <c r="AF1051" s="97"/>
      <c r="AG1051" s="97"/>
      <c r="AH1051" s="97"/>
      <c r="AI1051" s="97"/>
      <c r="AJ1051" s="97"/>
      <c r="AK1051" s="97"/>
      <c r="AL1051" s="97"/>
      <c r="AM1051" s="97"/>
      <c r="AN1051" s="97"/>
      <c r="AO1051" s="97"/>
      <c r="AP1051" s="825" t="s">
        <v>388</v>
      </c>
      <c r="AQ1051" s="825"/>
      <c r="AR1051" s="825"/>
      <c r="AS1051" s="825"/>
      <c r="AT1051" s="825"/>
      <c r="AU1051" s="825"/>
      <c r="AV1051" s="825"/>
      <c r="AW1051" s="126"/>
      <c r="AX1051" s="126"/>
      <c r="AY1051" s="126"/>
      <c r="AZ1051" s="126"/>
      <c r="BA1051" s="126"/>
      <c r="BB1051" s="126"/>
      <c r="BC1051" s="126"/>
      <c r="BD1051" s="825" t="s">
        <v>389</v>
      </c>
      <c r="BE1051" s="825"/>
      <c r="BF1051" s="825"/>
      <c r="BG1051" s="825"/>
      <c r="BH1051" s="825"/>
      <c r="BI1051" s="825"/>
      <c r="BJ1051" s="825"/>
      <c r="BK1051" s="825"/>
      <c r="BR1051" s="2"/>
      <c r="BS1051" s="2"/>
      <c r="BT1051" s="2"/>
      <c r="BU1051" s="2"/>
      <c r="BV1051" s="2"/>
      <c r="BW1051" s="2"/>
      <c r="BX1051" s="2"/>
      <c r="BY1051" s="2"/>
      <c r="BZ1051" s="2"/>
      <c r="CA1051" s="2"/>
      <c r="CB1051" s="2"/>
      <c r="CC1051" s="2"/>
      <c r="CD1051" s="2"/>
      <c r="CE1051" s="2"/>
      <c r="CF1051" s="2"/>
      <c r="CG1051" s="2"/>
      <c r="CH1051" s="2"/>
      <c r="CI1051" s="2"/>
      <c r="CJ1051" s="2"/>
      <c r="CK1051" s="2"/>
      <c r="CL1051" s="2"/>
      <c r="CM1051" s="2"/>
      <c r="CN1051" s="2"/>
      <c r="CO1051" s="2"/>
      <c r="CP1051" s="2"/>
      <c r="CQ1051" s="2"/>
      <c r="CR1051" s="2"/>
      <c r="CS1051" s="2"/>
      <c r="CT1051" s="2"/>
      <c r="CU1051" s="2"/>
      <c r="CV1051" s="2"/>
      <c r="CW1051" s="2"/>
      <c r="CX1051" s="2"/>
      <c r="CY1051" s="2"/>
      <c r="CZ1051" s="2"/>
      <c r="DA1051" s="2"/>
      <c r="DB1051" s="2"/>
      <c r="DC1051" s="2"/>
      <c r="DD1051" s="2"/>
      <c r="DE1051" s="2"/>
      <c r="DF1051" s="2"/>
      <c r="DG1051" s="2"/>
      <c r="DH1051" s="2"/>
      <c r="DI1051" s="2"/>
      <c r="DJ1051" s="2"/>
      <c r="DK1051" s="2"/>
      <c r="DL1051" s="2"/>
      <c r="DM1051" s="2"/>
      <c r="DN1051" s="2"/>
      <c r="DO1051" s="2"/>
      <c r="DP1051" s="2"/>
      <c r="DQ1051" s="2"/>
      <c r="DR1051" s="2"/>
      <c r="DS1051" s="2"/>
      <c r="DT1051" s="2"/>
      <c r="DU1051" s="2"/>
      <c r="DV1051" s="2"/>
      <c r="DW1051" s="2"/>
      <c r="DX1051" s="2"/>
      <c r="DY1051" s="2"/>
      <c r="DZ1051" s="2"/>
      <c r="EA1051" s="2"/>
      <c r="EB1051" s="2"/>
      <c r="EC1051" s="2"/>
      <c r="ED1051" s="2"/>
      <c r="EE1051" s="2"/>
      <c r="EF1051" s="2"/>
      <c r="EG1051" s="2"/>
      <c r="EH1051" s="2"/>
      <c r="EI1051" s="2"/>
      <c r="EJ1051" s="2"/>
      <c r="EK1051" s="2"/>
      <c r="EL1051" s="2"/>
      <c r="EM1051" s="2"/>
      <c r="EN1051" s="2"/>
      <c r="EO1051" s="2"/>
      <c r="EP1051" s="2"/>
      <c r="EQ1051" s="2"/>
      <c r="ER1051" s="2"/>
      <c r="ES1051" s="2"/>
      <c r="ET1051" s="2"/>
      <c r="EU1051" s="2"/>
      <c r="EV1051" s="2"/>
      <c r="EW1051" s="2"/>
      <c r="EX1051" s="2"/>
      <c r="EY1051" s="2"/>
      <c r="EZ1051" s="2"/>
      <c r="FA1051" s="2"/>
      <c r="FB1051" s="2"/>
      <c r="FC1051" s="2"/>
      <c r="FD1051" s="2"/>
      <c r="FE1051" s="2"/>
      <c r="FF1051" s="2"/>
      <c r="FG1051" s="2"/>
      <c r="FH1051" s="2"/>
      <c r="FI1051" s="2"/>
      <c r="FJ1051" s="2"/>
      <c r="FK1051" s="2"/>
      <c r="FL1051" s="2"/>
      <c r="FM1051" s="2"/>
      <c r="FN1051" s="2"/>
      <c r="FO1051" s="2"/>
      <c r="FP1051" s="2"/>
      <c r="FQ1051" s="2"/>
      <c r="FR1051" s="2"/>
      <c r="FS1051" s="2"/>
      <c r="FT1051" s="2"/>
      <c r="FU1051" s="2"/>
      <c r="FV1051" s="2"/>
      <c r="FW1051" s="2"/>
      <c r="FX1051" s="2"/>
      <c r="FY1051" s="2"/>
      <c r="FZ1051" s="2"/>
      <c r="GA1051" s="2"/>
      <c r="GB1051" s="2"/>
      <c r="GC1051" s="2"/>
      <c r="GD1051" s="2"/>
      <c r="GE1051" s="2"/>
      <c r="GF1051" s="2"/>
      <c r="GG1051" s="2"/>
      <c r="GH1051" s="2"/>
      <c r="GI1051" s="2"/>
      <c r="GJ1051" s="2"/>
      <c r="GK1051" s="2"/>
      <c r="GL1051" s="2"/>
      <c r="GM1051" s="2"/>
      <c r="GN1051" s="2"/>
      <c r="GO1051" s="2"/>
      <c r="GP1051" s="2"/>
    </row>
    <row r="1052" spans="6:198" s="1" customFormat="1" ht="12.75" customHeight="1">
      <c r="F1052" s="81"/>
      <c r="G1052" s="326" t="s">
        <v>464</v>
      </c>
      <c r="H1052" s="81"/>
      <c r="I1052" s="81"/>
      <c r="J1052" s="81"/>
      <c r="K1052" s="81"/>
      <c r="L1052" s="81"/>
      <c r="M1052" s="81"/>
      <c r="N1052" s="81"/>
      <c r="O1052" s="81"/>
      <c r="P1052" s="81"/>
      <c r="Q1052" s="81"/>
      <c r="R1052" s="81"/>
      <c r="S1052" s="81"/>
      <c r="T1052" s="81"/>
      <c r="U1052" s="81"/>
      <c r="V1052" s="81"/>
      <c r="W1052" s="81"/>
      <c r="X1052" s="81"/>
      <c r="Y1052" s="81"/>
      <c r="Z1052" s="81"/>
      <c r="AA1052" s="81"/>
      <c r="AB1052" s="81"/>
      <c r="AC1052" s="81"/>
      <c r="AD1052" s="81"/>
      <c r="AE1052" s="81"/>
      <c r="AF1052" s="81"/>
      <c r="AG1052" s="81"/>
      <c r="AH1052" s="81"/>
      <c r="AI1052" s="81"/>
      <c r="AJ1052" s="81"/>
      <c r="AK1052" s="81"/>
      <c r="AL1052" s="81"/>
      <c r="AM1052" s="81"/>
      <c r="AN1052" s="81"/>
      <c r="AO1052" s="81"/>
      <c r="AP1052" s="708">
        <f>[1]Input!$E$401</f>
        <v>0</v>
      </c>
      <c r="AQ1052" s="708"/>
      <c r="AR1052" s="708"/>
      <c r="AS1052" s="708"/>
      <c r="AT1052" s="708"/>
      <c r="AU1052" s="708"/>
      <c r="AV1052" s="708"/>
      <c r="AW1052" s="445"/>
      <c r="AX1052" s="445"/>
      <c r="AY1052" s="445"/>
      <c r="AZ1052" s="445"/>
      <c r="BA1052" s="445"/>
      <c r="BB1052" s="445"/>
      <c r="BC1052" s="445"/>
      <c r="BD1052" s="708" t="str">
        <f>[1]Input!$C$399</f>
        <v>n.a.</v>
      </c>
      <c r="BE1052" s="708"/>
      <c r="BF1052" s="708"/>
      <c r="BG1052" s="708"/>
      <c r="BH1052" s="708"/>
      <c r="BI1052" s="708"/>
      <c r="BJ1052" s="43"/>
      <c r="BK1052" s="26"/>
      <c r="BR1052" s="2"/>
      <c r="BS1052" s="2"/>
      <c r="BT1052" s="2"/>
      <c r="BU1052" s="2"/>
      <c r="BV1052" s="2"/>
      <c r="BW1052" s="2"/>
      <c r="BX1052" s="2"/>
      <c r="BY1052" s="2"/>
      <c r="BZ1052" s="2"/>
      <c r="CA1052" s="2"/>
      <c r="CB1052" s="2"/>
      <c r="CC1052" s="2"/>
      <c r="CD1052" s="2"/>
      <c r="CE1052" s="2"/>
      <c r="CF1052" s="2"/>
      <c r="CG1052" s="2"/>
      <c r="CH1052" s="2"/>
      <c r="CI1052" s="2"/>
      <c r="CJ1052" s="2"/>
      <c r="CK1052" s="2"/>
      <c r="CL1052" s="2"/>
      <c r="CM1052" s="2"/>
      <c r="CN1052" s="2"/>
      <c r="CO1052" s="2"/>
      <c r="CP1052" s="2"/>
      <c r="CQ1052" s="2"/>
      <c r="CR1052" s="2"/>
      <c r="CS1052" s="2"/>
      <c r="CT1052" s="2"/>
      <c r="CU1052" s="2"/>
      <c r="CV1052" s="2"/>
      <c r="CW1052" s="2"/>
      <c r="CX1052" s="2"/>
      <c r="CY1052" s="2"/>
      <c r="CZ1052" s="2"/>
      <c r="DA1052" s="2"/>
      <c r="DB1052" s="2"/>
      <c r="DC1052" s="2"/>
      <c r="DD1052" s="2"/>
      <c r="DE1052" s="2"/>
      <c r="DF1052" s="2"/>
      <c r="DG1052" s="2"/>
      <c r="DH1052" s="2"/>
      <c r="DI1052" s="2"/>
      <c r="DJ1052" s="2"/>
      <c r="DK1052" s="2"/>
      <c r="DL1052" s="2"/>
      <c r="DM1052" s="2"/>
      <c r="DN1052" s="2"/>
      <c r="DO1052" s="2"/>
      <c r="DP1052" s="2"/>
      <c r="DQ1052" s="2"/>
      <c r="DR1052" s="2"/>
      <c r="DS1052" s="2"/>
      <c r="DT1052" s="2"/>
      <c r="DU1052" s="2"/>
      <c r="DV1052" s="2"/>
      <c r="DW1052" s="2"/>
      <c r="DX1052" s="2"/>
      <c r="DY1052" s="2"/>
      <c r="DZ1052" s="2"/>
      <c r="EA1052" s="2"/>
      <c r="EB1052" s="2"/>
      <c r="EC1052" s="2"/>
      <c r="ED1052" s="2"/>
      <c r="EE1052" s="2"/>
      <c r="EF1052" s="2"/>
      <c r="EG1052" s="2"/>
      <c r="EH1052" s="2"/>
      <c r="EI1052" s="2"/>
      <c r="EJ1052" s="2"/>
      <c r="EK1052" s="2"/>
      <c r="EL1052" s="2"/>
      <c r="EM1052" s="2"/>
      <c r="EN1052" s="2"/>
      <c r="EO1052" s="2"/>
      <c r="EP1052" s="2"/>
      <c r="EQ1052" s="2"/>
      <c r="ER1052" s="2"/>
      <c r="ES1052" s="2"/>
      <c r="ET1052" s="2"/>
      <c r="EU1052" s="2"/>
      <c r="EV1052" s="2"/>
      <c r="EW1052" s="2"/>
      <c r="EX1052" s="2"/>
      <c r="EY1052" s="2"/>
      <c r="EZ1052" s="2"/>
      <c r="FA1052" s="2"/>
      <c r="FB1052" s="2"/>
      <c r="FC1052" s="2"/>
      <c r="FD1052" s="2"/>
      <c r="FE1052" s="2"/>
      <c r="FF1052" s="2"/>
      <c r="FG1052" s="2"/>
      <c r="FH1052" s="2"/>
      <c r="FI1052" s="2"/>
      <c r="FJ1052" s="2"/>
      <c r="FK1052" s="2"/>
      <c r="FL1052" s="2"/>
      <c r="FM1052" s="2"/>
      <c r="FN1052" s="2"/>
      <c r="FO1052" s="2"/>
      <c r="FP1052" s="2"/>
      <c r="FQ1052" s="2"/>
      <c r="FR1052" s="2"/>
      <c r="FS1052" s="2"/>
      <c r="FT1052" s="2"/>
      <c r="FU1052" s="2"/>
      <c r="FV1052" s="2"/>
      <c r="FW1052" s="2"/>
      <c r="FX1052" s="2"/>
      <c r="FY1052" s="2"/>
      <c r="FZ1052" s="2"/>
      <c r="GA1052" s="2"/>
      <c r="GB1052" s="2"/>
      <c r="GC1052" s="2"/>
      <c r="GD1052" s="2"/>
      <c r="GE1052" s="2"/>
      <c r="GF1052" s="2"/>
      <c r="GG1052" s="2"/>
      <c r="GH1052" s="2"/>
      <c r="GI1052" s="2"/>
      <c r="GJ1052" s="2"/>
      <c r="GK1052" s="2"/>
      <c r="GL1052" s="2"/>
      <c r="GM1052" s="2"/>
      <c r="GN1052" s="2"/>
      <c r="GO1052" s="2"/>
      <c r="GP1052" s="2"/>
    </row>
    <row r="1053" spans="6:198" s="1" customFormat="1" ht="12.75" customHeight="1">
      <c r="F1053" s="81"/>
      <c r="G1053" s="81"/>
      <c r="H1053" s="81"/>
      <c r="I1053" s="81"/>
      <c r="J1053" s="81"/>
      <c r="K1053" s="81"/>
      <c r="L1053" s="81"/>
      <c r="M1053" s="81"/>
      <c r="N1053" s="81"/>
      <c r="O1053" s="81"/>
      <c r="P1053" s="81"/>
      <c r="Q1053" s="81"/>
      <c r="R1053" s="81"/>
      <c r="S1053" s="81"/>
      <c r="T1053" s="81"/>
      <c r="U1053" s="81"/>
      <c r="V1053" s="81"/>
      <c r="W1053" s="81"/>
      <c r="X1053" s="81"/>
      <c r="Y1053" s="81"/>
      <c r="Z1053" s="81"/>
      <c r="AA1053" s="81"/>
      <c r="AB1053" s="81"/>
      <c r="AC1053" s="81"/>
      <c r="AD1053" s="81"/>
      <c r="AE1053" s="81"/>
      <c r="AF1053" s="81"/>
      <c r="AG1053" s="81"/>
      <c r="AH1053" s="81"/>
      <c r="AI1053" s="81"/>
      <c r="AJ1053" s="81"/>
      <c r="AK1053" s="81"/>
      <c r="AL1053" s="81"/>
      <c r="AM1053" s="81"/>
      <c r="AN1053" s="81"/>
      <c r="AO1053" s="81"/>
      <c r="AP1053" s="445"/>
      <c r="AQ1053" s="445"/>
      <c r="AR1053" s="445"/>
      <c r="AS1053" s="445"/>
      <c r="AT1053" s="445"/>
      <c r="AU1053" s="445"/>
      <c r="AV1053" s="445"/>
      <c r="AW1053" s="445"/>
      <c r="AX1053" s="445"/>
      <c r="AY1053" s="445"/>
      <c r="AZ1053" s="445"/>
      <c r="BA1053" s="445"/>
      <c r="BB1053" s="445"/>
      <c r="BC1053" s="445"/>
      <c r="BD1053" s="445"/>
      <c r="BE1053" s="445"/>
      <c r="BF1053" s="445"/>
      <c r="BG1053" s="445"/>
      <c r="BH1053" s="445"/>
      <c r="BI1053" s="445"/>
      <c r="BJ1053" s="336"/>
      <c r="BK1053" s="282"/>
      <c r="BR1053" s="2"/>
      <c r="BS1053" s="2"/>
      <c r="BT1053" s="2"/>
      <c r="BU1053" s="2"/>
      <c r="BV1053" s="2"/>
      <c r="BW1053" s="2"/>
      <c r="BX1053" s="2"/>
      <c r="BY1053" s="2"/>
      <c r="BZ1053" s="2"/>
      <c r="CA1053" s="2"/>
      <c r="CB1053" s="2"/>
      <c r="CC1053" s="2"/>
      <c r="CD1053" s="2"/>
      <c r="CE1053" s="2"/>
      <c r="CF1053" s="2"/>
      <c r="CG1053" s="2"/>
      <c r="CH1053" s="2"/>
      <c r="CI1053" s="2"/>
      <c r="CJ1053" s="2"/>
      <c r="CK1053" s="2"/>
      <c r="CL1053" s="2"/>
      <c r="CM1053" s="2"/>
      <c r="CN1053" s="2"/>
      <c r="CO1053" s="2"/>
      <c r="CP1053" s="2"/>
      <c r="CQ1053" s="2"/>
      <c r="CR1053" s="2"/>
      <c r="CS1053" s="2"/>
      <c r="CT1053" s="2"/>
      <c r="CU1053" s="2"/>
      <c r="CV1053" s="2"/>
      <c r="CW1053" s="2"/>
      <c r="CX1053" s="2"/>
      <c r="CY1053" s="2"/>
      <c r="CZ1053" s="2"/>
      <c r="DA1053" s="2"/>
      <c r="DB1053" s="2"/>
      <c r="DC1053" s="2"/>
      <c r="DD1053" s="2"/>
      <c r="DE1053" s="2"/>
      <c r="DF1053" s="2"/>
      <c r="DG1053" s="2"/>
      <c r="DH1053" s="2"/>
      <c r="DI1053" s="2"/>
      <c r="DJ1053" s="2"/>
      <c r="DK1053" s="2"/>
      <c r="DL1053" s="2"/>
      <c r="DM1053" s="2"/>
      <c r="DN1053" s="2"/>
      <c r="DO1053" s="2"/>
      <c r="DP1053" s="2"/>
      <c r="DQ1053" s="2"/>
      <c r="DR1053" s="2"/>
      <c r="DS1053" s="2"/>
      <c r="DT1053" s="2"/>
      <c r="DU1053" s="2"/>
      <c r="DV1053" s="2"/>
      <c r="DW1053" s="2"/>
      <c r="DX1053" s="2"/>
      <c r="DY1053" s="2"/>
      <c r="DZ1053" s="2"/>
      <c r="EA1053" s="2"/>
      <c r="EB1053" s="2"/>
      <c r="EC1053" s="2"/>
      <c r="ED1053" s="2"/>
      <c r="EE1053" s="2"/>
      <c r="EF1053" s="2"/>
      <c r="EG1053" s="2"/>
      <c r="EH1053" s="2"/>
      <c r="EI1053" s="2"/>
      <c r="EJ1053" s="2"/>
      <c r="EK1053" s="2"/>
      <c r="EL1053" s="2"/>
      <c r="EM1053" s="2"/>
      <c r="EN1053" s="2"/>
      <c r="EO1053" s="2"/>
      <c r="EP1053" s="2"/>
      <c r="EQ1053" s="2"/>
      <c r="ER1053" s="2"/>
      <c r="ES1053" s="2"/>
      <c r="ET1053" s="2"/>
      <c r="EU1053" s="2"/>
      <c r="EV1053" s="2"/>
      <c r="EW1053" s="2"/>
      <c r="EX1053" s="2"/>
      <c r="EY1053" s="2"/>
      <c r="EZ1053" s="2"/>
      <c r="FA1053" s="2"/>
      <c r="FB1053" s="2"/>
      <c r="FC1053" s="2"/>
      <c r="FD1053" s="2"/>
      <c r="FE1053" s="2"/>
      <c r="FF1053" s="2"/>
      <c r="FG1053" s="2"/>
      <c r="FH1053" s="2"/>
      <c r="FI1053" s="2"/>
      <c r="FJ1053" s="2"/>
      <c r="FK1053" s="2"/>
      <c r="FL1053" s="2"/>
      <c r="FM1053" s="2"/>
      <c r="FN1053" s="2"/>
      <c r="FO1053" s="2"/>
      <c r="FP1053" s="2"/>
      <c r="FQ1053" s="2"/>
      <c r="FR1053" s="2"/>
      <c r="FS1053" s="2"/>
      <c r="FT1053" s="2"/>
      <c r="FU1053" s="2"/>
      <c r="FV1053" s="2"/>
      <c r="FW1053" s="2"/>
      <c r="FX1053" s="2"/>
      <c r="FY1053" s="2"/>
      <c r="FZ1053" s="2"/>
      <c r="GA1053" s="2"/>
      <c r="GB1053" s="2"/>
      <c r="GC1053" s="2"/>
      <c r="GD1053" s="2"/>
      <c r="GE1053" s="2"/>
      <c r="GF1053" s="2"/>
      <c r="GG1053" s="2"/>
      <c r="GH1053" s="2"/>
      <c r="GI1053" s="2"/>
      <c r="GJ1053" s="2"/>
      <c r="GK1053" s="2"/>
      <c r="GL1053" s="2"/>
      <c r="GM1053" s="2"/>
      <c r="GN1053" s="2"/>
      <c r="GO1053" s="2"/>
      <c r="GP1053" s="2"/>
    </row>
    <row r="1054" spans="6:198" s="1" customFormat="1" ht="12.75" customHeight="1">
      <c r="F1054" s="81"/>
      <c r="G1054" s="671"/>
      <c r="H1054" s="671"/>
      <c r="I1054" s="671"/>
      <c r="J1054" s="671"/>
      <c r="K1054" s="671" t="s">
        <v>333</v>
      </c>
      <c r="L1054" s="671"/>
      <c r="M1054" s="81"/>
      <c r="N1054" s="98" t="s">
        <v>228</v>
      </c>
      <c r="O1054" s="98"/>
      <c r="P1054" s="98"/>
      <c r="Q1054" s="98"/>
      <c r="R1054" s="98"/>
      <c r="S1054" s="98"/>
      <c r="T1054" s="98"/>
      <c r="U1054" s="98"/>
      <c r="V1054" s="98"/>
      <c r="W1054" s="98"/>
      <c r="X1054" s="98"/>
      <c r="Y1054" s="98"/>
      <c r="Z1054" s="98"/>
      <c r="AA1054" s="98"/>
      <c r="AB1054" s="98"/>
      <c r="AC1054" s="98"/>
      <c r="AD1054" s="98"/>
      <c r="AE1054" s="98"/>
      <c r="AF1054" s="98"/>
      <c r="AG1054" s="98"/>
      <c r="AH1054" s="98"/>
      <c r="AI1054" s="98"/>
      <c r="AJ1054" s="98"/>
      <c r="AK1054" s="98"/>
      <c r="AL1054" s="98"/>
      <c r="AM1054" s="98"/>
      <c r="AN1054" s="98"/>
      <c r="AO1054" s="98"/>
      <c r="AP1054" s="774">
        <f>[1]Input!$E400</f>
        <v>0</v>
      </c>
      <c r="AQ1054" s="774"/>
      <c r="AR1054" s="774"/>
      <c r="AS1054" s="774"/>
      <c r="AT1054" s="774"/>
      <c r="AU1054" s="774"/>
      <c r="AV1054" s="774"/>
      <c r="AW1054" s="445"/>
      <c r="AX1054" s="445"/>
      <c r="AY1054" s="445"/>
      <c r="AZ1054" s="445"/>
      <c r="BA1054" s="445"/>
      <c r="BB1054" s="445"/>
      <c r="BC1054" s="445"/>
      <c r="BD1054" s="708" t="str">
        <f>[1]Input!$C400</f>
        <v>n.a.</v>
      </c>
      <c r="BE1054" s="708"/>
      <c r="BF1054" s="708"/>
      <c r="BG1054" s="708"/>
      <c r="BH1054" s="708"/>
      <c r="BI1054" s="708"/>
      <c r="BJ1054" s="396"/>
      <c r="BK1054" s="474"/>
      <c r="BR1054" s="2"/>
      <c r="BS1054" s="2"/>
      <c r="BT1054" s="2"/>
      <c r="BU1054" s="2"/>
      <c r="BV1054" s="2"/>
      <c r="BW1054" s="2"/>
      <c r="BX1054" s="2"/>
      <c r="BY1054" s="2"/>
      <c r="BZ1054" s="2"/>
      <c r="CA1054" s="2"/>
      <c r="CB1054" s="2"/>
      <c r="CC1054" s="2"/>
      <c r="CD1054" s="2"/>
      <c r="CE1054" s="2"/>
      <c r="CF1054" s="2"/>
      <c r="CG1054" s="2"/>
      <c r="CH1054" s="2"/>
      <c r="CI1054" s="2"/>
      <c r="CJ1054" s="2"/>
      <c r="CK1054" s="2"/>
      <c r="CL1054" s="2"/>
      <c r="CM1054" s="2"/>
      <c r="CN1054" s="2"/>
      <c r="CO1054" s="2"/>
      <c r="CP1054" s="2"/>
      <c r="CQ1054" s="2"/>
      <c r="CR1054" s="2"/>
      <c r="CS1054" s="2"/>
      <c r="CT1054" s="2"/>
      <c r="CU1054" s="2"/>
      <c r="CV1054" s="2"/>
      <c r="CW1054" s="2"/>
      <c r="CX1054" s="2"/>
      <c r="CY1054" s="2"/>
      <c r="CZ1054" s="2"/>
      <c r="DA1054" s="2"/>
      <c r="DB1054" s="2"/>
      <c r="DC1054" s="2"/>
      <c r="DD1054" s="2"/>
      <c r="DE1054" s="2"/>
      <c r="DF1054" s="2"/>
      <c r="DG1054" s="2"/>
      <c r="DH1054" s="2"/>
      <c r="DI1054" s="2"/>
      <c r="DJ1054" s="2"/>
      <c r="DK1054" s="2"/>
      <c r="DL1054" s="2"/>
      <c r="DM1054" s="2"/>
      <c r="DN1054" s="2"/>
      <c r="DO1054" s="2"/>
      <c r="DP1054" s="2"/>
      <c r="DQ1054" s="2"/>
      <c r="DR1054" s="2"/>
      <c r="DS1054" s="2"/>
      <c r="DT1054" s="2"/>
      <c r="DU1054" s="2"/>
      <c r="DV1054" s="2"/>
      <c r="DW1054" s="2"/>
      <c r="DX1054" s="2"/>
      <c r="DY1054" s="2"/>
      <c r="DZ1054" s="2"/>
      <c r="EA1054" s="2"/>
      <c r="EB1054" s="2"/>
      <c r="EC1054" s="2"/>
      <c r="ED1054" s="2"/>
      <c r="EE1054" s="2"/>
      <c r="EF1054" s="2"/>
      <c r="EG1054" s="2"/>
      <c r="EH1054" s="2"/>
      <c r="EI1054" s="2"/>
      <c r="EJ1054" s="2"/>
      <c r="EK1054" s="2"/>
      <c r="EL1054" s="2"/>
      <c r="EM1054" s="2"/>
      <c r="EN1054" s="2"/>
      <c r="EO1054" s="2"/>
      <c r="EP1054" s="2"/>
      <c r="EQ1054" s="2"/>
      <c r="ER1054" s="2"/>
      <c r="ES1054" s="2"/>
      <c r="ET1054" s="2"/>
      <c r="EU1054" s="2"/>
      <c r="EV1054" s="2"/>
      <c r="EW1054" s="2"/>
      <c r="EX1054" s="2"/>
      <c r="EY1054" s="2"/>
      <c r="EZ1054" s="2"/>
      <c r="FA1054" s="2"/>
      <c r="FB1054" s="2"/>
      <c r="FC1054" s="2"/>
      <c r="FD1054" s="2"/>
      <c r="FE1054" s="2"/>
      <c r="FF1054" s="2"/>
      <c r="FG1054" s="2"/>
      <c r="FH1054" s="2"/>
      <c r="FI1054" s="2"/>
      <c r="FJ1054" s="2"/>
      <c r="FK1054" s="2"/>
      <c r="FL1054" s="2"/>
      <c r="FM1054" s="2"/>
      <c r="FN1054" s="2"/>
      <c r="FO1054" s="2"/>
      <c r="FP1054" s="2"/>
      <c r="FQ1054" s="2"/>
      <c r="FR1054" s="2"/>
      <c r="FS1054" s="2"/>
      <c r="FT1054" s="2"/>
      <c r="FU1054" s="2"/>
      <c r="FV1054" s="2"/>
      <c r="FW1054" s="2"/>
      <c r="FX1054" s="2"/>
      <c r="FY1054" s="2"/>
      <c r="FZ1054" s="2"/>
      <c r="GA1054" s="2"/>
      <c r="GB1054" s="2"/>
      <c r="GC1054" s="2"/>
      <c r="GD1054" s="2"/>
      <c r="GE1054" s="2"/>
      <c r="GF1054" s="2"/>
      <c r="GG1054" s="2"/>
      <c r="GH1054" s="2"/>
      <c r="GI1054" s="2"/>
      <c r="GJ1054" s="2"/>
      <c r="GK1054" s="2"/>
      <c r="GL1054" s="2"/>
      <c r="GM1054" s="2"/>
      <c r="GN1054" s="2"/>
      <c r="GO1054" s="2"/>
      <c r="GP1054" s="2"/>
    </row>
    <row r="1055" spans="6:198" s="1" customFormat="1" ht="12.75" customHeight="1">
      <c r="F1055" s="81"/>
      <c r="G1055" s="671"/>
      <c r="H1055" s="671"/>
      <c r="I1055" s="671"/>
      <c r="J1055" s="671"/>
      <c r="K1055" s="671" t="s">
        <v>335</v>
      </c>
      <c r="L1055" s="671"/>
      <c r="M1055" s="81"/>
      <c r="N1055" s="738" t="s">
        <v>465</v>
      </c>
      <c r="O1055" s="738"/>
      <c r="P1055" s="738"/>
      <c r="Q1055" s="738"/>
      <c r="R1055" s="738"/>
      <c r="S1055" s="738"/>
      <c r="T1055" s="738"/>
      <c r="U1055" s="738"/>
      <c r="V1055" s="738"/>
      <c r="W1055" s="738"/>
      <c r="X1055" s="738"/>
      <c r="Y1055" s="98"/>
      <c r="Z1055" s="98"/>
      <c r="AA1055" s="98"/>
      <c r="AB1055" s="98"/>
      <c r="AC1055" s="98"/>
      <c r="AD1055" s="98"/>
      <c r="AE1055" s="98"/>
      <c r="AF1055" s="98"/>
      <c r="AG1055" s="98"/>
      <c r="AH1055" s="98"/>
      <c r="AI1055" s="98"/>
      <c r="AJ1055" s="98"/>
      <c r="AK1055" s="98"/>
      <c r="AL1055" s="98"/>
      <c r="AM1055" s="98"/>
      <c r="AN1055" s="98"/>
      <c r="AO1055" s="98"/>
      <c r="AP1055" s="774">
        <f>[1]Input!$E401</f>
        <v>0</v>
      </c>
      <c r="AQ1055" s="774"/>
      <c r="AR1055" s="774"/>
      <c r="AS1055" s="774"/>
      <c r="AT1055" s="774"/>
      <c r="AU1055" s="774"/>
      <c r="AV1055" s="774"/>
      <c r="AW1055" s="445"/>
      <c r="AX1055" s="445"/>
      <c r="AY1055" s="445"/>
      <c r="AZ1055" s="445"/>
      <c r="BA1055" s="445"/>
      <c r="BB1055" s="445"/>
      <c r="BC1055" s="445"/>
      <c r="BD1055" s="708" t="str">
        <f>[1]Input!$C401</f>
        <v>n.a.</v>
      </c>
      <c r="BE1055" s="708"/>
      <c r="BF1055" s="708"/>
      <c r="BG1055" s="708"/>
      <c r="BH1055" s="708"/>
      <c r="BI1055" s="708"/>
      <c r="BJ1055" s="396"/>
      <c r="BK1055" s="474"/>
      <c r="BR1055" s="2"/>
      <c r="BS1055" s="2"/>
      <c r="BT1055" s="2"/>
      <c r="BU1055" s="2"/>
      <c r="BV1055" s="2"/>
      <c r="BW1055" s="2"/>
      <c r="BX1055" s="2"/>
      <c r="BY1055" s="2"/>
      <c r="BZ1055" s="2"/>
      <c r="CA1055" s="2"/>
      <c r="CB1055" s="2"/>
      <c r="CC1055" s="2"/>
      <c r="CD1055" s="2"/>
      <c r="CE1055" s="2"/>
      <c r="CF1055" s="2"/>
      <c r="CG1055" s="2"/>
      <c r="CH1055" s="2"/>
      <c r="CI1055" s="2"/>
      <c r="CJ1055" s="2"/>
      <c r="CK1055" s="2"/>
      <c r="CL1055" s="2"/>
      <c r="CM1055" s="2"/>
      <c r="CN1055" s="2"/>
      <c r="CO1055" s="2"/>
      <c r="CP1055" s="2"/>
      <c r="CQ1055" s="2"/>
      <c r="CR1055" s="2"/>
      <c r="CS1055" s="2"/>
      <c r="CT1055" s="2"/>
      <c r="CU1055" s="2"/>
      <c r="CV1055" s="2"/>
      <c r="CW1055" s="2"/>
      <c r="CX1055" s="2"/>
      <c r="CY1055" s="2"/>
      <c r="CZ1055" s="2"/>
      <c r="DA1055" s="2"/>
      <c r="DB1055" s="2"/>
      <c r="DC1055" s="2"/>
      <c r="DD1055" s="2"/>
      <c r="DE1055" s="2"/>
      <c r="DF1055" s="2"/>
      <c r="DG1055" s="2"/>
      <c r="DH1055" s="2"/>
      <c r="DI1055" s="2"/>
      <c r="DJ1055" s="2"/>
      <c r="DK1055" s="2"/>
      <c r="DL1055" s="2"/>
      <c r="DM1055" s="2"/>
      <c r="DN1055" s="2"/>
      <c r="DO1055" s="2"/>
      <c r="DP1055" s="2"/>
      <c r="DQ1055" s="2"/>
      <c r="DR1055" s="2"/>
      <c r="DS1055" s="2"/>
      <c r="DT1055" s="2"/>
      <c r="DU1055" s="2"/>
      <c r="DV1055" s="2"/>
      <c r="DW1055" s="2"/>
      <c r="DX1055" s="2"/>
      <c r="DY1055" s="2"/>
      <c r="DZ1055" s="2"/>
      <c r="EA1055" s="2"/>
      <c r="EB1055" s="2"/>
      <c r="EC1055" s="2"/>
      <c r="ED1055" s="2"/>
      <c r="EE1055" s="2"/>
      <c r="EF1055" s="2"/>
      <c r="EG1055" s="2"/>
      <c r="EH1055" s="2"/>
      <c r="EI1055" s="2"/>
      <c r="EJ1055" s="2"/>
      <c r="EK1055" s="2"/>
      <c r="EL1055" s="2"/>
      <c r="EM1055" s="2"/>
      <c r="EN1055" s="2"/>
      <c r="EO1055" s="2"/>
      <c r="EP1055" s="2"/>
      <c r="EQ1055" s="2"/>
      <c r="ER1055" s="2"/>
      <c r="ES1055" s="2"/>
      <c r="ET1055" s="2"/>
      <c r="EU1055" s="2"/>
      <c r="EV1055" s="2"/>
      <c r="EW1055" s="2"/>
      <c r="EX1055" s="2"/>
      <c r="EY1055" s="2"/>
      <c r="EZ1055" s="2"/>
      <c r="FA1055" s="2"/>
      <c r="FB1055" s="2"/>
      <c r="FC1055" s="2"/>
      <c r="FD1055" s="2"/>
      <c r="FE1055" s="2"/>
      <c r="FF1055" s="2"/>
      <c r="FG1055" s="2"/>
      <c r="FH1055" s="2"/>
      <c r="FI1055" s="2"/>
      <c r="FJ1055" s="2"/>
      <c r="FK1055" s="2"/>
      <c r="FL1055" s="2"/>
      <c r="FM1055" s="2"/>
      <c r="FN1055" s="2"/>
      <c r="FO1055" s="2"/>
      <c r="FP1055" s="2"/>
      <c r="FQ1055" s="2"/>
      <c r="FR1055" s="2"/>
      <c r="FS1055" s="2"/>
      <c r="FT1055" s="2"/>
      <c r="FU1055" s="2"/>
      <c r="FV1055" s="2"/>
      <c r="FW1055" s="2"/>
      <c r="FX1055" s="2"/>
      <c r="FY1055" s="2"/>
      <c r="FZ1055" s="2"/>
      <c r="GA1055" s="2"/>
      <c r="GB1055" s="2"/>
      <c r="GC1055" s="2"/>
      <c r="GD1055" s="2"/>
      <c r="GE1055" s="2"/>
      <c r="GF1055" s="2"/>
      <c r="GG1055" s="2"/>
      <c r="GH1055" s="2"/>
      <c r="GI1055" s="2"/>
      <c r="GJ1055" s="2"/>
      <c r="GK1055" s="2"/>
      <c r="GL1055" s="2"/>
      <c r="GM1055" s="2"/>
      <c r="GN1055" s="2"/>
      <c r="GO1055" s="2"/>
      <c r="GP1055" s="2"/>
    </row>
    <row r="1056" spans="6:198" s="1" customFormat="1" ht="12.75" customHeight="1">
      <c r="F1056" s="81"/>
      <c r="G1056" s="469"/>
      <c r="H1056" s="469"/>
      <c r="I1056" s="469"/>
      <c r="J1056" s="469"/>
      <c r="K1056" s="671" t="s">
        <v>337</v>
      </c>
      <c r="L1056" s="671"/>
      <c r="M1056" s="81"/>
      <c r="N1056" s="738" t="s">
        <v>466</v>
      </c>
      <c r="O1056" s="738"/>
      <c r="P1056" s="738"/>
      <c r="Q1056" s="738"/>
      <c r="R1056" s="738"/>
      <c r="S1056" s="738"/>
      <c r="T1056" s="738"/>
      <c r="U1056" s="738"/>
      <c r="V1056" s="738"/>
      <c r="W1056" s="738"/>
      <c r="X1056" s="738"/>
      <c r="Y1056" s="98"/>
      <c r="Z1056" s="98"/>
      <c r="AA1056" s="98"/>
      <c r="AB1056" s="98"/>
      <c r="AC1056" s="98"/>
      <c r="AD1056" s="98"/>
      <c r="AE1056" s="98"/>
      <c r="AF1056" s="98"/>
      <c r="AG1056" s="98"/>
      <c r="AH1056" s="98"/>
      <c r="AI1056" s="98"/>
      <c r="AJ1056" s="98"/>
      <c r="AK1056" s="98"/>
      <c r="AL1056" s="98"/>
      <c r="AM1056" s="98"/>
      <c r="AN1056" s="98"/>
      <c r="AO1056" s="98"/>
      <c r="AP1056" s="774">
        <f>[1]Input!$E402</f>
        <v>0</v>
      </c>
      <c r="AQ1056" s="774"/>
      <c r="AR1056" s="774"/>
      <c r="AS1056" s="774"/>
      <c r="AT1056" s="774"/>
      <c r="AU1056" s="774"/>
      <c r="AV1056" s="774"/>
      <c r="AW1056" s="445"/>
      <c r="AX1056" s="445"/>
      <c r="AY1056" s="445"/>
      <c r="AZ1056" s="445"/>
      <c r="BA1056" s="445"/>
      <c r="BB1056" s="445"/>
      <c r="BC1056" s="445"/>
      <c r="BD1056" s="708" t="str">
        <f>[1]Input!$C402</f>
        <v>n.a.</v>
      </c>
      <c r="BE1056" s="708"/>
      <c r="BF1056" s="708"/>
      <c r="BG1056" s="708"/>
      <c r="BH1056" s="708"/>
      <c r="BI1056" s="708"/>
      <c r="BJ1056" s="396"/>
      <c r="BK1056" s="474"/>
      <c r="BR1056" s="2"/>
      <c r="BS1056" s="2"/>
      <c r="BT1056" s="2"/>
      <c r="BU1056" s="2"/>
      <c r="BV1056" s="2"/>
      <c r="BW1056" s="2"/>
      <c r="BX1056" s="2"/>
      <c r="BY1056" s="2"/>
      <c r="BZ1056" s="2"/>
      <c r="CA1056" s="2"/>
      <c r="CB1056" s="2"/>
      <c r="CC1056" s="2"/>
      <c r="CD1056" s="2"/>
      <c r="CE1056" s="2"/>
      <c r="CF1056" s="2"/>
      <c r="CG1056" s="2"/>
      <c r="CH1056" s="2"/>
      <c r="CI1056" s="2"/>
      <c r="CJ1056" s="2"/>
      <c r="CK1056" s="2"/>
      <c r="CL1056" s="2"/>
      <c r="CM1056" s="2"/>
      <c r="CN1056" s="2"/>
      <c r="CO1056" s="2"/>
      <c r="CP1056" s="2"/>
      <c r="CQ1056" s="2"/>
      <c r="CR1056" s="2"/>
      <c r="CS1056" s="2"/>
      <c r="CT1056" s="2"/>
      <c r="CU1056" s="2"/>
      <c r="CV1056" s="2"/>
      <c r="CW1056" s="2"/>
      <c r="CX1056" s="2"/>
      <c r="CY1056" s="2"/>
      <c r="CZ1056" s="2"/>
      <c r="DA1056" s="2"/>
      <c r="DB1056" s="2"/>
      <c r="DC1056" s="2"/>
      <c r="DD1056" s="2"/>
      <c r="DE1056" s="2"/>
      <c r="DF1056" s="2"/>
      <c r="DG1056" s="2"/>
      <c r="DH1056" s="2"/>
      <c r="DI1056" s="2"/>
      <c r="DJ1056" s="2"/>
      <c r="DK1056" s="2"/>
      <c r="DL1056" s="2"/>
      <c r="DM1056" s="2"/>
      <c r="DN1056" s="2"/>
      <c r="DO1056" s="2"/>
      <c r="DP1056" s="2"/>
      <c r="DQ1056" s="2"/>
      <c r="DR1056" s="2"/>
      <c r="DS1056" s="2"/>
      <c r="DT1056" s="2"/>
      <c r="DU1056" s="2"/>
      <c r="DV1056" s="2"/>
      <c r="DW1056" s="2"/>
      <c r="DX1056" s="2"/>
      <c r="DY1056" s="2"/>
      <c r="DZ1056" s="2"/>
      <c r="EA1056" s="2"/>
      <c r="EB1056" s="2"/>
      <c r="EC1056" s="2"/>
      <c r="ED1056" s="2"/>
      <c r="EE1056" s="2"/>
      <c r="EF1056" s="2"/>
      <c r="EG1056" s="2"/>
      <c r="EH1056" s="2"/>
      <c r="EI1056" s="2"/>
      <c r="EJ1056" s="2"/>
      <c r="EK1056" s="2"/>
      <c r="EL1056" s="2"/>
      <c r="EM1056" s="2"/>
      <c r="EN1056" s="2"/>
      <c r="EO1056" s="2"/>
      <c r="EP1056" s="2"/>
      <c r="EQ1056" s="2"/>
      <c r="ER1056" s="2"/>
      <c r="ES1056" s="2"/>
      <c r="ET1056" s="2"/>
      <c r="EU1056" s="2"/>
      <c r="EV1056" s="2"/>
      <c r="EW1056" s="2"/>
      <c r="EX1056" s="2"/>
      <c r="EY1056" s="2"/>
      <c r="EZ1056" s="2"/>
      <c r="FA1056" s="2"/>
      <c r="FB1056" s="2"/>
      <c r="FC1056" s="2"/>
      <c r="FD1056" s="2"/>
      <c r="FE1056" s="2"/>
      <c r="FF1056" s="2"/>
      <c r="FG1056" s="2"/>
      <c r="FH1056" s="2"/>
      <c r="FI1056" s="2"/>
      <c r="FJ1056" s="2"/>
      <c r="FK1056" s="2"/>
      <c r="FL1056" s="2"/>
      <c r="FM1056" s="2"/>
      <c r="FN1056" s="2"/>
      <c r="FO1056" s="2"/>
      <c r="FP1056" s="2"/>
      <c r="FQ1056" s="2"/>
      <c r="FR1056" s="2"/>
      <c r="FS1056" s="2"/>
      <c r="FT1056" s="2"/>
      <c r="FU1056" s="2"/>
      <c r="FV1056" s="2"/>
      <c r="FW1056" s="2"/>
      <c r="FX1056" s="2"/>
      <c r="FY1056" s="2"/>
      <c r="FZ1056" s="2"/>
      <c r="GA1056" s="2"/>
      <c r="GB1056" s="2"/>
      <c r="GC1056" s="2"/>
      <c r="GD1056" s="2"/>
      <c r="GE1056" s="2"/>
      <c r="GF1056" s="2"/>
      <c r="GG1056" s="2"/>
      <c r="GH1056" s="2"/>
      <c r="GI1056" s="2"/>
      <c r="GJ1056" s="2"/>
      <c r="GK1056" s="2"/>
      <c r="GL1056" s="2"/>
      <c r="GM1056" s="2"/>
      <c r="GN1056" s="2"/>
      <c r="GO1056" s="2"/>
      <c r="GP1056" s="2"/>
    </row>
    <row r="1057" spans="6:198" s="1" customFormat="1" ht="12.75" customHeight="1">
      <c r="F1057" s="81"/>
      <c r="G1057" s="671"/>
      <c r="H1057" s="671"/>
      <c r="I1057" s="671"/>
      <c r="J1057" s="671"/>
      <c r="K1057" s="671" t="s">
        <v>339</v>
      </c>
      <c r="L1057" s="671"/>
      <c r="M1057" s="81"/>
      <c r="N1057" s="738" t="s">
        <v>467</v>
      </c>
      <c r="O1057" s="738"/>
      <c r="P1057" s="738"/>
      <c r="Q1057" s="738"/>
      <c r="R1057" s="738"/>
      <c r="S1057" s="738"/>
      <c r="T1057" s="738"/>
      <c r="U1057" s="738"/>
      <c r="V1057" s="738"/>
      <c r="W1057" s="738"/>
      <c r="X1057" s="738"/>
      <c r="Y1057" s="98"/>
      <c r="Z1057" s="98"/>
      <c r="AA1057" s="98"/>
      <c r="AB1057" s="98"/>
      <c r="AC1057" s="98"/>
      <c r="AD1057" s="98"/>
      <c r="AE1057" s="98"/>
      <c r="AF1057" s="98"/>
      <c r="AG1057" s="98"/>
      <c r="AH1057" s="98"/>
      <c r="AI1057" s="98"/>
      <c r="AJ1057" s="98"/>
      <c r="AK1057" s="98"/>
      <c r="AL1057" s="98"/>
      <c r="AM1057" s="98"/>
      <c r="AN1057" s="398"/>
      <c r="AO1057" s="398"/>
      <c r="AP1057" s="774">
        <f>[1]Input!$E403</f>
        <v>0</v>
      </c>
      <c r="AQ1057" s="774"/>
      <c r="AR1057" s="774"/>
      <c r="AS1057" s="774"/>
      <c r="AT1057" s="774"/>
      <c r="AU1057" s="774"/>
      <c r="AV1057" s="774"/>
      <c r="AW1057" s="440"/>
      <c r="AX1057" s="440"/>
      <c r="AY1057" s="440"/>
      <c r="AZ1057" s="440"/>
      <c r="BA1057" s="440"/>
      <c r="BB1057" s="440"/>
      <c r="BC1057" s="440"/>
      <c r="BD1057" s="708" t="str">
        <f>[1]Input!$C403</f>
        <v>n.a.</v>
      </c>
      <c r="BE1057" s="708"/>
      <c r="BF1057" s="708"/>
      <c r="BG1057" s="708"/>
      <c r="BH1057" s="708"/>
      <c r="BI1057" s="708"/>
      <c r="BJ1057" s="475"/>
      <c r="BK1057" s="476"/>
      <c r="BR1057" s="2"/>
      <c r="BS1057" s="2"/>
      <c r="BT1057" s="2"/>
      <c r="BU1057" s="2"/>
      <c r="BV1057" s="2"/>
      <c r="BW1057" s="2"/>
      <c r="BX1057" s="2"/>
      <c r="BY1057" s="2"/>
      <c r="BZ1057" s="2"/>
      <c r="CA1057" s="2"/>
      <c r="CB1057" s="2"/>
      <c r="CC1057" s="2"/>
      <c r="CD1057" s="2"/>
      <c r="CE1057" s="2"/>
      <c r="CF1057" s="2"/>
      <c r="CG1057" s="2"/>
      <c r="CH1057" s="2"/>
      <c r="CI1057" s="2"/>
      <c r="CJ1057" s="2"/>
      <c r="CK1057" s="2"/>
      <c r="CL1057" s="2"/>
      <c r="CM1057" s="2"/>
      <c r="CN1057" s="2"/>
      <c r="CO1057" s="2"/>
      <c r="CP1057" s="2"/>
      <c r="CQ1057" s="2"/>
      <c r="CR1057" s="2"/>
      <c r="CS1057" s="2"/>
      <c r="CT1057" s="2"/>
      <c r="CU1057" s="2"/>
      <c r="CV1057" s="2"/>
      <c r="CW1057" s="2"/>
      <c r="CX1057" s="2"/>
      <c r="CY1057" s="2"/>
      <c r="CZ1057" s="2"/>
      <c r="DA1057" s="2"/>
      <c r="DB1057" s="2"/>
      <c r="DC1057" s="2"/>
      <c r="DD1057" s="2"/>
      <c r="DE1057" s="2"/>
      <c r="DF1057" s="2"/>
      <c r="DG1057" s="2"/>
      <c r="DH1057" s="2"/>
      <c r="DI1057" s="2"/>
      <c r="DJ1057" s="2"/>
      <c r="DK1057" s="2"/>
      <c r="DL1057" s="2"/>
      <c r="DM1057" s="2"/>
      <c r="DN1057" s="2"/>
      <c r="DO1057" s="2"/>
      <c r="DP1057" s="2"/>
      <c r="DQ1057" s="2"/>
      <c r="DR1057" s="2"/>
      <c r="DS1057" s="2"/>
      <c r="DT1057" s="2"/>
      <c r="DU1057" s="2"/>
      <c r="DV1057" s="2"/>
      <c r="DW1057" s="2"/>
      <c r="DX1057" s="2"/>
      <c r="DY1057" s="2"/>
      <c r="DZ1057" s="2"/>
      <c r="EA1057" s="2"/>
      <c r="EB1057" s="2"/>
      <c r="EC1057" s="2"/>
      <c r="ED1057" s="2"/>
      <c r="EE1057" s="2"/>
      <c r="EF1057" s="2"/>
      <c r="EG1057" s="2"/>
      <c r="EH1057" s="2"/>
      <c r="EI1057" s="2"/>
      <c r="EJ1057" s="2"/>
      <c r="EK1057" s="2"/>
      <c r="EL1057" s="2"/>
      <c r="EM1057" s="2"/>
      <c r="EN1057" s="2"/>
      <c r="EO1057" s="2"/>
      <c r="EP1057" s="2"/>
      <c r="EQ1057" s="2"/>
      <c r="ER1057" s="2"/>
      <c r="ES1057" s="2"/>
      <c r="ET1057" s="2"/>
      <c r="EU1057" s="2"/>
      <c r="EV1057" s="2"/>
      <c r="EW1057" s="2"/>
      <c r="EX1057" s="2"/>
      <c r="EY1057" s="2"/>
      <c r="EZ1057" s="2"/>
      <c r="FA1057" s="2"/>
      <c r="FB1057" s="2"/>
      <c r="FC1057" s="2"/>
      <c r="FD1057" s="2"/>
      <c r="FE1057" s="2"/>
      <c r="FF1057" s="2"/>
      <c r="FG1057" s="2"/>
      <c r="FH1057" s="2"/>
      <c r="FI1057" s="2"/>
      <c r="FJ1057" s="2"/>
      <c r="FK1057" s="2"/>
      <c r="FL1057" s="2"/>
      <c r="FM1057" s="2"/>
      <c r="FN1057" s="2"/>
      <c r="FO1057" s="2"/>
      <c r="FP1057" s="2"/>
      <c r="FQ1057" s="2"/>
      <c r="FR1057" s="2"/>
      <c r="FS1057" s="2"/>
      <c r="FT1057" s="2"/>
      <c r="FU1057" s="2"/>
      <c r="FV1057" s="2"/>
      <c r="FW1057" s="2"/>
      <c r="FX1057" s="2"/>
      <c r="FY1057" s="2"/>
      <c r="FZ1057" s="2"/>
      <c r="GA1057" s="2"/>
      <c r="GB1057" s="2"/>
      <c r="GC1057" s="2"/>
      <c r="GD1057" s="2"/>
      <c r="GE1057" s="2"/>
      <c r="GF1057" s="2"/>
      <c r="GG1057" s="2"/>
      <c r="GH1057" s="2"/>
      <c r="GI1057" s="2"/>
      <c r="GJ1057" s="2"/>
      <c r="GK1057" s="2"/>
      <c r="GL1057" s="2"/>
      <c r="GM1057" s="2"/>
      <c r="GN1057" s="2"/>
      <c r="GO1057" s="2"/>
      <c r="GP1057" s="2"/>
    </row>
    <row r="1058" spans="6:198" s="1" customFormat="1" ht="12.75" customHeight="1">
      <c r="F1058" s="81"/>
      <c r="G1058" s="671"/>
      <c r="H1058" s="671"/>
      <c r="I1058" s="671"/>
      <c r="J1058" s="671"/>
      <c r="K1058" s="671" t="s">
        <v>341</v>
      </c>
      <c r="L1058" s="671"/>
      <c r="M1058" s="81"/>
      <c r="N1058" s="738" t="s">
        <v>468</v>
      </c>
      <c r="O1058" s="738"/>
      <c r="P1058" s="738"/>
      <c r="Q1058" s="738"/>
      <c r="R1058" s="738"/>
      <c r="S1058" s="738"/>
      <c r="T1058" s="738"/>
      <c r="U1058" s="738"/>
      <c r="V1058" s="738"/>
      <c r="W1058" s="738"/>
      <c r="X1058" s="738"/>
      <c r="Y1058" s="98"/>
      <c r="Z1058" s="98"/>
      <c r="AA1058" s="98"/>
      <c r="AB1058" s="98"/>
      <c r="AC1058" s="98"/>
      <c r="AD1058" s="98"/>
      <c r="AE1058" s="98"/>
      <c r="AF1058" s="98"/>
      <c r="AG1058" s="98"/>
      <c r="AH1058" s="98"/>
      <c r="AI1058" s="98"/>
      <c r="AJ1058" s="98"/>
      <c r="AK1058" s="98"/>
      <c r="AL1058" s="98"/>
      <c r="AM1058" s="98"/>
      <c r="AN1058" s="398"/>
      <c r="AO1058" s="398"/>
      <c r="AP1058" s="774">
        <f>[1]Input!$E404</f>
        <v>0</v>
      </c>
      <c r="AQ1058" s="774"/>
      <c r="AR1058" s="774"/>
      <c r="AS1058" s="774"/>
      <c r="AT1058" s="774"/>
      <c r="AU1058" s="774"/>
      <c r="AV1058" s="774"/>
      <c r="AW1058" s="440"/>
      <c r="AX1058" s="440"/>
      <c r="AY1058" s="440"/>
      <c r="AZ1058" s="440"/>
      <c r="BA1058" s="440"/>
      <c r="BB1058" s="440"/>
      <c r="BC1058" s="440"/>
      <c r="BD1058" s="708" t="str">
        <f>[1]Input!$C404</f>
        <v>n.a.</v>
      </c>
      <c r="BE1058" s="708"/>
      <c r="BF1058" s="708"/>
      <c r="BG1058" s="708"/>
      <c r="BH1058" s="708"/>
      <c r="BI1058" s="708"/>
      <c r="BJ1058" s="475"/>
      <c r="BK1058" s="476"/>
      <c r="BR1058" s="2"/>
      <c r="BS1058" s="2"/>
      <c r="BT1058" s="2"/>
      <c r="BU1058" s="2"/>
      <c r="BV1058" s="2"/>
      <c r="BW1058" s="2"/>
      <c r="BX1058" s="2"/>
      <c r="BY1058" s="2"/>
      <c r="BZ1058" s="2"/>
      <c r="CA1058" s="2"/>
      <c r="CB1058" s="2"/>
      <c r="CC1058" s="2"/>
      <c r="CD1058" s="2"/>
      <c r="CE1058" s="2"/>
      <c r="CF1058" s="2"/>
      <c r="CG1058" s="2"/>
      <c r="CH1058" s="2"/>
      <c r="CI1058" s="2"/>
      <c r="CJ1058" s="2"/>
      <c r="CK1058" s="2"/>
      <c r="CL1058" s="2"/>
      <c r="CM1058" s="2"/>
      <c r="CN1058" s="2"/>
      <c r="CO1058" s="2"/>
      <c r="CP1058" s="2"/>
      <c r="CQ1058" s="2"/>
      <c r="CR1058" s="2"/>
      <c r="CS1058" s="2"/>
      <c r="CT1058" s="2"/>
      <c r="CU1058" s="2"/>
      <c r="CV1058" s="2"/>
      <c r="CW1058" s="2"/>
      <c r="CX1058" s="2"/>
      <c r="CY1058" s="2"/>
      <c r="CZ1058" s="2"/>
      <c r="DA1058" s="2"/>
      <c r="DB1058" s="2"/>
      <c r="DC1058" s="2"/>
      <c r="DD1058" s="2"/>
      <c r="DE1058" s="2"/>
      <c r="DF1058" s="2"/>
      <c r="DG1058" s="2"/>
      <c r="DH1058" s="2"/>
      <c r="DI1058" s="2"/>
      <c r="DJ1058" s="2"/>
      <c r="DK1058" s="2"/>
      <c r="DL1058" s="2"/>
      <c r="DM1058" s="2"/>
      <c r="DN1058" s="2"/>
      <c r="DO1058" s="2"/>
      <c r="DP1058" s="2"/>
      <c r="DQ1058" s="2"/>
      <c r="DR1058" s="2"/>
      <c r="DS1058" s="2"/>
      <c r="DT1058" s="2"/>
      <c r="DU1058" s="2"/>
      <c r="DV1058" s="2"/>
      <c r="DW1058" s="2"/>
      <c r="DX1058" s="2"/>
      <c r="DY1058" s="2"/>
      <c r="DZ1058" s="2"/>
      <c r="EA1058" s="2"/>
      <c r="EB1058" s="2"/>
      <c r="EC1058" s="2"/>
      <c r="ED1058" s="2"/>
      <c r="EE1058" s="2"/>
      <c r="EF1058" s="2"/>
      <c r="EG1058" s="2"/>
      <c r="EH1058" s="2"/>
      <c r="EI1058" s="2"/>
      <c r="EJ1058" s="2"/>
      <c r="EK1058" s="2"/>
      <c r="EL1058" s="2"/>
      <c r="EM1058" s="2"/>
      <c r="EN1058" s="2"/>
      <c r="EO1058" s="2"/>
      <c r="EP1058" s="2"/>
      <c r="EQ1058" s="2"/>
      <c r="ER1058" s="2"/>
      <c r="ES1058" s="2"/>
      <c r="ET1058" s="2"/>
      <c r="EU1058" s="2"/>
      <c r="EV1058" s="2"/>
      <c r="EW1058" s="2"/>
      <c r="EX1058" s="2"/>
      <c r="EY1058" s="2"/>
      <c r="EZ1058" s="2"/>
      <c r="FA1058" s="2"/>
      <c r="FB1058" s="2"/>
      <c r="FC1058" s="2"/>
      <c r="FD1058" s="2"/>
      <c r="FE1058" s="2"/>
      <c r="FF1058" s="2"/>
      <c r="FG1058" s="2"/>
      <c r="FH1058" s="2"/>
      <c r="FI1058" s="2"/>
      <c r="FJ1058" s="2"/>
      <c r="FK1058" s="2"/>
      <c r="FL1058" s="2"/>
      <c r="FM1058" s="2"/>
      <c r="FN1058" s="2"/>
      <c r="FO1058" s="2"/>
      <c r="FP1058" s="2"/>
      <c r="FQ1058" s="2"/>
      <c r="FR1058" s="2"/>
      <c r="FS1058" s="2"/>
      <c r="FT1058" s="2"/>
      <c r="FU1058" s="2"/>
      <c r="FV1058" s="2"/>
      <c r="FW1058" s="2"/>
      <c r="FX1058" s="2"/>
      <c r="FY1058" s="2"/>
      <c r="FZ1058" s="2"/>
      <c r="GA1058" s="2"/>
      <c r="GB1058" s="2"/>
      <c r="GC1058" s="2"/>
      <c r="GD1058" s="2"/>
      <c r="GE1058" s="2"/>
      <c r="GF1058" s="2"/>
      <c r="GG1058" s="2"/>
      <c r="GH1058" s="2"/>
      <c r="GI1058" s="2"/>
      <c r="GJ1058" s="2"/>
      <c r="GK1058" s="2"/>
      <c r="GL1058" s="2"/>
      <c r="GM1058" s="2"/>
      <c r="GN1058" s="2"/>
      <c r="GO1058" s="2"/>
      <c r="GP1058" s="2"/>
    </row>
    <row r="1059" spans="6:198" s="1" customFormat="1" ht="12.75" customHeight="1">
      <c r="F1059" s="81"/>
      <c r="G1059" s="671"/>
      <c r="H1059" s="671"/>
      <c r="I1059" s="671"/>
      <c r="J1059" s="671"/>
      <c r="K1059" s="671" t="s">
        <v>343</v>
      </c>
      <c r="L1059" s="671"/>
      <c r="M1059" s="81"/>
      <c r="N1059" s="738" t="s">
        <v>469</v>
      </c>
      <c r="O1059" s="738"/>
      <c r="P1059" s="738"/>
      <c r="Q1059" s="738"/>
      <c r="R1059" s="738"/>
      <c r="S1059" s="738"/>
      <c r="T1059" s="738"/>
      <c r="U1059" s="738"/>
      <c r="V1059" s="738"/>
      <c r="W1059" s="738"/>
      <c r="X1059" s="738"/>
      <c r="Y1059" s="98"/>
      <c r="Z1059" s="98"/>
      <c r="AA1059" s="98"/>
      <c r="AB1059" s="98"/>
      <c r="AC1059" s="98"/>
      <c r="AD1059" s="98"/>
      <c r="AE1059" s="98"/>
      <c r="AF1059" s="98"/>
      <c r="AG1059" s="98"/>
      <c r="AH1059" s="98"/>
      <c r="AI1059" s="98"/>
      <c r="AJ1059" s="98"/>
      <c r="AK1059" s="98"/>
      <c r="AL1059" s="98"/>
      <c r="AM1059" s="98"/>
      <c r="AN1059" s="398"/>
      <c r="AO1059" s="398"/>
      <c r="AP1059" s="774">
        <f>[1]Input!$E405</f>
        <v>0</v>
      </c>
      <c r="AQ1059" s="774"/>
      <c r="AR1059" s="774"/>
      <c r="AS1059" s="774"/>
      <c r="AT1059" s="774"/>
      <c r="AU1059" s="774"/>
      <c r="AV1059" s="774"/>
      <c r="AW1059" s="440"/>
      <c r="AX1059" s="440"/>
      <c r="AY1059" s="440"/>
      <c r="AZ1059" s="440"/>
      <c r="BA1059" s="440"/>
      <c r="BB1059" s="440"/>
      <c r="BC1059" s="440"/>
      <c r="BD1059" s="708" t="str">
        <f>[1]Input!$C405</f>
        <v>n.a.</v>
      </c>
      <c r="BE1059" s="708"/>
      <c r="BF1059" s="708"/>
      <c r="BG1059" s="708"/>
      <c r="BH1059" s="708"/>
      <c r="BI1059" s="708"/>
      <c r="BJ1059" s="475"/>
      <c r="BK1059" s="476"/>
      <c r="BR1059" s="2"/>
      <c r="BS1059" s="2"/>
      <c r="BT1059" s="2"/>
      <c r="BU1059" s="2"/>
      <c r="BV1059" s="2"/>
      <c r="BW1059" s="2"/>
      <c r="BX1059" s="2"/>
      <c r="BY1059" s="2"/>
      <c r="BZ1059" s="2"/>
      <c r="CA1059" s="2"/>
      <c r="CB1059" s="2"/>
      <c r="CC1059" s="2"/>
      <c r="CD1059" s="2"/>
      <c r="CE1059" s="2"/>
      <c r="CF1059" s="2"/>
      <c r="CG1059" s="2"/>
      <c r="CH1059" s="2"/>
      <c r="CI1059" s="2"/>
      <c r="CJ1059" s="2"/>
      <c r="CK1059" s="2"/>
      <c r="CL1059" s="2"/>
      <c r="CM1059" s="2"/>
      <c r="CN1059" s="2"/>
      <c r="CO1059" s="2"/>
      <c r="CP1059" s="2"/>
      <c r="CQ1059" s="2"/>
      <c r="CR1059" s="2"/>
      <c r="CS1059" s="2"/>
      <c r="CT1059" s="2"/>
      <c r="CU1059" s="2"/>
      <c r="CV1059" s="2"/>
      <c r="CW1059" s="2"/>
      <c r="CX1059" s="2"/>
      <c r="CY1059" s="2"/>
      <c r="CZ1059" s="2"/>
      <c r="DA1059" s="2"/>
      <c r="DB1059" s="2"/>
      <c r="DC1059" s="2"/>
      <c r="DD1059" s="2"/>
      <c r="DE1059" s="2"/>
      <c r="DF1059" s="2"/>
      <c r="DG1059" s="2"/>
      <c r="DH1059" s="2"/>
      <c r="DI1059" s="2"/>
      <c r="DJ1059" s="2"/>
      <c r="DK1059" s="2"/>
      <c r="DL1059" s="2"/>
      <c r="DM1059" s="2"/>
      <c r="DN1059" s="2"/>
      <c r="DO1059" s="2"/>
      <c r="DP1059" s="2"/>
      <c r="DQ1059" s="2"/>
      <c r="DR1059" s="2"/>
      <c r="DS1059" s="2"/>
      <c r="DT1059" s="2"/>
      <c r="DU1059" s="2"/>
      <c r="DV1059" s="2"/>
      <c r="DW1059" s="2"/>
      <c r="DX1059" s="2"/>
      <c r="DY1059" s="2"/>
      <c r="DZ1059" s="2"/>
      <c r="EA1059" s="2"/>
      <c r="EB1059" s="2"/>
      <c r="EC1059" s="2"/>
      <c r="ED1059" s="2"/>
      <c r="EE1059" s="2"/>
      <c r="EF1059" s="2"/>
      <c r="EG1059" s="2"/>
      <c r="EH1059" s="2"/>
      <c r="EI1059" s="2"/>
      <c r="EJ1059" s="2"/>
      <c r="EK1059" s="2"/>
      <c r="EL1059" s="2"/>
      <c r="EM1059" s="2"/>
      <c r="EN1059" s="2"/>
      <c r="EO1059" s="2"/>
      <c r="EP1059" s="2"/>
      <c r="EQ1059" s="2"/>
      <c r="ER1059" s="2"/>
      <c r="ES1059" s="2"/>
      <c r="ET1059" s="2"/>
      <c r="EU1059" s="2"/>
      <c r="EV1059" s="2"/>
      <c r="EW1059" s="2"/>
      <c r="EX1059" s="2"/>
      <c r="EY1059" s="2"/>
      <c r="EZ1059" s="2"/>
      <c r="FA1059" s="2"/>
      <c r="FB1059" s="2"/>
      <c r="FC1059" s="2"/>
      <c r="FD1059" s="2"/>
      <c r="FE1059" s="2"/>
      <c r="FF1059" s="2"/>
      <c r="FG1059" s="2"/>
      <c r="FH1059" s="2"/>
      <c r="FI1059" s="2"/>
      <c r="FJ1059" s="2"/>
      <c r="FK1059" s="2"/>
      <c r="FL1059" s="2"/>
      <c r="FM1059" s="2"/>
      <c r="FN1059" s="2"/>
      <c r="FO1059" s="2"/>
      <c r="FP1059" s="2"/>
      <c r="FQ1059" s="2"/>
      <c r="FR1059" s="2"/>
      <c r="FS1059" s="2"/>
      <c r="FT1059" s="2"/>
      <c r="FU1059" s="2"/>
      <c r="FV1059" s="2"/>
      <c r="FW1059" s="2"/>
      <c r="FX1059" s="2"/>
      <c r="FY1059" s="2"/>
      <c r="FZ1059" s="2"/>
      <c r="GA1059" s="2"/>
      <c r="GB1059" s="2"/>
      <c r="GC1059" s="2"/>
      <c r="GD1059" s="2"/>
      <c r="GE1059" s="2"/>
      <c r="GF1059" s="2"/>
      <c r="GG1059" s="2"/>
      <c r="GH1059" s="2"/>
      <c r="GI1059" s="2"/>
      <c r="GJ1059" s="2"/>
      <c r="GK1059" s="2"/>
      <c r="GL1059" s="2"/>
      <c r="GM1059" s="2"/>
      <c r="GN1059" s="2"/>
      <c r="GO1059" s="2"/>
      <c r="GP1059" s="2"/>
    </row>
    <row r="1060" spans="6:198" s="1" customFormat="1" ht="12.75" customHeight="1">
      <c r="F1060" s="81"/>
      <c r="G1060" s="469"/>
      <c r="H1060" s="469"/>
      <c r="I1060" s="469"/>
      <c r="J1060" s="469"/>
      <c r="K1060" s="671" t="s">
        <v>345</v>
      </c>
      <c r="L1060" s="671"/>
      <c r="M1060" s="81"/>
      <c r="N1060" s="842" t="s">
        <v>470</v>
      </c>
      <c r="O1060" s="842"/>
      <c r="P1060" s="842"/>
      <c r="Q1060" s="842"/>
      <c r="R1060" s="842"/>
      <c r="S1060" s="842"/>
      <c r="T1060" s="842"/>
      <c r="U1060" s="842"/>
      <c r="V1060" s="842"/>
      <c r="W1060" s="842"/>
      <c r="X1060" s="842"/>
      <c r="Y1060" s="842"/>
      <c r="Z1060" s="842"/>
      <c r="AA1060" s="842"/>
      <c r="AB1060" s="842"/>
      <c r="AC1060" s="842"/>
      <c r="AD1060" s="842"/>
      <c r="AE1060" s="842"/>
      <c r="AF1060" s="842"/>
      <c r="AG1060" s="842"/>
      <c r="AH1060" s="842"/>
      <c r="AI1060" s="842"/>
      <c r="AJ1060" s="842"/>
      <c r="AK1060" s="842"/>
      <c r="AL1060" s="842"/>
      <c r="AM1060" s="842"/>
      <c r="AN1060" s="842"/>
      <c r="AO1060" s="842"/>
      <c r="AP1060" s="774">
        <f>[1]Input!$E406</f>
        <v>0</v>
      </c>
      <c r="AQ1060" s="774"/>
      <c r="AR1060" s="774"/>
      <c r="AS1060" s="774"/>
      <c r="AT1060" s="774"/>
      <c r="AU1060" s="774"/>
      <c r="AV1060" s="774"/>
      <c r="AW1060" s="440"/>
      <c r="AX1060" s="440"/>
      <c r="AY1060" s="440"/>
      <c r="AZ1060" s="440"/>
      <c r="BA1060" s="440"/>
      <c r="BB1060" s="440"/>
      <c r="BC1060" s="440"/>
      <c r="BD1060" s="708" t="str">
        <f>[1]Input!$C406</f>
        <v>n.a.</v>
      </c>
      <c r="BE1060" s="708"/>
      <c r="BF1060" s="708"/>
      <c r="BG1060" s="708"/>
      <c r="BH1060" s="708"/>
      <c r="BI1060" s="708"/>
      <c r="BJ1060" s="475"/>
      <c r="BK1060" s="476"/>
      <c r="BR1060" s="2"/>
      <c r="BS1060" s="2"/>
      <c r="BT1060" s="2"/>
      <c r="BU1060" s="2"/>
      <c r="BV1060" s="2"/>
      <c r="BW1060" s="2"/>
      <c r="BX1060" s="2"/>
      <c r="BY1060" s="2"/>
      <c r="BZ1060" s="2"/>
      <c r="CA1060" s="2"/>
      <c r="CB1060" s="2"/>
      <c r="CC1060" s="2"/>
      <c r="CD1060" s="2"/>
      <c r="CE1060" s="2"/>
      <c r="CF1060" s="2"/>
      <c r="CG1060" s="2"/>
      <c r="CH1060" s="2"/>
      <c r="CI1060" s="2"/>
      <c r="CJ1060" s="2"/>
      <c r="CK1060" s="2"/>
      <c r="CL1060" s="2"/>
      <c r="CM1060" s="2"/>
      <c r="CN1060" s="2"/>
      <c r="CO1060" s="2"/>
      <c r="CP1060" s="2"/>
      <c r="CQ1060" s="2"/>
      <c r="CR1060" s="2"/>
      <c r="CS1060" s="2"/>
      <c r="CT1060" s="2"/>
      <c r="CU1060" s="2"/>
      <c r="CV1060" s="2"/>
      <c r="CW1060" s="2"/>
      <c r="CX1060" s="2"/>
      <c r="CY1060" s="2"/>
      <c r="CZ1060" s="2"/>
      <c r="DA1060" s="2"/>
      <c r="DB1060" s="2"/>
      <c r="DC1060" s="2"/>
      <c r="DD1060" s="2"/>
      <c r="DE1060" s="2"/>
      <c r="DF1060" s="2"/>
      <c r="DG1060" s="2"/>
      <c r="DH1060" s="2"/>
      <c r="DI1060" s="2"/>
      <c r="DJ1060" s="2"/>
      <c r="DK1060" s="2"/>
      <c r="DL1060" s="2"/>
      <c r="DM1060" s="2"/>
      <c r="DN1060" s="2"/>
      <c r="DO1060" s="2"/>
      <c r="DP1060" s="2"/>
      <c r="DQ1060" s="2"/>
      <c r="DR1060" s="2"/>
      <c r="DS1060" s="2"/>
      <c r="DT1060" s="2"/>
      <c r="DU1060" s="2"/>
      <c r="DV1060" s="2"/>
      <c r="DW1060" s="2"/>
      <c r="DX1060" s="2"/>
      <c r="DY1060" s="2"/>
      <c r="DZ1060" s="2"/>
      <c r="EA1060" s="2"/>
      <c r="EB1060" s="2"/>
      <c r="EC1060" s="2"/>
      <c r="ED1060" s="2"/>
      <c r="EE1060" s="2"/>
      <c r="EF1060" s="2"/>
      <c r="EG1060" s="2"/>
      <c r="EH1060" s="2"/>
      <c r="EI1060" s="2"/>
      <c r="EJ1060" s="2"/>
      <c r="EK1060" s="2"/>
      <c r="EL1060" s="2"/>
      <c r="EM1060" s="2"/>
      <c r="EN1060" s="2"/>
      <c r="EO1060" s="2"/>
      <c r="EP1060" s="2"/>
      <c r="EQ1060" s="2"/>
      <c r="ER1060" s="2"/>
      <c r="ES1060" s="2"/>
      <c r="ET1060" s="2"/>
      <c r="EU1060" s="2"/>
      <c r="EV1060" s="2"/>
      <c r="EW1060" s="2"/>
      <c r="EX1060" s="2"/>
      <c r="EY1060" s="2"/>
      <c r="EZ1060" s="2"/>
      <c r="FA1060" s="2"/>
      <c r="FB1060" s="2"/>
      <c r="FC1060" s="2"/>
      <c r="FD1060" s="2"/>
      <c r="FE1060" s="2"/>
      <c r="FF1060" s="2"/>
      <c r="FG1060" s="2"/>
      <c r="FH1060" s="2"/>
      <c r="FI1060" s="2"/>
      <c r="FJ1060" s="2"/>
      <c r="FK1060" s="2"/>
      <c r="FL1060" s="2"/>
      <c r="FM1060" s="2"/>
      <c r="FN1060" s="2"/>
      <c r="FO1060" s="2"/>
      <c r="FP1060" s="2"/>
      <c r="FQ1060" s="2"/>
      <c r="FR1060" s="2"/>
      <c r="FS1060" s="2"/>
      <c r="FT1060" s="2"/>
      <c r="FU1060" s="2"/>
      <c r="FV1060" s="2"/>
      <c r="FW1060" s="2"/>
      <c r="FX1060" s="2"/>
      <c r="FY1060" s="2"/>
      <c r="FZ1060" s="2"/>
      <c r="GA1060" s="2"/>
      <c r="GB1060" s="2"/>
      <c r="GC1060" s="2"/>
      <c r="GD1060" s="2"/>
      <c r="GE1060" s="2"/>
      <c r="GF1060" s="2"/>
      <c r="GG1060" s="2"/>
      <c r="GH1060" s="2"/>
      <c r="GI1060" s="2"/>
      <c r="GJ1060" s="2"/>
      <c r="GK1060" s="2"/>
      <c r="GL1060" s="2"/>
      <c r="GM1060" s="2"/>
      <c r="GN1060" s="2"/>
      <c r="GO1060" s="2"/>
      <c r="GP1060" s="2"/>
    </row>
    <row r="1061" spans="6:198" s="1" customFormat="1" ht="13.5" customHeight="1">
      <c r="F1061" s="81"/>
      <c r="G1061" s="469"/>
      <c r="H1061" s="469"/>
      <c r="I1061" s="469"/>
      <c r="J1061" s="469"/>
      <c r="K1061" s="671"/>
      <c r="L1061" s="671"/>
      <c r="M1061" s="81"/>
      <c r="N1061" s="738"/>
      <c r="O1061" s="738"/>
      <c r="P1061" s="738"/>
      <c r="Q1061" s="738"/>
      <c r="R1061" s="738"/>
      <c r="S1061" s="738"/>
      <c r="T1061" s="738"/>
      <c r="U1061" s="738"/>
      <c r="V1061" s="738"/>
      <c r="W1061" s="738"/>
      <c r="X1061" s="738"/>
      <c r="Y1061" s="98"/>
      <c r="Z1061" s="98"/>
      <c r="AA1061" s="98"/>
      <c r="AB1061" s="98"/>
      <c r="AC1061" s="98"/>
      <c r="AD1061" s="98"/>
      <c r="AE1061" s="98"/>
      <c r="AF1061" s="98"/>
      <c r="AG1061" s="98"/>
      <c r="AH1061" s="98"/>
      <c r="AI1061" s="98"/>
      <c r="AJ1061" s="98"/>
      <c r="AK1061" s="98"/>
      <c r="AL1061" s="98"/>
      <c r="AM1061" s="98"/>
      <c r="AN1061" s="398"/>
      <c r="AO1061" s="398"/>
      <c r="AP1061" s="774"/>
      <c r="AQ1061" s="774"/>
      <c r="AR1061" s="774"/>
      <c r="AS1061" s="774"/>
      <c r="AT1061" s="774"/>
      <c r="AU1061" s="774"/>
      <c r="AV1061" s="774"/>
      <c r="AW1061" s="440"/>
      <c r="AX1061" s="440"/>
      <c r="AY1061" s="440"/>
      <c r="AZ1061" s="440"/>
      <c r="BA1061" s="440"/>
      <c r="BB1061" s="440"/>
      <c r="BC1061" s="440"/>
      <c r="BD1061" s="708"/>
      <c r="BE1061" s="708"/>
      <c r="BF1061" s="708"/>
      <c r="BG1061" s="708"/>
      <c r="BH1061" s="708"/>
      <c r="BI1061" s="708"/>
      <c r="BJ1061" s="475"/>
      <c r="BK1061" s="476"/>
      <c r="BR1061" s="2"/>
      <c r="BS1061" s="2"/>
      <c r="BT1061" s="2"/>
      <c r="BU1061" s="2"/>
      <c r="BV1061" s="2"/>
      <c r="BW1061" s="2"/>
      <c r="BX1061" s="2"/>
      <c r="BY1061" s="2"/>
      <c r="BZ1061" s="2"/>
      <c r="CA1061" s="2"/>
      <c r="CB1061" s="2"/>
      <c r="CC1061" s="2"/>
      <c r="CD1061" s="2"/>
      <c r="CE1061" s="2"/>
      <c r="CF1061" s="2"/>
      <c r="CG1061" s="2"/>
      <c r="CH1061" s="2"/>
      <c r="CI1061" s="2"/>
      <c r="CJ1061" s="2"/>
      <c r="CK1061" s="2"/>
      <c r="CL1061" s="2"/>
      <c r="CM1061" s="2"/>
      <c r="CN1061" s="2"/>
      <c r="CO1061" s="2"/>
      <c r="CP1061" s="2"/>
      <c r="CQ1061" s="2"/>
      <c r="CR1061" s="2"/>
      <c r="CS1061" s="2"/>
      <c r="CT1061" s="2"/>
      <c r="CU1061" s="2"/>
      <c r="CV1061" s="2"/>
      <c r="CW1061" s="2"/>
      <c r="CX1061" s="2"/>
      <c r="CY1061" s="2"/>
      <c r="CZ1061" s="2"/>
      <c r="DA1061" s="2"/>
      <c r="DB1061" s="2"/>
      <c r="DC1061" s="2"/>
      <c r="DD1061" s="2"/>
      <c r="DE1061" s="2"/>
      <c r="DF1061" s="2"/>
      <c r="DG1061" s="2"/>
      <c r="DH1061" s="2"/>
      <c r="DI1061" s="2"/>
      <c r="DJ1061" s="2"/>
      <c r="DK1061" s="2"/>
      <c r="DL1061" s="2"/>
      <c r="DM1061" s="2"/>
      <c r="DN1061" s="2"/>
      <c r="DO1061" s="2"/>
      <c r="DP1061" s="2"/>
      <c r="DQ1061" s="2"/>
      <c r="DR1061" s="2"/>
      <c r="DS1061" s="2"/>
      <c r="DT1061" s="2"/>
      <c r="DU1061" s="2"/>
      <c r="DV1061" s="2"/>
      <c r="DW1061" s="2"/>
      <c r="DX1061" s="2"/>
      <c r="DY1061" s="2"/>
      <c r="DZ1061" s="2"/>
      <c r="EA1061" s="2"/>
      <c r="EB1061" s="2"/>
      <c r="EC1061" s="2"/>
      <c r="ED1061" s="2"/>
      <c r="EE1061" s="2"/>
      <c r="EF1061" s="2"/>
      <c r="EG1061" s="2"/>
      <c r="EH1061" s="2"/>
      <c r="EI1061" s="2"/>
      <c r="EJ1061" s="2"/>
      <c r="EK1061" s="2"/>
      <c r="EL1061" s="2"/>
      <c r="EM1061" s="2"/>
      <c r="EN1061" s="2"/>
      <c r="EO1061" s="2"/>
      <c r="EP1061" s="2"/>
      <c r="EQ1061" s="2"/>
      <c r="ER1061" s="2"/>
      <c r="ES1061" s="2"/>
      <c r="ET1061" s="2"/>
      <c r="EU1061" s="2"/>
      <c r="EV1061" s="2"/>
      <c r="EW1061" s="2"/>
      <c r="EX1061" s="2"/>
      <c r="EY1061" s="2"/>
      <c r="EZ1061" s="2"/>
      <c r="FA1061" s="2"/>
      <c r="FB1061" s="2"/>
      <c r="FC1061" s="2"/>
      <c r="FD1061" s="2"/>
      <c r="FE1061" s="2"/>
      <c r="FF1061" s="2"/>
      <c r="FG1061" s="2"/>
      <c r="FH1061" s="2"/>
      <c r="FI1061" s="2"/>
      <c r="FJ1061" s="2"/>
      <c r="FK1061" s="2"/>
      <c r="FL1061" s="2"/>
      <c r="FM1061" s="2"/>
      <c r="FN1061" s="2"/>
      <c r="FO1061" s="2"/>
      <c r="FP1061" s="2"/>
      <c r="FQ1061" s="2"/>
      <c r="FR1061" s="2"/>
      <c r="FS1061" s="2"/>
      <c r="FT1061" s="2"/>
      <c r="FU1061" s="2"/>
      <c r="FV1061" s="2"/>
      <c r="FW1061" s="2"/>
      <c r="FX1061" s="2"/>
      <c r="FY1061" s="2"/>
      <c r="FZ1061" s="2"/>
      <c r="GA1061" s="2"/>
      <c r="GB1061" s="2"/>
      <c r="GC1061" s="2"/>
      <c r="GD1061" s="2"/>
      <c r="GE1061" s="2"/>
      <c r="GF1061" s="2"/>
      <c r="GG1061" s="2"/>
      <c r="GH1061" s="2"/>
      <c r="GI1061" s="2"/>
      <c r="GJ1061" s="2"/>
      <c r="GK1061" s="2"/>
      <c r="GL1061" s="2"/>
      <c r="GM1061" s="2"/>
      <c r="GN1061" s="2"/>
      <c r="GO1061" s="2"/>
      <c r="GP1061" s="2"/>
    </row>
    <row r="1062" spans="6:198" s="1" customFormat="1" ht="12.75" customHeight="1">
      <c r="F1062" s="81"/>
      <c r="G1062" s="469"/>
      <c r="H1062" s="469"/>
      <c r="I1062" s="469"/>
      <c r="J1062" s="469"/>
      <c r="K1062" s="671"/>
      <c r="L1062" s="671"/>
      <c r="M1062" s="81"/>
      <c r="N1062" s="842"/>
      <c r="O1062" s="842"/>
      <c r="P1062" s="842"/>
      <c r="Q1062" s="842"/>
      <c r="R1062" s="842"/>
      <c r="S1062" s="842"/>
      <c r="T1062" s="842"/>
      <c r="U1062" s="842"/>
      <c r="V1062" s="842"/>
      <c r="W1062" s="842"/>
      <c r="X1062" s="842"/>
      <c r="Y1062" s="842"/>
      <c r="Z1062" s="842"/>
      <c r="AA1062" s="842"/>
      <c r="AB1062" s="842"/>
      <c r="AC1062" s="842"/>
      <c r="AD1062" s="842"/>
      <c r="AE1062" s="842"/>
      <c r="AF1062" s="842"/>
      <c r="AG1062" s="842"/>
      <c r="AH1062" s="842"/>
      <c r="AI1062" s="842"/>
      <c r="AJ1062" s="842"/>
      <c r="AK1062" s="842"/>
      <c r="AL1062" s="842"/>
      <c r="AM1062" s="98"/>
      <c r="AN1062" s="398"/>
      <c r="AO1062" s="398"/>
      <c r="AP1062" s="839"/>
      <c r="AQ1062" s="839"/>
      <c r="AR1062" s="839"/>
      <c r="AS1062" s="839"/>
      <c r="AT1062" s="839"/>
      <c r="AU1062" s="839"/>
      <c r="AV1062" s="839"/>
      <c r="AW1062" s="440"/>
      <c r="AX1062" s="440"/>
      <c r="AY1062" s="440"/>
      <c r="AZ1062" s="440"/>
      <c r="BA1062" s="440"/>
      <c r="BB1062" s="440"/>
      <c r="BC1062" s="440"/>
      <c r="BD1062" s="714"/>
      <c r="BE1062" s="714"/>
      <c r="BF1062" s="714"/>
      <c r="BG1062" s="714"/>
      <c r="BH1062" s="714"/>
      <c r="BI1062" s="714"/>
      <c r="BJ1062" s="475"/>
      <c r="BK1062" s="476"/>
      <c r="BR1062" s="2"/>
      <c r="BS1062" s="2"/>
      <c r="BT1062" s="2"/>
      <c r="BU1062" s="2"/>
      <c r="BV1062" s="2"/>
      <c r="BW1062" s="2"/>
      <c r="BX1062" s="2"/>
      <c r="BY1062" s="2"/>
      <c r="BZ1062" s="2"/>
      <c r="CA1062" s="2"/>
      <c r="CB1062" s="2"/>
      <c r="CC1062" s="2"/>
      <c r="CD1062" s="2"/>
      <c r="CE1062" s="2"/>
      <c r="CF1062" s="2"/>
      <c r="CG1062" s="2"/>
      <c r="CH1062" s="2"/>
      <c r="CI1062" s="2"/>
      <c r="CJ1062" s="2"/>
      <c r="CK1062" s="2"/>
      <c r="CL1062" s="2"/>
      <c r="CM1062" s="2"/>
      <c r="CN1062" s="2"/>
      <c r="CO1062" s="2"/>
      <c r="CP1062" s="2"/>
      <c r="CQ1062" s="2"/>
      <c r="CR1062" s="2"/>
      <c r="CS1062" s="2"/>
      <c r="CT1062" s="2"/>
      <c r="CU1062" s="2"/>
      <c r="CV1062" s="2"/>
      <c r="CW1062" s="2"/>
      <c r="CX1062" s="2"/>
      <c r="CY1062" s="2"/>
      <c r="CZ1062" s="2"/>
      <c r="DA1062" s="2"/>
      <c r="DB1062" s="2"/>
      <c r="DC1062" s="2"/>
      <c r="DD1062" s="2"/>
      <c r="DE1062" s="2"/>
      <c r="DF1062" s="2"/>
      <c r="DG1062" s="2"/>
      <c r="DH1062" s="2"/>
      <c r="DI1062" s="2"/>
      <c r="DJ1062" s="2"/>
      <c r="DK1062" s="2"/>
      <c r="DL1062" s="2"/>
      <c r="DM1062" s="2"/>
      <c r="DN1062" s="2"/>
      <c r="DO1062" s="2"/>
      <c r="DP1062" s="2"/>
      <c r="DQ1062" s="2"/>
      <c r="DR1062" s="2"/>
      <c r="DS1062" s="2"/>
      <c r="DT1062" s="2"/>
      <c r="DU1062" s="2"/>
      <c r="DV1062" s="2"/>
      <c r="DW1062" s="2"/>
      <c r="DX1062" s="2"/>
      <c r="DY1062" s="2"/>
      <c r="DZ1062" s="2"/>
      <c r="EA1062" s="2"/>
      <c r="EB1062" s="2"/>
      <c r="EC1062" s="2"/>
      <c r="ED1062" s="2"/>
      <c r="EE1062" s="2"/>
      <c r="EF1062" s="2"/>
      <c r="EG1062" s="2"/>
      <c r="EH1062" s="2"/>
      <c r="EI1062" s="2"/>
      <c r="EJ1062" s="2"/>
      <c r="EK1062" s="2"/>
      <c r="EL1062" s="2"/>
      <c r="EM1062" s="2"/>
      <c r="EN1062" s="2"/>
      <c r="EO1062" s="2"/>
      <c r="EP1062" s="2"/>
      <c r="EQ1062" s="2"/>
      <c r="ER1062" s="2"/>
      <c r="ES1062" s="2"/>
      <c r="ET1062" s="2"/>
      <c r="EU1062" s="2"/>
      <c r="EV1062" s="2"/>
      <c r="EW1062" s="2"/>
      <c r="EX1062" s="2"/>
      <c r="EY1062" s="2"/>
      <c r="EZ1062" s="2"/>
      <c r="FA1062" s="2"/>
      <c r="FB1062" s="2"/>
      <c r="FC1062" s="2"/>
      <c r="FD1062" s="2"/>
      <c r="FE1062" s="2"/>
      <c r="FF1062" s="2"/>
      <c r="FG1062" s="2"/>
      <c r="FH1062" s="2"/>
      <c r="FI1062" s="2"/>
      <c r="FJ1062" s="2"/>
      <c r="FK1062" s="2"/>
      <c r="FL1062" s="2"/>
      <c r="FM1062" s="2"/>
      <c r="FN1062" s="2"/>
      <c r="FO1062" s="2"/>
      <c r="FP1062" s="2"/>
      <c r="FQ1062" s="2"/>
      <c r="FR1062" s="2"/>
      <c r="FS1062" s="2"/>
      <c r="FT1062" s="2"/>
      <c r="FU1062" s="2"/>
      <c r="FV1062" s="2"/>
      <c r="FW1062" s="2"/>
      <c r="FX1062" s="2"/>
      <c r="FY1062" s="2"/>
      <c r="FZ1062" s="2"/>
      <c r="GA1062" s="2"/>
      <c r="GB1062" s="2"/>
      <c r="GC1062" s="2"/>
      <c r="GD1062" s="2"/>
      <c r="GE1062" s="2"/>
      <c r="GF1062" s="2"/>
      <c r="GG1062" s="2"/>
      <c r="GH1062" s="2"/>
      <c r="GI1062" s="2"/>
      <c r="GJ1062" s="2"/>
      <c r="GK1062" s="2"/>
      <c r="GL1062" s="2"/>
      <c r="GM1062" s="2"/>
      <c r="GN1062" s="2"/>
      <c r="GO1062" s="2"/>
      <c r="GP1062" s="2"/>
    </row>
    <row r="1063" spans="6:198" s="1" customFormat="1" ht="12.75" customHeight="1">
      <c r="F1063" s="81"/>
      <c r="G1063" s="469"/>
      <c r="H1063" s="469"/>
      <c r="I1063" s="469"/>
      <c r="J1063" s="469"/>
      <c r="K1063" s="671"/>
      <c r="L1063" s="671"/>
      <c r="M1063" s="81"/>
      <c r="N1063" s="842"/>
      <c r="O1063" s="842"/>
      <c r="P1063" s="842"/>
      <c r="Q1063" s="842"/>
      <c r="R1063" s="842"/>
      <c r="S1063" s="842"/>
      <c r="T1063" s="842"/>
      <c r="U1063" s="842"/>
      <c r="V1063" s="842"/>
      <c r="W1063" s="842"/>
      <c r="X1063" s="842"/>
      <c r="Y1063" s="842"/>
      <c r="Z1063" s="842"/>
      <c r="AA1063" s="842"/>
      <c r="AB1063" s="842"/>
      <c r="AC1063" s="842"/>
      <c r="AD1063" s="842"/>
      <c r="AE1063" s="842"/>
      <c r="AF1063" s="842"/>
      <c r="AG1063" s="842"/>
      <c r="AH1063" s="842"/>
      <c r="AI1063" s="842"/>
      <c r="AJ1063" s="842"/>
      <c r="AK1063" s="842"/>
      <c r="AL1063" s="842"/>
      <c r="AM1063" s="98"/>
      <c r="AN1063" s="398"/>
      <c r="AO1063" s="398"/>
      <c r="AP1063" s="839"/>
      <c r="AQ1063" s="839"/>
      <c r="AR1063" s="839"/>
      <c r="AS1063" s="839"/>
      <c r="AT1063" s="839"/>
      <c r="AU1063" s="839"/>
      <c r="AV1063" s="839"/>
      <c r="AW1063" s="440"/>
      <c r="AX1063" s="440"/>
      <c r="AY1063" s="440"/>
      <c r="AZ1063" s="440"/>
      <c r="BA1063" s="440"/>
      <c r="BB1063" s="440"/>
      <c r="BC1063" s="440"/>
      <c r="BD1063" s="714"/>
      <c r="BE1063" s="714"/>
      <c r="BF1063" s="714"/>
      <c r="BG1063" s="714"/>
      <c r="BH1063" s="714"/>
      <c r="BI1063" s="714"/>
      <c r="BJ1063" s="475"/>
      <c r="BK1063" s="476"/>
      <c r="BR1063" s="2"/>
      <c r="BS1063" s="2"/>
      <c r="BT1063" s="2"/>
      <c r="BU1063" s="2"/>
      <c r="BV1063" s="2"/>
      <c r="BW1063" s="2"/>
      <c r="BX1063" s="2"/>
      <c r="BY1063" s="2"/>
      <c r="BZ1063" s="2"/>
      <c r="CA1063" s="2"/>
      <c r="CB1063" s="2"/>
      <c r="CC1063" s="2"/>
      <c r="CD1063" s="2"/>
      <c r="CE1063" s="2"/>
      <c r="CF1063" s="2"/>
      <c r="CG1063" s="2"/>
      <c r="CH1063" s="2"/>
      <c r="CI1063" s="2"/>
      <c r="CJ1063" s="2"/>
      <c r="CK1063" s="2"/>
      <c r="CL1063" s="2"/>
      <c r="CM1063" s="2"/>
      <c r="CN1063" s="2"/>
      <c r="CO1063" s="2"/>
      <c r="CP1063" s="2"/>
      <c r="CQ1063" s="2"/>
      <c r="CR1063" s="2"/>
      <c r="CS1063" s="2"/>
      <c r="CT1063" s="2"/>
      <c r="CU1063" s="2"/>
      <c r="CV1063" s="2"/>
      <c r="CW1063" s="2"/>
      <c r="CX1063" s="2"/>
      <c r="CY1063" s="2"/>
      <c r="CZ1063" s="2"/>
      <c r="DA1063" s="2"/>
      <c r="DB1063" s="2"/>
      <c r="DC1063" s="2"/>
      <c r="DD1063" s="2"/>
      <c r="DE1063" s="2"/>
      <c r="DF1063" s="2"/>
      <c r="DG1063" s="2"/>
      <c r="DH1063" s="2"/>
      <c r="DI1063" s="2"/>
      <c r="DJ1063" s="2"/>
      <c r="DK1063" s="2"/>
      <c r="DL1063" s="2"/>
      <c r="DM1063" s="2"/>
      <c r="DN1063" s="2"/>
      <c r="DO1063" s="2"/>
      <c r="DP1063" s="2"/>
      <c r="DQ1063" s="2"/>
      <c r="DR1063" s="2"/>
      <c r="DS1063" s="2"/>
      <c r="DT1063" s="2"/>
      <c r="DU1063" s="2"/>
      <c r="DV1063" s="2"/>
      <c r="DW1063" s="2"/>
      <c r="DX1063" s="2"/>
      <c r="DY1063" s="2"/>
      <c r="DZ1063" s="2"/>
      <c r="EA1063" s="2"/>
      <c r="EB1063" s="2"/>
      <c r="EC1063" s="2"/>
      <c r="ED1063" s="2"/>
      <c r="EE1063" s="2"/>
      <c r="EF1063" s="2"/>
      <c r="EG1063" s="2"/>
      <c r="EH1063" s="2"/>
      <c r="EI1063" s="2"/>
      <c r="EJ1063" s="2"/>
      <c r="EK1063" s="2"/>
      <c r="EL1063" s="2"/>
      <c r="EM1063" s="2"/>
      <c r="EN1063" s="2"/>
      <c r="EO1063" s="2"/>
      <c r="EP1063" s="2"/>
      <c r="EQ1063" s="2"/>
      <c r="ER1063" s="2"/>
      <c r="ES1063" s="2"/>
      <c r="ET1063" s="2"/>
      <c r="EU1063" s="2"/>
      <c r="EV1063" s="2"/>
      <c r="EW1063" s="2"/>
      <c r="EX1063" s="2"/>
      <c r="EY1063" s="2"/>
      <c r="EZ1063" s="2"/>
      <c r="FA1063" s="2"/>
      <c r="FB1063" s="2"/>
      <c r="FC1063" s="2"/>
      <c r="FD1063" s="2"/>
      <c r="FE1063" s="2"/>
      <c r="FF1063" s="2"/>
      <c r="FG1063" s="2"/>
      <c r="FH1063" s="2"/>
      <c r="FI1063" s="2"/>
      <c r="FJ1063" s="2"/>
      <c r="FK1063" s="2"/>
      <c r="FL1063" s="2"/>
      <c r="FM1063" s="2"/>
      <c r="FN1063" s="2"/>
      <c r="FO1063" s="2"/>
      <c r="FP1063" s="2"/>
      <c r="FQ1063" s="2"/>
      <c r="FR1063" s="2"/>
      <c r="FS1063" s="2"/>
      <c r="FT1063" s="2"/>
      <c r="FU1063" s="2"/>
      <c r="FV1063" s="2"/>
      <c r="FW1063" s="2"/>
      <c r="FX1063" s="2"/>
      <c r="FY1063" s="2"/>
      <c r="FZ1063" s="2"/>
      <c r="GA1063" s="2"/>
      <c r="GB1063" s="2"/>
      <c r="GC1063" s="2"/>
      <c r="GD1063" s="2"/>
      <c r="GE1063" s="2"/>
      <c r="GF1063" s="2"/>
      <c r="GG1063" s="2"/>
      <c r="GH1063" s="2"/>
      <c r="GI1063" s="2"/>
      <c r="GJ1063" s="2"/>
      <c r="GK1063" s="2"/>
      <c r="GL1063" s="2"/>
      <c r="GM1063" s="2"/>
      <c r="GN1063" s="2"/>
      <c r="GO1063" s="2"/>
      <c r="GP1063" s="2"/>
    </row>
    <row r="1064" spans="6:198" s="1" customFormat="1" ht="12.75" customHeight="1">
      <c r="F1064" s="81"/>
      <c r="G1064" s="469"/>
      <c r="H1064" s="469"/>
      <c r="I1064" s="469"/>
      <c r="J1064" s="469"/>
      <c r="K1064" s="98"/>
      <c r="L1064" s="98"/>
      <c r="M1064" s="81"/>
      <c r="N1064" s="160"/>
      <c r="O1064" s="160"/>
      <c r="P1064" s="160"/>
      <c r="Q1064" s="160"/>
      <c r="R1064" s="160"/>
      <c r="S1064" s="160"/>
      <c r="T1064" s="160"/>
      <c r="U1064" s="160"/>
      <c r="V1064" s="160"/>
      <c r="W1064" s="160"/>
      <c r="X1064" s="160"/>
      <c r="Y1064" s="160"/>
      <c r="Z1064" s="160"/>
      <c r="AA1064" s="160"/>
      <c r="AB1064" s="160"/>
      <c r="AC1064" s="160"/>
      <c r="AD1064" s="160"/>
      <c r="AE1064" s="160"/>
      <c r="AF1064" s="160"/>
      <c r="AG1064" s="160"/>
      <c r="AH1064" s="160"/>
      <c r="AI1064" s="160"/>
      <c r="AJ1064" s="160"/>
      <c r="AK1064" s="160"/>
      <c r="AL1064" s="160"/>
      <c r="AM1064" s="160"/>
      <c r="AN1064" s="398"/>
      <c r="AO1064" s="398"/>
      <c r="AP1064" s="440"/>
      <c r="AQ1064" s="440"/>
      <c r="AR1064" s="440"/>
      <c r="AS1064" s="440"/>
      <c r="AT1064" s="440"/>
      <c r="AU1064" s="440"/>
      <c r="AV1064" s="440"/>
      <c r="AW1064" s="440"/>
      <c r="AX1064" s="440"/>
      <c r="AY1064" s="440"/>
      <c r="AZ1064" s="440"/>
      <c r="BA1064" s="440"/>
      <c r="BB1064" s="440"/>
      <c r="BC1064" s="440"/>
      <c r="BD1064" s="567"/>
      <c r="BE1064" s="567"/>
      <c r="BF1064" s="567"/>
      <c r="BG1064" s="567"/>
      <c r="BH1064" s="567"/>
      <c r="BI1064" s="567"/>
      <c r="BJ1064" s="440"/>
      <c r="BK1064" s="477"/>
      <c r="BR1064" s="2"/>
      <c r="BS1064" s="2"/>
      <c r="BT1064" s="2"/>
      <c r="BU1064" s="2"/>
      <c r="BV1064" s="2"/>
      <c r="BW1064" s="2"/>
      <c r="BX1064" s="2"/>
      <c r="BY1064" s="2"/>
      <c r="BZ1064" s="2"/>
      <c r="CA1064" s="2"/>
      <c r="CB1064" s="2"/>
      <c r="CC1064" s="2"/>
      <c r="CD1064" s="2"/>
      <c r="CE1064" s="2"/>
      <c r="CF1064" s="2"/>
      <c r="CG1064" s="2"/>
      <c r="CH1064" s="2"/>
      <c r="CI1064" s="2"/>
      <c r="CJ1064" s="2"/>
      <c r="CK1064" s="2"/>
      <c r="CL1064" s="2"/>
      <c r="CM1064" s="2"/>
      <c r="CN1064" s="2"/>
      <c r="CO1064" s="2"/>
      <c r="CP1064" s="2"/>
      <c r="CQ1064" s="2"/>
      <c r="CR1064" s="2"/>
      <c r="CS1064" s="2"/>
      <c r="CT1064" s="2"/>
      <c r="CU1064" s="2"/>
      <c r="CV1064" s="2"/>
      <c r="CW1064" s="2"/>
      <c r="CX1064" s="2"/>
      <c r="CY1064" s="2"/>
      <c r="CZ1064" s="2"/>
      <c r="DA1064" s="2"/>
      <c r="DB1064" s="2"/>
      <c r="DC1064" s="2"/>
      <c r="DD1064" s="2"/>
      <c r="DE1064" s="2"/>
      <c r="DF1064" s="2"/>
      <c r="DG1064" s="2"/>
      <c r="DH1064" s="2"/>
      <c r="DI1064" s="2"/>
      <c r="DJ1064" s="2"/>
      <c r="DK1064" s="2"/>
      <c r="DL1064" s="2"/>
      <c r="DM1064" s="2"/>
      <c r="DN1064" s="2"/>
      <c r="DO1064" s="2"/>
      <c r="DP1064" s="2"/>
      <c r="DQ1064" s="2"/>
      <c r="DR1064" s="2"/>
      <c r="DS1064" s="2"/>
      <c r="DT1064" s="2"/>
      <c r="DU1064" s="2"/>
      <c r="DV1064" s="2"/>
      <c r="DW1064" s="2"/>
      <c r="DX1064" s="2"/>
      <c r="DY1064" s="2"/>
      <c r="DZ1064" s="2"/>
      <c r="EA1064" s="2"/>
      <c r="EB1064" s="2"/>
      <c r="EC1064" s="2"/>
      <c r="ED1064" s="2"/>
      <c r="EE1064" s="2"/>
      <c r="EF1064" s="2"/>
      <c r="EG1064" s="2"/>
      <c r="EH1064" s="2"/>
      <c r="EI1064" s="2"/>
      <c r="EJ1064" s="2"/>
      <c r="EK1064" s="2"/>
      <c r="EL1064" s="2"/>
      <c r="EM1064" s="2"/>
      <c r="EN1064" s="2"/>
      <c r="EO1064" s="2"/>
      <c r="EP1064" s="2"/>
      <c r="EQ1064" s="2"/>
      <c r="ER1064" s="2"/>
      <c r="ES1064" s="2"/>
      <c r="ET1064" s="2"/>
      <c r="EU1064" s="2"/>
      <c r="EV1064" s="2"/>
      <c r="EW1064" s="2"/>
      <c r="EX1064" s="2"/>
      <c r="EY1064" s="2"/>
      <c r="EZ1064" s="2"/>
      <c r="FA1064" s="2"/>
      <c r="FB1064" s="2"/>
      <c r="FC1064" s="2"/>
      <c r="FD1064" s="2"/>
      <c r="FE1064" s="2"/>
      <c r="FF1064" s="2"/>
      <c r="FG1064" s="2"/>
      <c r="FH1064" s="2"/>
      <c r="FI1064" s="2"/>
      <c r="FJ1064" s="2"/>
      <c r="FK1064" s="2"/>
      <c r="FL1064" s="2"/>
      <c r="FM1064" s="2"/>
      <c r="FN1064" s="2"/>
      <c r="FO1064" s="2"/>
      <c r="FP1064" s="2"/>
      <c r="FQ1064" s="2"/>
      <c r="FR1064" s="2"/>
      <c r="FS1064" s="2"/>
      <c r="FT1064" s="2"/>
      <c r="FU1064" s="2"/>
      <c r="FV1064" s="2"/>
      <c r="FW1064" s="2"/>
      <c r="FX1064" s="2"/>
      <c r="FY1064" s="2"/>
      <c r="FZ1064" s="2"/>
      <c r="GA1064" s="2"/>
      <c r="GB1064" s="2"/>
      <c r="GC1064" s="2"/>
      <c r="GD1064" s="2"/>
      <c r="GE1064" s="2"/>
      <c r="GF1064" s="2"/>
      <c r="GG1064" s="2"/>
      <c r="GH1064" s="2"/>
      <c r="GI1064" s="2"/>
      <c r="GJ1064" s="2"/>
      <c r="GK1064" s="2"/>
      <c r="GL1064" s="2"/>
      <c r="GM1064" s="2"/>
      <c r="GN1064" s="2"/>
      <c r="GO1064" s="2"/>
      <c r="GP1064" s="2"/>
    </row>
    <row r="1065" spans="6:198" s="1" customFormat="1" ht="12.75" customHeight="1">
      <c r="F1065" s="81"/>
      <c r="G1065" s="469"/>
      <c r="H1065" s="469"/>
      <c r="I1065" s="469"/>
      <c r="J1065" s="469"/>
      <c r="K1065" s="98"/>
      <c r="L1065" s="98"/>
      <c r="M1065" s="81"/>
      <c r="N1065" s="841" t="s">
        <v>278</v>
      </c>
      <c r="O1065" s="841"/>
      <c r="P1065" s="841"/>
      <c r="Q1065" s="841"/>
      <c r="R1065" s="841"/>
      <c r="S1065" s="841"/>
      <c r="T1065" s="841"/>
      <c r="U1065" s="841"/>
      <c r="V1065" s="841"/>
      <c r="W1065" s="841"/>
      <c r="X1065" s="841"/>
      <c r="Y1065" s="12"/>
      <c r="Z1065" s="12"/>
      <c r="AA1065" s="12"/>
      <c r="AB1065" s="12"/>
      <c r="AC1065" s="12"/>
      <c r="AD1065" s="12"/>
      <c r="AE1065" s="12"/>
      <c r="AF1065" s="12"/>
      <c r="AG1065" s="12"/>
      <c r="AH1065" s="12"/>
      <c r="AI1065" s="12"/>
      <c r="AJ1065" s="12"/>
      <c r="AK1065" s="12"/>
      <c r="AL1065" s="12"/>
      <c r="AM1065" s="12"/>
      <c r="AN1065" s="9"/>
      <c r="AO1065" s="9"/>
      <c r="AP1065" s="839">
        <f>+SUM(AP1054:AV1063)</f>
        <v>0</v>
      </c>
      <c r="AQ1065" s="839"/>
      <c r="AR1065" s="839"/>
      <c r="AS1065" s="839"/>
      <c r="AT1065" s="839"/>
      <c r="AU1065" s="839"/>
      <c r="AV1065" s="839"/>
      <c r="AW1065" s="478"/>
      <c r="AX1065" s="478"/>
      <c r="AY1065" s="478"/>
      <c r="AZ1065" s="478"/>
      <c r="BA1065" s="478"/>
      <c r="BB1065" s="478"/>
      <c r="BC1065" s="478"/>
      <c r="BD1065" s="714" t="str">
        <f>IF([1]Input!$C$122=1,"n.a.",+SUM(BD1054:BI1063))</f>
        <v>n.a.</v>
      </c>
      <c r="BE1065" s="714"/>
      <c r="BF1065" s="714"/>
      <c r="BG1065" s="714"/>
      <c r="BH1065" s="714"/>
      <c r="BI1065" s="714"/>
      <c r="BJ1065" s="475"/>
      <c r="BK1065" s="479"/>
      <c r="BR1065" s="2"/>
      <c r="BS1065" s="2"/>
      <c r="BT1065" s="2"/>
      <c r="BU1065" s="2"/>
      <c r="BV1065" s="2"/>
      <c r="BW1065" s="2"/>
      <c r="BX1065" s="2"/>
      <c r="BY1065" s="2"/>
      <c r="BZ1065" s="2"/>
      <c r="CA1065" s="2"/>
      <c r="CB1065" s="2"/>
      <c r="CC1065" s="2"/>
      <c r="CD1065" s="2"/>
      <c r="CE1065" s="2"/>
      <c r="CF1065" s="2"/>
      <c r="CG1065" s="2"/>
      <c r="CH1065" s="2"/>
      <c r="CI1065" s="2"/>
      <c r="CJ1065" s="2"/>
      <c r="CK1065" s="2"/>
      <c r="CL1065" s="2"/>
      <c r="CM1065" s="2"/>
      <c r="CN1065" s="2"/>
      <c r="CO1065" s="2"/>
      <c r="CP1065" s="2"/>
      <c r="CQ1065" s="2"/>
      <c r="CR1065" s="2"/>
      <c r="CS1065" s="2"/>
      <c r="CT1065" s="2"/>
      <c r="CU1065" s="2"/>
      <c r="CV1065" s="2"/>
      <c r="CW1065" s="2"/>
      <c r="CX1065" s="2"/>
      <c r="CY1065" s="2"/>
      <c r="CZ1065" s="2"/>
      <c r="DA1065" s="2"/>
      <c r="DB1065" s="2"/>
      <c r="DC1065" s="2"/>
      <c r="DD1065" s="2"/>
      <c r="DE1065" s="2"/>
      <c r="DF1065" s="2"/>
      <c r="DG1065" s="2"/>
      <c r="DH1065" s="2"/>
      <c r="DI1065" s="2"/>
      <c r="DJ1065" s="2"/>
      <c r="DK1065" s="2"/>
      <c r="DL1065" s="2"/>
      <c r="DM1065" s="2"/>
      <c r="DN1065" s="2"/>
      <c r="DO1065" s="2"/>
      <c r="DP1065" s="2"/>
      <c r="DQ1065" s="2"/>
      <c r="DR1065" s="2"/>
      <c r="DS1065" s="2"/>
      <c r="DT1065" s="2"/>
      <c r="DU1065" s="2"/>
      <c r="DV1065" s="2"/>
      <c r="DW1065" s="2"/>
      <c r="DX1065" s="2"/>
      <c r="DY1065" s="2"/>
      <c r="DZ1065" s="2"/>
      <c r="EA1065" s="2"/>
      <c r="EB1065" s="2"/>
      <c r="EC1065" s="2"/>
      <c r="ED1065" s="2"/>
      <c r="EE1065" s="2"/>
      <c r="EF1065" s="2"/>
      <c r="EG1065" s="2"/>
      <c r="EH1065" s="2"/>
      <c r="EI1065" s="2"/>
      <c r="EJ1065" s="2"/>
      <c r="EK1065" s="2"/>
      <c r="EL1065" s="2"/>
      <c r="EM1065" s="2"/>
      <c r="EN1065" s="2"/>
      <c r="EO1065" s="2"/>
      <c r="EP1065" s="2"/>
      <c r="EQ1065" s="2"/>
      <c r="ER1065" s="2"/>
      <c r="ES1065" s="2"/>
      <c r="ET1065" s="2"/>
      <c r="EU1065" s="2"/>
      <c r="EV1065" s="2"/>
      <c r="EW1065" s="2"/>
      <c r="EX1065" s="2"/>
      <c r="EY1065" s="2"/>
      <c r="EZ1065" s="2"/>
      <c r="FA1065" s="2"/>
      <c r="FB1065" s="2"/>
      <c r="FC1065" s="2"/>
      <c r="FD1065" s="2"/>
      <c r="FE1065" s="2"/>
      <c r="FF1065" s="2"/>
      <c r="FG1065" s="2"/>
      <c r="FH1065" s="2"/>
      <c r="FI1065" s="2"/>
      <c r="FJ1065" s="2"/>
      <c r="FK1065" s="2"/>
      <c r="FL1065" s="2"/>
      <c r="FM1065" s="2"/>
      <c r="FN1065" s="2"/>
      <c r="FO1065" s="2"/>
      <c r="FP1065" s="2"/>
      <c r="FQ1065" s="2"/>
      <c r="FR1065" s="2"/>
      <c r="FS1065" s="2"/>
      <c r="FT1065" s="2"/>
      <c r="FU1065" s="2"/>
      <c r="FV1065" s="2"/>
      <c r="FW1065" s="2"/>
      <c r="FX1065" s="2"/>
      <c r="FY1065" s="2"/>
      <c r="FZ1065" s="2"/>
      <c r="GA1065" s="2"/>
      <c r="GB1065" s="2"/>
      <c r="GC1065" s="2"/>
      <c r="GD1065" s="2"/>
      <c r="GE1065" s="2"/>
      <c r="GF1065" s="2"/>
      <c r="GG1065" s="2"/>
      <c r="GH1065" s="2"/>
      <c r="GI1065" s="2"/>
      <c r="GJ1065" s="2"/>
      <c r="GK1065" s="2"/>
      <c r="GL1065" s="2"/>
      <c r="GM1065" s="2"/>
      <c r="GN1065" s="2"/>
      <c r="GO1065" s="2"/>
      <c r="GP1065" s="2"/>
    </row>
    <row r="1066" spans="6:198" s="1" customFormat="1" ht="12.75" customHeight="1">
      <c r="F1066" s="81"/>
      <c r="G1066" s="469"/>
      <c r="H1066" s="469"/>
      <c r="I1066" s="469"/>
      <c r="J1066" s="469"/>
      <c r="K1066" s="98"/>
      <c r="L1066" s="98"/>
      <c r="M1066" s="81"/>
      <c r="N1066" s="98"/>
      <c r="O1066" s="160"/>
      <c r="P1066" s="160"/>
      <c r="Q1066" s="160"/>
      <c r="R1066" s="160"/>
      <c r="S1066" s="160"/>
      <c r="T1066" s="160"/>
      <c r="U1066" s="160"/>
      <c r="V1066" s="160"/>
      <c r="W1066" s="160"/>
      <c r="X1066" s="160"/>
      <c r="Y1066" s="98"/>
      <c r="Z1066" s="98"/>
      <c r="AA1066" s="98"/>
      <c r="AB1066" s="98"/>
      <c r="AC1066" s="98"/>
      <c r="AD1066" s="98"/>
      <c r="AE1066" s="98"/>
      <c r="AF1066" s="98"/>
      <c r="AG1066" s="98"/>
      <c r="AH1066" s="98"/>
      <c r="AI1066" s="98"/>
      <c r="AJ1066" s="98"/>
      <c r="AK1066" s="98"/>
      <c r="AL1066" s="98"/>
      <c r="AM1066" s="98"/>
      <c r="AN1066" s="398"/>
      <c r="AO1066" s="398"/>
      <c r="AP1066" s="440"/>
      <c r="AQ1066" s="440"/>
      <c r="AR1066" s="440"/>
      <c r="AS1066" s="440"/>
      <c r="AT1066" s="440"/>
      <c r="AU1066" s="440"/>
      <c r="AV1066" s="440"/>
      <c r="AW1066" s="440"/>
      <c r="AX1066" s="440"/>
      <c r="AY1066" s="440"/>
      <c r="AZ1066" s="440"/>
      <c r="BA1066" s="440"/>
      <c r="BB1066" s="440"/>
      <c r="BC1066" s="440"/>
      <c r="BD1066" s="567"/>
      <c r="BE1066" s="567"/>
      <c r="BF1066" s="567"/>
      <c r="BG1066" s="567"/>
      <c r="BH1066" s="567"/>
      <c r="BI1066" s="567"/>
      <c r="BJ1066" s="440"/>
      <c r="BK1066" s="477"/>
      <c r="BR1066" s="2"/>
      <c r="BS1066" s="2"/>
      <c r="BT1066" s="2"/>
      <c r="BU1066" s="2"/>
      <c r="BV1066" s="2"/>
      <c r="BW1066" s="2"/>
      <c r="BX1066" s="2"/>
      <c r="BY1066" s="2"/>
      <c r="BZ1066" s="2"/>
      <c r="CA1066" s="2"/>
      <c r="CB1066" s="2"/>
      <c r="CC1066" s="2"/>
      <c r="CD1066" s="2"/>
      <c r="CE1066" s="2"/>
      <c r="CF1066" s="2"/>
      <c r="CG1066" s="2"/>
      <c r="CH1066" s="2"/>
      <c r="CI1066" s="2"/>
      <c r="CJ1066" s="2"/>
      <c r="CK1066" s="2"/>
      <c r="CL1066" s="2"/>
      <c r="CM1066" s="2"/>
      <c r="CN1066" s="2"/>
      <c r="CO1066" s="2"/>
      <c r="CP1066" s="2"/>
      <c r="CQ1066" s="2"/>
      <c r="CR1066" s="2"/>
      <c r="CS1066" s="2"/>
      <c r="CT1066" s="2"/>
      <c r="CU1066" s="2"/>
      <c r="CV1066" s="2"/>
      <c r="CW1066" s="2"/>
      <c r="CX1066" s="2"/>
      <c r="CY1066" s="2"/>
      <c r="CZ1066" s="2"/>
      <c r="DA1066" s="2"/>
      <c r="DB1066" s="2"/>
      <c r="DC1066" s="2"/>
      <c r="DD1066" s="2"/>
      <c r="DE1066" s="2"/>
      <c r="DF1066" s="2"/>
      <c r="DG1066" s="2"/>
      <c r="DH1066" s="2"/>
      <c r="DI1066" s="2"/>
      <c r="DJ1066" s="2"/>
      <c r="DK1066" s="2"/>
      <c r="DL1066" s="2"/>
      <c r="DM1066" s="2"/>
      <c r="DN1066" s="2"/>
      <c r="DO1066" s="2"/>
      <c r="DP1066" s="2"/>
      <c r="DQ1066" s="2"/>
      <c r="DR1066" s="2"/>
      <c r="DS1066" s="2"/>
      <c r="DT1066" s="2"/>
      <c r="DU1066" s="2"/>
      <c r="DV1066" s="2"/>
      <c r="DW1066" s="2"/>
      <c r="DX1066" s="2"/>
      <c r="DY1066" s="2"/>
      <c r="DZ1066" s="2"/>
      <c r="EA1066" s="2"/>
      <c r="EB1066" s="2"/>
      <c r="EC1066" s="2"/>
      <c r="ED1066" s="2"/>
      <c r="EE1066" s="2"/>
      <c r="EF1066" s="2"/>
      <c r="EG1066" s="2"/>
      <c r="EH1066" s="2"/>
      <c r="EI1066" s="2"/>
      <c r="EJ1066" s="2"/>
      <c r="EK1066" s="2"/>
      <c r="EL1066" s="2"/>
      <c r="EM1066" s="2"/>
      <c r="EN1066" s="2"/>
      <c r="EO1066" s="2"/>
      <c r="EP1066" s="2"/>
      <c r="EQ1066" s="2"/>
      <c r="ER1066" s="2"/>
      <c r="ES1066" s="2"/>
      <c r="ET1066" s="2"/>
      <c r="EU1066" s="2"/>
      <c r="EV1066" s="2"/>
      <c r="EW1066" s="2"/>
      <c r="EX1066" s="2"/>
      <c r="EY1066" s="2"/>
      <c r="EZ1066" s="2"/>
      <c r="FA1066" s="2"/>
      <c r="FB1066" s="2"/>
      <c r="FC1066" s="2"/>
      <c r="FD1066" s="2"/>
      <c r="FE1066" s="2"/>
      <c r="FF1066" s="2"/>
      <c r="FG1066" s="2"/>
      <c r="FH1066" s="2"/>
      <c r="FI1066" s="2"/>
      <c r="FJ1066" s="2"/>
      <c r="FK1066" s="2"/>
      <c r="FL1066" s="2"/>
      <c r="FM1066" s="2"/>
      <c r="FN1066" s="2"/>
      <c r="FO1066" s="2"/>
      <c r="FP1066" s="2"/>
      <c r="FQ1066" s="2"/>
      <c r="FR1066" s="2"/>
      <c r="FS1066" s="2"/>
      <c r="FT1066" s="2"/>
      <c r="FU1066" s="2"/>
      <c r="FV1066" s="2"/>
      <c r="FW1066" s="2"/>
      <c r="FX1066" s="2"/>
      <c r="FY1066" s="2"/>
      <c r="FZ1066" s="2"/>
      <c r="GA1066" s="2"/>
      <c r="GB1066" s="2"/>
      <c r="GC1066" s="2"/>
      <c r="GD1066" s="2"/>
      <c r="GE1066" s="2"/>
      <c r="GF1066" s="2"/>
      <c r="GG1066" s="2"/>
      <c r="GH1066" s="2"/>
      <c r="GI1066" s="2"/>
      <c r="GJ1066" s="2"/>
      <c r="GK1066" s="2"/>
      <c r="GL1066" s="2"/>
      <c r="GM1066" s="2"/>
      <c r="GN1066" s="2"/>
      <c r="GO1066" s="2"/>
      <c r="GP1066" s="2"/>
    </row>
    <row r="1067" spans="6:198" s="1" customFormat="1" ht="12.75" customHeight="1">
      <c r="F1067" s="81"/>
      <c r="G1067" s="469"/>
      <c r="H1067" s="469"/>
      <c r="I1067" s="469"/>
      <c r="J1067" s="469"/>
      <c r="K1067" s="671"/>
      <c r="L1067" s="671"/>
      <c r="M1067" s="81"/>
      <c r="N1067" s="738"/>
      <c r="O1067" s="738"/>
      <c r="P1067" s="738"/>
      <c r="Q1067" s="738"/>
      <c r="R1067" s="738"/>
      <c r="S1067" s="738"/>
      <c r="T1067" s="738"/>
      <c r="U1067" s="738"/>
      <c r="V1067" s="738"/>
      <c r="W1067" s="738"/>
      <c r="X1067" s="738"/>
      <c r="Y1067" s="98"/>
      <c r="Z1067" s="98"/>
      <c r="AA1067" s="98"/>
      <c r="AB1067" s="98"/>
      <c r="AC1067" s="98"/>
      <c r="AD1067" s="98"/>
      <c r="AE1067" s="98"/>
      <c r="AF1067" s="98"/>
      <c r="AG1067" s="98"/>
      <c r="AH1067" s="98"/>
      <c r="AI1067" s="98"/>
      <c r="AJ1067" s="98"/>
      <c r="AK1067" s="98"/>
      <c r="AL1067" s="98"/>
      <c r="AM1067" s="98"/>
      <c r="AN1067" s="398"/>
      <c r="AO1067" s="398"/>
      <c r="AP1067" s="839"/>
      <c r="AQ1067" s="839"/>
      <c r="AR1067" s="839"/>
      <c r="AS1067" s="839"/>
      <c r="AT1067" s="839"/>
      <c r="AU1067" s="839"/>
      <c r="AV1067" s="839"/>
      <c r="AW1067" s="440"/>
      <c r="AX1067" s="440"/>
      <c r="AY1067" s="440"/>
      <c r="AZ1067" s="440"/>
      <c r="BA1067" s="440"/>
      <c r="BB1067" s="440"/>
      <c r="BC1067" s="440"/>
      <c r="BD1067" s="839"/>
      <c r="BE1067" s="839"/>
      <c r="BF1067" s="839"/>
      <c r="BG1067" s="839"/>
      <c r="BH1067" s="839"/>
      <c r="BI1067" s="839"/>
      <c r="BJ1067" s="839"/>
      <c r="BK1067" s="844"/>
      <c r="BR1067" s="2"/>
      <c r="BS1067" s="2"/>
      <c r="BT1067" s="2"/>
      <c r="BU1067" s="2"/>
      <c r="BV1067" s="2"/>
      <c r="BW1067" s="2"/>
      <c r="BX1067" s="2"/>
      <c r="BY1067" s="2"/>
      <c r="BZ1067" s="2"/>
      <c r="CA1067" s="2"/>
      <c r="CB1067" s="2"/>
      <c r="CC1067" s="2"/>
      <c r="CD1067" s="2"/>
      <c r="CE1067" s="2"/>
      <c r="CF1067" s="2"/>
      <c r="CG1067" s="2"/>
      <c r="CH1067" s="2"/>
      <c r="CI1067" s="2"/>
      <c r="CJ1067" s="2"/>
      <c r="CK1067" s="2"/>
      <c r="CL1067" s="2"/>
      <c r="CM1067" s="2"/>
      <c r="CN1067" s="2"/>
      <c r="CO1067" s="2"/>
      <c r="CP1067" s="2"/>
      <c r="CQ1067" s="2"/>
      <c r="CR1067" s="2"/>
      <c r="CS1067" s="2"/>
      <c r="CT1067" s="2"/>
      <c r="CU1067" s="2"/>
      <c r="CV1067" s="2"/>
      <c r="CW1067" s="2"/>
      <c r="CX1067" s="2"/>
      <c r="CY1067" s="2"/>
      <c r="CZ1067" s="2"/>
      <c r="DA1067" s="2"/>
      <c r="DB1067" s="2"/>
      <c r="DC1067" s="2"/>
      <c r="DD1067" s="2"/>
      <c r="DE1067" s="2"/>
      <c r="DF1067" s="2"/>
      <c r="DG1067" s="2"/>
      <c r="DH1067" s="2"/>
      <c r="DI1067" s="2"/>
      <c r="DJ1067" s="2"/>
      <c r="DK1067" s="2"/>
      <c r="DL1067" s="2"/>
      <c r="DM1067" s="2"/>
      <c r="DN1067" s="2"/>
      <c r="DO1067" s="2"/>
      <c r="DP1067" s="2"/>
      <c r="DQ1067" s="2"/>
      <c r="DR1067" s="2"/>
      <c r="DS1067" s="2"/>
      <c r="DT1067" s="2"/>
      <c r="DU1067" s="2"/>
      <c r="DV1067" s="2"/>
      <c r="DW1067" s="2"/>
      <c r="DX1067" s="2"/>
      <c r="DY1067" s="2"/>
      <c r="DZ1067" s="2"/>
      <c r="EA1067" s="2"/>
      <c r="EB1067" s="2"/>
      <c r="EC1067" s="2"/>
      <c r="ED1067" s="2"/>
      <c r="EE1067" s="2"/>
      <c r="EF1067" s="2"/>
      <c r="EG1067" s="2"/>
      <c r="EH1067" s="2"/>
      <c r="EI1067" s="2"/>
      <c r="EJ1067" s="2"/>
      <c r="EK1067" s="2"/>
      <c r="EL1067" s="2"/>
      <c r="EM1067" s="2"/>
      <c r="EN1067" s="2"/>
      <c r="EO1067" s="2"/>
      <c r="EP1067" s="2"/>
      <c r="EQ1067" s="2"/>
      <c r="ER1067" s="2"/>
      <c r="ES1067" s="2"/>
      <c r="ET1067" s="2"/>
      <c r="EU1067" s="2"/>
      <c r="EV1067" s="2"/>
      <c r="EW1067" s="2"/>
      <c r="EX1067" s="2"/>
      <c r="EY1067" s="2"/>
      <c r="EZ1067" s="2"/>
      <c r="FA1067" s="2"/>
      <c r="FB1067" s="2"/>
      <c r="FC1067" s="2"/>
      <c r="FD1067" s="2"/>
      <c r="FE1067" s="2"/>
      <c r="FF1067" s="2"/>
      <c r="FG1067" s="2"/>
      <c r="FH1067" s="2"/>
      <c r="FI1067" s="2"/>
      <c r="FJ1067" s="2"/>
      <c r="FK1067" s="2"/>
      <c r="FL1067" s="2"/>
      <c r="FM1067" s="2"/>
      <c r="FN1067" s="2"/>
      <c r="FO1067" s="2"/>
      <c r="FP1067" s="2"/>
      <c r="FQ1067" s="2"/>
      <c r="FR1067" s="2"/>
      <c r="FS1067" s="2"/>
      <c r="FT1067" s="2"/>
      <c r="FU1067" s="2"/>
      <c r="FV1067" s="2"/>
      <c r="FW1067" s="2"/>
      <c r="FX1067" s="2"/>
      <c r="FY1067" s="2"/>
      <c r="FZ1067" s="2"/>
      <c r="GA1067" s="2"/>
      <c r="GB1067" s="2"/>
      <c r="GC1067" s="2"/>
      <c r="GD1067" s="2"/>
      <c r="GE1067" s="2"/>
      <c r="GF1067" s="2"/>
      <c r="GG1067" s="2"/>
      <c r="GH1067" s="2"/>
      <c r="GI1067" s="2"/>
      <c r="GJ1067" s="2"/>
      <c r="GK1067" s="2"/>
      <c r="GL1067" s="2"/>
      <c r="GM1067" s="2"/>
      <c r="GN1067" s="2"/>
      <c r="GO1067" s="2"/>
      <c r="GP1067" s="2"/>
    </row>
    <row r="1068" spans="6:198" s="1" customFormat="1" ht="12.75" customHeight="1">
      <c r="F1068" s="81"/>
      <c r="G1068" s="469"/>
      <c r="H1068" s="469"/>
      <c r="I1068" s="469"/>
      <c r="J1068" s="469"/>
      <c r="K1068" s="671"/>
      <c r="L1068" s="671"/>
      <c r="M1068" s="81"/>
      <c r="N1068" s="738"/>
      <c r="O1068" s="738"/>
      <c r="P1068" s="738"/>
      <c r="Q1068" s="738"/>
      <c r="R1068" s="738"/>
      <c r="S1068" s="738"/>
      <c r="T1068" s="738"/>
      <c r="U1068" s="738"/>
      <c r="V1068" s="738"/>
      <c r="W1068" s="738"/>
      <c r="X1068" s="738"/>
      <c r="Y1068" s="98"/>
      <c r="Z1068" s="98"/>
      <c r="AA1068" s="98"/>
      <c r="AB1068" s="98"/>
      <c r="AC1068" s="98"/>
      <c r="AD1068" s="98"/>
      <c r="AE1068" s="98"/>
      <c r="AF1068" s="98"/>
      <c r="AG1068" s="98"/>
      <c r="AH1068" s="98"/>
      <c r="AI1068" s="98"/>
      <c r="AJ1068" s="98"/>
      <c r="AK1068" s="98"/>
      <c r="AL1068" s="98"/>
      <c r="AM1068" s="98"/>
      <c r="AN1068" s="98"/>
      <c r="AO1068" s="98"/>
      <c r="AP1068" s="774"/>
      <c r="AQ1068" s="774"/>
      <c r="AR1068" s="774"/>
      <c r="AS1068" s="774"/>
      <c r="AT1068" s="774"/>
      <c r="AU1068" s="774"/>
      <c r="AV1068" s="774"/>
      <c r="AW1068" s="445"/>
      <c r="AX1068" s="445"/>
      <c r="AY1068" s="445"/>
      <c r="AZ1068" s="445"/>
      <c r="BA1068" s="445"/>
      <c r="BB1068" s="445"/>
      <c r="BC1068" s="445"/>
      <c r="BD1068" s="774"/>
      <c r="BE1068" s="774"/>
      <c r="BF1068" s="774"/>
      <c r="BG1068" s="774"/>
      <c r="BH1068" s="774"/>
      <c r="BI1068" s="774"/>
      <c r="BJ1068" s="774"/>
      <c r="BK1068" s="774"/>
      <c r="BR1068" s="2"/>
      <c r="BS1068" s="2"/>
      <c r="BT1068" s="2"/>
      <c r="BU1068" s="2"/>
      <c r="BV1068" s="2"/>
      <c r="BW1068" s="2"/>
      <c r="BX1068" s="2"/>
      <c r="BY1068" s="2"/>
      <c r="BZ1068" s="2"/>
      <c r="CA1068" s="2"/>
      <c r="CB1068" s="2"/>
      <c r="CC1068" s="2"/>
      <c r="CD1068" s="2"/>
      <c r="CE1068" s="2"/>
      <c r="CF1068" s="2"/>
      <c r="CG1068" s="2"/>
      <c r="CH1068" s="2"/>
      <c r="CI1068" s="2"/>
      <c r="CJ1068" s="2"/>
      <c r="CK1068" s="2"/>
      <c r="CL1068" s="2"/>
      <c r="CM1068" s="2"/>
      <c r="CN1068" s="2"/>
      <c r="CO1068" s="2"/>
      <c r="CP1068" s="2"/>
      <c r="CQ1068" s="2"/>
      <c r="CR1068" s="2"/>
      <c r="CS1068" s="2"/>
      <c r="CT1068" s="2"/>
      <c r="CU1068" s="2"/>
      <c r="CV1068" s="2"/>
      <c r="CW1068" s="2"/>
      <c r="CX1068" s="2"/>
      <c r="CY1068" s="2"/>
      <c r="CZ1068" s="2"/>
      <c r="DA1068" s="2"/>
      <c r="DB1068" s="2"/>
      <c r="DC1068" s="2"/>
      <c r="DD1068" s="2"/>
      <c r="DE1068" s="2"/>
      <c r="DF1068" s="2"/>
      <c r="DG1068" s="2"/>
      <c r="DH1068" s="2"/>
      <c r="DI1068" s="2"/>
      <c r="DJ1068" s="2"/>
      <c r="DK1068" s="2"/>
      <c r="DL1068" s="2"/>
      <c r="DM1068" s="2"/>
      <c r="DN1068" s="2"/>
      <c r="DO1068" s="2"/>
      <c r="DP1068" s="2"/>
      <c r="DQ1068" s="2"/>
      <c r="DR1068" s="2"/>
      <c r="DS1068" s="2"/>
      <c r="DT1068" s="2"/>
      <c r="DU1068" s="2"/>
      <c r="DV1068" s="2"/>
      <c r="DW1068" s="2"/>
      <c r="DX1068" s="2"/>
      <c r="DY1068" s="2"/>
      <c r="DZ1068" s="2"/>
      <c r="EA1068" s="2"/>
      <c r="EB1068" s="2"/>
      <c r="EC1068" s="2"/>
      <c r="ED1068" s="2"/>
      <c r="EE1068" s="2"/>
      <c r="EF1068" s="2"/>
      <c r="EG1068" s="2"/>
      <c r="EH1068" s="2"/>
      <c r="EI1068" s="2"/>
      <c r="EJ1068" s="2"/>
      <c r="EK1068" s="2"/>
      <c r="EL1068" s="2"/>
      <c r="EM1068" s="2"/>
      <c r="EN1068" s="2"/>
      <c r="EO1068" s="2"/>
      <c r="EP1068" s="2"/>
      <c r="EQ1068" s="2"/>
      <c r="ER1068" s="2"/>
      <c r="ES1068" s="2"/>
      <c r="ET1068" s="2"/>
      <c r="EU1068" s="2"/>
      <c r="EV1068" s="2"/>
      <c r="EW1068" s="2"/>
      <c r="EX1068" s="2"/>
      <c r="EY1068" s="2"/>
      <c r="EZ1068" s="2"/>
      <c r="FA1068" s="2"/>
      <c r="FB1068" s="2"/>
      <c r="FC1068" s="2"/>
      <c r="FD1068" s="2"/>
      <c r="FE1068" s="2"/>
      <c r="FF1068" s="2"/>
      <c r="FG1068" s="2"/>
      <c r="FH1068" s="2"/>
      <c r="FI1068" s="2"/>
      <c r="FJ1068" s="2"/>
      <c r="FK1068" s="2"/>
      <c r="FL1068" s="2"/>
      <c r="FM1068" s="2"/>
      <c r="FN1068" s="2"/>
      <c r="FO1068" s="2"/>
      <c r="FP1068" s="2"/>
      <c r="FQ1068" s="2"/>
      <c r="FR1068" s="2"/>
      <c r="FS1068" s="2"/>
      <c r="FT1068" s="2"/>
      <c r="FU1068" s="2"/>
      <c r="FV1068" s="2"/>
      <c r="FW1068" s="2"/>
      <c r="FX1068" s="2"/>
      <c r="FY1068" s="2"/>
      <c r="FZ1068" s="2"/>
      <c r="GA1068" s="2"/>
      <c r="GB1068" s="2"/>
      <c r="GC1068" s="2"/>
      <c r="GD1068" s="2"/>
      <c r="GE1068" s="2"/>
      <c r="GF1068" s="2"/>
      <c r="GG1068" s="2"/>
      <c r="GH1068" s="2"/>
      <c r="GI1068" s="2"/>
      <c r="GJ1068" s="2"/>
      <c r="GK1068" s="2"/>
      <c r="GL1068" s="2"/>
      <c r="GM1068" s="2"/>
      <c r="GN1068" s="2"/>
      <c r="GO1068" s="2"/>
      <c r="GP1068" s="2"/>
    </row>
    <row r="1069" spans="6:198" s="1" customFormat="1" ht="12.75" customHeight="1">
      <c r="F1069" s="81"/>
      <c r="G1069" s="671"/>
      <c r="H1069" s="671"/>
      <c r="I1069" s="671"/>
      <c r="J1069" s="671"/>
      <c r="K1069" s="671"/>
      <c r="L1069" s="671"/>
      <c r="M1069" s="81"/>
      <c r="N1069" s="841"/>
      <c r="O1069" s="841"/>
      <c r="P1069" s="841"/>
      <c r="Q1069" s="841"/>
      <c r="R1069" s="841"/>
      <c r="S1069" s="841"/>
      <c r="T1069" s="841"/>
      <c r="U1069" s="841"/>
      <c r="V1069" s="841"/>
      <c r="W1069" s="841"/>
      <c r="X1069" s="841"/>
      <c r="Y1069" s="12"/>
      <c r="Z1069" s="12"/>
      <c r="AA1069" s="12"/>
      <c r="AB1069" s="12"/>
      <c r="AC1069" s="12"/>
      <c r="AD1069" s="12"/>
      <c r="AE1069" s="12"/>
      <c r="AF1069" s="12"/>
      <c r="AG1069" s="12"/>
      <c r="AH1069" s="12"/>
      <c r="AI1069" s="12"/>
      <c r="AJ1069" s="12"/>
      <c r="AK1069" s="12"/>
      <c r="AL1069" s="12"/>
      <c r="AM1069" s="12"/>
      <c r="AN1069" s="12"/>
      <c r="AO1069" s="12"/>
      <c r="AP1069" s="774"/>
      <c r="AQ1069" s="774"/>
      <c r="AR1069" s="774"/>
      <c r="AS1069" s="774"/>
      <c r="AT1069" s="774"/>
      <c r="AU1069" s="774"/>
      <c r="AV1069" s="774"/>
      <c r="AW1069" s="445"/>
      <c r="AX1069" s="445"/>
      <c r="AY1069" s="445"/>
      <c r="AZ1069" s="445"/>
      <c r="BA1069" s="445"/>
      <c r="BB1069" s="445"/>
      <c r="BC1069" s="445"/>
      <c r="BD1069" s="774"/>
      <c r="BE1069" s="774"/>
      <c r="BF1069" s="774"/>
      <c r="BG1069" s="774"/>
      <c r="BH1069" s="774"/>
      <c r="BI1069" s="774"/>
      <c r="BJ1069" s="774"/>
      <c r="BK1069" s="843"/>
      <c r="BR1069" s="2"/>
      <c r="BS1069" s="2"/>
      <c r="BT1069" s="2"/>
      <c r="BU1069" s="2"/>
      <c r="BV1069" s="2"/>
      <c r="BW1069" s="2"/>
      <c r="BX1069" s="2"/>
      <c r="BY1069" s="2"/>
      <c r="BZ1069" s="2"/>
      <c r="CA1069" s="2"/>
      <c r="CB1069" s="2"/>
      <c r="CC1069" s="2"/>
      <c r="CD1069" s="2"/>
      <c r="CE1069" s="2"/>
      <c r="CF1069" s="2"/>
      <c r="CG1069" s="2"/>
      <c r="CH1069" s="2"/>
      <c r="CI1069" s="2"/>
      <c r="CJ1069" s="2"/>
      <c r="CK1069" s="2"/>
      <c r="CL1069" s="2"/>
      <c r="CM1069" s="2"/>
      <c r="CN1069" s="2"/>
      <c r="CO1069" s="2"/>
      <c r="CP1069" s="2"/>
      <c r="CQ1069" s="2"/>
      <c r="CR1069" s="2"/>
      <c r="CS1069" s="2"/>
      <c r="CT1069" s="2"/>
      <c r="CU1069" s="2"/>
      <c r="CV1069" s="2"/>
      <c r="CW1069" s="2"/>
      <c r="CX1069" s="2"/>
      <c r="CY1069" s="2"/>
      <c r="CZ1069" s="2"/>
      <c r="DA1069" s="2"/>
      <c r="DB1069" s="2"/>
      <c r="DC1069" s="2"/>
      <c r="DD1069" s="2"/>
      <c r="DE1069" s="2"/>
      <c r="DF1069" s="2"/>
      <c r="DG1069" s="2"/>
      <c r="DH1069" s="2"/>
      <c r="DI1069" s="2"/>
      <c r="DJ1069" s="2"/>
      <c r="DK1069" s="2"/>
      <c r="DL1069" s="2"/>
      <c r="DM1069" s="2"/>
      <c r="DN1069" s="2"/>
      <c r="DO1069" s="2"/>
      <c r="DP1069" s="2"/>
      <c r="DQ1069" s="2"/>
      <c r="DR1069" s="2"/>
      <c r="DS1069" s="2"/>
      <c r="DT1069" s="2"/>
      <c r="DU1069" s="2"/>
      <c r="DV1069" s="2"/>
      <c r="DW1069" s="2"/>
      <c r="DX1069" s="2"/>
      <c r="DY1069" s="2"/>
      <c r="DZ1069" s="2"/>
      <c r="EA1069" s="2"/>
      <c r="EB1069" s="2"/>
      <c r="EC1069" s="2"/>
      <c r="ED1069" s="2"/>
      <c r="EE1069" s="2"/>
      <c r="EF1069" s="2"/>
      <c r="EG1069" s="2"/>
      <c r="EH1069" s="2"/>
      <c r="EI1069" s="2"/>
      <c r="EJ1069" s="2"/>
      <c r="EK1069" s="2"/>
      <c r="EL1069" s="2"/>
      <c r="EM1069" s="2"/>
      <c r="EN1069" s="2"/>
      <c r="EO1069" s="2"/>
      <c r="EP1069" s="2"/>
      <c r="EQ1069" s="2"/>
      <c r="ER1069" s="2"/>
      <c r="ES1069" s="2"/>
      <c r="ET1069" s="2"/>
      <c r="EU1069" s="2"/>
      <c r="EV1069" s="2"/>
      <c r="EW1069" s="2"/>
      <c r="EX1069" s="2"/>
      <c r="EY1069" s="2"/>
      <c r="EZ1069" s="2"/>
      <c r="FA1069" s="2"/>
      <c r="FB1069" s="2"/>
      <c r="FC1069" s="2"/>
      <c r="FD1069" s="2"/>
      <c r="FE1069" s="2"/>
      <c r="FF1069" s="2"/>
      <c r="FG1069" s="2"/>
      <c r="FH1069" s="2"/>
      <c r="FI1069" s="2"/>
      <c r="FJ1069" s="2"/>
      <c r="FK1069" s="2"/>
      <c r="FL1069" s="2"/>
      <c r="FM1069" s="2"/>
      <c r="FN1069" s="2"/>
      <c r="FO1069" s="2"/>
      <c r="FP1069" s="2"/>
      <c r="FQ1069" s="2"/>
      <c r="FR1069" s="2"/>
      <c r="FS1069" s="2"/>
      <c r="FT1069" s="2"/>
      <c r="FU1069" s="2"/>
      <c r="FV1069" s="2"/>
      <c r="FW1069" s="2"/>
      <c r="FX1069" s="2"/>
      <c r="FY1069" s="2"/>
      <c r="FZ1069" s="2"/>
      <c r="GA1069" s="2"/>
      <c r="GB1069" s="2"/>
      <c r="GC1069" s="2"/>
      <c r="GD1069" s="2"/>
      <c r="GE1069" s="2"/>
      <c r="GF1069" s="2"/>
      <c r="GG1069" s="2"/>
      <c r="GH1069" s="2"/>
      <c r="GI1069" s="2"/>
      <c r="GJ1069" s="2"/>
      <c r="GK1069" s="2"/>
      <c r="GL1069" s="2"/>
      <c r="GM1069" s="2"/>
      <c r="GN1069" s="2"/>
      <c r="GO1069" s="2"/>
      <c r="GP1069" s="2"/>
    </row>
    <row r="1070" spans="6:198" s="1" customFormat="1" ht="12.75" customHeight="1">
      <c r="F1070" s="81"/>
      <c r="G1070" s="671"/>
      <c r="H1070" s="671"/>
      <c r="I1070" s="671"/>
      <c r="J1070" s="671"/>
      <c r="K1070" s="671"/>
      <c r="L1070" s="671"/>
      <c r="M1070" s="81"/>
      <c r="N1070" s="12"/>
      <c r="O1070" s="12"/>
      <c r="P1070" s="12"/>
      <c r="Q1070" s="12"/>
      <c r="R1070" s="12"/>
      <c r="S1070" s="12"/>
      <c r="T1070" s="12"/>
      <c r="U1070" s="12"/>
      <c r="V1070" s="12"/>
      <c r="W1070" s="12"/>
      <c r="X1070" s="12"/>
      <c r="Y1070" s="12"/>
      <c r="Z1070" s="12"/>
      <c r="AA1070" s="12"/>
      <c r="AB1070" s="12"/>
      <c r="AC1070" s="12"/>
      <c r="AD1070" s="12"/>
      <c r="AE1070" s="12"/>
      <c r="AF1070" s="12"/>
      <c r="AG1070" s="12"/>
      <c r="AH1070" s="12"/>
      <c r="AI1070" s="12"/>
      <c r="AJ1070" s="12"/>
      <c r="AK1070" s="12"/>
      <c r="AL1070" s="12"/>
      <c r="AM1070" s="12"/>
      <c r="AN1070" s="12"/>
      <c r="AO1070" s="12"/>
      <c r="AP1070" s="480"/>
      <c r="AQ1070" s="480"/>
      <c r="AR1070" s="480"/>
      <c r="AS1070" s="480"/>
      <c r="AT1070" s="480"/>
      <c r="AU1070" s="480"/>
      <c r="AV1070" s="480"/>
      <c r="AW1070" s="480"/>
      <c r="AX1070" s="480"/>
      <c r="AY1070" s="480"/>
      <c r="AZ1070" s="480"/>
      <c r="BA1070" s="480"/>
      <c r="BB1070" s="480"/>
      <c r="BC1070" s="445"/>
      <c r="BD1070" s="774"/>
      <c r="BE1070" s="774"/>
      <c r="BF1070" s="774"/>
      <c r="BG1070" s="774"/>
      <c r="BH1070" s="774"/>
      <c r="BI1070" s="774"/>
      <c r="BJ1070" s="774"/>
      <c r="BK1070" s="445"/>
      <c r="BR1070" s="2"/>
      <c r="BS1070" s="2"/>
      <c r="BT1070" s="2"/>
      <c r="BU1070" s="2"/>
      <c r="BV1070" s="2"/>
      <c r="BW1070" s="2"/>
      <c r="BX1070" s="2"/>
      <c r="BY1070" s="2"/>
      <c r="BZ1070" s="2"/>
      <c r="CA1070" s="2"/>
      <c r="CB1070" s="2"/>
      <c r="CC1070" s="2"/>
      <c r="CD1070" s="2"/>
      <c r="CE1070" s="2"/>
      <c r="CF1070" s="2"/>
      <c r="CG1070" s="2"/>
      <c r="CH1070" s="2"/>
      <c r="CI1070" s="2"/>
      <c r="CJ1070" s="2"/>
      <c r="CK1070" s="2"/>
      <c r="CL1070" s="2"/>
      <c r="CM1070" s="2"/>
      <c r="CN1070" s="2"/>
      <c r="CO1070" s="2"/>
      <c r="CP1070" s="2"/>
      <c r="CQ1070" s="2"/>
      <c r="CR1070" s="2"/>
      <c r="CS1070" s="2"/>
      <c r="CT1070" s="2"/>
      <c r="CU1070" s="2"/>
      <c r="CV1070" s="2"/>
      <c r="CW1070" s="2"/>
      <c r="CX1070" s="2"/>
      <c r="CY1070" s="2"/>
      <c r="CZ1070" s="2"/>
      <c r="DA1070" s="2"/>
      <c r="DB1070" s="2"/>
      <c r="DC1070" s="2"/>
      <c r="DD1070" s="2"/>
      <c r="DE1070" s="2"/>
      <c r="DF1070" s="2"/>
      <c r="DG1070" s="2"/>
      <c r="DH1070" s="2"/>
      <c r="DI1070" s="2"/>
      <c r="DJ1070" s="2"/>
      <c r="DK1070" s="2"/>
      <c r="DL1070" s="2"/>
      <c r="DM1070" s="2"/>
      <c r="DN1070" s="2"/>
      <c r="DO1070" s="2"/>
      <c r="DP1070" s="2"/>
      <c r="DQ1070" s="2"/>
      <c r="DR1070" s="2"/>
      <c r="DS1070" s="2"/>
      <c r="DT1070" s="2"/>
      <c r="DU1070" s="2"/>
      <c r="DV1070" s="2"/>
      <c r="DW1070" s="2"/>
      <c r="DX1070" s="2"/>
      <c r="DY1070" s="2"/>
      <c r="DZ1070" s="2"/>
      <c r="EA1070" s="2"/>
      <c r="EB1070" s="2"/>
      <c r="EC1070" s="2"/>
      <c r="ED1070" s="2"/>
      <c r="EE1070" s="2"/>
      <c r="EF1070" s="2"/>
      <c r="EG1070" s="2"/>
      <c r="EH1070" s="2"/>
      <c r="EI1070" s="2"/>
      <c r="EJ1070" s="2"/>
      <c r="EK1070" s="2"/>
      <c r="EL1070" s="2"/>
      <c r="EM1070" s="2"/>
      <c r="EN1070" s="2"/>
      <c r="EO1070" s="2"/>
      <c r="EP1070" s="2"/>
      <c r="EQ1070" s="2"/>
      <c r="ER1070" s="2"/>
      <c r="ES1070" s="2"/>
      <c r="ET1070" s="2"/>
      <c r="EU1070" s="2"/>
      <c r="EV1070" s="2"/>
      <c r="EW1070" s="2"/>
      <c r="EX1070" s="2"/>
      <c r="EY1070" s="2"/>
      <c r="EZ1070" s="2"/>
      <c r="FA1070" s="2"/>
      <c r="FB1070" s="2"/>
      <c r="FC1070" s="2"/>
      <c r="FD1070" s="2"/>
      <c r="FE1070" s="2"/>
      <c r="FF1070" s="2"/>
      <c r="FG1070" s="2"/>
      <c r="FH1070" s="2"/>
      <c r="FI1070" s="2"/>
      <c r="FJ1070" s="2"/>
      <c r="FK1070" s="2"/>
      <c r="FL1070" s="2"/>
      <c r="FM1070" s="2"/>
      <c r="FN1070" s="2"/>
      <c r="FO1070" s="2"/>
      <c r="FP1070" s="2"/>
      <c r="FQ1070" s="2"/>
      <c r="FR1070" s="2"/>
      <c r="FS1070" s="2"/>
      <c r="FT1070" s="2"/>
      <c r="FU1070" s="2"/>
      <c r="FV1070" s="2"/>
      <c r="FW1070" s="2"/>
      <c r="FX1070" s="2"/>
      <c r="FY1070" s="2"/>
      <c r="FZ1070" s="2"/>
      <c r="GA1070" s="2"/>
      <c r="GB1070" s="2"/>
      <c r="GC1070" s="2"/>
      <c r="GD1070" s="2"/>
      <c r="GE1070" s="2"/>
      <c r="GF1070" s="2"/>
      <c r="GG1070" s="2"/>
      <c r="GH1070" s="2"/>
      <c r="GI1070" s="2"/>
      <c r="GJ1070" s="2"/>
      <c r="GK1070" s="2"/>
      <c r="GL1070" s="2"/>
      <c r="GM1070" s="2"/>
      <c r="GN1070" s="2"/>
      <c r="GO1070" s="2"/>
      <c r="GP1070" s="2"/>
    </row>
    <row r="1071" spans="6:198" ht="12.75" customHeight="1">
      <c r="AP1071" s="481"/>
      <c r="AQ1071" s="481"/>
      <c r="AR1071" s="481"/>
      <c r="AS1071" s="481"/>
      <c r="AT1071" s="481"/>
      <c r="AU1071" s="481"/>
      <c r="AV1071" s="481"/>
      <c r="AW1071" s="481"/>
      <c r="AX1071" s="481"/>
      <c r="AY1071" s="481"/>
      <c r="AZ1071" s="481"/>
      <c r="BA1071" s="481"/>
      <c r="BB1071" s="481"/>
      <c r="BC1071" s="481"/>
      <c r="BD1071" s="481"/>
      <c r="BE1071" s="481"/>
      <c r="BF1071" s="481"/>
      <c r="BG1071" s="481"/>
      <c r="BH1071" s="481"/>
      <c r="BI1071" s="481"/>
      <c r="BJ1071" s="481"/>
      <c r="BK1071" s="481"/>
    </row>
    <row r="1085" spans="6:198" ht="12.75" customHeight="1" thickBot="1">
      <c r="F1085" s="192"/>
      <c r="G1085" s="193"/>
      <c r="H1085" s="193"/>
      <c r="I1085" s="193"/>
      <c r="J1085" s="193"/>
      <c r="K1085" s="193"/>
      <c r="L1085" s="193"/>
      <c r="M1085" s="193"/>
      <c r="N1085" s="193"/>
      <c r="O1085" s="193"/>
      <c r="P1085" s="193"/>
      <c r="Q1085" s="193"/>
      <c r="R1085" s="193"/>
      <c r="S1085" s="193"/>
      <c r="T1085" s="193"/>
      <c r="U1085" s="193"/>
      <c r="V1085" s="193"/>
      <c r="W1085" s="193"/>
      <c r="X1085" s="193"/>
      <c r="Y1085" s="193"/>
      <c r="Z1085" s="193"/>
      <c r="AA1085" s="193"/>
      <c r="AB1085" s="193"/>
      <c r="AC1085" s="193"/>
      <c r="AD1085" s="193"/>
      <c r="AE1085" s="193"/>
      <c r="AF1085" s="193"/>
      <c r="AG1085" s="193"/>
      <c r="AH1085" s="193"/>
      <c r="AI1085" s="193"/>
      <c r="AJ1085" s="193"/>
      <c r="AK1085" s="193"/>
      <c r="AL1085" s="193"/>
      <c r="AM1085" s="193"/>
      <c r="AN1085" s="193"/>
      <c r="AO1085" s="193"/>
      <c r="AP1085" s="193"/>
      <c r="AQ1085" s="193"/>
      <c r="AR1085" s="193"/>
      <c r="AS1085" s="193"/>
      <c r="AT1085" s="193"/>
      <c r="AU1085" s="193"/>
      <c r="AV1085" s="193"/>
      <c r="AW1085" s="193"/>
      <c r="AX1085" s="193"/>
      <c r="AY1085" s="193"/>
      <c r="AZ1085" s="193"/>
      <c r="BA1085" s="193"/>
      <c r="BB1085" s="193"/>
      <c r="BC1085" s="193"/>
      <c r="BD1085" s="193"/>
      <c r="BE1085" s="193"/>
      <c r="BF1085" s="193"/>
      <c r="BG1085" s="193"/>
      <c r="BH1085" s="193"/>
      <c r="BI1085" s="193"/>
      <c r="BJ1085" s="193"/>
    </row>
    <row r="1086" spans="6:198" s="1" customFormat="1" ht="18" customHeight="1">
      <c r="F1086" s="550" t="str">
        <f>[2]Setup!$B$5</f>
        <v>Precise Mortgage Funding 2018-2B plc</v>
      </c>
      <c r="G1086" s="550"/>
      <c r="H1086" s="550"/>
      <c r="I1086" s="550"/>
      <c r="J1086" s="550"/>
      <c r="K1086" s="550"/>
      <c r="L1086" s="550"/>
      <c r="M1086" s="550"/>
      <c r="N1086" s="550"/>
      <c r="O1086" s="550"/>
      <c r="P1086" s="550"/>
      <c r="Q1086" s="550"/>
      <c r="R1086" s="550"/>
      <c r="S1086" s="550"/>
      <c r="T1086" s="550"/>
      <c r="U1086" s="550"/>
      <c r="V1086" s="550"/>
      <c r="W1086" s="550"/>
      <c r="X1086" s="550"/>
      <c r="Y1086" s="550"/>
      <c r="Z1086" s="550"/>
      <c r="AA1086" s="550"/>
      <c r="AB1086" s="550"/>
      <c r="AC1086" s="550"/>
      <c r="AD1086" s="550"/>
      <c r="AE1086" s="550"/>
      <c r="AF1086" s="550"/>
      <c r="AG1086" s="550"/>
      <c r="AH1086" s="550"/>
      <c r="AI1086" s="550"/>
      <c r="AJ1086" s="550"/>
      <c r="AK1086" s="550"/>
      <c r="AL1086" s="550"/>
      <c r="AM1086" s="550"/>
      <c r="AN1086" s="550"/>
      <c r="AO1086" s="550"/>
      <c r="AP1086" s="550"/>
      <c r="AQ1086" s="550"/>
      <c r="AR1086" s="550"/>
      <c r="AS1086" s="550"/>
      <c r="AT1086" s="550"/>
      <c r="AU1086" s="550"/>
      <c r="AV1086" s="550"/>
      <c r="AW1086" s="550"/>
      <c r="AX1086" s="550"/>
      <c r="AY1086" s="550"/>
      <c r="AZ1086" s="550"/>
      <c r="BA1086" s="550"/>
      <c r="BB1086" s="550"/>
      <c r="BC1086" s="550"/>
      <c r="BD1086" s="550"/>
      <c r="BE1086" s="550"/>
      <c r="BF1086" s="550"/>
      <c r="BG1086" s="550"/>
      <c r="BH1086" s="550"/>
      <c r="BI1086" s="550"/>
      <c r="BJ1086" s="550"/>
      <c r="BK1086" s="550"/>
      <c r="BR1086" s="2"/>
      <c r="BS1086" s="2"/>
      <c r="BT1086" s="2"/>
      <c r="BU1086" s="2"/>
      <c r="BV1086" s="2"/>
      <c r="BW1086" s="2"/>
      <c r="BX1086" s="2"/>
      <c r="BY1086" s="2"/>
      <c r="BZ1086" s="2"/>
      <c r="CA1086" s="2"/>
      <c r="CB1086" s="2"/>
      <c r="CC1086" s="2"/>
      <c r="CD1086" s="2"/>
      <c r="CE1086" s="2"/>
      <c r="CF1086" s="2"/>
      <c r="CG1086" s="2"/>
      <c r="CH1086" s="2"/>
      <c r="CI1086" s="2"/>
      <c r="CJ1086" s="2"/>
      <c r="CK1086" s="2"/>
      <c r="CL1086" s="2"/>
      <c r="CM1086" s="2"/>
      <c r="CN1086" s="2"/>
      <c r="CO1086" s="2"/>
      <c r="CP1086" s="2"/>
      <c r="CQ1086" s="2"/>
      <c r="CR1086" s="2"/>
      <c r="CS1086" s="2"/>
      <c r="CT1086" s="2"/>
      <c r="CU1086" s="2"/>
      <c r="CV1086" s="2"/>
      <c r="CW1086" s="2"/>
      <c r="CX1086" s="2"/>
      <c r="CY1086" s="2"/>
      <c r="CZ1086" s="2"/>
      <c r="DA1086" s="2"/>
      <c r="DB1086" s="2"/>
      <c r="DC1086" s="2"/>
      <c r="DD1086" s="2"/>
      <c r="DE1086" s="2"/>
      <c r="DF1086" s="2"/>
      <c r="DG1086" s="2"/>
      <c r="DH1086" s="2"/>
      <c r="DI1086" s="2"/>
      <c r="DJ1086" s="2"/>
      <c r="DK1086" s="2"/>
      <c r="DL1086" s="2"/>
      <c r="DM1086" s="2"/>
      <c r="DN1086" s="2"/>
      <c r="DO1086" s="2"/>
      <c r="DP1086" s="2"/>
      <c r="DQ1086" s="2"/>
      <c r="DR1086" s="2"/>
      <c r="DS1086" s="2"/>
      <c r="DT1086" s="2"/>
      <c r="DU1086" s="2"/>
      <c r="DV1086" s="2"/>
      <c r="DW1086" s="2"/>
      <c r="DX1086" s="2"/>
      <c r="DY1086" s="2"/>
      <c r="DZ1086" s="2"/>
      <c r="EA1086" s="2"/>
      <c r="EB1086" s="2"/>
      <c r="EC1086" s="2"/>
      <c r="ED1086" s="2"/>
      <c r="EE1086" s="2"/>
      <c r="EF1086" s="2"/>
      <c r="EG1086" s="2"/>
      <c r="EH1086" s="2"/>
      <c r="EI1086" s="2"/>
      <c r="EJ1086" s="2"/>
      <c r="EK1086" s="2"/>
      <c r="EL1086" s="2"/>
      <c r="EM1086" s="2"/>
      <c r="EN1086" s="2"/>
      <c r="EO1086" s="2"/>
      <c r="EP1086" s="2"/>
      <c r="EQ1086" s="2"/>
      <c r="ER1086" s="2"/>
      <c r="ES1086" s="2"/>
      <c r="ET1086" s="2"/>
      <c r="EU1086" s="2"/>
      <c r="EV1086" s="2"/>
      <c r="EW1086" s="2"/>
      <c r="EX1086" s="2"/>
      <c r="EY1086" s="2"/>
      <c r="EZ1086" s="2"/>
      <c r="FA1086" s="2"/>
      <c r="FB1086" s="2"/>
      <c r="FC1086" s="2"/>
      <c r="FD1086" s="2"/>
      <c r="FE1086" s="2"/>
      <c r="FF1086" s="2"/>
      <c r="FG1086" s="2"/>
      <c r="FH1086" s="2"/>
      <c r="FI1086" s="2"/>
      <c r="FJ1086" s="2"/>
      <c r="FK1086" s="2"/>
      <c r="FL1086" s="2"/>
      <c r="FM1086" s="2"/>
      <c r="FN1086" s="2"/>
      <c r="FO1086" s="2"/>
      <c r="FP1086" s="2"/>
      <c r="FQ1086" s="2"/>
      <c r="FR1086" s="2"/>
      <c r="FS1086" s="2"/>
      <c r="FT1086" s="2"/>
      <c r="FU1086" s="2"/>
      <c r="FV1086" s="2"/>
      <c r="FW1086" s="2"/>
      <c r="FX1086" s="2"/>
      <c r="FY1086" s="2"/>
      <c r="FZ1086" s="2"/>
      <c r="GA1086" s="2"/>
      <c r="GB1086" s="2"/>
      <c r="GC1086" s="2"/>
      <c r="GD1086" s="2"/>
      <c r="GE1086" s="2"/>
      <c r="GF1086" s="2"/>
      <c r="GG1086" s="2"/>
      <c r="GH1086" s="2"/>
      <c r="GI1086" s="2"/>
      <c r="GJ1086" s="2"/>
      <c r="GK1086" s="2"/>
      <c r="GL1086" s="2"/>
      <c r="GM1086" s="2"/>
      <c r="GN1086" s="2"/>
      <c r="GO1086" s="2"/>
      <c r="GP1086" s="2"/>
    </row>
    <row r="1087" spans="6:198" s="1" customFormat="1" ht="15" customHeight="1">
      <c r="F1087" s="551" t="s">
        <v>1</v>
      </c>
      <c r="G1087" s="551"/>
      <c r="H1087" s="551"/>
      <c r="I1087" s="551"/>
      <c r="J1087" s="551"/>
      <c r="K1087" s="551"/>
      <c r="L1087" s="551"/>
      <c r="M1087" s="551"/>
      <c r="N1087" s="551"/>
      <c r="O1087" s="551"/>
      <c r="P1087" s="551"/>
      <c r="Q1087" s="551"/>
      <c r="R1087" s="551"/>
      <c r="S1087" s="551"/>
      <c r="T1087" s="551"/>
      <c r="U1087" s="551"/>
      <c r="V1087" s="551"/>
      <c r="W1087" s="551"/>
      <c r="X1087" s="551"/>
      <c r="Y1087" s="551"/>
      <c r="Z1087" s="551"/>
      <c r="AA1087" s="551"/>
      <c r="AB1087" s="551"/>
      <c r="AC1087" s="551"/>
      <c r="AD1087" s="551"/>
      <c r="AE1087" s="551"/>
      <c r="AF1087" s="551"/>
      <c r="AG1087" s="551"/>
      <c r="AH1087" s="551"/>
      <c r="AI1087" s="551"/>
      <c r="AJ1087" s="551"/>
      <c r="AK1087" s="551"/>
      <c r="AL1087" s="551"/>
      <c r="AM1087" s="551"/>
      <c r="AN1087" s="551"/>
      <c r="AO1087" s="551"/>
      <c r="AP1087" s="551"/>
      <c r="AQ1087" s="551"/>
      <c r="AR1087" s="551"/>
      <c r="AS1087" s="551"/>
      <c r="AT1087" s="551"/>
      <c r="AU1087" s="551"/>
      <c r="AV1087" s="551"/>
      <c r="AW1087" s="551"/>
      <c r="AX1087" s="551"/>
      <c r="AY1087" s="551"/>
      <c r="AZ1087" s="551"/>
      <c r="BA1087" s="551"/>
      <c r="BB1087" s="551"/>
      <c r="BC1087" s="551"/>
      <c r="BD1087" s="551"/>
      <c r="BE1087" s="551"/>
      <c r="BF1087" s="551"/>
      <c r="BG1087" s="551"/>
      <c r="BH1087" s="551"/>
      <c r="BI1087" s="551"/>
      <c r="BJ1087" s="551"/>
      <c r="BK1087" s="551"/>
      <c r="BR1087" s="2"/>
      <c r="BS1087" s="2"/>
      <c r="BT1087" s="2"/>
      <c r="BU1087" s="2"/>
      <c r="BV1087" s="2"/>
      <c r="BW1087" s="2"/>
      <c r="BX1087" s="2"/>
      <c r="BY1087" s="2"/>
      <c r="BZ1087" s="2"/>
      <c r="CA1087" s="2"/>
      <c r="CB1087" s="2"/>
      <c r="CC1087" s="2"/>
      <c r="CD1087" s="2"/>
      <c r="CE1087" s="2"/>
      <c r="CF1087" s="2"/>
      <c r="CG1087" s="2"/>
      <c r="CH1087" s="2"/>
      <c r="CI1087" s="2"/>
      <c r="CJ1087" s="2"/>
      <c r="CK1087" s="2"/>
      <c r="CL1087" s="2"/>
      <c r="CM1087" s="2"/>
      <c r="CN1087" s="2"/>
      <c r="CO1087" s="2"/>
      <c r="CP1087" s="2"/>
      <c r="CQ1087" s="2"/>
      <c r="CR1087" s="2"/>
      <c r="CS1087" s="2"/>
      <c r="CT1087" s="2"/>
      <c r="CU1087" s="2"/>
      <c r="CV1087" s="2"/>
      <c r="CW1087" s="2"/>
      <c r="CX1087" s="2"/>
      <c r="CY1087" s="2"/>
      <c r="CZ1087" s="2"/>
      <c r="DA1087" s="2"/>
      <c r="DB1087" s="2"/>
      <c r="DC1087" s="2"/>
      <c r="DD1087" s="2"/>
      <c r="DE1087" s="2"/>
      <c r="DF1087" s="2"/>
      <c r="DG1087" s="2"/>
      <c r="DH1087" s="2"/>
      <c r="DI1087" s="2"/>
      <c r="DJ1087" s="2"/>
      <c r="DK1087" s="2"/>
      <c r="DL1087" s="2"/>
      <c r="DM1087" s="2"/>
      <c r="DN1087" s="2"/>
      <c r="DO1087" s="2"/>
      <c r="DP1087" s="2"/>
      <c r="DQ1087" s="2"/>
      <c r="DR1087" s="2"/>
      <c r="DS1087" s="2"/>
      <c r="DT1087" s="2"/>
      <c r="DU1087" s="2"/>
      <c r="DV1087" s="2"/>
      <c r="DW1087" s="2"/>
      <c r="DX1087" s="2"/>
      <c r="DY1087" s="2"/>
      <c r="DZ1087" s="2"/>
      <c r="EA1087" s="2"/>
      <c r="EB1087" s="2"/>
      <c r="EC1087" s="2"/>
      <c r="ED1087" s="2"/>
      <c r="EE1087" s="2"/>
      <c r="EF1087" s="2"/>
      <c r="EG1087" s="2"/>
      <c r="EH1087" s="2"/>
      <c r="EI1087" s="2"/>
      <c r="EJ1087" s="2"/>
      <c r="EK1087" s="2"/>
      <c r="EL1087" s="2"/>
      <c r="EM1087" s="2"/>
      <c r="EN1087" s="2"/>
      <c r="EO1087" s="2"/>
      <c r="EP1087" s="2"/>
      <c r="EQ1087" s="2"/>
      <c r="ER1087" s="2"/>
      <c r="ES1087" s="2"/>
      <c r="ET1087" s="2"/>
      <c r="EU1087" s="2"/>
      <c r="EV1087" s="2"/>
      <c r="EW1087" s="2"/>
      <c r="EX1087" s="2"/>
      <c r="EY1087" s="2"/>
      <c r="EZ1087" s="2"/>
      <c r="FA1087" s="2"/>
      <c r="FB1087" s="2"/>
      <c r="FC1087" s="2"/>
      <c r="FD1087" s="2"/>
      <c r="FE1087" s="2"/>
      <c r="FF1087" s="2"/>
      <c r="FG1087" s="2"/>
      <c r="FH1087" s="2"/>
      <c r="FI1087" s="2"/>
      <c r="FJ1087" s="2"/>
      <c r="FK1087" s="2"/>
      <c r="FL1087" s="2"/>
      <c r="FM1087" s="2"/>
      <c r="FN1087" s="2"/>
      <c r="FO1087" s="2"/>
      <c r="FP1087" s="2"/>
      <c r="FQ1087" s="2"/>
      <c r="FR1087" s="2"/>
      <c r="FS1087" s="2"/>
      <c r="FT1087" s="2"/>
      <c r="FU1087" s="2"/>
      <c r="FV1087" s="2"/>
      <c r="FW1087" s="2"/>
      <c r="FX1087" s="2"/>
      <c r="FY1087" s="2"/>
      <c r="FZ1087" s="2"/>
      <c r="GA1087" s="2"/>
      <c r="GB1087" s="2"/>
      <c r="GC1087" s="2"/>
      <c r="GD1087" s="2"/>
      <c r="GE1087" s="2"/>
      <c r="GF1087" s="2"/>
      <c r="GG1087" s="2"/>
      <c r="GH1087" s="2"/>
      <c r="GI1087" s="2"/>
      <c r="GJ1087" s="2"/>
      <c r="GK1087" s="2"/>
      <c r="GL1087" s="2"/>
      <c r="GM1087" s="2"/>
      <c r="GN1087" s="2"/>
      <c r="GO1087" s="2"/>
      <c r="GP1087" s="2"/>
    </row>
    <row r="1088" spans="6:198" s="1" customFormat="1" ht="15" customHeight="1">
      <c r="F1088" s="551" t="s">
        <v>2</v>
      </c>
      <c r="G1088" s="551"/>
      <c r="H1088" s="551"/>
      <c r="I1088" s="551"/>
      <c r="J1088" s="551"/>
      <c r="K1088" s="551"/>
      <c r="L1088" s="551"/>
      <c r="M1088" s="551"/>
      <c r="N1088" s="551"/>
      <c r="O1088" s="551"/>
      <c r="P1088" s="551"/>
      <c r="Q1088" s="551"/>
      <c r="R1088" s="551"/>
      <c r="S1088" s="551"/>
      <c r="T1088" s="551"/>
      <c r="U1088" s="551"/>
      <c r="V1088" s="551"/>
      <c r="W1088" s="551"/>
      <c r="X1088" s="551"/>
      <c r="Y1088" s="551"/>
      <c r="Z1088" s="551"/>
      <c r="AA1088" s="551"/>
      <c r="AB1088" s="551"/>
      <c r="AC1088" s="551"/>
      <c r="AD1088" s="551"/>
      <c r="AE1088" s="551"/>
      <c r="AF1088" s="551"/>
      <c r="AG1088" s="551"/>
      <c r="AH1088" s="551"/>
      <c r="AI1088" s="551"/>
      <c r="AJ1088" s="551"/>
      <c r="AK1088" s="551"/>
      <c r="AL1088" s="551"/>
      <c r="AM1088" s="551"/>
      <c r="AN1088" s="551"/>
      <c r="AO1088" s="551"/>
      <c r="AP1088" s="551"/>
      <c r="AQ1088" s="551"/>
      <c r="AR1088" s="551"/>
      <c r="AS1088" s="551"/>
      <c r="AT1088" s="551"/>
      <c r="AU1088" s="551"/>
      <c r="AV1088" s="551"/>
      <c r="AW1088" s="551"/>
      <c r="AX1088" s="551"/>
      <c r="AY1088" s="551"/>
      <c r="AZ1088" s="551"/>
      <c r="BA1088" s="551"/>
      <c r="BB1088" s="551"/>
      <c r="BC1088" s="551"/>
      <c r="BD1088" s="551"/>
      <c r="BE1088" s="551"/>
      <c r="BF1088" s="551"/>
      <c r="BG1088" s="551"/>
      <c r="BH1088" s="551"/>
      <c r="BI1088" s="551"/>
      <c r="BJ1088" s="551"/>
      <c r="BK1088" s="551"/>
      <c r="BR1088" s="2"/>
      <c r="BS1088" s="2"/>
      <c r="BT1088" s="2"/>
      <c r="BU1088" s="2"/>
      <c r="BV1088" s="2"/>
      <c r="BW1088" s="2"/>
      <c r="BX1088" s="2"/>
      <c r="BY1088" s="2"/>
      <c r="BZ1088" s="2"/>
      <c r="CA1088" s="2"/>
      <c r="CB1088" s="2"/>
      <c r="CC1088" s="2"/>
      <c r="CD1088" s="2"/>
      <c r="CE1088" s="2"/>
      <c r="CF1088" s="2"/>
      <c r="CG1088" s="2"/>
      <c r="CH1088" s="2"/>
      <c r="CI1088" s="2"/>
      <c r="CJ1088" s="2"/>
      <c r="CK1088" s="2"/>
      <c r="CL1088" s="2"/>
      <c r="CM1088" s="2"/>
      <c r="CN1088" s="2"/>
      <c r="CO1088" s="2"/>
      <c r="CP1088" s="2"/>
      <c r="CQ1088" s="2"/>
      <c r="CR1088" s="2"/>
      <c r="CS1088" s="2"/>
      <c r="CT1088" s="2"/>
      <c r="CU1088" s="2"/>
      <c r="CV1088" s="2"/>
      <c r="CW1088" s="2"/>
      <c r="CX1088" s="2"/>
      <c r="CY1088" s="2"/>
      <c r="CZ1088" s="2"/>
      <c r="DA1088" s="2"/>
      <c r="DB1088" s="2"/>
      <c r="DC1088" s="2"/>
      <c r="DD1088" s="2"/>
      <c r="DE1088" s="2"/>
      <c r="DF1088" s="2"/>
      <c r="DG1088" s="2"/>
      <c r="DH1088" s="2"/>
      <c r="DI1088" s="2"/>
      <c r="DJ1088" s="2"/>
      <c r="DK1088" s="2"/>
      <c r="DL1088" s="2"/>
      <c r="DM1088" s="2"/>
      <c r="DN1088" s="2"/>
      <c r="DO1088" s="2"/>
      <c r="DP1088" s="2"/>
      <c r="DQ1088" s="2"/>
      <c r="DR1088" s="2"/>
      <c r="DS1088" s="2"/>
      <c r="DT1088" s="2"/>
      <c r="DU1088" s="2"/>
      <c r="DV1088" s="2"/>
      <c r="DW1088" s="2"/>
      <c r="DX1088" s="2"/>
      <c r="DY1088" s="2"/>
      <c r="DZ1088" s="2"/>
      <c r="EA1088" s="2"/>
      <c r="EB1088" s="2"/>
      <c r="EC1088" s="2"/>
      <c r="ED1088" s="2"/>
      <c r="EE1088" s="2"/>
      <c r="EF1088" s="2"/>
      <c r="EG1088" s="2"/>
      <c r="EH1088" s="2"/>
      <c r="EI1088" s="2"/>
      <c r="EJ1088" s="2"/>
      <c r="EK1088" s="2"/>
      <c r="EL1088" s="2"/>
      <c r="EM1088" s="2"/>
      <c r="EN1088" s="2"/>
      <c r="EO1088" s="2"/>
      <c r="EP1088" s="2"/>
      <c r="EQ1088" s="2"/>
      <c r="ER1088" s="2"/>
      <c r="ES1088" s="2"/>
      <c r="ET1088" s="2"/>
      <c r="EU1088" s="2"/>
      <c r="EV1088" s="2"/>
      <c r="EW1088" s="2"/>
      <c r="EX1088" s="2"/>
      <c r="EY1088" s="2"/>
      <c r="EZ1088" s="2"/>
      <c r="FA1088" s="2"/>
      <c r="FB1088" s="2"/>
      <c r="FC1088" s="2"/>
      <c r="FD1088" s="2"/>
      <c r="FE1088" s="2"/>
      <c r="FF1088" s="2"/>
      <c r="FG1088" s="2"/>
      <c r="FH1088" s="2"/>
      <c r="FI1088" s="2"/>
      <c r="FJ1088" s="2"/>
      <c r="FK1088" s="2"/>
      <c r="FL1088" s="2"/>
      <c r="FM1088" s="2"/>
      <c r="FN1088" s="2"/>
      <c r="FO1088" s="2"/>
      <c r="FP1088" s="2"/>
      <c r="FQ1088" s="2"/>
      <c r="FR1088" s="2"/>
      <c r="FS1088" s="2"/>
      <c r="FT1088" s="2"/>
      <c r="FU1088" s="2"/>
      <c r="FV1088" s="2"/>
      <c r="FW1088" s="2"/>
      <c r="FX1088" s="2"/>
      <c r="FY1088" s="2"/>
      <c r="FZ1088" s="2"/>
      <c r="GA1088" s="2"/>
      <c r="GB1088" s="2"/>
      <c r="GC1088" s="2"/>
      <c r="GD1088" s="2"/>
      <c r="GE1088" s="2"/>
      <c r="GF1088" s="2"/>
      <c r="GG1088" s="2"/>
      <c r="GH1088" s="2"/>
      <c r="GI1088" s="2"/>
      <c r="GJ1088" s="2"/>
      <c r="GK1088" s="2"/>
      <c r="GL1088" s="2"/>
      <c r="GM1088" s="2"/>
      <c r="GN1088" s="2"/>
      <c r="GO1088" s="2"/>
      <c r="GP1088" s="2"/>
    </row>
    <row r="1089" spans="6:198" s="1" customFormat="1" ht="13.5" customHeight="1" thickBot="1">
      <c r="F1089" s="552">
        <f>[1]Input!$C$112</f>
        <v>43211</v>
      </c>
      <c r="G1089" s="552"/>
      <c r="H1089" s="552"/>
      <c r="I1089" s="552"/>
      <c r="J1089" s="552"/>
      <c r="K1089" s="552"/>
      <c r="L1089" s="552"/>
      <c r="M1089" s="552"/>
      <c r="N1089" s="552"/>
      <c r="O1089" s="552"/>
      <c r="P1089" s="552"/>
      <c r="Q1089" s="552"/>
      <c r="R1089" s="552"/>
      <c r="S1089" s="552"/>
      <c r="T1089" s="552"/>
      <c r="U1089" s="552"/>
      <c r="V1089" s="552"/>
      <c r="W1089" s="552"/>
      <c r="X1089" s="552"/>
      <c r="Y1089" s="552"/>
      <c r="Z1089" s="552"/>
      <c r="AA1089" s="552"/>
      <c r="AB1089" s="552"/>
      <c r="AC1089" s="552"/>
      <c r="AD1089" s="552"/>
      <c r="AE1089" s="552"/>
      <c r="AF1089" s="552"/>
      <c r="AG1089" s="552"/>
      <c r="AH1089" s="552"/>
      <c r="AI1089" s="552"/>
      <c r="AJ1089" s="552"/>
      <c r="AK1089" s="552"/>
      <c r="AL1089" s="552"/>
      <c r="AM1089" s="552"/>
      <c r="AN1089" s="552"/>
      <c r="AO1089" s="552"/>
      <c r="AP1089" s="552"/>
      <c r="AQ1089" s="552"/>
      <c r="AR1089" s="552"/>
      <c r="AS1089" s="552"/>
      <c r="AT1089" s="552"/>
      <c r="AU1089" s="552"/>
      <c r="AV1089" s="552"/>
      <c r="AW1089" s="552"/>
      <c r="AX1089" s="552"/>
      <c r="AY1089" s="552"/>
      <c r="AZ1089" s="552"/>
      <c r="BA1089" s="552"/>
      <c r="BB1089" s="552"/>
      <c r="BC1089" s="552"/>
      <c r="BD1089" s="552"/>
      <c r="BE1089" s="552"/>
      <c r="BF1089" s="552"/>
      <c r="BG1089" s="552"/>
      <c r="BH1089" s="552"/>
      <c r="BI1089" s="552"/>
      <c r="BJ1089" s="552"/>
      <c r="BK1089" s="552"/>
      <c r="BR1089" s="2"/>
      <c r="BS1089" s="2"/>
      <c r="BT1089" s="2"/>
      <c r="BU1089" s="2"/>
      <c r="BV1089" s="2"/>
      <c r="BW1089" s="2"/>
      <c r="BX1089" s="2"/>
      <c r="BY1089" s="2"/>
      <c r="BZ1089" s="2"/>
      <c r="CA1089" s="2"/>
      <c r="CB1089" s="2"/>
      <c r="CC1089" s="2"/>
      <c r="CD1089" s="2"/>
      <c r="CE1089" s="2"/>
      <c r="CF1089" s="2"/>
      <c r="CG1089" s="2"/>
      <c r="CH1089" s="2"/>
      <c r="CI1089" s="2"/>
      <c r="CJ1089" s="2"/>
      <c r="CK1089" s="2"/>
      <c r="CL1089" s="2"/>
      <c r="CM1089" s="2"/>
      <c r="CN1089" s="2"/>
      <c r="CO1089" s="2"/>
      <c r="CP1089" s="2"/>
      <c r="CQ1089" s="2"/>
      <c r="CR1089" s="2"/>
      <c r="CS1089" s="2"/>
      <c r="CT1089" s="2"/>
      <c r="CU1089" s="2"/>
      <c r="CV1089" s="2"/>
      <c r="CW1089" s="2"/>
      <c r="CX1089" s="2"/>
      <c r="CY1089" s="2"/>
      <c r="CZ1089" s="2"/>
      <c r="DA1089" s="2"/>
      <c r="DB1089" s="2"/>
      <c r="DC1089" s="2"/>
      <c r="DD1089" s="2"/>
      <c r="DE1089" s="2"/>
      <c r="DF1089" s="2"/>
      <c r="DG1089" s="2"/>
      <c r="DH1089" s="2"/>
      <c r="DI1089" s="2"/>
      <c r="DJ1089" s="2"/>
      <c r="DK1089" s="2"/>
      <c r="DL1089" s="2"/>
      <c r="DM1089" s="2"/>
      <c r="DN1089" s="2"/>
      <c r="DO1089" s="2"/>
      <c r="DP1089" s="2"/>
      <c r="DQ1089" s="2"/>
      <c r="DR1089" s="2"/>
      <c r="DS1089" s="2"/>
      <c r="DT1089" s="2"/>
      <c r="DU1089" s="2"/>
      <c r="DV1089" s="2"/>
      <c r="DW1089" s="2"/>
      <c r="DX1089" s="2"/>
      <c r="DY1089" s="2"/>
      <c r="DZ1089" s="2"/>
      <c r="EA1089" s="2"/>
      <c r="EB1089" s="2"/>
      <c r="EC1089" s="2"/>
      <c r="ED1089" s="2"/>
      <c r="EE1089" s="2"/>
      <c r="EF1089" s="2"/>
      <c r="EG1089" s="2"/>
      <c r="EH1089" s="2"/>
      <c r="EI1089" s="2"/>
      <c r="EJ1089" s="2"/>
      <c r="EK1089" s="2"/>
      <c r="EL1089" s="2"/>
      <c r="EM1089" s="2"/>
      <c r="EN1089" s="2"/>
      <c r="EO1089" s="2"/>
      <c r="EP1089" s="2"/>
      <c r="EQ1089" s="2"/>
      <c r="ER1089" s="2"/>
      <c r="ES1089" s="2"/>
      <c r="ET1089" s="2"/>
      <c r="EU1089" s="2"/>
      <c r="EV1089" s="2"/>
      <c r="EW1089" s="2"/>
      <c r="EX1089" s="2"/>
      <c r="EY1089" s="2"/>
      <c r="EZ1089" s="2"/>
      <c r="FA1089" s="2"/>
      <c r="FB1089" s="2"/>
      <c r="FC1089" s="2"/>
      <c r="FD1089" s="2"/>
      <c r="FE1089" s="2"/>
      <c r="FF1089" s="2"/>
      <c r="FG1089" s="2"/>
      <c r="FH1089" s="2"/>
      <c r="FI1089" s="2"/>
      <c r="FJ1089" s="2"/>
      <c r="FK1089" s="2"/>
      <c r="FL1089" s="2"/>
      <c r="FM1089" s="2"/>
      <c r="FN1089" s="2"/>
      <c r="FO1089" s="2"/>
      <c r="FP1089" s="2"/>
      <c r="FQ1089" s="2"/>
      <c r="FR1089" s="2"/>
      <c r="FS1089" s="2"/>
      <c r="FT1089" s="2"/>
      <c r="FU1089" s="2"/>
      <c r="FV1089" s="2"/>
      <c r="FW1089" s="2"/>
      <c r="FX1089" s="2"/>
      <c r="FY1089" s="2"/>
      <c r="FZ1089" s="2"/>
      <c r="GA1089" s="2"/>
      <c r="GB1089" s="2"/>
      <c r="GC1089" s="2"/>
      <c r="GD1089" s="2"/>
      <c r="GE1089" s="2"/>
      <c r="GF1089" s="2"/>
      <c r="GG1089" s="2"/>
      <c r="GH1089" s="2"/>
      <c r="GI1089" s="2"/>
      <c r="GJ1089" s="2"/>
      <c r="GK1089" s="2"/>
      <c r="GL1089" s="2"/>
      <c r="GM1089" s="2"/>
      <c r="GN1089" s="2"/>
      <c r="GO1089" s="2"/>
      <c r="GP1089" s="2"/>
    </row>
    <row r="1090" spans="6:198" s="1" customFormat="1" ht="12.75" customHeight="1">
      <c r="F1090" s="4"/>
      <c r="G1090" s="4"/>
      <c r="H1090" s="4"/>
      <c r="I1090" s="4"/>
      <c r="J1090" s="4"/>
      <c r="K1090" s="4"/>
      <c r="L1090" s="4"/>
      <c r="M1090" s="4"/>
      <c r="N1090" s="4"/>
      <c r="O1090" s="4"/>
      <c r="P1090" s="4"/>
      <c r="Q1090" s="4"/>
      <c r="R1090" s="4"/>
      <c r="S1090" s="4"/>
      <c r="T1090" s="4"/>
      <c r="U1090" s="4"/>
      <c r="V1090" s="4"/>
      <c r="W1090" s="4"/>
      <c r="X1090" s="4"/>
      <c r="Y1090" s="4"/>
      <c r="Z1090" s="4"/>
      <c r="AA1090" s="4"/>
      <c r="AB1090" s="4"/>
      <c r="AC1090" s="4"/>
      <c r="AD1090" s="4"/>
      <c r="AE1090" s="4"/>
      <c r="AF1090" s="4"/>
      <c r="AG1090" s="4"/>
      <c r="AH1090" s="4"/>
      <c r="AI1090" s="4"/>
      <c r="AJ1090" s="4"/>
      <c r="AK1090" s="4"/>
      <c r="AL1090" s="4"/>
      <c r="AM1090" s="4"/>
      <c r="AN1090" s="4"/>
      <c r="AO1090" s="4"/>
      <c r="AP1090" s="4"/>
      <c r="AQ1090" s="4"/>
      <c r="AR1090" s="4"/>
      <c r="AS1090" s="4"/>
      <c r="AT1090" s="4"/>
      <c r="AU1090" s="4"/>
      <c r="AV1090" s="4"/>
      <c r="AW1090" s="4"/>
      <c r="AX1090" s="4"/>
      <c r="AY1090" s="4"/>
      <c r="AZ1090" s="4"/>
      <c r="BA1090" s="4"/>
      <c r="BB1090" s="4"/>
      <c r="BC1090" s="4"/>
      <c r="BD1090" s="4"/>
      <c r="BE1090" s="4"/>
      <c r="BF1090" s="4"/>
      <c r="BG1090" s="4"/>
      <c r="BH1090" s="4"/>
      <c r="BI1090" s="4"/>
      <c r="BJ1090" s="4"/>
      <c r="BK1090" s="4"/>
      <c r="BR1090" s="2"/>
      <c r="BS1090" s="2"/>
      <c r="BT1090" s="2"/>
      <c r="BU1090" s="2"/>
      <c r="BV1090" s="2"/>
      <c r="BW1090" s="2"/>
      <c r="BX1090" s="2"/>
      <c r="BY1090" s="2"/>
      <c r="BZ1090" s="2"/>
      <c r="CA1090" s="2"/>
      <c r="CB1090" s="2"/>
      <c r="CC1090" s="2"/>
      <c r="CD1090" s="2"/>
      <c r="CE1090" s="2"/>
      <c r="CF1090" s="2"/>
      <c r="CG1090" s="2"/>
      <c r="CH1090" s="2"/>
      <c r="CI1090" s="2"/>
      <c r="CJ1090" s="2"/>
      <c r="CK1090" s="2"/>
      <c r="CL1090" s="2"/>
      <c r="CM1090" s="2"/>
      <c r="CN1090" s="2"/>
      <c r="CO1090" s="2"/>
      <c r="CP1090" s="2"/>
      <c r="CQ1090" s="2"/>
      <c r="CR1090" s="2"/>
      <c r="CS1090" s="2"/>
      <c r="CT1090" s="2"/>
      <c r="CU1090" s="2"/>
      <c r="CV1090" s="2"/>
      <c r="CW1090" s="2"/>
      <c r="CX1090" s="2"/>
      <c r="CY1090" s="2"/>
      <c r="CZ1090" s="2"/>
      <c r="DA1090" s="2"/>
      <c r="DB1090" s="2"/>
      <c r="DC1090" s="2"/>
      <c r="DD1090" s="2"/>
      <c r="DE1090" s="2"/>
      <c r="DF1090" s="2"/>
      <c r="DG1090" s="2"/>
      <c r="DH1090" s="2"/>
      <c r="DI1090" s="2"/>
      <c r="DJ1090" s="2"/>
      <c r="DK1090" s="2"/>
      <c r="DL1090" s="2"/>
      <c r="DM1090" s="2"/>
      <c r="DN1090" s="2"/>
      <c r="DO1090" s="2"/>
      <c r="DP1090" s="2"/>
      <c r="DQ1090" s="2"/>
      <c r="DR1090" s="2"/>
      <c r="DS1090" s="2"/>
      <c r="DT1090" s="2"/>
      <c r="DU1090" s="2"/>
      <c r="DV1090" s="2"/>
      <c r="DW1090" s="2"/>
      <c r="DX1090" s="2"/>
      <c r="DY1090" s="2"/>
      <c r="DZ1090" s="2"/>
      <c r="EA1090" s="2"/>
      <c r="EB1090" s="2"/>
      <c r="EC1090" s="2"/>
      <c r="ED1090" s="2"/>
      <c r="EE1090" s="2"/>
      <c r="EF1090" s="2"/>
      <c r="EG1090" s="2"/>
      <c r="EH1090" s="2"/>
      <c r="EI1090" s="2"/>
      <c r="EJ1090" s="2"/>
      <c r="EK1090" s="2"/>
      <c r="EL1090" s="2"/>
      <c r="EM1090" s="2"/>
      <c r="EN1090" s="2"/>
      <c r="EO1090" s="2"/>
      <c r="EP1090" s="2"/>
      <c r="EQ1090" s="2"/>
      <c r="ER1090" s="2"/>
      <c r="ES1090" s="2"/>
      <c r="ET1090" s="2"/>
      <c r="EU1090" s="2"/>
      <c r="EV1090" s="2"/>
      <c r="EW1090" s="2"/>
      <c r="EX1090" s="2"/>
      <c r="EY1090" s="2"/>
      <c r="EZ1090" s="2"/>
      <c r="FA1090" s="2"/>
      <c r="FB1090" s="2"/>
      <c r="FC1090" s="2"/>
      <c r="FD1090" s="2"/>
      <c r="FE1090" s="2"/>
      <c r="FF1090" s="2"/>
      <c r="FG1090" s="2"/>
      <c r="FH1090" s="2"/>
      <c r="FI1090" s="2"/>
      <c r="FJ1090" s="2"/>
      <c r="FK1090" s="2"/>
      <c r="FL1090" s="2"/>
      <c r="FM1090" s="2"/>
      <c r="FN1090" s="2"/>
      <c r="FO1090" s="2"/>
      <c r="FP1090" s="2"/>
      <c r="FQ1090" s="2"/>
      <c r="FR1090" s="2"/>
      <c r="FS1090" s="2"/>
      <c r="FT1090" s="2"/>
      <c r="FU1090" s="2"/>
      <c r="FV1090" s="2"/>
      <c r="FW1090" s="2"/>
      <c r="FX1090" s="2"/>
      <c r="FY1090" s="2"/>
      <c r="FZ1090" s="2"/>
      <c r="GA1090" s="2"/>
      <c r="GB1090" s="2"/>
      <c r="GC1090" s="2"/>
      <c r="GD1090" s="2"/>
      <c r="GE1090" s="2"/>
      <c r="GF1090" s="2"/>
      <c r="GG1090" s="2"/>
      <c r="GH1090" s="2"/>
      <c r="GI1090" s="2"/>
      <c r="GJ1090" s="2"/>
      <c r="GK1090" s="2"/>
      <c r="GL1090" s="2"/>
      <c r="GM1090" s="2"/>
      <c r="GN1090" s="2"/>
      <c r="GO1090" s="2"/>
      <c r="GP1090" s="2"/>
    </row>
    <row r="1091" spans="6:198" s="1" customFormat="1" ht="12.75" customHeight="1">
      <c r="F1091" s="579" t="s">
        <v>50</v>
      </c>
      <c r="G1091" s="579"/>
      <c r="H1091" s="579"/>
      <c r="I1091" s="579"/>
      <c r="J1091" s="579"/>
      <c r="K1091" s="579"/>
      <c r="L1091" s="579"/>
      <c r="M1091" s="579"/>
      <c r="N1091" s="579"/>
      <c r="O1091" s="579"/>
      <c r="P1091" s="579"/>
      <c r="Q1091" s="579"/>
      <c r="R1091" s="579"/>
      <c r="S1091" s="579"/>
      <c r="T1091" s="579"/>
      <c r="U1091" s="579"/>
      <c r="V1091" s="579"/>
      <c r="W1091" s="579"/>
      <c r="X1091" s="579"/>
      <c r="Y1091" s="579"/>
      <c r="Z1091" s="579"/>
      <c r="AA1091" s="579"/>
      <c r="AB1091" s="579"/>
      <c r="AC1091" s="579"/>
      <c r="AD1091" s="579"/>
      <c r="AE1091" s="579"/>
      <c r="AF1091" s="579"/>
      <c r="AG1091" s="579"/>
      <c r="AH1091" s="579"/>
      <c r="AI1091" s="579"/>
      <c r="AJ1091" s="579"/>
      <c r="AK1091" s="579"/>
      <c r="AL1091" s="579"/>
      <c r="AM1091" s="579"/>
      <c r="AN1091" s="579"/>
      <c r="AO1091" s="579"/>
      <c r="AP1091" s="579"/>
      <c r="AQ1091" s="579"/>
      <c r="AR1091" s="579"/>
      <c r="AS1091" s="579"/>
      <c r="AT1091" s="579"/>
      <c r="AU1091" s="579"/>
      <c r="AV1091" s="579"/>
      <c r="AW1091" s="579"/>
      <c r="AX1091" s="579"/>
      <c r="AY1091" s="579"/>
      <c r="AZ1091" s="579"/>
      <c r="BA1091" s="579"/>
      <c r="BB1091" s="579"/>
      <c r="BC1091" s="579"/>
      <c r="BD1091" s="579"/>
      <c r="BE1091" s="579"/>
      <c r="BF1091" s="579"/>
      <c r="BG1091" s="579"/>
      <c r="BH1091" s="579"/>
      <c r="BI1091" s="579"/>
      <c r="BJ1091" s="579"/>
      <c r="BK1091" s="579"/>
      <c r="BR1091" s="2"/>
      <c r="BS1091" s="2"/>
      <c r="BT1091" s="2"/>
      <c r="BU1091" s="2"/>
      <c r="BV1091" s="2"/>
      <c r="BW1091" s="2"/>
      <c r="BX1091" s="2"/>
      <c r="BY1091" s="2"/>
      <c r="BZ1091" s="2"/>
      <c r="CA1091" s="2"/>
      <c r="CB1091" s="2"/>
      <c r="CC1091" s="2"/>
      <c r="CD1091" s="2"/>
      <c r="CE1091" s="2"/>
      <c r="CF1091" s="2"/>
      <c r="CG1091" s="2"/>
      <c r="CH1091" s="2"/>
      <c r="CI1091" s="2"/>
      <c r="CJ1091" s="2"/>
      <c r="CK1091" s="2"/>
      <c r="CL1091" s="2"/>
      <c r="CM1091" s="2"/>
      <c r="CN1091" s="2"/>
      <c r="CO1091" s="2"/>
      <c r="CP1091" s="2"/>
      <c r="CQ1091" s="2"/>
      <c r="CR1091" s="2"/>
      <c r="CS1091" s="2"/>
      <c r="CT1091" s="2"/>
      <c r="CU1091" s="2"/>
      <c r="CV1091" s="2"/>
      <c r="CW1091" s="2"/>
      <c r="CX1091" s="2"/>
      <c r="CY1091" s="2"/>
      <c r="CZ1091" s="2"/>
      <c r="DA1091" s="2"/>
      <c r="DB1091" s="2"/>
      <c r="DC1091" s="2"/>
      <c r="DD1091" s="2"/>
      <c r="DE1091" s="2"/>
      <c r="DF1091" s="2"/>
      <c r="DG1091" s="2"/>
      <c r="DH1091" s="2"/>
      <c r="DI1091" s="2"/>
      <c r="DJ1091" s="2"/>
      <c r="DK1091" s="2"/>
      <c r="DL1091" s="2"/>
      <c r="DM1091" s="2"/>
      <c r="DN1091" s="2"/>
      <c r="DO1091" s="2"/>
      <c r="DP1091" s="2"/>
      <c r="DQ1091" s="2"/>
      <c r="DR1091" s="2"/>
      <c r="DS1091" s="2"/>
      <c r="DT1091" s="2"/>
      <c r="DU1091" s="2"/>
      <c r="DV1091" s="2"/>
      <c r="DW1091" s="2"/>
      <c r="DX1091" s="2"/>
      <c r="DY1091" s="2"/>
      <c r="DZ1091" s="2"/>
      <c r="EA1091" s="2"/>
      <c r="EB1091" s="2"/>
      <c r="EC1091" s="2"/>
      <c r="ED1091" s="2"/>
      <c r="EE1091" s="2"/>
      <c r="EF1091" s="2"/>
      <c r="EG1091" s="2"/>
      <c r="EH1091" s="2"/>
      <c r="EI1091" s="2"/>
      <c r="EJ1091" s="2"/>
      <c r="EK1091" s="2"/>
      <c r="EL1091" s="2"/>
      <c r="EM1091" s="2"/>
      <c r="EN1091" s="2"/>
      <c r="EO1091" s="2"/>
      <c r="EP1091" s="2"/>
      <c r="EQ1091" s="2"/>
      <c r="ER1091" s="2"/>
      <c r="ES1091" s="2"/>
      <c r="ET1091" s="2"/>
      <c r="EU1091" s="2"/>
      <c r="EV1091" s="2"/>
      <c r="EW1091" s="2"/>
      <c r="EX1091" s="2"/>
      <c r="EY1091" s="2"/>
      <c r="EZ1091" s="2"/>
      <c r="FA1091" s="2"/>
      <c r="FB1091" s="2"/>
      <c r="FC1091" s="2"/>
      <c r="FD1091" s="2"/>
      <c r="FE1091" s="2"/>
      <c r="FF1091" s="2"/>
      <c r="FG1091" s="2"/>
      <c r="FH1091" s="2"/>
      <c r="FI1091" s="2"/>
      <c r="FJ1091" s="2"/>
      <c r="FK1091" s="2"/>
      <c r="FL1091" s="2"/>
      <c r="FM1091" s="2"/>
      <c r="FN1091" s="2"/>
      <c r="FO1091" s="2"/>
      <c r="FP1091" s="2"/>
      <c r="FQ1091" s="2"/>
      <c r="FR1091" s="2"/>
      <c r="FS1091" s="2"/>
      <c r="FT1091" s="2"/>
      <c r="FU1091" s="2"/>
      <c r="FV1091" s="2"/>
      <c r="FW1091" s="2"/>
      <c r="FX1091" s="2"/>
      <c r="FY1091" s="2"/>
      <c r="FZ1091" s="2"/>
      <c r="GA1091" s="2"/>
      <c r="GB1091" s="2"/>
      <c r="GC1091" s="2"/>
      <c r="GD1091" s="2"/>
      <c r="GE1091" s="2"/>
      <c r="GF1091" s="2"/>
      <c r="GG1091" s="2"/>
      <c r="GH1091" s="2"/>
      <c r="GI1091" s="2"/>
      <c r="GJ1091" s="2"/>
      <c r="GK1091" s="2"/>
      <c r="GL1091" s="2"/>
      <c r="GM1091" s="2"/>
      <c r="GN1091" s="2"/>
      <c r="GO1091" s="2"/>
      <c r="GP1091" s="2"/>
    </row>
    <row r="1092" spans="6:198" s="1" customFormat="1" ht="12.75" customHeight="1" thickBot="1">
      <c r="F1092" s="97" t="str">
        <f>F926</f>
        <v xml:space="preserve">As at: </v>
      </c>
      <c r="G1092" s="97"/>
      <c r="H1092" s="789">
        <f>H885</f>
        <v>43190</v>
      </c>
      <c r="I1092" s="789"/>
      <c r="J1092" s="789"/>
      <c r="K1092" s="775"/>
      <c r="L1092" s="775"/>
      <c r="M1092" s="97"/>
      <c r="N1092" s="97"/>
      <c r="O1092" s="97"/>
      <c r="P1092" s="97"/>
      <c r="Q1092" s="97"/>
      <c r="R1092" s="97"/>
      <c r="S1092" s="97"/>
      <c r="T1092" s="97"/>
      <c r="U1092" s="97"/>
      <c r="V1092" s="97"/>
      <c r="W1092" s="97"/>
      <c r="X1092" s="97"/>
      <c r="Y1092" s="97"/>
      <c r="Z1092" s="97"/>
      <c r="AA1092" s="97"/>
      <c r="AB1092" s="97"/>
      <c r="AC1092" s="97"/>
      <c r="AD1092" s="97"/>
      <c r="AE1092" s="97"/>
      <c r="AF1092" s="97"/>
      <c r="AG1092" s="97"/>
      <c r="AH1092" s="97"/>
      <c r="AI1092" s="97"/>
      <c r="AJ1092" s="97"/>
      <c r="AK1092" s="97"/>
      <c r="AL1092" s="97"/>
      <c r="AM1092" s="97"/>
      <c r="AN1092" s="97"/>
      <c r="AO1092" s="97"/>
      <c r="AP1092" s="855"/>
      <c r="AQ1092" s="855"/>
      <c r="AR1092" s="855"/>
      <c r="AS1092" s="855"/>
      <c r="AT1092" s="855"/>
      <c r="AU1092" s="855"/>
      <c r="AV1092" s="855"/>
      <c r="AW1092" s="97"/>
      <c r="AX1092" s="97"/>
      <c r="AY1092" s="97"/>
      <c r="AZ1092" s="97"/>
      <c r="BA1092" s="97"/>
      <c r="BB1092" s="97"/>
      <c r="BC1092" s="97"/>
      <c r="BD1092" s="855"/>
      <c r="BE1092" s="855"/>
      <c r="BF1092" s="855"/>
      <c r="BG1092" s="855"/>
      <c r="BH1092" s="855"/>
      <c r="BI1092" s="855"/>
      <c r="BJ1092" s="855"/>
      <c r="BK1092" s="855"/>
      <c r="BR1092" s="2"/>
      <c r="BS1092" s="2"/>
      <c r="BT1092" s="2"/>
      <c r="BU1092" s="2"/>
      <c r="BV1092" s="2"/>
      <c r="BW1092" s="2"/>
      <c r="BX1092" s="2"/>
      <c r="BY1092" s="2"/>
      <c r="BZ1092" s="2"/>
      <c r="CA1092" s="2"/>
      <c r="CB1092" s="2"/>
      <c r="CC1092" s="2"/>
      <c r="CD1092" s="2"/>
      <c r="CE1092" s="2"/>
      <c r="CF1092" s="2"/>
      <c r="CG1092" s="2"/>
      <c r="CH1092" s="2"/>
      <c r="CI1092" s="2"/>
      <c r="CJ1092" s="2"/>
      <c r="CK1092" s="2"/>
      <c r="CL1092" s="2"/>
      <c r="CM1092" s="2"/>
      <c r="CN1092" s="2"/>
      <c r="CO1092" s="2"/>
      <c r="CP1092" s="2"/>
      <c r="CQ1092" s="2"/>
      <c r="CR1092" s="2"/>
      <c r="CS1092" s="2"/>
      <c r="CT1092" s="2"/>
      <c r="CU1092" s="2"/>
      <c r="CV1092" s="2"/>
      <c r="CW1092" s="2"/>
      <c r="CX1092" s="2"/>
      <c r="CY1092" s="2"/>
      <c r="CZ1092" s="2"/>
      <c r="DA1092" s="2"/>
      <c r="DB1092" s="2"/>
      <c r="DC1092" s="2"/>
      <c r="DD1092" s="2"/>
      <c r="DE1092" s="2"/>
      <c r="DF1092" s="2"/>
      <c r="DG1092" s="2"/>
      <c r="DH1092" s="2"/>
      <c r="DI1092" s="2"/>
      <c r="DJ1092" s="2"/>
      <c r="DK1092" s="2"/>
      <c r="DL1092" s="2"/>
      <c r="DM1092" s="2"/>
      <c r="DN1092" s="2"/>
      <c r="DO1092" s="2"/>
      <c r="DP1092" s="2"/>
      <c r="DQ1092" s="2"/>
      <c r="DR1092" s="2"/>
      <c r="DS1092" s="2"/>
      <c r="DT1092" s="2"/>
      <c r="DU1092" s="2"/>
      <c r="DV1092" s="2"/>
      <c r="DW1092" s="2"/>
      <c r="DX1092" s="2"/>
      <c r="DY1092" s="2"/>
      <c r="DZ1092" s="2"/>
      <c r="EA1092" s="2"/>
      <c r="EB1092" s="2"/>
      <c r="EC1092" s="2"/>
      <c r="ED1092" s="2"/>
      <c r="EE1092" s="2"/>
      <c r="EF1092" s="2"/>
      <c r="EG1092" s="2"/>
      <c r="EH1092" s="2"/>
      <c r="EI1092" s="2"/>
      <c r="EJ1092" s="2"/>
      <c r="EK1092" s="2"/>
      <c r="EL1092" s="2"/>
      <c r="EM1092" s="2"/>
      <c r="EN1092" s="2"/>
      <c r="EO1092" s="2"/>
      <c r="EP1092" s="2"/>
      <c r="EQ1092" s="2"/>
      <c r="ER1092" s="2"/>
      <c r="ES1092" s="2"/>
      <c r="ET1092" s="2"/>
      <c r="EU1092" s="2"/>
      <c r="EV1092" s="2"/>
      <c r="EW1092" s="2"/>
      <c r="EX1092" s="2"/>
      <c r="EY1092" s="2"/>
      <c r="EZ1092" s="2"/>
      <c r="FA1092" s="2"/>
      <c r="FB1092" s="2"/>
      <c r="FC1092" s="2"/>
      <c r="FD1092" s="2"/>
      <c r="FE1092" s="2"/>
      <c r="FF1092" s="2"/>
      <c r="FG1092" s="2"/>
      <c r="FH1092" s="2"/>
      <c r="FI1092" s="2"/>
      <c r="FJ1092" s="2"/>
      <c r="FK1092" s="2"/>
      <c r="FL1092" s="2"/>
      <c r="FM1092" s="2"/>
      <c r="FN1092" s="2"/>
      <c r="FO1092" s="2"/>
      <c r="FP1092" s="2"/>
      <c r="FQ1092" s="2"/>
      <c r="FR1092" s="2"/>
      <c r="FS1092" s="2"/>
      <c r="FT1092" s="2"/>
      <c r="FU1092" s="2"/>
      <c r="FV1092" s="2"/>
      <c r="FW1092" s="2"/>
      <c r="FX1092" s="2"/>
      <c r="FY1092" s="2"/>
      <c r="FZ1092" s="2"/>
      <c r="GA1092" s="2"/>
      <c r="GB1092" s="2"/>
      <c r="GC1092" s="2"/>
      <c r="GD1092" s="2"/>
      <c r="GE1092" s="2"/>
      <c r="GF1092" s="2"/>
      <c r="GG1092" s="2"/>
      <c r="GH1092" s="2"/>
      <c r="GI1092" s="2"/>
      <c r="GJ1092" s="2"/>
      <c r="GK1092" s="2"/>
      <c r="GL1092" s="2"/>
      <c r="GM1092" s="2"/>
      <c r="GN1092" s="2"/>
      <c r="GO1092" s="2"/>
      <c r="GP1092" s="2"/>
    </row>
    <row r="1093" spans="6:198" s="1" customFormat="1" ht="12.75" customHeight="1" thickBot="1">
      <c r="F1093" s="81"/>
      <c r="G1093" s="347"/>
      <c r="H1093" s="347"/>
      <c r="I1093" s="347"/>
      <c r="J1093" s="347"/>
      <c r="K1093" s="482" t="s">
        <v>471</v>
      </c>
      <c r="L1093" s="482"/>
      <c r="M1093" s="482"/>
      <c r="N1093" s="482"/>
      <c r="O1093" s="482"/>
      <c r="P1093" s="482"/>
      <c r="Q1093" s="483"/>
      <c r="R1093" s="483"/>
      <c r="S1093" s="483"/>
      <c r="T1093" s="484"/>
      <c r="U1093" s="483" t="s">
        <v>56</v>
      </c>
      <c r="V1093" s="483"/>
      <c r="W1093" s="483"/>
      <c r="X1093" s="483"/>
      <c r="Y1093" s="483"/>
      <c r="Z1093" s="485"/>
      <c r="AA1093" s="486"/>
      <c r="AB1093" s="486"/>
      <c r="AC1093" s="486"/>
      <c r="AD1093" s="486" t="s">
        <v>472</v>
      </c>
      <c r="AE1093" s="486"/>
      <c r="AF1093" s="486"/>
      <c r="AG1093" s="486"/>
      <c r="AH1093" s="487"/>
      <c r="AI1093" s="845" t="s">
        <v>473</v>
      </c>
      <c r="AJ1093" s="845"/>
      <c r="AK1093" s="845"/>
      <c r="AL1093" s="845"/>
      <c r="AM1093" s="845"/>
      <c r="AN1093" s="845"/>
      <c r="AO1093" s="845"/>
      <c r="AP1093" s="487"/>
      <c r="AQ1093" s="487"/>
      <c r="AR1093" s="486"/>
      <c r="AS1093" s="486"/>
      <c r="AT1093" s="486"/>
      <c r="AU1093" s="486" t="s">
        <v>474</v>
      </c>
      <c r="AV1093" s="486"/>
      <c r="AW1093" s="486"/>
      <c r="AX1093" s="485"/>
      <c r="AY1093" s="485"/>
      <c r="AZ1093" s="347"/>
      <c r="BA1093" s="347"/>
      <c r="BB1093" s="347"/>
      <c r="BC1093" s="347"/>
      <c r="BD1093" s="347"/>
      <c r="BE1093" s="347"/>
      <c r="BF1093" s="347"/>
      <c r="BG1093" s="347"/>
      <c r="BH1093" s="347"/>
      <c r="BI1093" s="347"/>
      <c r="BJ1093" s="347"/>
      <c r="BK1093" s="347"/>
      <c r="BR1093" s="2"/>
      <c r="BS1093" s="2"/>
      <c r="BT1093" s="2"/>
      <c r="BU1093" s="2"/>
      <c r="BV1093" s="2"/>
      <c r="BW1093" s="2"/>
      <c r="BX1093" s="2"/>
      <c r="BY1093" s="2"/>
      <c r="BZ1093" s="2"/>
      <c r="CA1093" s="2"/>
      <c r="CB1093" s="2"/>
      <c r="CC1093" s="2"/>
      <c r="CD1093" s="2"/>
      <c r="CE1093" s="2"/>
      <c r="CF1093" s="2"/>
      <c r="CG1093" s="2"/>
      <c r="CH1093" s="2"/>
      <c r="CI1093" s="2"/>
      <c r="CJ1093" s="2"/>
      <c r="CK1093" s="2"/>
      <c r="CL1093" s="2"/>
      <c r="CM1093" s="2"/>
      <c r="CN1093" s="2"/>
      <c r="CO1093" s="2"/>
      <c r="CP1093" s="2"/>
      <c r="CQ1093" s="2"/>
      <c r="CR1093" s="2"/>
      <c r="CS1093" s="2"/>
      <c r="CT1093" s="2"/>
      <c r="CU1093" s="2"/>
      <c r="CV1093" s="2"/>
      <c r="CW1093" s="2"/>
      <c r="CX1093" s="2"/>
      <c r="CY1093" s="2"/>
      <c r="CZ1093" s="2"/>
      <c r="DA1093" s="2"/>
      <c r="DB1093" s="2"/>
      <c r="DC1093" s="2"/>
      <c r="DD1093" s="2"/>
      <c r="DE1093" s="2"/>
      <c r="DF1093" s="2"/>
      <c r="DG1093" s="2"/>
      <c r="DH1093" s="2"/>
      <c r="DI1093" s="2"/>
      <c r="DJ1093" s="2"/>
      <c r="DK1093" s="2"/>
      <c r="DL1093" s="2"/>
      <c r="DM1093" s="2"/>
      <c r="DN1093" s="2"/>
      <c r="DO1093" s="2"/>
      <c r="DP1093" s="2"/>
      <c r="DQ1093" s="2"/>
      <c r="DR1093" s="2"/>
      <c r="DS1093" s="2"/>
      <c r="DT1093" s="2"/>
      <c r="DU1093" s="2"/>
      <c r="DV1093" s="2"/>
      <c r="DW1093" s="2"/>
      <c r="DX1093" s="2"/>
      <c r="DY1093" s="2"/>
      <c r="DZ1093" s="2"/>
      <c r="EA1093" s="2"/>
      <c r="EB1093" s="2"/>
      <c r="EC1093" s="2"/>
      <c r="ED1093" s="2"/>
      <c r="EE1093" s="2"/>
      <c r="EF1093" s="2"/>
      <c r="EG1093" s="2"/>
      <c r="EH1093" s="2"/>
      <c r="EI1093" s="2"/>
      <c r="EJ1093" s="2"/>
      <c r="EK1093" s="2"/>
      <c r="EL1093" s="2"/>
      <c r="EM1093" s="2"/>
      <c r="EN1093" s="2"/>
      <c r="EO1093" s="2"/>
      <c r="EP1093" s="2"/>
      <c r="EQ1093" s="2"/>
      <c r="ER1093" s="2"/>
      <c r="ES1093" s="2"/>
      <c r="ET1093" s="2"/>
      <c r="EU1093" s="2"/>
      <c r="EV1093" s="2"/>
      <c r="EW1093" s="2"/>
      <c r="EX1093" s="2"/>
      <c r="EY1093" s="2"/>
      <c r="EZ1093" s="2"/>
      <c r="FA1093" s="2"/>
      <c r="FB1093" s="2"/>
      <c r="FC1093" s="2"/>
      <c r="FD1093" s="2"/>
      <c r="FE1093" s="2"/>
      <c r="FF1093" s="2"/>
      <c r="FG1093" s="2"/>
      <c r="FH1093" s="2"/>
      <c r="FI1093" s="2"/>
      <c r="FJ1093" s="2"/>
      <c r="FK1093" s="2"/>
      <c r="FL1093" s="2"/>
      <c r="FM1093" s="2"/>
      <c r="FN1093" s="2"/>
      <c r="FO1093" s="2"/>
      <c r="FP1093" s="2"/>
      <c r="FQ1093" s="2"/>
      <c r="FR1093" s="2"/>
      <c r="FS1093" s="2"/>
      <c r="FT1093" s="2"/>
      <c r="FU1093" s="2"/>
      <c r="FV1093" s="2"/>
      <c r="FW1093" s="2"/>
      <c r="FX1093" s="2"/>
      <c r="FY1093" s="2"/>
      <c r="FZ1093" s="2"/>
      <c r="GA1093" s="2"/>
      <c r="GB1093" s="2"/>
      <c r="GC1093" s="2"/>
      <c r="GD1093" s="2"/>
      <c r="GE1093" s="2"/>
      <c r="GF1093" s="2"/>
      <c r="GG1093" s="2"/>
      <c r="GH1093" s="2"/>
      <c r="GI1093" s="2"/>
      <c r="GJ1093" s="2"/>
      <c r="GK1093" s="2"/>
      <c r="GL1093" s="2"/>
      <c r="GM1093" s="2"/>
      <c r="GN1093" s="2"/>
      <c r="GO1093" s="2"/>
      <c r="GP1093" s="2"/>
    </row>
    <row r="1094" spans="6:198" s="1" customFormat="1" ht="12.75" customHeight="1">
      <c r="F1094" s="81"/>
      <c r="G1094" s="347"/>
      <c r="H1094" s="347"/>
      <c r="I1094" s="347"/>
      <c r="J1094" s="347"/>
      <c r="K1094" s="488" t="s">
        <v>475</v>
      </c>
      <c r="L1094" s="489"/>
      <c r="M1094" s="490"/>
      <c r="N1094" s="490"/>
      <c r="O1094" s="490"/>
      <c r="P1094" s="490"/>
      <c r="Q1094" s="490"/>
      <c r="R1094" s="491"/>
      <c r="S1094" s="846">
        <f>[1]Stratifications!$G6</f>
        <v>47249665.840000056</v>
      </c>
      <c r="T1094" s="846"/>
      <c r="U1094" s="846"/>
      <c r="V1094" s="846"/>
      <c r="W1094" s="846"/>
      <c r="X1094" s="492"/>
      <c r="Y1094" s="492"/>
      <c r="Z1094" s="493"/>
      <c r="AA1094" s="847">
        <f>[1]Stratifications!$J6</f>
        <v>0.12651726748084433</v>
      </c>
      <c r="AB1094" s="847"/>
      <c r="AC1094" s="847"/>
      <c r="AD1094" s="847"/>
      <c r="AE1094" s="847"/>
      <c r="AF1094" s="847"/>
      <c r="AG1094" s="847"/>
      <c r="AH1094" s="493"/>
      <c r="AI1094" s="848">
        <f>[1]Stratifications!$M6</f>
        <v>812</v>
      </c>
      <c r="AJ1094" s="849"/>
      <c r="AK1094" s="849"/>
      <c r="AL1094" s="849"/>
      <c r="AM1094" s="849"/>
      <c r="AN1094" s="849"/>
      <c r="AO1094" s="849"/>
      <c r="AP1094" s="493"/>
      <c r="AQ1094" s="493"/>
      <c r="AR1094" s="809">
        <f>[1]Stratifications!$P6</f>
        <v>0.31146912159570389</v>
      </c>
      <c r="AS1094" s="809"/>
      <c r="AT1094" s="809"/>
      <c r="AU1094" s="809"/>
      <c r="AV1094" s="809"/>
      <c r="AW1094" s="809"/>
      <c r="AX1094" s="809"/>
      <c r="AY1094" s="850"/>
      <c r="AZ1094" s="347"/>
      <c r="BA1094" s="347"/>
      <c r="BB1094" s="347"/>
      <c r="BC1094" s="347"/>
      <c r="BD1094" s="347"/>
      <c r="BE1094" s="347"/>
      <c r="BF1094" s="347"/>
      <c r="BG1094" s="347"/>
      <c r="BH1094" s="347"/>
      <c r="BI1094" s="347"/>
      <c r="BJ1094" s="347"/>
      <c r="BK1094" s="347"/>
      <c r="BR1094" s="2"/>
      <c r="BS1094" s="2"/>
      <c r="BT1094" s="2"/>
      <c r="BU1094" s="2"/>
      <c r="BV1094" s="2"/>
      <c r="BW1094" s="2"/>
      <c r="BX1094" s="2"/>
      <c r="BY1094" s="2"/>
      <c r="BZ1094" s="2"/>
      <c r="CA1094" s="2"/>
      <c r="CB1094" s="2"/>
      <c r="CC1094" s="2"/>
      <c r="CD1094" s="2"/>
      <c r="CE1094" s="2"/>
      <c r="CF1094" s="2"/>
      <c r="CG1094" s="2"/>
      <c r="CH1094" s="2"/>
      <c r="CI1094" s="2"/>
      <c r="CJ1094" s="2"/>
      <c r="CK1094" s="2"/>
      <c r="CL1094" s="2"/>
      <c r="CM1094" s="2"/>
      <c r="CN1094" s="2"/>
      <c r="CO1094" s="2"/>
      <c r="CP1094" s="2"/>
      <c r="CQ1094" s="2"/>
      <c r="CR1094" s="2"/>
      <c r="CS1094" s="2"/>
      <c r="CT1094" s="2"/>
      <c r="CU1094" s="2"/>
      <c r="CV1094" s="2"/>
      <c r="CW1094" s="2"/>
      <c r="CX1094" s="2"/>
      <c r="CY1094" s="2"/>
      <c r="CZ1094" s="2"/>
      <c r="DA1094" s="2"/>
      <c r="DB1094" s="2"/>
      <c r="DC1094" s="2"/>
      <c r="DD1094" s="2"/>
      <c r="DE1094" s="2"/>
      <c r="DF1094" s="2"/>
      <c r="DG1094" s="2"/>
      <c r="DH1094" s="2"/>
      <c r="DI1094" s="2"/>
      <c r="DJ1094" s="2"/>
      <c r="DK1094" s="2"/>
      <c r="DL1094" s="2"/>
      <c r="DM1094" s="2"/>
      <c r="DN1094" s="2"/>
      <c r="DO1094" s="2"/>
      <c r="DP1094" s="2"/>
      <c r="DQ1094" s="2"/>
      <c r="DR1094" s="2"/>
      <c r="DS1094" s="2"/>
      <c r="DT1094" s="2"/>
      <c r="DU1094" s="2"/>
      <c r="DV1094" s="2"/>
      <c r="DW1094" s="2"/>
      <c r="DX1094" s="2"/>
      <c r="DY1094" s="2"/>
      <c r="DZ1094" s="2"/>
      <c r="EA1094" s="2"/>
      <c r="EB1094" s="2"/>
      <c r="EC1094" s="2"/>
      <c r="ED1094" s="2"/>
      <c r="EE1094" s="2"/>
      <c r="EF1094" s="2"/>
      <c r="EG1094" s="2"/>
      <c r="EH1094" s="2"/>
      <c r="EI1094" s="2"/>
      <c r="EJ1094" s="2"/>
      <c r="EK1094" s="2"/>
      <c r="EL1094" s="2"/>
      <c r="EM1094" s="2"/>
      <c r="EN1094" s="2"/>
      <c r="EO1094" s="2"/>
      <c r="EP1094" s="2"/>
      <c r="EQ1094" s="2"/>
      <c r="ER1094" s="2"/>
      <c r="ES1094" s="2"/>
      <c r="ET1094" s="2"/>
      <c r="EU1094" s="2"/>
      <c r="EV1094" s="2"/>
      <c r="EW1094" s="2"/>
      <c r="EX1094" s="2"/>
      <c r="EY1094" s="2"/>
      <c r="EZ1094" s="2"/>
      <c r="FA1094" s="2"/>
      <c r="FB1094" s="2"/>
      <c r="FC1094" s="2"/>
      <c r="FD1094" s="2"/>
      <c r="FE1094" s="2"/>
      <c r="FF1094" s="2"/>
      <c r="FG1094" s="2"/>
      <c r="FH1094" s="2"/>
      <c r="FI1094" s="2"/>
      <c r="FJ1094" s="2"/>
      <c r="FK1094" s="2"/>
      <c r="FL1094" s="2"/>
      <c r="FM1094" s="2"/>
      <c r="FN1094" s="2"/>
      <c r="FO1094" s="2"/>
      <c r="FP1094" s="2"/>
      <c r="FQ1094" s="2"/>
      <c r="FR1094" s="2"/>
      <c r="FS1094" s="2"/>
      <c r="FT1094" s="2"/>
      <c r="FU1094" s="2"/>
      <c r="FV1094" s="2"/>
      <c r="FW1094" s="2"/>
      <c r="FX1094" s="2"/>
      <c r="FY1094" s="2"/>
      <c r="FZ1094" s="2"/>
      <c r="GA1094" s="2"/>
      <c r="GB1094" s="2"/>
      <c r="GC1094" s="2"/>
      <c r="GD1094" s="2"/>
      <c r="GE1094" s="2"/>
      <c r="GF1094" s="2"/>
      <c r="GG1094" s="2"/>
      <c r="GH1094" s="2"/>
      <c r="GI1094" s="2"/>
      <c r="GJ1094" s="2"/>
      <c r="GK1094" s="2"/>
      <c r="GL1094" s="2"/>
      <c r="GM1094" s="2"/>
      <c r="GN1094" s="2"/>
      <c r="GO1094" s="2"/>
      <c r="GP1094" s="2"/>
    </row>
    <row r="1095" spans="6:198" s="1" customFormat="1" ht="12.75" customHeight="1">
      <c r="F1095" s="81"/>
      <c r="G1095" s="347"/>
      <c r="H1095" s="347"/>
      <c r="I1095" s="347"/>
      <c r="J1095" s="347"/>
      <c r="K1095" s="494" t="s">
        <v>476</v>
      </c>
      <c r="L1095" s="495"/>
      <c r="M1095" s="496"/>
      <c r="N1095" s="496"/>
      <c r="O1095" s="496"/>
      <c r="P1095" s="496"/>
      <c r="Q1095" s="496"/>
      <c r="R1095" s="491"/>
      <c r="S1095" s="851">
        <f>[1]Stratifications!$G7</f>
        <v>37754505.329999983</v>
      </c>
      <c r="T1095" s="851"/>
      <c r="U1095" s="851"/>
      <c r="V1095" s="851"/>
      <c r="W1095" s="851"/>
      <c r="X1095" s="497"/>
      <c r="Y1095" s="497"/>
      <c r="Z1095" s="498"/>
      <c r="AA1095" s="852">
        <f>[1]Stratifications!$J7</f>
        <v>0.10109271175837305</v>
      </c>
      <c r="AB1095" s="852"/>
      <c r="AC1095" s="852"/>
      <c r="AD1095" s="852"/>
      <c r="AE1095" s="852"/>
      <c r="AF1095" s="852"/>
      <c r="AG1095" s="852"/>
      <c r="AH1095" s="498"/>
      <c r="AI1095" s="853">
        <f>[1]Stratifications!$M7</f>
        <v>430</v>
      </c>
      <c r="AJ1095" s="854"/>
      <c r="AK1095" s="854"/>
      <c r="AL1095" s="854"/>
      <c r="AM1095" s="854"/>
      <c r="AN1095" s="854"/>
      <c r="AO1095" s="854"/>
      <c r="AP1095" s="493"/>
      <c r="AQ1095" s="493"/>
      <c r="AR1095" s="809">
        <f>[1]Stratifications!$P7</f>
        <v>0.16494054468738012</v>
      </c>
      <c r="AS1095" s="809"/>
      <c r="AT1095" s="809"/>
      <c r="AU1095" s="809"/>
      <c r="AV1095" s="809"/>
      <c r="AW1095" s="809"/>
      <c r="AX1095" s="809"/>
      <c r="AY1095" s="850"/>
      <c r="AZ1095" s="347"/>
      <c r="BA1095" s="347"/>
      <c r="BB1095" s="347"/>
      <c r="BC1095" s="347"/>
      <c r="BD1095" s="347"/>
      <c r="BE1095" s="347"/>
      <c r="BF1095" s="347"/>
      <c r="BG1095" s="347"/>
      <c r="BH1095" s="347"/>
      <c r="BI1095" s="347"/>
      <c r="BJ1095" s="347"/>
      <c r="BK1095" s="347"/>
      <c r="BR1095" s="2"/>
      <c r="BS1095" s="2"/>
      <c r="BT1095" s="2"/>
      <c r="BU1095" s="2"/>
      <c r="BV1095" s="2"/>
      <c r="BW1095" s="2"/>
      <c r="BX1095" s="2"/>
      <c r="BY1095" s="2"/>
      <c r="BZ1095" s="2"/>
      <c r="CA1095" s="2"/>
      <c r="CB1095" s="2"/>
      <c r="CC1095" s="2"/>
      <c r="CD1095" s="2"/>
      <c r="CE1095" s="2"/>
      <c r="CF1095" s="2"/>
      <c r="CG1095" s="2"/>
      <c r="CH1095" s="2"/>
      <c r="CI1095" s="2"/>
      <c r="CJ1095" s="2"/>
      <c r="CK1095" s="2"/>
      <c r="CL1095" s="2"/>
      <c r="CM1095" s="2"/>
      <c r="CN1095" s="2"/>
      <c r="CO1095" s="2"/>
      <c r="CP1095" s="2"/>
      <c r="CQ1095" s="2"/>
      <c r="CR1095" s="2"/>
      <c r="CS1095" s="2"/>
      <c r="CT1095" s="2"/>
      <c r="CU1095" s="2"/>
      <c r="CV1095" s="2"/>
      <c r="CW1095" s="2"/>
      <c r="CX1095" s="2"/>
      <c r="CY1095" s="2"/>
      <c r="CZ1095" s="2"/>
      <c r="DA1095" s="2"/>
      <c r="DB1095" s="2"/>
      <c r="DC1095" s="2"/>
      <c r="DD1095" s="2"/>
      <c r="DE1095" s="2"/>
      <c r="DF1095" s="2"/>
      <c r="DG1095" s="2"/>
      <c r="DH1095" s="2"/>
      <c r="DI1095" s="2"/>
      <c r="DJ1095" s="2"/>
      <c r="DK1095" s="2"/>
      <c r="DL1095" s="2"/>
      <c r="DM1095" s="2"/>
      <c r="DN1095" s="2"/>
      <c r="DO1095" s="2"/>
      <c r="DP1095" s="2"/>
      <c r="DQ1095" s="2"/>
      <c r="DR1095" s="2"/>
      <c r="DS1095" s="2"/>
      <c r="DT1095" s="2"/>
      <c r="DU1095" s="2"/>
      <c r="DV1095" s="2"/>
      <c r="DW1095" s="2"/>
      <c r="DX1095" s="2"/>
      <c r="DY1095" s="2"/>
      <c r="DZ1095" s="2"/>
      <c r="EA1095" s="2"/>
      <c r="EB1095" s="2"/>
      <c r="EC1095" s="2"/>
      <c r="ED1095" s="2"/>
      <c r="EE1095" s="2"/>
      <c r="EF1095" s="2"/>
      <c r="EG1095" s="2"/>
      <c r="EH1095" s="2"/>
      <c r="EI1095" s="2"/>
      <c r="EJ1095" s="2"/>
      <c r="EK1095" s="2"/>
      <c r="EL1095" s="2"/>
      <c r="EM1095" s="2"/>
      <c r="EN1095" s="2"/>
      <c r="EO1095" s="2"/>
      <c r="EP1095" s="2"/>
      <c r="EQ1095" s="2"/>
      <c r="ER1095" s="2"/>
      <c r="ES1095" s="2"/>
      <c r="ET1095" s="2"/>
      <c r="EU1095" s="2"/>
      <c r="EV1095" s="2"/>
      <c r="EW1095" s="2"/>
      <c r="EX1095" s="2"/>
      <c r="EY1095" s="2"/>
      <c r="EZ1095" s="2"/>
      <c r="FA1095" s="2"/>
      <c r="FB1095" s="2"/>
      <c r="FC1095" s="2"/>
      <c r="FD1095" s="2"/>
      <c r="FE1095" s="2"/>
      <c r="FF1095" s="2"/>
      <c r="FG1095" s="2"/>
      <c r="FH1095" s="2"/>
      <c r="FI1095" s="2"/>
      <c r="FJ1095" s="2"/>
      <c r="FK1095" s="2"/>
      <c r="FL1095" s="2"/>
      <c r="FM1095" s="2"/>
      <c r="FN1095" s="2"/>
      <c r="FO1095" s="2"/>
      <c r="FP1095" s="2"/>
      <c r="FQ1095" s="2"/>
      <c r="FR1095" s="2"/>
      <c r="FS1095" s="2"/>
      <c r="FT1095" s="2"/>
      <c r="FU1095" s="2"/>
      <c r="FV1095" s="2"/>
      <c r="FW1095" s="2"/>
      <c r="FX1095" s="2"/>
      <c r="FY1095" s="2"/>
      <c r="FZ1095" s="2"/>
      <c r="GA1095" s="2"/>
      <c r="GB1095" s="2"/>
      <c r="GC1095" s="2"/>
      <c r="GD1095" s="2"/>
      <c r="GE1095" s="2"/>
      <c r="GF1095" s="2"/>
      <c r="GG1095" s="2"/>
      <c r="GH1095" s="2"/>
      <c r="GI1095" s="2"/>
      <c r="GJ1095" s="2"/>
      <c r="GK1095" s="2"/>
      <c r="GL1095" s="2"/>
      <c r="GM1095" s="2"/>
      <c r="GN1095" s="2"/>
      <c r="GO1095" s="2"/>
      <c r="GP1095" s="2"/>
    </row>
    <row r="1096" spans="6:198" s="1" customFormat="1" ht="12.75" customHeight="1">
      <c r="F1096" s="81"/>
      <c r="G1096" s="347"/>
      <c r="H1096" s="347"/>
      <c r="I1096" s="347"/>
      <c r="J1096" s="347"/>
      <c r="K1096" s="494" t="s">
        <v>477</v>
      </c>
      <c r="L1096" s="495"/>
      <c r="M1096" s="496"/>
      <c r="N1096" s="496"/>
      <c r="O1096" s="496"/>
      <c r="P1096" s="496"/>
      <c r="Q1096" s="496"/>
      <c r="R1096" s="491"/>
      <c r="S1096" s="851">
        <f>[1]Stratifications!$G8</f>
        <v>35287552.630000003</v>
      </c>
      <c r="T1096" s="851"/>
      <c r="U1096" s="851"/>
      <c r="V1096" s="851"/>
      <c r="W1096" s="851"/>
      <c r="X1096" s="497"/>
      <c r="Y1096" s="497"/>
      <c r="Z1096" s="498"/>
      <c r="AA1096" s="852">
        <f>[1]Stratifications!$J8</f>
        <v>9.4487117643371615E-2</v>
      </c>
      <c r="AB1096" s="852"/>
      <c r="AC1096" s="852"/>
      <c r="AD1096" s="852"/>
      <c r="AE1096" s="852"/>
      <c r="AF1096" s="852"/>
      <c r="AG1096" s="852"/>
      <c r="AH1096" s="498"/>
      <c r="AI1096" s="853">
        <f>[1]Stratifications!$M8</f>
        <v>316</v>
      </c>
      <c r="AJ1096" s="854"/>
      <c r="AK1096" s="854"/>
      <c r="AL1096" s="854"/>
      <c r="AM1096" s="854"/>
      <c r="AN1096" s="854"/>
      <c r="AO1096" s="854"/>
      <c r="AP1096" s="493"/>
      <c r="AQ1096" s="493"/>
      <c r="AR1096" s="809">
        <f>[1]Stratifications!$P8</f>
        <v>0.12121212121212122</v>
      </c>
      <c r="AS1096" s="809"/>
      <c r="AT1096" s="809"/>
      <c r="AU1096" s="809"/>
      <c r="AV1096" s="809"/>
      <c r="AW1096" s="809"/>
      <c r="AX1096" s="809"/>
      <c r="AY1096" s="850"/>
      <c r="AZ1096" s="491"/>
      <c r="BA1096" s="491"/>
      <c r="BB1096" s="491"/>
      <c r="BC1096" s="491"/>
      <c r="BD1096" s="491"/>
      <c r="BE1096" s="491"/>
      <c r="BF1096" s="491"/>
      <c r="BG1096" s="491"/>
      <c r="BH1096" s="491"/>
      <c r="BI1096" s="347"/>
      <c r="BJ1096" s="347"/>
      <c r="BK1096" s="347"/>
      <c r="BR1096" s="2"/>
      <c r="BS1096" s="2"/>
      <c r="BT1096" s="2"/>
      <c r="BU1096" s="2"/>
      <c r="BV1096" s="2"/>
      <c r="BW1096" s="2"/>
      <c r="BX1096" s="2"/>
      <c r="BY1096" s="2"/>
      <c r="BZ1096" s="2"/>
      <c r="CA1096" s="2"/>
      <c r="CB1096" s="2"/>
      <c r="CC1096" s="2"/>
      <c r="CD1096" s="2"/>
      <c r="CE1096" s="2"/>
      <c r="CF1096" s="2"/>
      <c r="CG1096" s="2"/>
      <c r="CH1096" s="2"/>
      <c r="CI1096" s="2"/>
      <c r="CJ1096" s="2"/>
      <c r="CK1096" s="2"/>
      <c r="CL1096" s="2"/>
      <c r="CM1096" s="2"/>
      <c r="CN1096" s="2"/>
      <c r="CO1096" s="2"/>
      <c r="CP1096" s="2"/>
      <c r="CQ1096" s="2"/>
      <c r="CR1096" s="2"/>
      <c r="CS1096" s="2"/>
      <c r="CT1096" s="2"/>
      <c r="CU1096" s="2"/>
      <c r="CV1096" s="2"/>
      <c r="CW1096" s="2"/>
      <c r="CX1096" s="2"/>
      <c r="CY1096" s="2"/>
      <c r="CZ1096" s="2"/>
      <c r="DA1096" s="2"/>
      <c r="DB1096" s="2"/>
      <c r="DC1096" s="2"/>
      <c r="DD1096" s="2"/>
      <c r="DE1096" s="2"/>
      <c r="DF1096" s="2"/>
      <c r="DG1096" s="2"/>
      <c r="DH1096" s="2"/>
      <c r="DI1096" s="2"/>
      <c r="DJ1096" s="2"/>
      <c r="DK1096" s="2"/>
      <c r="DL1096" s="2"/>
      <c r="DM1096" s="2"/>
      <c r="DN1096" s="2"/>
      <c r="DO1096" s="2"/>
      <c r="DP1096" s="2"/>
      <c r="DQ1096" s="2"/>
      <c r="DR1096" s="2"/>
      <c r="DS1096" s="2"/>
      <c r="DT1096" s="2"/>
      <c r="DU1096" s="2"/>
      <c r="DV1096" s="2"/>
      <c r="DW1096" s="2"/>
      <c r="DX1096" s="2"/>
      <c r="DY1096" s="2"/>
      <c r="DZ1096" s="2"/>
      <c r="EA1096" s="2"/>
      <c r="EB1096" s="2"/>
      <c r="EC1096" s="2"/>
      <c r="ED1096" s="2"/>
      <c r="EE1096" s="2"/>
      <c r="EF1096" s="2"/>
      <c r="EG1096" s="2"/>
      <c r="EH1096" s="2"/>
      <c r="EI1096" s="2"/>
      <c r="EJ1096" s="2"/>
      <c r="EK1096" s="2"/>
      <c r="EL1096" s="2"/>
      <c r="EM1096" s="2"/>
      <c r="EN1096" s="2"/>
      <c r="EO1096" s="2"/>
      <c r="EP1096" s="2"/>
      <c r="EQ1096" s="2"/>
      <c r="ER1096" s="2"/>
      <c r="ES1096" s="2"/>
      <c r="ET1096" s="2"/>
      <c r="EU1096" s="2"/>
      <c r="EV1096" s="2"/>
      <c r="EW1096" s="2"/>
      <c r="EX1096" s="2"/>
      <c r="EY1096" s="2"/>
      <c r="EZ1096" s="2"/>
      <c r="FA1096" s="2"/>
      <c r="FB1096" s="2"/>
      <c r="FC1096" s="2"/>
      <c r="FD1096" s="2"/>
      <c r="FE1096" s="2"/>
      <c r="FF1096" s="2"/>
      <c r="FG1096" s="2"/>
      <c r="FH1096" s="2"/>
      <c r="FI1096" s="2"/>
      <c r="FJ1096" s="2"/>
      <c r="FK1096" s="2"/>
      <c r="FL1096" s="2"/>
      <c r="FM1096" s="2"/>
      <c r="FN1096" s="2"/>
      <c r="FO1096" s="2"/>
      <c r="FP1096" s="2"/>
      <c r="FQ1096" s="2"/>
      <c r="FR1096" s="2"/>
      <c r="FS1096" s="2"/>
      <c r="FT1096" s="2"/>
      <c r="FU1096" s="2"/>
      <c r="FV1096" s="2"/>
      <c r="FW1096" s="2"/>
      <c r="FX1096" s="2"/>
      <c r="FY1096" s="2"/>
      <c r="FZ1096" s="2"/>
      <c r="GA1096" s="2"/>
      <c r="GB1096" s="2"/>
      <c r="GC1096" s="2"/>
      <c r="GD1096" s="2"/>
      <c r="GE1096" s="2"/>
      <c r="GF1096" s="2"/>
      <c r="GG1096" s="2"/>
      <c r="GH1096" s="2"/>
      <c r="GI1096" s="2"/>
      <c r="GJ1096" s="2"/>
      <c r="GK1096" s="2"/>
      <c r="GL1096" s="2"/>
      <c r="GM1096" s="2"/>
      <c r="GN1096" s="2"/>
      <c r="GO1096" s="2"/>
      <c r="GP1096" s="2"/>
    </row>
    <row r="1097" spans="6:198" s="1" customFormat="1" ht="12.75" customHeight="1">
      <c r="F1097" s="81"/>
      <c r="G1097" s="347"/>
      <c r="H1097" s="347"/>
      <c r="I1097" s="347"/>
      <c r="J1097" s="347"/>
      <c r="K1097" s="494" t="s">
        <v>478</v>
      </c>
      <c r="L1097" s="495"/>
      <c r="M1097" s="496"/>
      <c r="N1097" s="496"/>
      <c r="O1097" s="496"/>
      <c r="P1097" s="496"/>
      <c r="Q1097" s="496"/>
      <c r="R1097" s="491"/>
      <c r="S1097" s="851">
        <f>[1]Stratifications!$G9</f>
        <v>28978664.190000016</v>
      </c>
      <c r="T1097" s="851"/>
      <c r="U1097" s="851"/>
      <c r="V1097" s="851"/>
      <c r="W1097" s="851"/>
      <c r="X1097" s="497"/>
      <c r="Y1097" s="497"/>
      <c r="Z1097" s="498"/>
      <c r="AA1097" s="852">
        <f>[1]Stratifications!$J9</f>
        <v>7.7594229364052428E-2</v>
      </c>
      <c r="AB1097" s="852"/>
      <c r="AC1097" s="852"/>
      <c r="AD1097" s="852"/>
      <c r="AE1097" s="852"/>
      <c r="AF1097" s="852"/>
      <c r="AG1097" s="852"/>
      <c r="AH1097" s="498"/>
      <c r="AI1097" s="853">
        <f>[1]Stratifications!$M9</f>
        <v>213</v>
      </c>
      <c r="AJ1097" s="854"/>
      <c r="AK1097" s="854"/>
      <c r="AL1097" s="854"/>
      <c r="AM1097" s="854"/>
      <c r="AN1097" s="854"/>
      <c r="AO1097" s="854"/>
      <c r="AP1097" s="493"/>
      <c r="AQ1097" s="493"/>
      <c r="AR1097" s="809">
        <f>[1]Stratifications!$P9</f>
        <v>8.170310701956271E-2</v>
      </c>
      <c r="AS1097" s="809"/>
      <c r="AT1097" s="809"/>
      <c r="AU1097" s="809"/>
      <c r="AV1097" s="809"/>
      <c r="AW1097" s="809"/>
      <c r="AX1097" s="809"/>
      <c r="AY1097" s="850"/>
      <c r="AZ1097" s="491"/>
      <c r="BA1097" s="491"/>
      <c r="BB1097" s="491"/>
      <c r="BC1097" s="491"/>
      <c r="BD1097" s="491"/>
      <c r="BE1097" s="491"/>
      <c r="BF1097" s="491"/>
      <c r="BG1097" s="491"/>
      <c r="BH1097" s="491"/>
      <c r="BI1097" s="347"/>
      <c r="BJ1097" s="347"/>
      <c r="BK1097" s="347"/>
      <c r="BR1097" s="2"/>
      <c r="BS1097" s="2"/>
      <c r="BT1097" s="2"/>
      <c r="BU1097" s="2"/>
      <c r="BV1097" s="2"/>
      <c r="BW1097" s="2"/>
      <c r="BX1097" s="2"/>
      <c r="BY1097" s="2"/>
      <c r="BZ1097" s="2"/>
      <c r="CA1097" s="2"/>
      <c r="CB1097" s="2"/>
      <c r="CC1097" s="2"/>
      <c r="CD1097" s="2"/>
      <c r="CE1097" s="2"/>
      <c r="CF1097" s="2"/>
      <c r="CG1097" s="2"/>
      <c r="CH1097" s="2"/>
      <c r="CI1097" s="2"/>
      <c r="CJ1097" s="2"/>
      <c r="CK1097" s="2"/>
      <c r="CL1097" s="2"/>
      <c r="CM1097" s="2"/>
      <c r="CN1097" s="2"/>
      <c r="CO1097" s="2"/>
      <c r="CP1097" s="2"/>
      <c r="CQ1097" s="2"/>
      <c r="CR1097" s="2"/>
      <c r="CS1097" s="2"/>
      <c r="CT1097" s="2"/>
      <c r="CU1097" s="2"/>
      <c r="CV1097" s="2"/>
      <c r="CW1097" s="2"/>
      <c r="CX1097" s="2"/>
      <c r="CY1097" s="2"/>
      <c r="CZ1097" s="2"/>
      <c r="DA1097" s="2"/>
      <c r="DB1097" s="2"/>
      <c r="DC1097" s="2"/>
      <c r="DD1097" s="2"/>
      <c r="DE1097" s="2"/>
      <c r="DF1097" s="2"/>
      <c r="DG1097" s="2"/>
      <c r="DH1097" s="2"/>
      <c r="DI1097" s="2"/>
      <c r="DJ1097" s="2"/>
      <c r="DK1097" s="2"/>
      <c r="DL1097" s="2"/>
      <c r="DM1097" s="2"/>
      <c r="DN1097" s="2"/>
      <c r="DO1097" s="2"/>
      <c r="DP1097" s="2"/>
      <c r="DQ1097" s="2"/>
      <c r="DR1097" s="2"/>
      <c r="DS1097" s="2"/>
      <c r="DT1097" s="2"/>
      <c r="DU1097" s="2"/>
      <c r="DV1097" s="2"/>
      <c r="DW1097" s="2"/>
      <c r="DX1097" s="2"/>
      <c r="DY1097" s="2"/>
      <c r="DZ1097" s="2"/>
      <c r="EA1097" s="2"/>
      <c r="EB1097" s="2"/>
      <c r="EC1097" s="2"/>
      <c r="ED1097" s="2"/>
      <c r="EE1097" s="2"/>
      <c r="EF1097" s="2"/>
      <c r="EG1097" s="2"/>
      <c r="EH1097" s="2"/>
      <c r="EI1097" s="2"/>
      <c r="EJ1097" s="2"/>
      <c r="EK1097" s="2"/>
      <c r="EL1097" s="2"/>
      <c r="EM1097" s="2"/>
      <c r="EN1097" s="2"/>
      <c r="EO1097" s="2"/>
      <c r="EP1097" s="2"/>
      <c r="EQ1097" s="2"/>
      <c r="ER1097" s="2"/>
      <c r="ES1097" s="2"/>
      <c r="ET1097" s="2"/>
      <c r="EU1097" s="2"/>
      <c r="EV1097" s="2"/>
      <c r="EW1097" s="2"/>
      <c r="EX1097" s="2"/>
      <c r="EY1097" s="2"/>
      <c r="EZ1097" s="2"/>
      <c r="FA1097" s="2"/>
      <c r="FB1097" s="2"/>
      <c r="FC1097" s="2"/>
      <c r="FD1097" s="2"/>
      <c r="FE1097" s="2"/>
      <c r="FF1097" s="2"/>
      <c r="FG1097" s="2"/>
      <c r="FH1097" s="2"/>
      <c r="FI1097" s="2"/>
      <c r="FJ1097" s="2"/>
      <c r="FK1097" s="2"/>
      <c r="FL1097" s="2"/>
      <c r="FM1097" s="2"/>
      <c r="FN1097" s="2"/>
      <c r="FO1097" s="2"/>
      <c r="FP1097" s="2"/>
      <c r="FQ1097" s="2"/>
      <c r="FR1097" s="2"/>
      <c r="FS1097" s="2"/>
      <c r="FT1097" s="2"/>
      <c r="FU1097" s="2"/>
      <c r="FV1097" s="2"/>
      <c r="FW1097" s="2"/>
      <c r="FX1097" s="2"/>
      <c r="FY1097" s="2"/>
      <c r="FZ1097" s="2"/>
      <c r="GA1097" s="2"/>
      <c r="GB1097" s="2"/>
      <c r="GC1097" s="2"/>
      <c r="GD1097" s="2"/>
      <c r="GE1097" s="2"/>
      <c r="GF1097" s="2"/>
      <c r="GG1097" s="2"/>
      <c r="GH1097" s="2"/>
      <c r="GI1097" s="2"/>
      <c r="GJ1097" s="2"/>
      <c r="GK1097" s="2"/>
      <c r="GL1097" s="2"/>
      <c r="GM1097" s="2"/>
      <c r="GN1097" s="2"/>
      <c r="GO1097" s="2"/>
      <c r="GP1097" s="2"/>
    </row>
    <row r="1098" spans="6:198" s="1" customFormat="1" ht="12.75" customHeight="1">
      <c r="F1098" s="81"/>
      <c r="G1098" s="347"/>
      <c r="H1098" s="347"/>
      <c r="I1098" s="347"/>
      <c r="J1098" s="347"/>
      <c r="K1098" s="494" t="s">
        <v>479</v>
      </c>
      <c r="L1098" s="495"/>
      <c r="M1098" s="496"/>
      <c r="N1098" s="496"/>
      <c r="O1098" s="496"/>
      <c r="P1098" s="496"/>
      <c r="Q1098" s="496"/>
      <c r="R1098" s="491"/>
      <c r="S1098" s="851">
        <f>[1]Stratifications!$G10</f>
        <v>24001351.620000008</v>
      </c>
      <c r="T1098" s="851"/>
      <c r="U1098" s="851"/>
      <c r="V1098" s="851"/>
      <c r="W1098" s="851"/>
      <c r="X1098" s="497"/>
      <c r="Y1098" s="497"/>
      <c r="Z1098" s="498"/>
      <c r="AA1098" s="852">
        <f>[1]Stratifications!$J10</f>
        <v>6.4266812660475195E-2</v>
      </c>
      <c r="AB1098" s="852"/>
      <c r="AC1098" s="852"/>
      <c r="AD1098" s="852"/>
      <c r="AE1098" s="852"/>
      <c r="AF1098" s="852"/>
      <c r="AG1098" s="852"/>
      <c r="AH1098" s="498"/>
      <c r="AI1098" s="853">
        <f>[1]Stratifications!$M10</f>
        <v>148</v>
      </c>
      <c r="AJ1098" s="854"/>
      <c r="AK1098" s="854"/>
      <c r="AL1098" s="854"/>
      <c r="AM1098" s="854"/>
      <c r="AN1098" s="854"/>
      <c r="AO1098" s="854"/>
      <c r="AP1098" s="493"/>
      <c r="AQ1098" s="493"/>
      <c r="AR1098" s="809">
        <f>[1]Stratifications!$P10</f>
        <v>5.6770233985423857E-2</v>
      </c>
      <c r="AS1098" s="809"/>
      <c r="AT1098" s="809"/>
      <c r="AU1098" s="809"/>
      <c r="AV1098" s="809"/>
      <c r="AW1098" s="809"/>
      <c r="AX1098" s="809"/>
      <c r="AY1098" s="850"/>
      <c r="AZ1098" s="491"/>
      <c r="BA1098" s="491"/>
      <c r="BB1098" s="491"/>
      <c r="BC1098" s="491"/>
      <c r="BD1098" s="491"/>
      <c r="BE1098" s="491"/>
      <c r="BF1098" s="491"/>
      <c r="BG1098" s="491"/>
      <c r="BH1098" s="491"/>
      <c r="BI1098" s="347"/>
      <c r="BJ1098" s="347"/>
      <c r="BK1098" s="347"/>
      <c r="BR1098" s="2"/>
      <c r="BS1098" s="2"/>
      <c r="BT1098" s="2"/>
      <c r="BU1098" s="2"/>
      <c r="BV1098" s="2"/>
      <c r="BW1098" s="2"/>
      <c r="BX1098" s="2"/>
      <c r="BY1098" s="2"/>
      <c r="BZ1098" s="2"/>
      <c r="CA1098" s="2"/>
      <c r="CB1098" s="2"/>
      <c r="CC1098" s="2"/>
      <c r="CD1098" s="2"/>
      <c r="CE1098" s="2"/>
      <c r="CF1098" s="2"/>
      <c r="CG1098" s="2"/>
      <c r="CH1098" s="2"/>
      <c r="CI1098" s="2"/>
      <c r="CJ1098" s="2"/>
      <c r="CK1098" s="2"/>
      <c r="CL1098" s="2"/>
      <c r="CM1098" s="2"/>
      <c r="CN1098" s="2"/>
      <c r="CO1098" s="2"/>
      <c r="CP1098" s="2"/>
      <c r="CQ1098" s="2"/>
      <c r="CR1098" s="2"/>
      <c r="CS1098" s="2"/>
      <c r="CT1098" s="2"/>
      <c r="CU1098" s="2"/>
      <c r="CV1098" s="2"/>
      <c r="CW1098" s="2"/>
      <c r="CX1098" s="2"/>
      <c r="CY1098" s="2"/>
      <c r="CZ1098" s="2"/>
      <c r="DA1098" s="2"/>
      <c r="DB1098" s="2"/>
      <c r="DC1098" s="2"/>
      <c r="DD1098" s="2"/>
      <c r="DE1098" s="2"/>
      <c r="DF1098" s="2"/>
      <c r="DG1098" s="2"/>
      <c r="DH1098" s="2"/>
      <c r="DI1098" s="2"/>
      <c r="DJ1098" s="2"/>
      <c r="DK1098" s="2"/>
      <c r="DL1098" s="2"/>
      <c r="DM1098" s="2"/>
      <c r="DN1098" s="2"/>
      <c r="DO1098" s="2"/>
      <c r="DP1098" s="2"/>
      <c r="DQ1098" s="2"/>
      <c r="DR1098" s="2"/>
      <c r="DS1098" s="2"/>
      <c r="DT1098" s="2"/>
      <c r="DU1098" s="2"/>
      <c r="DV1098" s="2"/>
      <c r="DW1098" s="2"/>
      <c r="DX1098" s="2"/>
      <c r="DY1098" s="2"/>
      <c r="DZ1098" s="2"/>
      <c r="EA1098" s="2"/>
      <c r="EB1098" s="2"/>
      <c r="EC1098" s="2"/>
      <c r="ED1098" s="2"/>
      <c r="EE1098" s="2"/>
      <c r="EF1098" s="2"/>
      <c r="EG1098" s="2"/>
      <c r="EH1098" s="2"/>
      <c r="EI1098" s="2"/>
      <c r="EJ1098" s="2"/>
      <c r="EK1098" s="2"/>
      <c r="EL1098" s="2"/>
      <c r="EM1098" s="2"/>
      <c r="EN1098" s="2"/>
      <c r="EO1098" s="2"/>
      <c r="EP1098" s="2"/>
      <c r="EQ1098" s="2"/>
      <c r="ER1098" s="2"/>
      <c r="ES1098" s="2"/>
      <c r="ET1098" s="2"/>
      <c r="EU1098" s="2"/>
      <c r="EV1098" s="2"/>
      <c r="EW1098" s="2"/>
      <c r="EX1098" s="2"/>
      <c r="EY1098" s="2"/>
      <c r="EZ1098" s="2"/>
      <c r="FA1098" s="2"/>
      <c r="FB1098" s="2"/>
      <c r="FC1098" s="2"/>
      <c r="FD1098" s="2"/>
      <c r="FE1098" s="2"/>
      <c r="FF1098" s="2"/>
      <c r="FG1098" s="2"/>
      <c r="FH1098" s="2"/>
      <c r="FI1098" s="2"/>
      <c r="FJ1098" s="2"/>
      <c r="FK1098" s="2"/>
      <c r="FL1098" s="2"/>
      <c r="FM1098" s="2"/>
      <c r="FN1098" s="2"/>
      <c r="FO1098" s="2"/>
      <c r="FP1098" s="2"/>
      <c r="FQ1098" s="2"/>
      <c r="FR1098" s="2"/>
      <c r="FS1098" s="2"/>
      <c r="FT1098" s="2"/>
      <c r="FU1098" s="2"/>
      <c r="FV1098" s="2"/>
      <c r="FW1098" s="2"/>
      <c r="FX1098" s="2"/>
      <c r="FY1098" s="2"/>
      <c r="FZ1098" s="2"/>
      <c r="GA1098" s="2"/>
      <c r="GB1098" s="2"/>
      <c r="GC1098" s="2"/>
      <c r="GD1098" s="2"/>
      <c r="GE1098" s="2"/>
      <c r="GF1098" s="2"/>
      <c r="GG1098" s="2"/>
      <c r="GH1098" s="2"/>
      <c r="GI1098" s="2"/>
      <c r="GJ1098" s="2"/>
      <c r="GK1098" s="2"/>
      <c r="GL1098" s="2"/>
      <c r="GM1098" s="2"/>
      <c r="GN1098" s="2"/>
      <c r="GO1098" s="2"/>
      <c r="GP1098" s="2"/>
    </row>
    <row r="1099" spans="6:198" s="1" customFormat="1" ht="12.75" customHeight="1">
      <c r="F1099" s="81"/>
      <c r="G1099" s="347"/>
      <c r="H1099" s="347"/>
      <c r="I1099" s="347"/>
      <c r="J1099" s="347"/>
      <c r="K1099" s="494" t="s">
        <v>480</v>
      </c>
      <c r="L1099" s="495"/>
      <c r="M1099" s="496"/>
      <c r="N1099" s="496"/>
      <c r="O1099" s="496"/>
      <c r="P1099" s="496"/>
      <c r="Q1099" s="496"/>
      <c r="R1099" s="491"/>
      <c r="S1099" s="851">
        <f>[1]Stratifications!$G11</f>
        <v>28078875.739999998</v>
      </c>
      <c r="T1099" s="851"/>
      <c r="U1099" s="851"/>
      <c r="V1099" s="851"/>
      <c r="W1099" s="851"/>
      <c r="X1099" s="497"/>
      <c r="Y1099" s="497"/>
      <c r="Z1099" s="498"/>
      <c r="AA1099" s="852">
        <f>[1]Stratifications!$J11</f>
        <v>7.5184926060399129E-2</v>
      </c>
      <c r="AB1099" s="852"/>
      <c r="AC1099" s="852"/>
      <c r="AD1099" s="852"/>
      <c r="AE1099" s="852"/>
      <c r="AF1099" s="852"/>
      <c r="AG1099" s="852"/>
      <c r="AH1099" s="498"/>
      <c r="AI1099" s="853">
        <f>[1]Stratifications!$M11</f>
        <v>151</v>
      </c>
      <c r="AJ1099" s="854"/>
      <c r="AK1099" s="854"/>
      <c r="AL1099" s="854"/>
      <c r="AM1099" s="854"/>
      <c r="AN1099" s="854"/>
      <c r="AO1099" s="854"/>
      <c r="AP1099" s="493"/>
      <c r="AQ1099" s="493"/>
      <c r="AR1099" s="809">
        <f>[1]Stratifications!$P11</f>
        <v>5.7920981971614882E-2</v>
      </c>
      <c r="AS1099" s="809"/>
      <c r="AT1099" s="809"/>
      <c r="AU1099" s="809"/>
      <c r="AV1099" s="809"/>
      <c r="AW1099" s="809"/>
      <c r="AX1099" s="809"/>
      <c r="AY1099" s="850"/>
      <c r="AZ1099" s="491"/>
      <c r="BA1099" s="491"/>
      <c r="BB1099" s="491"/>
      <c r="BC1099" s="491"/>
      <c r="BD1099" s="491"/>
      <c r="BE1099" s="491"/>
      <c r="BF1099" s="491"/>
      <c r="BG1099" s="491"/>
      <c r="BH1099" s="491"/>
      <c r="BI1099" s="347"/>
      <c r="BJ1099" s="347"/>
      <c r="BK1099" s="347"/>
      <c r="BR1099" s="2"/>
      <c r="BS1099" s="2"/>
      <c r="BT1099" s="2"/>
      <c r="BU1099" s="2"/>
      <c r="BV1099" s="2"/>
      <c r="BW1099" s="2"/>
      <c r="BX1099" s="2"/>
      <c r="BY1099" s="2"/>
      <c r="BZ1099" s="2"/>
      <c r="CA1099" s="2"/>
      <c r="CB1099" s="2"/>
      <c r="CC1099" s="2"/>
      <c r="CD1099" s="2"/>
      <c r="CE1099" s="2"/>
      <c r="CF1099" s="2"/>
      <c r="CG1099" s="2"/>
      <c r="CH1099" s="2"/>
      <c r="CI1099" s="2"/>
      <c r="CJ1099" s="2"/>
      <c r="CK1099" s="2"/>
      <c r="CL1099" s="2"/>
      <c r="CM1099" s="2"/>
      <c r="CN1099" s="2"/>
      <c r="CO1099" s="2"/>
      <c r="CP1099" s="2"/>
      <c r="CQ1099" s="2"/>
      <c r="CR1099" s="2"/>
      <c r="CS1099" s="2"/>
      <c r="CT1099" s="2"/>
      <c r="CU1099" s="2"/>
      <c r="CV1099" s="2"/>
      <c r="CW1099" s="2"/>
      <c r="CX1099" s="2"/>
      <c r="CY1099" s="2"/>
      <c r="CZ1099" s="2"/>
      <c r="DA1099" s="2"/>
      <c r="DB1099" s="2"/>
      <c r="DC1099" s="2"/>
      <c r="DD1099" s="2"/>
      <c r="DE1099" s="2"/>
      <c r="DF1099" s="2"/>
      <c r="DG1099" s="2"/>
      <c r="DH1099" s="2"/>
      <c r="DI1099" s="2"/>
      <c r="DJ1099" s="2"/>
      <c r="DK1099" s="2"/>
      <c r="DL1099" s="2"/>
      <c r="DM1099" s="2"/>
      <c r="DN1099" s="2"/>
      <c r="DO1099" s="2"/>
      <c r="DP1099" s="2"/>
      <c r="DQ1099" s="2"/>
      <c r="DR1099" s="2"/>
      <c r="DS1099" s="2"/>
      <c r="DT1099" s="2"/>
      <c r="DU1099" s="2"/>
      <c r="DV1099" s="2"/>
      <c r="DW1099" s="2"/>
      <c r="DX1099" s="2"/>
      <c r="DY1099" s="2"/>
      <c r="DZ1099" s="2"/>
      <c r="EA1099" s="2"/>
      <c r="EB1099" s="2"/>
      <c r="EC1099" s="2"/>
      <c r="ED1099" s="2"/>
      <c r="EE1099" s="2"/>
      <c r="EF1099" s="2"/>
      <c r="EG1099" s="2"/>
      <c r="EH1099" s="2"/>
      <c r="EI1099" s="2"/>
      <c r="EJ1099" s="2"/>
      <c r="EK1099" s="2"/>
      <c r="EL1099" s="2"/>
      <c r="EM1099" s="2"/>
      <c r="EN1099" s="2"/>
      <c r="EO1099" s="2"/>
      <c r="EP1099" s="2"/>
      <c r="EQ1099" s="2"/>
      <c r="ER1099" s="2"/>
      <c r="ES1099" s="2"/>
      <c r="ET1099" s="2"/>
      <c r="EU1099" s="2"/>
      <c r="EV1099" s="2"/>
      <c r="EW1099" s="2"/>
      <c r="EX1099" s="2"/>
      <c r="EY1099" s="2"/>
      <c r="EZ1099" s="2"/>
      <c r="FA1099" s="2"/>
      <c r="FB1099" s="2"/>
      <c r="FC1099" s="2"/>
      <c r="FD1099" s="2"/>
      <c r="FE1099" s="2"/>
      <c r="FF1099" s="2"/>
      <c r="FG1099" s="2"/>
      <c r="FH1099" s="2"/>
      <c r="FI1099" s="2"/>
      <c r="FJ1099" s="2"/>
      <c r="FK1099" s="2"/>
      <c r="FL1099" s="2"/>
      <c r="FM1099" s="2"/>
      <c r="FN1099" s="2"/>
      <c r="FO1099" s="2"/>
      <c r="FP1099" s="2"/>
      <c r="FQ1099" s="2"/>
      <c r="FR1099" s="2"/>
      <c r="FS1099" s="2"/>
      <c r="FT1099" s="2"/>
      <c r="FU1099" s="2"/>
      <c r="FV1099" s="2"/>
      <c r="FW1099" s="2"/>
      <c r="FX1099" s="2"/>
      <c r="FY1099" s="2"/>
      <c r="FZ1099" s="2"/>
      <c r="GA1099" s="2"/>
      <c r="GB1099" s="2"/>
      <c r="GC1099" s="2"/>
      <c r="GD1099" s="2"/>
      <c r="GE1099" s="2"/>
      <c r="GF1099" s="2"/>
      <c r="GG1099" s="2"/>
      <c r="GH1099" s="2"/>
      <c r="GI1099" s="2"/>
      <c r="GJ1099" s="2"/>
      <c r="GK1099" s="2"/>
      <c r="GL1099" s="2"/>
      <c r="GM1099" s="2"/>
      <c r="GN1099" s="2"/>
      <c r="GO1099" s="2"/>
      <c r="GP1099" s="2"/>
    </row>
    <row r="1100" spans="6:198" s="1" customFormat="1" ht="12.75" customHeight="1">
      <c r="F1100" s="81"/>
      <c r="G1100" s="347"/>
      <c r="H1100" s="347"/>
      <c r="I1100" s="347"/>
      <c r="J1100" s="347"/>
      <c r="K1100" s="494" t="s">
        <v>481</v>
      </c>
      <c r="L1100" s="495"/>
      <c r="M1100" s="496"/>
      <c r="N1100" s="496"/>
      <c r="O1100" s="496"/>
      <c r="P1100" s="496"/>
      <c r="Q1100" s="496"/>
      <c r="R1100" s="491"/>
      <c r="S1100" s="851">
        <f>[1]Stratifications!$G12</f>
        <v>20856808.510000002</v>
      </c>
      <c r="T1100" s="851"/>
      <c r="U1100" s="851"/>
      <c r="V1100" s="851"/>
      <c r="W1100" s="851"/>
      <c r="X1100" s="497"/>
      <c r="Y1100" s="497"/>
      <c r="Z1100" s="498"/>
      <c r="AA1100" s="852">
        <f>[1]Stratifications!$J12</f>
        <v>5.5846880060314463E-2</v>
      </c>
      <c r="AB1100" s="852"/>
      <c r="AC1100" s="852"/>
      <c r="AD1100" s="852"/>
      <c r="AE1100" s="852"/>
      <c r="AF1100" s="852"/>
      <c r="AG1100" s="852"/>
      <c r="AH1100" s="498"/>
      <c r="AI1100" s="853">
        <f>[1]Stratifications!$M12</f>
        <v>99</v>
      </c>
      <c r="AJ1100" s="854"/>
      <c r="AK1100" s="854"/>
      <c r="AL1100" s="854"/>
      <c r="AM1100" s="854"/>
      <c r="AN1100" s="854"/>
      <c r="AO1100" s="854"/>
      <c r="AP1100" s="493"/>
      <c r="AQ1100" s="493"/>
      <c r="AR1100" s="809">
        <f>[1]Stratifications!$P12</f>
        <v>3.7974683544303799E-2</v>
      </c>
      <c r="AS1100" s="809"/>
      <c r="AT1100" s="809"/>
      <c r="AU1100" s="809"/>
      <c r="AV1100" s="809"/>
      <c r="AW1100" s="809"/>
      <c r="AX1100" s="809"/>
      <c r="AY1100" s="850"/>
      <c r="AZ1100" s="491"/>
      <c r="BA1100" s="491"/>
      <c r="BB1100" s="491"/>
      <c r="BC1100" s="491"/>
      <c r="BD1100" s="491"/>
      <c r="BE1100" s="491"/>
      <c r="BF1100" s="491"/>
      <c r="BG1100" s="491"/>
      <c r="BH1100" s="491"/>
      <c r="BI1100" s="347"/>
      <c r="BJ1100" s="347"/>
      <c r="BK1100" s="347"/>
      <c r="BR1100" s="2"/>
      <c r="BS1100" s="2"/>
      <c r="BT1100" s="2"/>
      <c r="BU1100" s="2"/>
      <c r="BV1100" s="2"/>
      <c r="BW1100" s="2"/>
      <c r="BX1100" s="2"/>
      <c r="BY1100" s="2"/>
      <c r="BZ1100" s="2"/>
      <c r="CA1100" s="2"/>
      <c r="CB1100" s="2"/>
      <c r="CC1100" s="2"/>
      <c r="CD1100" s="2"/>
      <c r="CE1100" s="2"/>
      <c r="CF1100" s="2"/>
      <c r="CG1100" s="2"/>
      <c r="CH1100" s="2"/>
      <c r="CI1100" s="2"/>
      <c r="CJ1100" s="2"/>
      <c r="CK1100" s="2"/>
      <c r="CL1100" s="2"/>
      <c r="CM1100" s="2"/>
      <c r="CN1100" s="2"/>
      <c r="CO1100" s="2"/>
      <c r="CP1100" s="2"/>
      <c r="CQ1100" s="2"/>
      <c r="CR1100" s="2"/>
      <c r="CS1100" s="2"/>
      <c r="CT1100" s="2"/>
      <c r="CU1100" s="2"/>
      <c r="CV1100" s="2"/>
      <c r="CW1100" s="2"/>
      <c r="CX1100" s="2"/>
      <c r="CY1100" s="2"/>
      <c r="CZ1100" s="2"/>
      <c r="DA1100" s="2"/>
      <c r="DB1100" s="2"/>
      <c r="DC1100" s="2"/>
      <c r="DD1100" s="2"/>
      <c r="DE1100" s="2"/>
      <c r="DF1100" s="2"/>
      <c r="DG1100" s="2"/>
      <c r="DH1100" s="2"/>
      <c r="DI1100" s="2"/>
      <c r="DJ1100" s="2"/>
      <c r="DK1100" s="2"/>
      <c r="DL1100" s="2"/>
      <c r="DM1100" s="2"/>
      <c r="DN1100" s="2"/>
      <c r="DO1100" s="2"/>
      <c r="DP1100" s="2"/>
      <c r="DQ1100" s="2"/>
      <c r="DR1100" s="2"/>
      <c r="DS1100" s="2"/>
      <c r="DT1100" s="2"/>
      <c r="DU1100" s="2"/>
      <c r="DV1100" s="2"/>
      <c r="DW1100" s="2"/>
      <c r="DX1100" s="2"/>
      <c r="DY1100" s="2"/>
      <c r="DZ1100" s="2"/>
      <c r="EA1100" s="2"/>
      <c r="EB1100" s="2"/>
      <c r="EC1100" s="2"/>
      <c r="ED1100" s="2"/>
      <c r="EE1100" s="2"/>
      <c r="EF1100" s="2"/>
      <c r="EG1100" s="2"/>
      <c r="EH1100" s="2"/>
      <c r="EI1100" s="2"/>
      <c r="EJ1100" s="2"/>
      <c r="EK1100" s="2"/>
      <c r="EL1100" s="2"/>
      <c r="EM1100" s="2"/>
      <c r="EN1100" s="2"/>
      <c r="EO1100" s="2"/>
      <c r="EP1100" s="2"/>
      <c r="EQ1100" s="2"/>
      <c r="ER1100" s="2"/>
      <c r="ES1100" s="2"/>
      <c r="ET1100" s="2"/>
      <c r="EU1100" s="2"/>
      <c r="EV1100" s="2"/>
      <c r="EW1100" s="2"/>
      <c r="EX1100" s="2"/>
      <c r="EY1100" s="2"/>
      <c r="EZ1100" s="2"/>
      <c r="FA1100" s="2"/>
      <c r="FB1100" s="2"/>
      <c r="FC1100" s="2"/>
      <c r="FD1100" s="2"/>
      <c r="FE1100" s="2"/>
      <c r="FF1100" s="2"/>
      <c r="FG1100" s="2"/>
      <c r="FH1100" s="2"/>
      <c r="FI1100" s="2"/>
      <c r="FJ1100" s="2"/>
      <c r="FK1100" s="2"/>
      <c r="FL1100" s="2"/>
      <c r="FM1100" s="2"/>
      <c r="FN1100" s="2"/>
      <c r="FO1100" s="2"/>
      <c r="FP1100" s="2"/>
      <c r="FQ1100" s="2"/>
      <c r="FR1100" s="2"/>
      <c r="FS1100" s="2"/>
      <c r="FT1100" s="2"/>
      <c r="FU1100" s="2"/>
      <c r="FV1100" s="2"/>
      <c r="FW1100" s="2"/>
      <c r="FX1100" s="2"/>
      <c r="FY1100" s="2"/>
      <c r="FZ1100" s="2"/>
      <c r="GA1100" s="2"/>
      <c r="GB1100" s="2"/>
      <c r="GC1100" s="2"/>
      <c r="GD1100" s="2"/>
      <c r="GE1100" s="2"/>
      <c r="GF1100" s="2"/>
      <c r="GG1100" s="2"/>
      <c r="GH1100" s="2"/>
      <c r="GI1100" s="2"/>
      <c r="GJ1100" s="2"/>
      <c r="GK1100" s="2"/>
      <c r="GL1100" s="2"/>
      <c r="GM1100" s="2"/>
      <c r="GN1100" s="2"/>
      <c r="GO1100" s="2"/>
      <c r="GP1100" s="2"/>
    </row>
    <row r="1101" spans="6:198" s="1" customFormat="1" ht="12.75" customHeight="1">
      <c r="F1101" s="81"/>
      <c r="G1101" s="347"/>
      <c r="H1101" s="347"/>
      <c r="I1101" s="347"/>
      <c r="J1101" s="347"/>
      <c r="K1101" s="494" t="s">
        <v>482</v>
      </c>
      <c r="L1101" s="495"/>
      <c r="M1101" s="496"/>
      <c r="N1101" s="496"/>
      <c r="O1101" s="496"/>
      <c r="P1101" s="496"/>
      <c r="Q1101" s="496"/>
      <c r="R1101" s="491"/>
      <c r="S1101" s="851">
        <f>[1]Stratifications!$G13</f>
        <v>22228294.109999988</v>
      </c>
      <c r="T1101" s="851"/>
      <c r="U1101" s="851"/>
      <c r="V1101" s="851"/>
      <c r="W1101" s="851"/>
      <c r="X1101" s="497"/>
      <c r="Y1101" s="497"/>
      <c r="Z1101" s="498"/>
      <c r="AA1101" s="852">
        <f>[1]Stratifications!$J13</f>
        <v>5.9519215248649934E-2</v>
      </c>
      <c r="AB1101" s="852"/>
      <c r="AC1101" s="852"/>
      <c r="AD1101" s="852"/>
      <c r="AE1101" s="852"/>
      <c r="AF1101" s="852"/>
      <c r="AG1101" s="852"/>
      <c r="AH1101" s="498"/>
      <c r="AI1101" s="853">
        <f>[1]Stratifications!$M13</f>
        <v>93</v>
      </c>
      <c r="AJ1101" s="854"/>
      <c r="AK1101" s="854"/>
      <c r="AL1101" s="854"/>
      <c r="AM1101" s="854"/>
      <c r="AN1101" s="854"/>
      <c r="AO1101" s="854"/>
      <c r="AP1101" s="493"/>
      <c r="AQ1101" s="493"/>
      <c r="AR1101" s="809">
        <f>[1]Stratifications!$P13</f>
        <v>3.5673187571921748E-2</v>
      </c>
      <c r="AS1101" s="809"/>
      <c r="AT1101" s="809"/>
      <c r="AU1101" s="809"/>
      <c r="AV1101" s="809"/>
      <c r="AW1101" s="809"/>
      <c r="AX1101" s="809"/>
      <c r="AY1101" s="850"/>
      <c r="AZ1101" s="491"/>
      <c r="BA1101" s="491"/>
      <c r="BB1101" s="491"/>
      <c r="BC1101" s="491"/>
      <c r="BD1101" s="491"/>
      <c r="BE1101" s="491"/>
      <c r="BF1101" s="491"/>
      <c r="BG1101" s="491"/>
      <c r="BH1101" s="491"/>
      <c r="BI1101" s="347"/>
      <c r="BJ1101" s="347"/>
      <c r="BK1101" s="347"/>
      <c r="BR1101" s="2"/>
      <c r="BS1101" s="2"/>
      <c r="BT1101" s="2"/>
      <c r="BU1101" s="2"/>
      <c r="BV1101" s="2"/>
      <c r="BW1101" s="2"/>
      <c r="BX1101" s="2"/>
      <c r="BY1101" s="2"/>
      <c r="BZ1101" s="2"/>
      <c r="CA1101" s="2"/>
      <c r="CB1101" s="2"/>
      <c r="CC1101" s="2"/>
      <c r="CD1101" s="2"/>
      <c r="CE1101" s="2"/>
      <c r="CF1101" s="2"/>
      <c r="CG1101" s="2"/>
      <c r="CH1101" s="2"/>
      <c r="CI1101" s="2"/>
      <c r="CJ1101" s="2"/>
      <c r="CK1101" s="2"/>
      <c r="CL1101" s="2"/>
      <c r="CM1101" s="2"/>
      <c r="CN1101" s="2"/>
      <c r="CO1101" s="2"/>
      <c r="CP1101" s="2"/>
      <c r="CQ1101" s="2"/>
      <c r="CR1101" s="2"/>
      <c r="CS1101" s="2"/>
      <c r="CT1101" s="2"/>
      <c r="CU1101" s="2"/>
      <c r="CV1101" s="2"/>
      <c r="CW1101" s="2"/>
      <c r="CX1101" s="2"/>
      <c r="CY1101" s="2"/>
      <c r="CZ1101" s="2"/>
      <c r="DA1101" s="2"/>
      <c r="DB1101" s="2"/>
      <c r="DC1101" s="2"/>
      <c r="DD1101" s="2"/>
      <c r="DE1101" s="2"/>
      <c r="DF1101" s="2"/>
      <c r="DG1101" s="2"/>
      <c r="DH1101" s="2"/>
      <c r="DI1101" s="2"/>
      <c r="DJ1101" s="2"/>
      <c r="DK1101" s="2"/>
      <c r="DL1101" s="2"/>
      <c r="DM1101" s="2"/>
      <c r="DN1101" s="2"/>
      <c r="DO1101" s="2"/>
      <c r="DP1101" s="2"/>
      <c r="DQ1101" s="2"/>
      <c r="DR1101" s="2"/>
      <c r="DS1101" s="2"/>
      <c r="DT1101" s="2"/>
      <c r="DU1101" s="2"/>
      <c r="DV1101" s="2"/>
      <c r="DW1101" s="2"/>
      <c r="DX1101" s="2"/>
      <c r="DY1101" s="2"/>
      <c r="DZ1101" s="2"/>
      <c r="EA1101" s="2"/>
      <c r="EB1101" s="2"/>
      <c r="EC1101" s="2"/>
      <c r="ED1101" s="2"/>
      <c r="EE1101" s="2"/>
      <c r="EF1101" s="2"/>
      <c r="EG1101" s="2"/>
      <c r="EH1101" s="2"/>
      <c r="EI1101" s="2"/>
      <c r="EJ1101" s="2"/>
      <c r="EK1101" s="2"/>
      <c r="EL1101" s="2"/>
      <c r="EM1101" s="2"/>
      <c r="EN1101" s="2"/>
      <c r="EO1101" s="2"/>
      <c r="EP1101" s="2"/>
      <c r="EQ1101" s="2"/>
      <c r="ER1101" s="2"/>
      <c r="ES1101" s="2"/>
      <c r="ET1101" s="2"/>
      <c r="EU1101" s="2"/>
      <c r="EV1101" s="2"/>
      <c r="EW1101" s="2"/>
      <c r="EX1101" s="2"/>
      <c r="EY1101" s="2"/>
      <c r="EZ1101" s="2"/>
      <c r="FA1101" s="2"/>
      <c r="FB1101" s="2"/>
      <c r="FC1101" s="2"/>
      <c r="FD1101" s="2"/>
      <c r="FE1101" s="2"/>
      <c r="FF1101" s="2"/>
      <c r="FG1101" s="2"/>
      <c r="FH1101" s="2"/>
      <c r="FI1101" s="2"/>
      <c r="FJ1101" s="2"/>
      <c r="FK1101" s="2"/>
      <c r="FL1101" s="2"/>
      <c r="FM1101" s="2"/>
      <c r="FN1101" s="2"/>
      <c r="FO1101" s="2"/>
      <c r="FP1101" s="2"/>
      <c r="FQ1101" s="2"/>
      <c r="FR1101" s="2"/>
      <c r="FS1101" s="2"/>
      <c r="FT1101" s="2"/>
      <c r="FU1101" s="2"/>
      <c r="FV1101" s="2"/>
      <c r="FW1101" s="2"/>
      <c r="FX1101" s="2"/>
      <c r="FY1101" s="2"/>
      <c r="FZ1101" s="2"/>
      <c r="GA1101" s="2"/>
      <c r="GB1101" s="2"/>
      <c r="GC1101" s="2"/>
      <c r="GD1101" s="2"/>
      <c r="GE1101" s="2"/>
      <c r="GF1101" s="2"/>
      <c r="GG1101" s="2"/>
      <c r="GH1101" s="2"/>
      <c r="GI1101" s="2"/>
      <c r="GJ1101" s="2"/>
      <c r="GK1101" s="2"/>
      <c r="GL1101" s="2"/>
      <c r="GM1101" s="2"/>
      <c r="GN1101" s="2"/>
      <c r="GO1101" s="2"/>
      <c r="GP1101" s="2"/>
    </row>
    <row r="1102" spans="6:198" s="1" customFormat="1" ht="12.75" customHeight="1">
      <c r="F1102" s="81"/>
      <c r="G1102" s="347"/>
      <c r="H1102" s="347"/>
      <c r="I1102" s="347"/>
      <c r="J1102" s="347"/>
      <c r="K1102" s="494" t="s">
        <v>483</v>
      </c>
      <c r="L1102" s="499"/>
      <c r="M1102" s="499"/>
      <c r="N1102" s="499"/>
      <c r="O1102" s="499"/>
      <c r="P1102" s="499"/>
      <c r="Q1102" s="499"/>
      <c r="R1102" s="499"/>
      <c r="S1102" s="851">
        <f>[1]Stratifications!$G14</f>
        <v>22648952.870000008</v>
      </c>
      <c r="T1102" s="851"/>
      <c r="U1102" s="851"/>
      <c r="V1102" s="851"/>
      <c r="W1102" s="851"/>
      <c r="X1102" s="498"/>
      <c r="Y1102" s="498"/>
      <c r="Z1102" s="498"/>
      <c r="AA1102" s="852">
        <f>[1]Stratifications!$J14</f>
        <v>6.0645585052773038E-2</v>
      </c>
      <c r="AB1102" s="852"/>
      <c r="AC1102" s="852"/>
      <c r="AD1102" s="852"/>
      <c r="AE1102" s="852"/>
      <c r="AF1102" s="852"/>
      <c r="AG1102" s="852"/>
      <c r="AH1102" s="498"/>
      <c r="AI1102" s="853">
        <f>[1]Stratifications!$M14</f>
        <v>87</v>
      </c>
      <c r="AJ1102" s="854"/>
      <c r="AK1102" s="854"/>
      <c r="AL1102" s="854"/>
      <c r="AM1102" s="854"/>
      <c r="AN1102" s="854"/>
      <c r="AO1102" s="854"/>
      <c r="AP1102" s="498"/>
      <c r="AQ1102" s="498"/>
      <c r="AR1102" s="809">
        <f>[1]Stratifications!$P14</f>
        <v>3.3371691599539698E-2</v>
      </c>
      <c r="AS1102" s="809"/>
      <c r="AT1102" s="809"/>
      <c r="AU1102" s="809"/>
      <c r="AV1102" s="809"/>
      <c r="AW1102" s="809"/>
      <c r="AX1102" s="809"/>
      <c r="AY1102" s="850"/>
      <c r="AZ1102" s="491"/>
      <c r="BA1102" s="491"/>
      <c r="BB1102" s="491"/>
      <c r="BC1102" s="491"/>
      <c r="BD1102" s="491"/>
      <c r="BE1102" s="491"/>
      <c r="BF1102" s="491"/>
      <c r="BG1102" s="491"/>
      <c r="BH1102" s="491"/>
      <c r="BI1102" s="347"/>
      <c r="BJ1102" s="347"/>
      <c r="BK1102" s="347"/>
      <c r="BR1102" s="2"/>
      <c r="BS1102" s="2"/>
      <c r="BT1102" s="2"/>
      <c r="BU1102" s="2"/>
      <c r="BV1102" s="2"/>
      <c r="BW1102" s="2"/>
      <c r="BX1102" s="2"/>
      <c r="BY1102" s="2"/>
      <c r="BZ1102" s="2"/>
      <c r="CA1102" s="2"/>
      <c r="CB1102" s="2"/>
      <c r="CC1102" s="2"/>
      <c r="CD1102" s="2"/>
      <c r="CE1102" s="2"/>
      <c r="CF1102" s="2"/>
      <c r="CG1102" s="2"/>
      <c r="CH1102" s="2"/>
      <c r="CI1102" s="2"/>
      <c r="CJ1102" s="2"/>
      <c r="CK1102" s="2"/>
      <c r="CL1102" s="2"/>
      <c r="CM1102" s="2"/>
      <c r="CN1102" s="2"/>
      <c r="CO1102" s="2"/>
      <c r="CP1102" s="2"/>
      <c r="CQ1102" s="2"/>
      <c r="CR1102" s="2"/>
      <c r="CS1102" s="2"/>
      <c r="CT1102" s="2"/>
      <c r="CU1102" s="2"/>
      <c r="CV1102" s="2"/>
      <c r="CW1102" s="2"/>
      <c r="CX1102" s="2"/>
      <c r="CY1102" s="2"/>
      <c r="CZ1102" s="2"/>
      <c r="DA1102" s="2"/>
      <c r="DB1102" s="2"/>
      <c r="DC1102" s="2"/>
      <c r="DD1102" s="2"/>
      <c r="DE1102" s="2"/>
      <c r="DF1102" s="2"/>
      <c r="DG1102" s="2"/>
      <c r="DH1102" s="2"/>
      <c r="DI1102" s="2"/>
      <c r="DJ1102" s="2"/>
      <c r="DK1102" s="2"/>
      <c r="DL1102" s="2"/>
      <c r="DM1102" s="2"/>
      <c r="DN1102" s="2"/>
      <c r="DO1102" s="2"/>
      <c r="DP1102" s="2"/>
      <c r="DQ1102" s="2"/>
      <c r="DR1102" s="2"/>
      <c r="DS1102" s="2"/>
      <c r="DT1102" s="2"/>
      <c r="DU1102" s="2"/>
      <c r="DV1102" s="2"/>
      <c r="DW1102" s="2"/>
      <c r="DX1102" s="2"/>
      <c r="DY1102" s="2"/>
      <c r="DZ1102" s="2"/>
      <c r="EA1102" s="2"/>
      <c r="EB1102" s="2"/>
      <c r="EC1102" s="2"/>
      <c r="ED1102" s="2"/>
      <c r="EE1102" s="2"/>
      <c r="EF1102" s="2"/>
      <c r="EG1102" s="2"/>
      <c r="EH1102" s="2"/>
      <c r="EI1102" s="2"/>
      <c r="EJ1102" s="2"/>
      <c r="EK1102" s="2"/>
      <c r="EL1102" s="2"/>
      <c r="EM1102" s="2"/>
      <c r="EN1102" s="2"/>
      <c r="EO1102" s="2"/>
      <c r="EP1102" s="2"/>
      <c r="EQ1102" s="2"/>
      <c r="ER1102" s="2"/>
      <c r="ES1102" s="2"/>
      <c r="ET1102" s="2"/>
      <c r="EU1102" s="2"/>
      <c r="EV1102" s="2"/>
      <c r="EW1102" s="2"/>
      <c r="EX1102" s="2"/>
      <c r="EY1102" s="2"/>
      <c r="EZ1102" s="2"/>
      <c r="FA1102" s="2"/>
      <c r="FB1102" s="2"/>
      <c r="FC1102" s="2"/>
      <c r="FD1102" s="2"/>
      <c r="FE1102" s="2"/>
      <c r="FF1102" s="2"/>
      <c r="FG1102" s="2"/>
      <c r="FH1102" s="2"/>
      <c r="FI1102" s="2"/>
      <c r="FJ1102" s="2"/>
      <c r="FK1102" s="2"/>
      <c r="FL1102" s="2"/>
      <c r="FM1102" s="2"/>
      <c r="FN1102" s="2"/>
      <c r="FO1102" s="2"/>
      <c r="FP1102" s="2"/>
      <c r="FQ1102" s="2"/>
      <c r="FR1102" s="2"/>
      <c r="FS1102" s="2"/>
      <c r="FT1102" s="2"/>
      <c r="FU1102" s="2"/>
      <c r="FV1102" s="2"/>
      <c r="FW1102" s="2"/>
      <c r="FX1102" s="2"/>
      <c r="FY1102" s="2"/>
      <c r="FZ1102" s="2"/>
      <c r="GA1102" s="2"/>
      <c r="GB1102" s="2"/>
      <c r="GC1102" s="2"/>
      <c r="GD1102" s="2"/>
      <c r="GE1102" s="2"/>
      <c r="GF1102" s="2"/>
      <c r="GG1102" s="2"/>
      <c r="GH1102" s="2"/>
      <c r="GI1102" s="2"/>
      <c r="GJ1102" s="2"/>
      <c r="GK1102" s="2"/>
      <c r="GL1102" s="2"/>
      <c r="GM1102" s="2"/>
      <c r="GN1102" s="2"/>
      <c r="GO1102" s="2"/>
      <c r="GP1102" s="2"/>
    </row>
    <row r="1103" spans="6:198" s="1" customFormat="1" ht="12.75" customHeight="1">
      <c r="F1103" s="81"/>
      <c r="G1103" s="347"/>
      <c r="H1103" s="347"/>
      <c r="I1103" s="500"/>
      <c r="J1103" s="500"/>
      <c r="K1103" s="494" t="s">
        <v>484</v>
      </c>
      <c r="L1103" s="501"/>
      <c r="M1103" s="501"/>
      <c r="N1103" s="501"/>
      <c r="O1103" s="501"/>
      <c r="P1103" s="501"/>
      <c r="Q1103" s="501"/>
      <c r="R1103" s="500"/>
      <c r="S1103" s="851">
        <f>[1]Stratifications!$G15</f>
        <v>14587029.030000003</v>
      </c>
      <c r="T1103" s="851"/>
      <c r="U1103" s="851"/>
      <c r="V1103" s="851"/>
      <c r="W1103" s="851"/>
      <c r="X1103" s="498"/>
      <c r="Y1103" s="498"/>
      <c r="Z1103" s="498"/>
      <c r="AA1103" s="852">
        <f>[1]Stratifications!$J15</f>
        <v>3.9058711225360691E-2</v>
      </c>
      <c r="AB1103" s="852"/>
      <c r="AC1103" s="852"/>
      <c r="AD1103" s="852"/>
      <c r="AE1103" s="852"/>
      <c r="AF1103" s="852"/>
      <c r="AG1103" s="852"/>
      <c r="AH1103" s="498"/>
      <c r="AI1103" s="853">
        <f>[1]Stratifications!$M15</f>
        <v>51</v>
      </c>
      <c r="AJ1103" s="854"/>
      <c r="AK1103" s="854"/>
      <c r="AL1103" s="854"/>
      <c r="AM1103" s="854"/>
      <c r="AN1103" s="854"/>
      <c r="AO1103" s="854"/>
      <c r="AP1103" s="498"/>
      <c r="AQ1103" s="498"/>
      <c r="AR1103" s="809">
        <f>[1]Stratifications!$P15</f>
        <v>1.9562715765247412E-2</v>
      </c>
      <c r="AS1103" s="809"/>
      <c r="AT1103" s="809"/>
      <c r="AU1103" s="809"/>
      <c r="AV1103" s="809"/>
      <c r="AW1103" s="809"/>
      <c r="AX1103" s="809"/>
      <c r="AY1103" s="850"/>
      <c r="AZ1103" s="500"/>
      <c r="BA1103" s="500"/>
      <c r="BB1103" s="500"/>
      <c r="BC1103" s="500"/>
      <c r="BD1103" s="491"/>
      <c r="BE1103" s="491"/>
      <c r="BF1103" s="491"/>
      <c r="BG1103" s="491"/>
      <c r="BH1103" s="491"/>
      <c r="BI1103" s="347"/>
      <c r="BJ1103" s="347"/>
      <c r="BK1103" s="347"/>
      <c r="BR1103" s="2"/>
      <c r="BS1103" s="2"/>
      <c r="BT1103" s="2"/>
      <c r="BU1103" s="2"/>
      <c r="BV1103" s="2"/>
      <c r="BW1103" s="2"/>
      <c r="BX1103" s="2"/>
      <c r="BY1103" s="2"/>
      <c r="BZ1103" s="2"/>
      <c r="CA1103" s="2"/>
      <c r="CB1103" s="2"/>
      <c r="CC1103" s="2"/>
      <c r="CD1103" s="2"/>
      <c r="CE1103" s="2"/>
      <c r="CF1103" s="2"/>
      <c r="CG1103" s="2"/>
      <c r="CH1103" s="2"/>
      <c r="CI1103" s="2"/>
      <c r="CJ1103" s="2"/>
      <c r="CK1103" s="2"/>
      <c r="CL1103" s="2"/>
      <c r="CM1103" s="2"/>
      <c r="CN1103" s="2"/>
      <c r="CO1103" s="2"/>
      <c r="CP1103" s="2"/>
      <c r="CQ1103" s="2"/>
      <c r="CR1103" s="2"/>
      <c r="CS1103" s="2"/>
      <c r="CT1103" s="2"/>
      <c r="CU1103" s="2"/>
      <c r="CV1103" s="2"/>
      <c r="CW1103" s="2"/>
      <c r="CX1103" s="2"/>
      <c r="CY1103" s="2"/>
      <c r="CZ1103" s="2"/>
      <c r="DA1103" s="2"/>
      <c r="DB1103" s="2"/>
      <c r="DC1103" s="2"/>
      <c r="DD1103" s="2"/>
      <c r="DE1103" s="2"/>
      <c r="DF1103" s="2"/>
      <c r="DG1103" s="2"/>
      <c r="DH1103" s="2"/>
      <c r="DI1103" s="2"/>
      <c r="DJ1103" s="2"/>
      <c r="DK1103" s="2"/>
      <c r="DL1103" s="2"/>
      <c r="DM1103" s="2"/>
      <c r="DN1103" s="2"/>
      <c r="DO1103" s="2"/>
      <c r="DP1103" s="2"/>
      <c r="DQ1103" s="2"/>
      <c r="DR1103" s="2"/>
      <c r="DS1103" s="2"/>
      <c r="DT1103" s="2"/>
      <c r="DU1103" s="2"/>
      <c r="DV1103" s="2"/>
      <c r="DW1103" s="2"/>
      <c r="DX1103" s="2"/>
      <c r="DY1103" s="2"/>
      <c r="DZ1103" s="2"/>
      <c r="EA1103" s="2"/>
      <c r="EB1103" s="2"/>
      <c r="EC1103" s="2"/>
      <c r="ED1103" s="2"/>
      <c r="EE1103" s="2"/>
      <c r="EF1103" s="2"/>
      <c r="EG1103" s="2"/>
      <c r="EH1103" s="2"/>
      <c r="EI1103" s="2"/>
      <c r="EJ1103" s="2"/>
      <c r="EK1103" s="2"/>
      <c r="EL1103" s="2"/>
      <c r="EM1103" s="2"/>
      <c r="EN1103" s="2"/>
      <c r="EO1103" s="2"/>
      <c r="EP1103" s="2"/>
      <c r="EQ1103" s="2"/>
      <c r="ER1103" s="2"/>
      <c r="ES1103" s="2"/>
      <c r="ET1103" s="2"/>
      <c r="EU1103" s="2"/>
      <c r="EV1103" s="2"/>
      <c r="EW1103" s="2"/>
      <c r="EX1103" s="2"/>
      <c r="EY1103" s="2"/>
      <c r="EZ1103" s="2"/>
      <c r="FA1103" s="2"/>
      <c r="FB1103" s="2"/>
      <c r="FC1103" s="2"/>
      <c r="FD1103" s="2"/>
      <c r="FE1103" s="2"/>
      <c r="FF1103" s="2"/>
      <c r="FG1103" s="2"/>
      <c r="FH1103" s="2"/>
      <c r="FI1103" s="2"/>
      <c r="FJ1103" s="2"/>
      <c r="FK1103" s="2"/>
      <c r="FL1103" s="2"/>
      <c r="FM1103" s="2"/>
      <c r="FN1103" s="2"/>
      <c r="FO1103" s="2"/>
      <c r="FP1103" s="2"/>
      <c r="FQ1103" s="2"/>
      <c r="FR1103" s="2"/>
      <c r="FS1103" s="2"/>
      <c r="FT1103" s="2"/>
      <c r="FU1103" s="2"/>
      <c r="FV1103" s="2"/>
      <c r="FW1103" s="2"/>
      <c r="FX1103" s="2"/>
      <c r="FY1103" s="2"/>
      <c r="FZ1103" s="2"/>
      <c r="GA1103" s="2"/>
      <c r="GB1103" s="2"/>
      <c r="GC1103" s="2"/>
      <c r="GD1103" s="2"/>
      <c r="GE1103" s="2"/>
      <c r="GF1103" s="2"/>
      <c r="GG1103" s="2"/>
      <c r="GH1103" s="2"/>
      <c r="GI1103" s="2"/>
      <c r="GJ1103" s="2"/>
      <c r="GK1103" s="2"/>
      <c r="GL1103" s="2"/>
      <c r="GM1103" s="2"/>
      <c r="GN1103" s="2"/>
      <c r="GO1103" s="2"/>
      <c r="GP1103" s="2"/>
    </row>
    <row r="1104" spans="6:198" s="1" customFormat="1" ht="12.75" customHeight="1">
      <c r="F1104" s="81"/>
      <c r="G1104" s="347"/>
      <c r="H1104" s="347"/>
      <c r="I1104" s="500"/>
      <c r="J1104" s="500"/>
      <c r="K1104" s="494" t="s">
        <v>485</v>
      </c>
      <c r="L1104" s="501"/>
      <c r="M1104" s="501"/>
      <c r="N1104" s="501"/>
      <c r="O1104" s="501"/>
      <c r="P1104" s="501"/>
      <c r="Q1104" s="501"/>
      <c r="R1104" s="500"/>
      <c r="S1104" s="851">
        <f>[1]Stratifications!$G16</f>
        <v>12436981.600000001</v>
      </c>
      <c r="T1104" s="851"/>
      <c r="U1104" s="851"/>
      <c r="V1104" s="851"/>
      <c r="W1104" s="851"/>
      <c r="X1104" s="498"/>
      <c r="Y1104" s="498"/>
      <c r="Z1104" s="498"/>
      <c r="AA1104" s="852">
        <f>[1]Stratifications!$J16</f>
        <v>3.3301673139230346E-2</v>
      </c>
      <c r="AB1104" s="852"/>
      <c r="AC1104" s="852"/>
      <c r="AD1104" s="852"/>
      <c r="AE1104" s="852"/>
      <c r="AF1104" s="852"/>
      <c r="AG1104" s="852"/>
      <c r="AH1104" s="498"/>
      <c r="AI1104" s="853">
        <f>[1]Stratifications!$M16</f>
        <v>40</v>
      </c>
      <c r="AJ1104" s="854"/>
      <c r="AK1104" s="854"/>
      <c r="AL1104" s="854"/>
      <c r="AM1104" s="854"/>
      <c r="AN1104" s="854"/>
      <c r="AO1104" s="854"/>
      <c r="AP1104" s="498"/>
      <c r="AQ1104" s="498"/>
      <c r="AR1104" s="809">
        <f>[1]Stratifications!$P16</f>
        <v>1.5343306482546989E-2</v>
      </c>
      <c r="AS1104" s="809"/>
      <c r="AT1104" s="809"/>
      <c r="AU1104" s="809"/>
      <c r="AV1104" s="809"/>
      <c r="AW1104" s="809"/>
      <c r="AX1104" s="809"/>
      <c r="AY1104" s="850"/>
      <c r="AZ1104" s="500"/>
      <c r="BA1104" s="500"/>
      <c r="BB1104" s="500"/>
      <c r="BC1104" s="500"/>
      <c r="BD1104" s="491"/>
      <c r="BE1104" s="491"/>
      <c r="BF1104" s="491"/>
      <c r="BG1104" s="491"/>
      <c r="BH1104" s="491"/>
      <c r="BI1104" s="347"/>
      <c r="BJ1104" s="347"/>
      <c r="BK1104" s="347"/>
      <c r="BR1104" s="2"/>
      <c r="BS1104" s="2"/>
      <c r="BT1104" s="2"/>
      <c r="BU1104" s="2"/>
      <c r="BV1104" s="2"/>
      <c r="BW1104" s="2"/>
      <c r="BX1104" s="2"/>
      <c r="BY1104" s="2"/>
      <c r="BZ1104" s="2"/>
      <c r="CA1104" s="2"/>
      <c r="CB1104" s="2"/>
      <c r="CC1104" s="2"/>
      <c r="CD1104" s="2"/>
      <c r="CE1104" s="2"/>
      <c r="CF1104" s="2"/>
      <c r="CG1104" s="2"/>
      <c r="CH1104" s="2"/>
      <c r="CI1104" s="2"/>
      <c r="CJ1104" s="2"/>
      <c r="CK1104" s="2"/>
      <c r="CL1104" s="2"/>
      <c r="CM1104" s="2"/>
      <c r="CN1104" s="2"/>
      <c r="CO1104" s="2"/>
      <c r="CP1104" s="2"/>
      <c r="CQ1104" s="2"/>
      <c r="CR1104" s="2"/>
      <c r="CS1104" s="2"/>
      <c r="CT1104" s="2"/>
      <c r="CU1104" s="2"/>
      <c r="CV1104" s="2"/>
      <c r="CW1104" s="2"/>
      <c r="CX1104" s="2"/>
      <c r="CY1104" s="2"/>
      <c r="CZ1104" s="2"/>
      <c r="DA1104" s="2"/>
      <c r="DB1104" s="2"/>
      <c r="DC1104" s="2"/>
      <c r="DD1104" s="2"/>
      <c r="DE1104" s="2"/>
      <c r="DF1104" s="2"/>
      <c r="DG1104" s="2"/>
      <c r="DH1104" s="2"/>
      <c r="DI1104" s="2"/>
      <c r="DJ1104" s="2"/>
      <c r="DK1104" s="2"/>
      <c r="DL1104" s="2"/>
      <c r="DM1104" s="2"/>
      <c r="DN1104" s="2"/>
      <c r="DO1104" s="2"/>
      <c r="DP1104" s="2"/>
      <c r="DQ1104" s="2"/>
      <c r="DR1104" s="2"/>
      <c r="DS1104" s="2"/>
      <c r="DT1104" s="2"/>
      <c r="DU1104" s="2"/>
      <c r="DV1104" s="2"/>
      <c r="DW1104" s="2"/>
      <c r="DX1104" s="2"/>
      <c r="DY1104" s="2"/>
      <c r="DZ1104" s="2"/>
      <c r="EA1104" s="2"/>
      <c r="EB1104" s="2"/>
      <c r="EC1104" s="2"/>
      <c r="ED1104" s="2"/>
      <c r="EE1104" s="2"/>
      <c r="EF1104" s="2"/>
      <c r="EG1104" s="2"/>
      <c r="EH1104" s="2"/>
      <c r="EI1104" s="2"/>
      <c r="EJ1104" s="2"/>
      <c r="EK1104" s="2"/>
      <c r="EL1104" s="2"/>
      <c r="EM1104" s="2"/>
      <c r="EN1104" s="2"/>
      <c r="EO1104" s="2"/>
      <c r="EP1104" s="2"/>
      <c r="EQ1104" s="2"/>
      <c r="ER1104" s="2"/>
      <c r="ES1104" s="2"/>
      <c r="ET1104" s="2"/>
      <c r="EU1104" s="2"/>
      <c r="EV1104" s="2"/>
      <c r="EW1104" s="2"/>
      <c r="EX1104" s="2"/>
      <c r="EY1104" s="2"/>
      <c r="EZ1104" s="2"/>
      <c r="FA1104" s="2"/>
      <c r="FB1104" s="2"/>
      <c r="FC1104" s="2"/>
      <c r="FD1104" s="2"/>
      <c r="FE1104" s="2"/>
      <c r="FF1104" s="2"/>
      <c r="FG1104" s="2"/>
      <c r="FH1104" s="2"/>
      <c r="FI1104" s="2"/>
      <c r="FJ1104" s="2"/>
      <c r="FK1104" s="2"/>
      <c r="FL1104" s="2"/>
      <c r="FM1104" s="2"/>
      <c r="FN1104" s="2"/>
      <c r="FO1104" s="2"/>
      <c r="FP1104" s="2"/>
      <c r="FQ1104" s="2"/>
      <c r="FR1104" s="2"/>
      <c r="FS1104" s="2"/>
      <c r="FT1104" s="2"/>
      <c r="FU1104" s="2"/>
      <c r="FV1104" s="2"/>
      <c r="FW1104" s="2"/>
      <c r="FX1104" s="2"/>
      <c r="FY1104" s="2"/>
      <c r="FZ1104" s="2"/>
      <c r="GA1104" s="2"/>
      <c r="GB1104" s="2"/>
      <c r="GC1104" s="2"/>
      <c r="GD1104" s="2"/>
      <c r="GE1104" s="2"/>
      <c r="GF1104" s="2"/>
      <c r="GG1104" s="2"/>
      <c r="GH1104" s="2"/>
      <c r="GI1104" s="2"/>
      <c r="GJ1104" s="2"/>
      <c r="GK1104" s="2"/>
      <c r="GL1104" s="2"/>
      <c r="GM1104" s="2"/>
      <c r="GN1104" s="2"/>
      <c r="GO1104" s="2"/>
      <c r="GP1104" s="2"/>
    </row>
    <row r="1105" spans="6:198" s="1" customFormat="1" ht="12.75" customHeight="1">
      <c r="F1105" s="81"/>
      <c r="G1105" s="347"/>
      <c r="H1105" s="347"/>
      <c r="I1105" s="500"/>
      <c r="J1105" s="500"/>
      <c r="K1105" s="494" t="s">
        <v>486</v>
      </c>
      <c r="L1105" s="501"/>
      <c r="M1105" s="501"/>
      <c r="N1105" s="501"/>
      <c r="O1105" s="501"/>
      <c r="P1105" s="501"/>
      <c r="Q1105" s="501"/>
      <c r="R1105" s="500"/>
      <c r="S1105" s="851">
        <f>[1]Stratifications!$G17</f>
        <v>8401372.9400000013</v>
      </c>
      <c r="T1105" s="851"/>
      <c r="U1105" s="851"/>
      <c r="V1105" s="851"/>
      <c r="W1105" s="851"/>
      <c r="X1105" s="498"/>
      <c r="Y1105" s="498"/>
      <c r="Z1105" s="498"/>
      <c r="AA1105" s="852">
        <f>[1]Stratifications!$J17</f>
        <v>2.249579396086384E-2</v>
      </c>
      <c r="AB1105" s="852"/>
      <c r="AC1105" s="852"/>
      <c r="AD1105" s="852"/>
      <c r="AE1105" s="852"/>
      <c r="AF1105" s="852"/>
      <c r="AG1105" s="852"/>
      <c r="AH1105" s="498"/>
      <c r="AI1105" s="853">
        <f>[1]Stratifications!$M17</f>
        <v>25</v>
      </c>
      <c r="AJ1105" s="854"/>
      <c r="AK1105" s="854"/>
      <c r="AL1105" s="854"/>
      <c r="AM1105" s="854"/>
      <c r="AN1105" s="854"/>
      <c r="AO1105" s="854"/>
      <c r="AP1105" s="498"/>
      <c r="AQ1105" s="498"/>
      <c r="AR1105" s="809">
        <f>[1]Stratifications!$P17</f>
        <v>9.5895665515918684E-3</v>
      </c>
      <c r="AS1105" s="809"/>
      <c r="AT1105" s="809"/>
      <c r="AU1105" s="809"/>
      <c r="AV1105" s="809"/>
      <c r="AW1105" s="809"/>
      <c r="AX1105" s="809"/>
      <c r="AY1105" s="850"/>
      <c r="AZ1105" s="500"/>
      <c r="BA1105" s="500"/>
      <c r="BB1105" s="500"/>
      <c r="BC1105" s="500"/>
      <c r="BD1105" s="491"/>
      <c r="BE1105" s="491"/>
      <c r="BF1105" s="491"/>
      <c r="BG1105" s="491"/>
      <c r="BH1105" s="491"/>
      <c r="BI1105" s="347"/>
      <c r="BJ1105" s="347"/>
      <c r="BK1105" s="347"/>
      <c r="BR1105" s="2"/>
      <c r="BS1105" s="2"/>
      <c r="BT1105" s="2"/>
      <c r="BU1105" s="2"/>
      <c r="BV1105" s="2"/>
      <c r="BW1105" s="2"/>
      <c r="BX1105" s="2"/>
      <c r="BY1105" s="2"/>
      <c r="BZ1105" s="2"/>
      <c r="CA1105" s="2"/>
      <c r="CB1105" s="2"/>
      <c r="CC1105" s="2"/>
      <c r="CD1105" s="2"/>
      <c r="CE1105" s="2"/>
      <c r="CF1105" s="2"/>
      <c r="CG1105" s="2"/>
      <c r="CH1105" s="2"/>
      <c r="CI1105" s="2"/>
      <c r="CJ1105" s="2"/>
      <c r="CK1105" s="2"/>
      <c r="CL1105" s="2"/>
      <c r="CM1105" s="2"/>
      <c r="CN1105" s="2"/>
      <c r="CO1105" s="2"/>
      <c r="CP1105" s="2"/>
      <c r="CQ1105" s="2"/>
      <c r="CR1105" s="2"/>
      <c r="CS1105" s="2"/>
      <c r="CT1105" s="2"/>
      <c r="CU1105" s="2"/>
      <c r="CV1105" s="2"/>
      <c r="CW1105" s="2"/>
      <c r="CX1105" s="2"/>
      <c r="CY1105" s="2"/>
      <c r="CZ1105" s="2"/>
      <c r="DA1105" s="2"/>
      <c r="DB1105" s="2"/>
      <c r="DC1105" s="2"/>
      <c r="DD1105" s="2"/>
      <c r="DE1105" s="2"/>
      <c r="DF1105" s="2"/>
      <c r="DG1105" s="2"/>
      <c r="DH1105" s="2"/>
      <c r="DI1105" s="2"/>
      <c r="DJ1105" s="2"/>
      <c r="DK1105" s="2"/>
      <c r="DL1105" s="2"/>
      <c r="DM1105" s="2"/>
      <c r="DN1105" s="2"/>
      <c r="DO1105" s="2"/>
      <c r="DP1105" s="2"/>
      <c r="DQ1105" s="2"/>
      <c r="DR1105" s="2"/>
      <c r="DS1105" s="2"/>
      <c r="DT1105" s="2"/>
      <c r="DU1105" s="2"/>
      <c r="DV1105" s="2"/>
      <c r="DW1105" s="2"/>
      <c r="DX1105" s="2"/>
      <c r="DY1105" s="2"/>
      <c r="DZ1105" s="2"/>
      <c r="EA1105" s="2"/>
      <c r="EB1105" s="2"/>
      <c r="EC1105" s="2"/>
      <c r="ED1105" s="2"/>
      <c r="EE1105" s="2"/>
      <c r="EF1105" s="2"/>
      <c r="EG1105" s="2"/>
      <c r="EH1105" s="2"/>
      <c r="EI1105" s="2"/>
      <c r="EJ1105" s="2"/>
      <c r="EK1105" s="2"/>
      <c r="EL1105" s="2"/>
      <c r="EM1105" s="2"/>
      <c r="EN1105" s="2"/>
      <c r="EO1105" s="2"/>
      <c r="EP1105" s="2"/>
      <c r="EQ1105" s="2"/>
      <c r="ER1105" s="2"/>
      <c r="ES1105" s="2"/>
      <c r="ET1105" s="2"/>
      <c r="EU1105" s="2"/>
      <c r="EV1105" s="2"/>
      <c r="EW1105" s="2"/>
      <c r="EX1105" s="2"/>
      <c r="EY1105" s="2"/>
      <c r="EZ1105" s="2"/>
      <c r="FA1105" s="2"/>
      <c r="FB1105" s="2"/>
      <c r="FC1105" s="2"/>
      <c r="FD1105" s="2"/>
      <c r="FE1105" s="2"/>
      <c r="FF1105" s="2"/>
      <c r="FG1105" s="2"/>
      <c r="FH1105" s="2"/>
      <c r="FI1105" s="2"/>
      <c r="FJ1105" s="2"/>
      <c r="FK1105" s="2"/>
      <c r="FL1105" s="2"/>
      <c r="FM1105" s="2"/>
      <c r="FN1105" s="2"/>
      <c r="FO1105" s="2"/>
      <c r="FP1105" s="2"/>
      <c r="FQ1105" s="2"/>
      <c r="FR1105" s="2"/>
      <c r="FS1105" s="2"/>
      <c r="FT1105" s="2"/>
      <c r="FU1105" s="2"/>
      <c r="FV1105" s="2"/>
      <c r="FW1105" s="2"/>
      <c r="FX1105" s="2"/>
      <c r="FY1105" s="2"/>
      <c r="FZ1105" s="2"/>
      <c r="GA1105" s="2"/>
      <c r="GB1105" s="2"/>
      <c r="GC1105" s="2"/>
      <c r="GD1105" s="2"/>
      <c r="GE1105" s="2"/>
      <c r="GF1105" s="2"/>
      <c r="GG1105" s="2"/>
      <c r="GH1105" s="2"/>
      <c r="GI1105" s="2"/>
      <c r="GJ1105" s="2"/>
      <c r="GK1105" s="2"/>
      <c r="GL1105" s="2"/>
      <c r="GM1105" s="2"/>
      <c r="GN1105" s="2"/>
      <c r="GO1105" s="2"/>
      <c r="GP1105" s="2"/>
    </row>
    <row r="1106" spans="6:198" s="1" customFormat="1" ht="12.75" customHeight="1">
      <c r="F1106" s="81"/>
      <c r="G1106" s="347"/>
      <c r="H1106" s="347"/>
      <c r="I1106" s="500"/>
      <c r="J1106" s="500"/>
      <c r="K1106" s="494" t="s">
        <v>487</v>
      </c>
      <c r="L1106" s="499"/>
      <c r="M1106" s="499"/>
      <c r="N1106" s="499"/>
      <c r="O1106" s="499"/>
      <c r="P1106" s="499"/>
      <c r="Q1106" s="499"/>
      <c r="R1106" s="499"/>
      <c r="S1106" s="851">
        <f>[1]Stratifications!$G18</f>
        <v>11236423.369999997</v>
      </c>
      <c r="T1106" s="851"/>
      <c r="U1106" s="851"/>
      <c r="V1106" s="851"/>
      <c r="W1106" s="851"/>
      <c r="X1106" s="498"/>
      <c r="Y1106" s="498"/>
      <c r="Z1106" s="498"/>
      <c r="AA1106" s="852">
        <f>[1]Stratifications!$J18</f>
        <v>3.0087018728221726E-2</v>
      </c>
      <c r="AB1106" s="852"/>
      <c r="AC1106" s="852"/>
      <c r="AD1106" s="852"/>
      <c r="AE1106" s="852"/>
      <c r="AF1106" s="852"/>
      <c r="AG1106" s="852"/>
      <c r="AH1106" s="498"/>
      <c r="AI1106" s="853">
        <f>[1]Stratifications!$M18</f>
        <v>31</v>
      </c>
      <c r="AJ1106" s="854"/>
      <c r="AK1106" s="854"/>
      <c r="AL1106" s="854"/>
      <c r="AM1106" s="854"/>
      <c r="AN1106" s="854"/>
      <c r="AO1106" s="854"/>
      <c r="AP1106" s="498"/>
      <c r="AQ1106" s="498"/>
      <c r="AR1106" s="809">
        <f>[1]Stratifications!$P18</f>
        <v>1.1891062523973917E-2</v>
      </c>
      <c r="AS1106" s="809"/>
      <c r="AT1106" s="809"/>
      <c r="AU1106" s="809"/>
      <c r="AV1106" s="809"/>
      <c r="AW1106" s="809"/>
      <c r="AX1106" s="809"/>
      <c r="AY1106" s="850"/>
      <c r="AZ1106" s="500"/>
      <c r="BA1106" s="500"/>
      <c r="BB1106" s="500"/>
      <c r="BC1106" s="500"/>
      <c r="BD1106" s="347"/>
      <c r="BE1106" s="347"/>
      <c r="BF1106" s="347"/>
      <c r="BG1106" s="347"/>
      <c r="BH1106" s="347"/>
      <c r="BI1106" s="347"/>
      <c r="BJ1106" s="347"/>
      <c r="BK1106" s="347"/>
      <c r="BR1106" s="2"/>
      <c r="BS1106" s="2"/>
      <c r="BT1106" s="2"/>
      <c r="BU1106" s="2"/>
      <c r="BV1106" s="2"/>
      <c r="BW1106" s="2"/>
      <c r="BX1106" s="2"/>
      <c r="BY1106" s="2"/>
      <c r="BZ1106" s="2"/>
      <c r="CA1106" s="2"/>
      <c r="CB1106" s="2"/>
      <c r="CC1106" s="2"/>
      <c r="CD1106" s="2"/>
      <c r="CE1106" s="2"/>
      <c r="CF1106" s="2"/>
      <c r="CG1106" s="2"/>
      <c r="CH1106" s="2"/>
      <c r="CI1106" s="2"/>
      <c r="CJ1106" s="2"/>
      <c r="CK1106" s="2"/>
      <c r="CL1106" s="2"/>
      <c r="CM1106" s="2"/>
      <c r="CN1106" s="2"/>
      <c r="CO1106" s="2"/>
      <c r="CP1106" s="2"/>
      <c r="CQ1106" s="2"/>
      <c r="CR1106" s="2"/>
      <c r="CS1106" s="2"/>
      <c r="CT1106" s="2"/>
      <c r="CU1106" s="2"/>
      <c r="CV1106" s="2"/>
      <c r="CW1106" s="2"/>
      <c r="CX1106" s="2"/>
      <c r="CY1106" s="2"/>
      <c r="CZ1106" s="2"/>
      <c r="DA1106" s="2"/>
      <c r="DB1106" s="2"/>
      <c r="DC1106" s="2"/>
      <c r="DD1106" s="2"/>
      <c r="DE1106" s="2"/>
      <c r="DF1106" s="2"/>
      <c r="DG1106" s="2"/>
      <c r="DH1106" s="2"/>
      <c r="DI1106" s="2"/>
      <c r="DJ1106" s="2"/>
      <c r="DK1106" s="2"/>
      <c r="DL1106" s="2"/>
      <c r="DM1106" s="2"/>
      <c r="DN1106" s="2"/>
      <c r="DO1106" s="2"/>
      <c r="DP1106" s="2"/>
      <c r="DQ1106" s="2"/>
      <c r="DR1106" s="2"/>
      <c r="DS1106" s="2"/>
      <c r="DT1106" s="2"/>
      <c r="DU1106" s="2"/>
      <c r="DV1106" s="2"/>
      <c r="DW1106" s="2"/>
      <c r="DX1106" s="2"/>
      <c r="DY1106" s="2"/>
      <c r="DZ1106" s="2"/>
      <c r="EA1106" s="2"/>
      <c r="EB1106" s="2"/>
      <c r="EC1106" s="2"/>
      <c r="ED1106" s="2"/>
      <c r="EE1106" s="2"/>
      <c r="EF1106" s="2"/>
      <c r="EG1106" s="2"/>
      <c r="EH1106" s="2"/>
      <c r="EI1106" s="2"/>
      <c r="EJ1106" s="2"/>
      <c r="EK1106" s="2"/>
      <c r="EL1106" s="2"/>
      <c r="EM1106" s="2"/>
      <c r="EN1106" s="2"/>
      <c r="EO1106" s="2"/>
      <c r="EP1106" s="2"/>
      <c r="EQ1106" s="2"/>
      <c r="ER1106" s="2"/>
      <c r="ES1106" s="2"/>
      <c r="ET1106" s="2"/>
      <c r="EU1106" s="2"/>
      <c r="EV1106" s="2"/>
      <c r="EW1106" s="2"/>
      <c r="EX1106" s="2"/>
      <c r="EY1106" s="2"/>
      <c r="EZ1106" s="2"/>
      <c r="FA1106" s="2"/>
      <c r="FB1106" s="2"/>
      <c r="FC1106" s="2"/>
      <c r="FD1106" s="2"/>
      <c r="FE1106" s="2"/>
      <c r="FF1106" s="2"/>
      <c r="FG1106" s="2"/>
      <c r="FH1106" s="2"/>
      <c r="FI1106" s="2"/>
      <c r="FJ1106" s="2"/>
      <c r="FK1106" s="2"/>
      <c r="FL1106" s="2"/>
      <c r="FM1106" s="2"/>
      <c r="FN1106" s="2"/>
      <c r="FO1106" s="2"/>
      <c r="FP1106" s="2"/>
      <c r="FQ1106" s="2"/>
      <c r="FR1106" s="2"/>
      <c r="FS1106" s="2"/>
      <c r="FT1106" s="2"/>
      <c r="FU1106" s="2"/>
      <c r="FV1106" s="2"/>
      <c r="FW1106" s="2"/>
      <c r="FX1106" s="2"/>
      <c r="FY1106" s="2"/>
      <c r="FZ1106" s="2"/>
      <c r="GA1106" s="2"/>
      <c r="GB1106" s="2"/>
      <c r="GC1106" s="2"/>
      <c r="GD1106" s="2"/>
      <c r="GE1106" s="2"/>
      <c r="GF1106" s="2"/>
      <c r="GG1106" s="2"/>
      <c r="GH1106" s="2"/>
      <c r="GI1106" s="2"/>
      <c r="GJ1106" s="2"/>
      <c r="GK1106" s="2"/>
      <c r="GL1106" s="2"/>
      <c r="GM1106" s="2"/>
      <c r="GN1106" s="2"/>
      <c r="GO1106" s="2"/>
      <c r="GP1106" s="2"/>
    </row>
    <row r="1107" spans="6:198" s="1" customFormat="1" ht="12.75" customHeight="1">
      <c r="F1107" s="81"/>
      <c r="G1107" s="347"/>
      <c r="H1107" s="347"/>
      <c r="I1107" s="500"/>
      <c r="J1107" s="500"/>
      <c r="K1107" s="502" t="s">
        <v>488</v>
      </c>
      <c r="L1107" s="503"/>
      <c r="M1107" s="503"/>
      <c r="N1107" s="503"/>
      <c r="O1107" s="503"/>
      <c r="P1107" s="503"/>
      <c r="Q1107" s="503"/>
      <c r="R1107" s="500"/>
      <c r="S1107" s="851">
        <f>[1]Stratifications!$G19</f>
        <v>59717688.659999974</v>
      </c>
      <c r="T1107" s="851"/>
      <c r="U1107" s="851"/>
      <c r="V1107" s="851"/>
      <c r="W1107" s="851"/>
      <c r="X1107" s="498"/>
      <c r="Y1107" s="498"/>
      <c r="Z1107" s="498"/>
      <c r="AA1107" s="852">
        <f>[1]Stratifications!$J19</f>
        <v>0.15990205761707019</v>
      </c>
      <c r="AB1107" s="852"/>
      <c r="AC1107" s="852"/>
      <c r="AD1107" s="852"/>
      <c r="AE1107" s="852"/>
      <c r="AF1107" s="852"/>
      <c r="AG1107" s="852"/>
      <c r="AH1107" s="498"/>
      <c r="AI1107" s="853">
        <f>[1]Stratifications!$M19</f>
        <v>111</v>
      </c>
      <c r="AJ1107" s="854"/>
      <c r="AK1107" s="854"/>
      <c r="AL1107" s="854"/>
      <c r="AM1107" s="854"/>
      <c r="AN1107" s="854"/>
      <c r="AO1107" s="854"/>
      <c r="AP1107" s="498"/>
      <c r="AQ1107" s="498"/>
      <c r="AR1107" s="809">
        <f>[1]Stratifications!$P19</f>
        <v>4.2577675489067893E-2</v>
      </c>
      <c r="AS1107" s="809"/>
      <c r="AT1107" s="809"/>
      <c r="AU1107" s="809"/>
      <c r="AV1107" s="809"/>
      <c r="AW1107" s="809"/>
      <c r="AX1107" s="809"/>
      <c r="AY1107" s="850"/>
      <c r="AZ1107" s="500"/>
      <c r="BA1107" s="500"/>
      <c r="BB1107" s="500"/>
      <c r="BC1107" s="500"/>
      <c r="BD1107" s="491"/>
      <c r="BE1107" s="491"/>
      <c r="BF1107" s="491"/>
      <c r="BG1107" s="491"/>
      <c r="BH1107" s="491"/>
      <c r="BI1107" s="347"/>
      <c r="BJ1107" s="347"/>
      <c r="BK1107" s="347"/>
      <c r="BR1107" s="2"/>
      <c r="BS1107" s="2"/>
      <c r="BT1107" s="2"/>
      <c r="BU1107" s="2"/>
      <c r="BV1107" s="2"/>
      <c r="BW1107" s="2"/>
      <c r="BX1107" s="2"/>
      <c r="BY1107" s="2"/>
      <c r="BZ1107" s="2"/>
      <c r="CA1107" s="2"/>
      <c r="CB1107" s="2"/>
      <c r="CC1107" s="2"/>
      <c r="CD1107" s="2"/>
      <c r="CE1107" s="2"/>
      <c r="CF1107" s="2"/>
      <c r="CG1107" s="2"/>
      <c r="CH1107" s="2"/>
      <c r="CI1107" s="2"/>
      <c r="CJ1107" s="2"/>
      <c r="CK1107" s="2"/>
      <c r="CL1107" s="2"/>
      <c r="CM1107" s="2"/>
      <c r="CN1107" s="2"/>
      <c r="CO1107" s="2"/>
      <c r="CP1107" s="2"/>
      <c r="CQ1107" s="2"/>
      <c r="CR1107" s="2"/>
      <c r="CS1107" s="2"/>
      <c r="CT1107" s="2"/>
      <c r="CU1107" s="2"/>
      <c r="CV1107" s="2"/>
      <c r="CW1107" s="2"/>
      <c r="CX1107" s="2"/>
      <c r="CY1107" s="2"/>
      <c r="CZ1107" s="2"/>
      <c r="DA1107" s="2"/>
      <c r="DB1107" s="2"/>
      <c r="DC1107" s="2"/>
      <c r="DD1107" s="2"/>
      <c r="DE1107" s="2"/>
      <c r="DF1107" s="2"/>
      <c r="DG1107" s="2"/>
      <c r="DH1107" s="2"/>
      <c r="DI1107" s="2"/>
      <c r="DJ1107" s="2"/>
      <c r="DK1107" s="2"/>
      <c r="DL1107" s="2"/>
      <c r="DM1107" s="2"/>
      <c r="DN1107" s="2"/>
      <c r="DO1107" s="2"/>
      <c r="DP1107" s="2"/>
      <c r="DQ1107" s="2"/>
      <c r="DR1107" s="2"/>
      <c r="DS1107" s="2"/>
      <c r="DT1107" s="2"/>
      <c r="DU1107" s="2"/>
      <c r="DV1107" s="2"/>
      <c r="DW1107" s="2"/>
      <c r="DX1107" s="2"/>
      <c r="DY1107" s="2"/>
      <c r="DZ1107" s="2"/>
      <c r="EA1107" s="2"/>
      <c r="EB1107" s="2"/>
      <c r="EC1107" s="2"/>
      <c r="ED1107" s="2"/>
      <c r="EE1107" s="2"/>
      <c r="EF1107" s="2"/>
      <c r="EG1107" s="2"/>
      <c r="EH1107" s="2"/>
      <c r="EI1107" s="2"/>
      <c r="EJ1107" s="2"/>
      <c r="EK1107" s="2"/>
      <c r="EL1107" s="2"/>
      <c r="EM1107" s="2"/>
      <c r="EN1107" s="2"/>
      <c r="EO1107" s="2"/>
      <c r="EP1107" s="2"/>
      <c r="EQ1107" s="2"/>
      <c r="ER1107" s="2"/>
      <c r="ES1107" s="2"/>
      <c r="ET1107" s="2"/>
      <c r="EU1107" s="2"/>
      <c r="EV1107" s="2"/>
      <c r="EW1107" s="2"/>
      <c r="EX1107" s="2"/>
      <c r="EY1107" s="2"/>
      <c r="EZ1107" s="2"/>
      <c r="FA1107" s="2"/>
      <c r="FB1107" s="2"/>
      <c r="FC1107" s="2"/>
      <c r="FD1107" s="2"/>
      <c r="FE1107" s="2"/>
      <c r="FF1107" s="2"/>
      <c r="FG1107" s="2"/>
      <c r="FH1107" s="2"/>
      <c r="FI1107" s="2"/>
      <c r="FJ1107" s="2"/>
      <c r="FK1107" s="2"/>
      <c r="FL1107" s="2"/>
      <c r="FM1107" s="2"/>
      <c r="FN1107" s="2"/>
      <c r="FO1107" s="2"/>
      <c r="FP1107" s="2"/>
      <c r="FQ1107" s="2"/>
      <c r="FR1107" s="2"/>
      <c r="FS1107" s="2"/>
      <c r="FT1107" s="2"/>
      <c r="FU1107" s="2"/>
      <c r="FV1107" s="2"/>
      <c r="FW1107" s="2"/>
      <c r="FX1107" s="2"/>
      <c r="FY1107" s="2"/>
      <c r="FZ1107" s="2"/>
      <c r="GA1107" s="2"/>
      <c r="GB1107" s="2"/>
      <c r="GC1107" s="2"/>
      <c r="GD1107" s="2"/>
      <c r="GE1107" s="2"/>
      <c r="GF1107" s="2"/>
      <c r="GG1107" s="2"/>
      <c r="GH1107" s="2"/>
      <c r="GI1107" s="2"/>
      <c r="GJ1107" s="2"/>
      <c r="GK1107" s="2"/>
      <c r="GL1107" s="2"/>
      <c r="GM1107" s="2"/>
      <c r="GN1107" s="2"/>
      <c r="GO1107" s="2"/>
      <c r="GP1107" s="2"/>
    </row>
    <row r="1108" spans="6:198" s="1" customFormat="1" ht="12.75" customHeight="1">
      <c r="F1108" s="81"/>
      <c r="G1108" s="347"/>
      <c r="H1108" s="347"/>
      <c r="I1108" s="500"/>
      <c r="J1108" s="500"/>
      <c r="K1108" s="504" t="s">
        <v>278</v>
      </c>
      <c r="L1108" s="505"/>
      <c r="M1108" s="505"/>
      <c r="N1108" s="505"/>
      <c r="O1108" s="505"/>
      <c r="P1108" s="505"/>
      <c r="Q1108" s="505"/>
      <c r="R1108" s="505"/>
      <c r="S1108" s="856">
        <f>[1]Stratifications!$G20</f>
        <v>373464166.44000006</v>
      </c>
      <c r="T1108" s="856"/>
      <c r="U1108" s="856"/>
      <c r="V1108" s="856"/>
      <c r="W1108" s="856"/>
      <c r="X1108" s="506"/>
      <c r="Y1108" s="506"/>
      <c r="Z1108" s="506"/>
      <c r="AA1108" s="857">
        <f>[1]Stratifications!$J20</f>
        <v>1</v>
      </c>
      <c r="AB1108" s="857"/>
      <c r="AC1108" s="857"/>
      <c r="AD1108" s="857"/>
      <c r="AE1108" s="857"/>
      <c r="AF1108" s="857"/>
      <c r="AG1108" s="857"/>
      <c r="AH1108" s="506"/>
      <c r="AI1108" s="858">
        <f>[1]Stratifications!$M20</f>
        <v>2607</v>
      </c>
      <c r="AJ1108" s="859"/>
      <c r="AK1108" s="859"/>
      <c r="AL1108" s="859"/>
      <c r="AM1108" s="859"/>
      <c r="AN1108" s="859"/>
      <c r="AO1108" s="859"/>
      <c r="AP1108" s="506"/>
      <c r="AQ1108" s="506"/>
      <c r="AR1108" s="860">
        <f>[1]Stratifications!$P20</f>
        <v>0.99999999999999978</v>
      </c>
      <c r="AS1108" s="860"/>
      <c r="AT1108" s="860"/>
      <c r="AU1108" s="860"/>
      <c r="AV1108" s="860"/>
      <c r="AW1108" s="860"/>
      <c r="AX1108" s="860"/>
      <c r="AY1108" s="861"/>
      <c r="AZ1108" s="500"/>
      <c r="BA1108" s="500"/>
      <c r="BB1108" s="500"/>
      <c r="BC1108" s="500"/>
      <c r="BD1108" s="491"/>
      <c r="BE1108" s="491"/>
      <c r="BF1108" s="491"/>
      <c r="BG1108" s="491"/>
      <c r="BH1108" s="491"/>
      <c r="BI1108" s="347"/>
      <c r="BJ1108" s="347"/>
      <c r="BK1108" s="347"/>
      <c r="BR1108" s="2"/>
      <c r="BS1108" s="2"/>
      <c r="BT1108" s="2"/>
      <c r="BU1108" s="2"/>
      <c r="BV1108" s="2"/>
      <c r="BW1108" s="2"/>
      <c r="BX1108" s="2"/>
      <c r="BY1108" s="2"/>
      <c r="BZ1108" s="2"/>
      <c r="CA1108" s="2"/>
      <c r="CB1108" s="2"/>
      <c r="CC1108" s="2"/>
      <c r="CD1108" s="2"/>
      <c r="CE1108" s="2"/>
      <c r="CF1108" s="2"/>
      <c r="CG1108" s="2"/>
      <c r="CH1108" s="2"/>
      <c r="CI1108" s="2"/>
      <c r="CJ1108" s="2"/>
      <c r="CK1108" s="2"/>
      <c r="CL1108" s="2"/>
      <c r="CM1108" s="2"/>
      <c r="CN1108" s="2"/>
      <c r="CO1108" s="2"/>
      <c r="CP1108" s="2"/>
      <c r="CQ1108" s="2"/>
      <c r="CR1108" s="2"/>
      <c r="CS1108" s="2"/>
      <c r="CT1108" s="2"/>
      <c r="CU1108" s="2"/>
      <c r="CV1108" s="2"/>
      <c r="CW1108" s="2"/>
      <c r="CX1108" s="2"/>
      <c r="CY1108" s="2"/>
      <c r="CZ1108" s="2"/>
      <c r="DA1108" s="2"/>
      <c r="DB1108" s="2"/>
      <c r="DC1108" s="2"/>
      <c r="DD1108" s="2"/>
      <c r="DE1108" s="2"/>
      <c r="DF1108" s="2"/>
      <c r="DG1108" s="2"/>
      <c r="DH1108" s="2"/>
      <c r="DI1108" s="2"/>
      <c r="DJ1108" s="2"/>
      <c r="DK1108" s="2"/>
      <c r="DL1108" s="2"/>
      <c r="DM1108" s="2"/>
      <c r="DN1108" s="2"/>
      <c r="DO1108" s="2"/>
      <c r="DP1108" s="2"/>
      <c r="DQ1108" s="2"/>
      <c r="DR1108" s="2"/>
      <c r="DS1108" s="2"/>
      <c r="DT1108" s="2"/>
      <c r="DU1108" s="2"/>
      <c r="DV1108" s="2"/>
      <c r="DW1108" s="2"/>
      <c r="DX1108" s="2"/>
      <c r="DY1108" s="2"/>
      <c r="DZ1108" s="2"/>
      <c r="EA1108" s="2"/>
      <c r="EB1108" s="2"/>
      <c r="EC1108" s="2"/>
      <c r="ED1108" s="2"/>
      <c r="EE1108" s="2"/>
      <c r="EF1108" s="2"/>
      <c r="EG1108" s="2"/>
      <c r="EH1108" s="2"/>
      <c r="EI1108" s="2"/>
      <c r="EJ1108" s="2"/>
      <c r="EK1108" s="2"/>
      <c r="EL1108" s="2"/>
      <c r="EM1108" s="2"/>
      <c r="EN1108" s="2"/>
      <c r="EO1108" s="2"/>
      <c r="EP1108" s="2"/>
      <c r="EQ1108" s="2"/>
      <c r="ER1108" s="2"/>
      <c r="ES1108" s="2"/>
      <c r="ET1108" s="2"/>
      <c r="EU1108" s="2"/>
      <c r="EV1108" s="2"/>
      <c r="EW1108" s="2"/>
      <c r="EX1108" s="2"/>
      <c r="EY1108" s="2"/>
      <c r="EZ1108" s="2"/>
      <c r="FA1108" s="2"/>
      <c r="FB1108" s="2"/>
      <c r="FC1108" s="2"/>
      <c r="FD1108" s="2"/>
      <c r="FE1108" s="2"/>
      <c r="FF1108" s="2"/>
      <c r="FG1108" s="2"/>
      <c r="FH1108" s="2"/>
      <c r="FI1108" s="2"/>
      <c r="FJ1108" s="2"/>
      <c r="FK1108" s="2"/>
      <c r="FL1108" s="2"/>
      <c r="FM1108" s="2"/>
      <c r="FN1108" s="2"/>
      <c r="FO1108" s="2"/>
      <c r="FP1108" s="2"/>
      <c r="FQ1108" s="2"/>
      <c r="FR1108" s="2"/>
      <c r="FS1108" s="2"/>
      <c r="FT1108" s="2"/>
      <c r="FU1108" s="2"/>
      <c r="FV1108" s="2"/>
      <c r="FW1108" s="2"/>
      <c r="FX1108" s="2"/>
      <c r="FY1108" s="2"/>
      <c r="FZ1108" s="2"/>
      <c r="GA1108" s="2"/>
      <c r="GB1108" s="2"/>
      <c r="GC1108" s="2"/>
      <c r="GD1108" s="2"/>
      <c r="GE1108" s="2"/>
      <c r="GF1108" s="2"/>
      <c r="GG1108" s="2"/>
      <c r="GH1108" s="2"/>
      <c r="GI1108" s="2"/>
      <c r="GJ1108" s="2"/>
      <c r="GK1108" s="2"/>
      <c r="GL1108" s="2"/>
      <c r="GM1108" s="2"/>
      <c r="GN1108" s="2"/>
      <c r="GO1108" s="2"/>
      <c r="GP1108" s="2"/>
    </row>
    <row r="1109" spans="6:198" s="1" customFormat="1" ht="12.75" customHeight="1" thickBot="1">
      <c r="F1109" s="81"/>
      <c r="G1109" s="347"/>
      <c r="H1109" s="347"/>
      <c r="I1109" s="500"/>
      <c r="J1109" s="500"/>
      <c r="K1109" s="500"/>
      <c r="L1109" s="500"/>
      <c r="M1109" s="500"/>
      <c r="N1109" s="500"/>
      <c r="O1109" s="500"/>
      <c r="P1109" s="500"/>
      <c r="Q1109" s="500"/>
      <c r="R1109" s="500"/>
      <c r="S1109" s="500"/>
      <c r="T1109" s="500"/>
      <c r="U1109" s="500"/>
      <c r="V1109" s="500"/>
      <c r="W1109" s="500"/>
      <c r="X1109" s="500"/>
      <c r="Y1109" s="500"/>
      <c r="Z1109" s="500"/>
      <c r="AA1109" s="500"/>
      <c r="AB1109" s="500"/>
      <c r="AC1109" s="500"/>
      <c r="AD1109" s="500"/>
      <c r="AE1109" s="500"/>
      <c r="AF1109" s="500"/>
      <c r="AG1109" s="500"/>
      <c r="AH1109" s="500"/>
      <c r="AI1109" s="500"/>
      <c r="AJ1109" s="500"/>
      <c r="AK1109" s="500"/>
      <c r="AL1109" s="500"/>
      <c r="AM1109" s="500"/>
      <c r="AN1109" s="500"/>
      <c r="AO1109" s="500"/>
      <c r="AP1109" s="500"/>
      <c r="AQ1109" s="500"/>
      <c r="AR1109" s="500"/>
      <c r="AS1109" s="500"/>
      <c r="AT1109" s="500"/>
      <c r="AU1109" s="500"/>
      <c r="AV1109" s="500"/>
      <c r="AW1109" s="500"/>
      <c r="AX1109" s="500"/>
      <c r="AY1109" s="500"/>
      <c r="AZ1109" s="500"/>
      <c r="BA1109" s="500"/>
      <c r="BB1109" s="500"/>
      <c r="BC1109" s="500"/>
      <c r="BD1109" s="491"/>
      <c r="BE1109" s="491"/>
      <c r="BF1109" s="491"/>
      <c r="BG1109" s="491"/>
      <c r="BH1109" s="491"/>
      <c r="BI1109" s="347"/>
      <c r="BJ1109" s="347"/>
      <c r="BK1109" s="347"/>
      <c r="BR1109" s="2"/>
      <c r="BS1109" s="2"/>
      <c r="BT1109" s="2"/>
      <c r="BU1109" s="2"/>
      <c r="BV1109" s="2"/>
      <c r="BW1109" s="2"/>
      <c r="BX1109" s="2"/>
      <c r="BY1109" s="2"/>
      <c r="BZ1109" s="2"/>
      <c r="CA1109" s="2"/>
      <c r="CB1109" s="2"/>
      <c r="CC1109" s="2"/>
      <c r="CD1109" s="2"/>
      <c r="CE1109" s="2"/>
      <c r="CF1109" s="2"/>
      <c r="CG1109" s="2"/>
      <c r="CH1109" s="2"/>
      <c r="CI1109" s="2"/>
      <c r="CJ1109" s="2"/>
      <c r="CK1109" s="2"/>
      <c r="CL1109" s="2"/>
      <c r="CM1109" s="2"/>
      <c r="CN1109" s="2"/>
      <c r="CO1109" s="2"/>
      <c r="CP1109" s="2"/>
      <c r="CQ1109" s="2"/>
      <c r="CR1109" s="2"/>
      <c r="CS1109" s="2"/>
      <c r="CT1109" s="2"/>
      <c r="CU1109" s="2"/>
      <c r="CV1109" s="2"/>
      <c r="CW1109" s="2"/>
      <c r="CX1109" s="2"/>
      <c r="CY1109" s="2"/>
      <c r="CZ1109" s="2"/>
      <c r="DA1109" s="2"/>
      <c r="DB1109" s="2"/>
      <c r="DC1109" s="2"/>
      <c r="DD1109" s="2"/>
      <c r="DE1109" s="2"/>
      <c r="DF1109" s="2"/>
      <c r="DG1109" s="2"/>
      <c r="DH1109" s="2"/>
      <c r="DI1109" s="2"/>
      <c r="DJ1109" s="2"/>
      <c r="DK1109" s="2"/>
      <c r="DL1109" s="2"/>
      <c r="DM1109" s="2"/>
      <c r="DN1109" s="2"/>
      <c r="DO1109" s="2"/>
      <c r="DP1109" s="2"/>
      <c r="DQ1109" s="2"/>
      <c r="DR1109" s="2"/>
      <c r="DS1109" s="2"/>
      <c r="DT1109" s="2"/>
      <c r="DU1109" s="2"/>
      <c r="DV1109" s="2"/>
      <c r="DW1109" s="2"/>
      <c r="DX1109" s="2"/>
      <c r="DY1109" s="2"/>
      <c r="DZ1109" s="2"/>
      <c r="EA1109" s="2"/>
      <c r="EB1109" s="2"/>
      <c r="EC1109" s="2"/>
      <c r="ED1109" s="2"/>
      <c r="EE1109" s="2"/>
      <c r="EF1109" s="2"/>
      <c r="EG1109" s="2"/>
      <c r="EH1109" s="2"/>
      <c r="EI1109" s="2"/>
      <c r="EJ1109" s="2"/>
      <c r="EK1109" s="2"/>
      <c r="EL1109" s="2"/>
      <c r="EM1109" s="2"/>
      <c r="EN1109" s="2"/>
      <c r="EO1109" s="2"/>
      <c r="EP1109" s="2"/>
      <c r="EQ1109" s="2"/>
      <c r="ER1109" s="2"/>
      <c r="ES1109" s="2"/>
      <c r="ET1109" s="2"/>
      <c r="EU1109" s="2"/>
      <c r="EV1109" s="2"/>
      <c r="EW1109" s="2"/>
      <c r="EX1109" s="2"/>
      <c r="EY1109" s="2"/>
      <c r="EZ1109" s="2"/>
      <c r="FA1109" s="2"/>
      <c r="FB1109" s="2"/>
      <c r="FC1109" s="2"/>
      <c r="FD1109" s="2"/>
      <c r="FE1109" s="2"/>
      <c r="FF1109" s="2"/>
      <c r="FG1109" s="2"/>
      <c r="FH1109" s="2"/>
      <c r="FI1109" s="2"/>
      <c r="FJ1109" s="2"/>
      <c r="FK1109" s="2"/>
      <c r="FL1109" s="2"/>
      <c r="FM1109" s="2"/>
      <c r="FN1109" s="2"/>
      <c r="FO1109" s="2"/>
      <c r="FP1109" s="2"/>
      <c r="FQ1109" s="2"/>
      <c r="FR1109" s="2"/>
      <c r="FS1109" s="2"/>
      <c r="FT1109" s="2"/>
      <c r="FU1109" s="2"/>
      <c r="FV1109" s="2"/>
      <c r="FW1109" s="2"/>
      <c r="FX1109" s="2"/>
      <c r="FY1109" s="2"/>
      <c r="FZ1109" s="2"/>
      <c r="GA1109" s="2"/>
      <c r="GB1109" s="2"/>
      <c r="GC1109" s="2"/>
      <c r="GD1109" s="2"/>
      <c r="GE1109" s="2"/>
      <c r="GF1109" s="2"/>
      <c r="GG1109" s="2"/>
      <c r="GH1109" s="2"/>
      <c r="GI1109" s="2"/>
      <c r="GJ1109" s="2"/>
      <c r="GK1109" s="2"/>
      <c r="GL1109" s="2"/>
      <c r="GM1109" s="2"/>
      <c r="GN1109" s="2"/>
      <c r="GO1109" s="2"/>
      <c r="GP1109" s="2"/>
    </row>
    <row r="1110" spans="6:198" s="1" customFormat="1" ht="12.75" customHeight="1" thickBot="1">
      <c r="F1110" s="81"/>
      <c r="G1110" s="347"/>
      <c r="H1110" s="347"/>
      <c r="I1110" s="500"/>
      <c r="J1110" s="500"/>
      <c r="K1110" s="482" t="s">
        <v>489</v>
      </c>
      <c r="L1110" s="482"/>
      <c r="M1110" s="482"/>
      <c r="N1110" s="482"/>
      <c r="O1110" s="482"/>
      <c r="P1110" s="482"/>
      <c r="Q1110" s="483"/>
      <c r="R1110" s="483"/>
      <c r="S1110" s="483"/>
      <c r="T1110" s="484"/>
      <c r="U1110" s="483" t="s">
        <v>56</v>
      </c>
      <c r="V1110" s="483"/>
      <c r="W1110" s="483"/>
      <c r="X1110" s="483"/>
      <c r="Y1110" s="483"/>
      <c r="Z1110" s="485"/>
      <c r="AA1110" s="486"/>
      <c r="AB1110" s="486"/>
      <c r="AC1110" s="486"/>
      <c r="AD1110" s="486" t="s">
        <v>472</v>
      </c>
      <c r="AE1110" s="486"/>
      <c r="AF1110" s="486"/>
      <c r="AG1110" s="486"/>
      <c r="AH1110" s="487"/>
      <c r="AI1110" s="486"/>
      <c r="AJ1110" s="845" t="s">
        <v>473</v>
      </c>
      <c r="AK1110" s="845"/>
      <c r="AL1110" s="845"/>
      <c r="AM1110" s="845"/>
      <c r="AN1110" s="845"/>
      <c r="AO1110" s="845"/>
      <c r="AP1110" s="487"/>
      <c r="AQ1110" s="487"/>
      <c r="AR1110" s="486"/>
      <c r="AS1110" s="486"/>
      <c r="AT1110" s="486"/>
      <c r="AU1110" s="486" t="s">
        <v>474</v>
      </c>
      <c r="AV1110" s="486"/>
      <c r="AW1110" s="486"/>
      <c r="AX1110" s="507"/>
      <c r="AY1110" s="507"/>
      <c r="AZ1110" s="500"/>
      <c r="BA1110" s="500"/>
      <c r="BB1110" s="500"/>
      <c r="BC1110" s="500"/>
      <c r="BD1110" s="491"/>
      <c r="BE1110" s="491"/>
      <c r="BF1110" s="491"/>
      <c r="BG1110" s="491"/>
      <c r="BH1110" s="491"/>
      <c r="BI1110" s="347"/>
      <c r="BJ1110" s="347"/>
      <c r="BK1110" s="347"/>
      <c r="BR1110" s="2"/>
      <c r="BS1110" s="2"/>
      <c r="BT1110" s="2"/>
      <c r="BU1110" s="2"/>
      <c r="BV1110" s="2"/>
      <c r="BW1110" s="2"/>
      <c r="BX1110" s="2"/>
      <c r="BY1110" s="2"/>
      <c r="BZ1110" s="2"/>
      <c r="CA1110" s="2"/>
      <c r="CB1110" s="2"/>
      <c r="CC1110" s="2"/>
      <c r="CD1110" s="2"/>
      <c r="CE1110" s="2"/>
      <c r="CF1110" s="2"/>
      <c r="CG1110" s="2"/>
      <c r="CH1110" s="2"/>
      <c r="CI1110" s="2"/>
      <c r="CJ1110" s="2"/>
      <c r="CK1110" s="2"/>
      <c r="CL1110" s="2"/>
      <c r="CM1110" s="2"/>
      <c r="CN1110" s="2"/>
      <c r="CO1110" s="2"/>
      <c r="CP1110" s="2"/>
      <c r="CQ1110" s="2"/>
      <c r="CR1110" s="2"/>
      <c r="CS1110" s="2"/>
      <c r="CT1110" s="2"/>
      <c r="CU1110" s="2"/>
      <c r="CV1110" s="2"/>
      <c r="CW1110" s="2"/>
      <c r="CX1110" s="2"/>
      <c r="CY1110" s="2"/>
      <c r="CZ1110" s="2"/>
      <c r="DA1110" s="2"/>
      <c r="DB1110" s="2"/>
      <c r="DC1110" s="2"/>
      <c r="DD1110" s="2"/>
      <c r="DE1110" s="2"/>
      <c r="DF1110" s="2"/>
      <c r="DG1110" s="2"/>
      <c r="DH1110" s="2"/>
      <c r="DI1110" s="2"/>
      <c r="DJ1110" s="2"/>
      <c r="DK1110" s="2"/>
      <c r="DL1110" s="2"/>
      <c r="DM1110" s="2"/>
      <c r="DN1110" s="2"/>
      <c r="DO1110" s="2"/>
      <c r="DP1110" s="2"/>
      <c r="DQ1110" s="2"/>
      <c r="DR1110" s="2"/>
      <c r="DS1110" s="2"/>
      <c r="DT1110" s="2"/>
      <c r="DU1110" s="2"/>
      <c r="DV1110" s="2"/>
      <c r="DW1110" s="2"/>
      <c r="DX1110" s="2"/>
      <c r="DY1110" s="2"/>
      <c r="DZ1110" s="2"/>
      <c r="EA1110" s="2"/>
      <c r="EB1110" s="2"/>
      <c r="EC1110" s="2"/>
      <c r="ED1110" s="2"/>
      <c r="EE1110" s="2"/>
      <c r="EF1110" s="2"/>
      <c r="EG1110" s="2"/>
      <c r="EH1110" s="2"/>
      <c r="EI1110" s="2"/>
      <c r="EJ1110" s="2"/>
      <c r="EK1110" s="2"/>
      <c r="EL1110" s="2"/>
      <c r="EM1110" s="2"/>
      <c r="EN1110" s="2"/>
      <c r="EO1110" s="2"/>
      <c r="EP1110" s="2"/>
      <c r="EQ1110" s="2"/>
      <c r="ER1110" s="2"/>
      <c r="ES1110" s="2"/>
      <c r="ET1110" s="2"/>
      <c r="EU1110" s="2"/>
      <c r="EV1110" s="2"/>
      <c r="EW1110" s="2"/>
      <c r="EX1110" s="2"/>
      <c r="EY1110" s="2"/>
      <c r="EZ1110" s="2"/>
      <c r="FA1110" s="2"/>
      <c r="FB1110" s="2"/>
      <c r="FC1110" s="2"/>
      <c r="FD1110" s="2"/>
      <c r="FE1110" s="2"/>
      <c r="FF1110" s="2"/>
      <c r="FG1110" s="2"/>
      <c r="FH1110" s="2"/>
      <c r="FI1110" s="2"/>
      <c r="FJ1110" s="2"/>
      <c r="FK1110" s="2"/>
      <c r="FL1110" s="2"/>
      <c r="FM1110" s="2"/>
      <c r="FN1110" s="2"/>
      <c r="FO1110" s="2"/>
      <c r="FP1110" s="2"/>
      <c r="FQ1110" s="2"/>
      <c r="FR1110" s="2"/>
      <c r="FS1110" s="2"/>
      <c r="FT1110" s="2"/>
      <c r="FU1110" s="2"/>
      <c r="FV1110" s="2"/>
      <c r="FW1110" s="2"/>
      <c r="FX1110" s="2"/>
      <c r="FY1110" s="2"/>
      <c r="FZ1110" s="2"/>
      <c r="GA1110" s="2"/>
      <c r="GB1110" s="2"/>
      <c r="GC1110" s="2"/>
      <c r="GD1110" s="2"/>
      <c r="GE1110" s="2"/>
      <c r="GF1110" s="2"/>
      <c r="GG1110" s="2"/>
      <c r="GH1110" s="2"/>
      <c r="GI1110" s="2"/>
      <c r="GJ1110" s="2"/>
      <c r="GK1110" s="2"/>
      <c r="GL1110" s="2"/>
      <c r="GM1110" s="2"/>
      <c r="GN1110" s="2"/>
      <c r="GO1110" s="2"/>
      <c r="GP1110" s="2"/>
    </row>
    <row r="1111" spans="6:198" s="1" customFormat="1" ht="12.75" customHeight="1">
      <c r="F1111" s="81"/>
      <c r="G1111" s="347"/>
      <c r="H1111" s="347"/>
      <c r="I1111" s="500"/>
      <c r="J1111" s="500"/>
      <c r="K1111" s="488" t="s">
        <v>475</v>
      </c>
      <c r="L1111" s="489"/>
      <c r="M1111" s="490"/>
      <c r="N1111" s="490"/>
      <c r="O1111" s="490"/>
      <c r="P1111" s="490"/>
      <c r="Q1111" s="490"/>
      <c r="R1111" s="491"/>
      <c r="S1111" s="846">
        <f>[1]Stratifications!$G23</f>
        <v>46886579.490000062</v>
      </c>
      <c r="T1111" s="846"/>
      <c r="U1111" s="846"/>
      <c r="V1111" s="846"/>
      <c r="W1111" s="846"/>
      <c r="X1111" s="492"/>
      <c r="Y1111" s="492"/>
      <c r="Z1111" s="493"/>
      <c r="AA1111" s="847">
        <f>[1]Stratifications!$J23</f>
        <v>0.12554505546526848</v>
      </c>
      <c r="AB1111" s="847"/>
      <c r="AC1111" s="847"/>
      <c r="AD1111" s="847"/>
      <c r="AE1111" s="847"/>
      <c r="AF1111" s="847"/>
      <c r="AG1111" s="847"/>
      <c r="AH1111" s="493"/>
      <c r="AI1111" s="848">
        <f>[1]Stratifications!$M23</f>
        <v>807</v>
      </c>
      <c r="AJ1111" s="849"/>
      <c r="AK1111" s="849"/>
      <c r="AL1111" s="849"/>
      <c r="AM1111" s="849"/>
      <c r="AN1111" s="849"/>
      <c r="AO1111" s="849"/>
      <c r="AP1111" s="493"/>
      <c r="AQ1111" s="493"/>
      <c r="AR1111" s="809">
        <f>[1]Stratifications!$P23</f>
        <v>0.30955120828538552</v>
      </c>
      <c r="AS1111" s="809"/>
      <c r="AT1111" s="809"/>
      <c r="AU1111" s="809"/>
      <c r="AV1111" s="809"/>
      <c r="AW1111" s="809"/>
      <c r="AX1111" s="809"/>
      <c r="AY1111" s="850"/>
      <c r="AZ1111" s="500"/>
      <c r="BA1111" s="500"/>
      <c r="BB1111" s="500"/>
      <c r="BC1111" s="500"/>
      <c r="BD1111" s="491"/>
      <c r="BE1111" s="491"/>
      <c r="BF1111" s="491"/>
      <c r="BG1111" s="491"/>
      <c r="BH1111" s="491"/>
      <c r="BI1111" s="347"/>
      <c r="BJ1111" s="347"/>
      <c r="BK1111" s="347"/>
      <c r="BR1111" s="2"/>
      <c r="BS1111" s="2"/>
      <c r="BT1111" s="2"/>
      <c r="BU1111" s="2"/>
      <c r="BV1111" s="2"/>
      <c r="BW1111" s="2"/>
      <c r="BX1111" s="2"/>
      <c r="BY1111" s="2"/>
      <c r="BZ1111" s="2"/>
      <c r="CA1111" s="2"/>
      <c r="CB1111" s="2"/>
      <c r="CC1111" s="2"/>
      <c r="CD1111" s="2"/>
      <c r="CE1111" s="2"/>
      <c r="CF1111" s="2"/>
      <c r="CG1111" s="2"/>
      <c r="CH1111" s="2"/>
      <c r="CI1111" s="2"/>
      <c r="CJ1111" s="2"/>
      <c r="CK1111" s="2"/>
      <c r="CL1111" s="2"/>
      <c r="CM1111" s="2"/>
      <c r="CN1111" s="2"/>
      <c r="CO1111" s="2"/>
      <c r="CP1111" s="2"/>
      <c r="CQ1111" s="2"/>
      <c r="CR1111" s="2"/>
      <c r="CS1111" s="2"/>
      <c r="CT1111" s="2"/>
      <c r="CU1111" s="2"/>
      <c r="CV1111" s="2"/>
      <c r="CW1111" s="2"/>
      <c r="CX1111" s="2"/>
      <c r="CY1111" s="2"/>
      <c r="CZ1111" s="2"/>
      <c r="DA1111" s="2"/>
      <c r="DB1111" s="2"/>
      <c r="DC1111" s="2"/>
      <c r="DD1111" s="2"/>
      <c r="DE1111" s="2"/>
      <c r="DF1111" s="2"/>
      <c r="DG1111" s="2"/>
      <c r="DH1111" s="2"/>
      <c r="DI1111" s="2"/>
      <c r="DJ1111" s="2"/>
      <c r="DK1111" s="2"/>
      <c r="DL1111" s="2"/>
      <c r="DM1111" s="2"/>
      <c r="DN1111" s="2"/>
      <c r="DO1111" s="2"/>
      <c r="DP1111" s="2"/>
      <c r="DQ1111" s="2"/>
      <c r="DR1111" s="2"/>
      <c r="DS1111" s="2"/>
      <c r="DT1111" s="2"/>
      <c r="DU1111" s="2"/>
      <c r="DV1111" s="2"/>
      <c r="DW1111" s="2"/>
      <c r="DX1111" s="2"/>
      <c r="DY1111" s="2"/>
      <c r="DZ1111" s="2"/>
      <c r="EA1111" s="2"/>
      <c r="EB1111" s="2"/>
      <c r="EC1111" s="2"/>
      <c r="ED1111" s="2"/>
      <c r="EE1111" s="2"/>
      <c r="EF1111" s="2"/>
      <c r="EG1111" s="2"/>
      <c r="EH1111" s="2"/>
      <c r="EI1111" s="2"/>
      <c r="EJ1111" s="2"/>
      <c r="EK1111" s="2"/>
      <c r="EL1111" s="2"/>
      <c r="EM1111" s="2"/>
      <c r="EN1111" s="2"/>
      <c r="EO1111" s="2"/>
      <c r="EP1111" s="2"/>
      <c r="EQ1111" s="2"/>
      <c r="ER1111" s="2"/>
      <c r="ES1111" s="2"/>
      <c r="ET1111" s="2"/>
      <c r="EU1111" s="2"/>
      <c r="EV1111" s="2"/>
      <c r="EW1111" s="2"/>
      <c r="EX1111" s="2"/>
      <c r="EY1111" s="2"/>
      <c r="EZ1111" s="2"/>
      <c r="FA1111" s="2"/>
      <c r="FB1111" s="2"/>
      <c r="FC1111" s="2"/>
      <c r="FD1111" s="2"/>
      <c r="FE1111" s="2"/>
      <c r="FF1111" s="2"/>
      <c r="FG1111" s="2"/>
      <c r="FH1111" s="2"/>
      <c r="FI1111" s="2"/>
      <c r="FJ1111" s="2"/>
      <c r="FK1111" s="2"/>
      <c r="FL1111" s="2"/>
      <c r="FM1111" s="2"/>
      <c r="FN1111" s="2"/>
      <c r="FO1111" s="2"/>
      <c r="FP1111" s="2"/>
      <c r="FQ1111" s="2"/>
      <c r="FR1111" s="2"/>
      <c r="FS1111" s="2"/>
      <c r="FT1111" s="2"/>
      <c r="FU1111" s="2"/>
      <c r="FV1111" s="2"/>
      <c r="FW1111" s="2"/>
      <c r="FX1111" s="2"/>
      <c r="FY1111" s="2"/>
      <c r="FZ1111" s="2"/>
      <c r="GA1111" s="2"/>
      <c r="GB1111" s="2"/>
      <c r="GC1111" s="2"/>
      <c r="GD1111" s="2"/>
      <c r="GE1111" s="2"/>
      <c r="GF1111" s="2"/>
      <c r="GG1111" s="2"/>
      <c r="GH1111" s="2"/>
      <c r="GI1111" s="2"/>
      <c r="GJ1111" s="2"/>
      <c r="GK1111" s="2"/>
      <c r="GL1111" s="2"/>
      <c r="GM1111" s="2"/>
      <c r="GN1111" s="2"/>
      <c r="GO1111" s="2"/>
      <c r="GP1111" s="2"/>
    </row>
    <row r="1112" spans="6:198" ht="12.75" customHeight="1">
      <c r="I1112" s="500"/>
      <c r="J1112" s="500"/>
      <c r="K1112" s="494" t="s">
        <v>476</v>
      </c>
      <c r="L1112" s="495"/>
      <c r="M1112" s="496"/>
      <c r="N1112" s="496"/>
      <c r="O1112" s="496"/>
      <c r="P1112" s="496"/>
      <c r="Q1112" s="496"/>
      <c r="R1112" s="491"/>
      <c r="S1112" s="851">
        <f>[1]Stratifications!$G24</f>
        <v>37253934.549999997</v>
      </c>
      <c r="T1112" s="851"/>
      <c r="U1112" s="851"/>
      <c r="V1112" s="851"/>
      <c r="W1112" s="851"/>
      <c r="X1112" s="497"/>
      <c r="Y1112" s="497"/>
      <c r="Z1112" s="498"/>
      <c r="AA1112" s="852">
        <f>[1]Stratifications!$J24</f>
        <v>9.9752366887346691E-2</v>
      </c>
      <c r="AB1112" s="852"/>
      <c r="AC1112" s="852"/>
      <c r="AD1112" s="852"/>
      <c r="AE1112" s="852"/>
      <c r="AF1112" s="852"/>
      <c r="AG1112" s="852"/>
      <c r="AH1112" s="498"/>
      <c r="AI1112" s="853">
        <f>[1]Stratifications!$M24</f>
        <v>426</v>
      </c>
      <c r="AJ1112" s="854"/>
      <c r="AK1112" s="854"/>
      <c r="AL1112" s="854"/>
      <c r="AM1112" s="854"/>
      <c r="AN1112" s="854"/>
      <c r="AO1112" s="854"/>
      <c r="AP1112" s="493"/>
      <c r="AQ1112" s="493"/>
      <c r="AR1112" s="809">
        <f>[1]Stratifications!$P24</f>
        <v>0.16340621403912542</v>
      </c>
      <c r="AS1112" s="809"/>
      <c r="AT1112" s="809"/>
      <c r="AU1112" s="809"/>
      <c r="AV1112" s="809"/>
      <c r="AW1112" s="809"/>
      <c r="AX1112" s="809"/>
      <c r="AY1112" s="850"/>
      <c r="AZ1112" s="500"/>
      <c r="BA1112" s="500"/>
      <c r="BB1112" s="500"/>
      <c r="BC1112" s="500"/>
      <c r="BD1112" s="491"/>
      <c r="BE1112" s="491"/>
      <c r="BF1112" s="491"/>
      <c r="BG1112" s="491"/>
      <c r="BH1112" s="491"/>
    </row>
    <row r="1113" spans="6:198" ht="12.75" customHeight="1">
      <c r="I1113" s="500"/>
      <c r="J1113" s="500"/>
      <c r="K1113" s="494" t="s">
        <v>477</v>
      </c>
      <c r="L1113" s="495"/>
      <c r="M1113" s="496"/>
      <c r="N1113" s="496"/>
      <c r="O1113" s="496"/>
      <c r="P1113" s="496"/>
      <c r="Q1113" s="496"/>
      <c r="R1113" s="491"/>
      <c r="S1113" s="851">
        <f>[1]Stratifications!$G25</f>
        <v>35457637.020000003</v>
      </c>
      <c r="T1113" s="851"/>
      <c r="U1113" s="851"/>
      <c r="V1113" s="851"/>
      <c r="W1113" s="851"/>
      <c r="X1113" s="497"/>
      <c r="Y1113" s="497"/>
      <c r="Z1113" s="498"/>
      <c r="AA1113" s="852">
        <f>[1]Stratifications!$J25</f>
        <v>9.4942541229578847E-2</v>
      </c>
      <c r="AB1113" s="852"/>
      <c r="AC1113" s="852"/>
      <c r="AD1113" s="852"/>
      <c r="AE1113" s="852"/>
      <c r="AF1113" s="852"/>
      <c r="AG1113" s="852"/>
      <c r="AH1113" s="498"/>
      <c r="AI1113" s="853">
        <f>[1]Stratifications!$M25</f>
        <v>319</v>
      </c>
      <c r="AJ1113" s="854"/>
      <c r="AK1113" s="854"/>
      <c r="AL1113" s="854"/>
      <c r="AM1113" s="854"/>
      <c r="AN1113" s="854"/>
      <c r="AO1113" s="854"/>
      <c r="AP1113" s="493"/>
      <c r="AQ1113" s="493"/>
      <c r="AR1113" s="809">
        <f>[1]Stratifications!$P25</f>
        <v>0.12236286919831224</v>
      </c>
      <c r="AS1113" s="809"/>
      <c r="AT1113" s="809"/>
      <c r="AU1113" s="809"/>
      <c r="AV1113" s="809"/>
      <c r="AW1113" s="809"/>
      <c r="AX1113" s="809"/>
      <c r="AY1113" s="850"/>
      <c r="AZ1113" s="500"/>
      <c r="BA1113" s="500"/>
      <c r="BB1113" s="500"/>
      <c r="BC1113" s="500"/>
      <c r="BD1113" s="491"/>
      <c r="BE1113" s="491"/>
      <c r="BF1113" s="491"/>
      <c r="BG1113" s="491"/>
      <c r="BH1113" s="491"/>
    </row>
    <row r="1114" spans="6:198" ht="12.75" customHeight="1">
      <c r="I1114" s="500"/>
      <c r="J1114" s="500"/>
      <c r="K1114" s="494" t="s">
        <v>478</v>
      </c>
      <c r="L1114" s="495"/>
      <c r="M1114" s="496"/>
      <c r="N1114" s="496"/>
      <c r="O1114" s="496"/>
      <c r="P1114" s="496"/>
      <c r="Q1114" s="496"/>
      <c r="R1114" s="491"/>
      <c r="S1114" s="851">
        <f>[1]Stratifications!$G26</f>
        <v>29712168.270000018</v>
      </c>
      <c r="T1114" s="851"/>
      <c r="U1114" s="851"/>
      <c r="V1114" s="851"/>
      <c r="W1114" s="851"/>
      <c r="X1114" s="497"/>
      <c r="Y1114" s="497"/>
      <c r="Z1114" s="498"/>
      <c r="AA1114" s="852">
        <f>[1]Stratifications!$J26</f>
        <v>7.9558284140691479E-2</v>
      </c>
      <c r="AB1114" s="852"/>
      <c r="AC1114" s="852"/>
      <c r="AD1114" s="852"/>
      <c r="AE1114" s="852"/>
      <c r="AF1114" s="852"/>
      <c r="AG1114" s="852"/>
      <c r="AH1114" s="498"/>
      <c r="AI1114" s="853">
        <f>[1]Stratifications!$M26</f>
        <v>219</v>
      </c>
      <c r="AJ1114" s="854"/>
      <c r="AK1114" s="854"/>
      <c r="AL1114" s="854"/>
      <c r="AM1114" s="854"/>
      <c r="AN1114" s="854"/>
      <c r="AO1114" s="854"/>
      <c r="AP1114" s="493"/>
      <c r="AQ1114" s="493"/>
      <c r="AR1114" s="809">
        <f>[1]Stratifications!$P26</f>
        <v>8.400460299194476E-2</v>
      </c>
      <c r="AS1114" s="809"/>
      <c r="AT1114" s="809"/>
      <c r="AU1114" s="809"/>
      <c r="AV1114" s="809"/>
      <c r="AW1114" s="809"/>
      <c r="AX1114" s="809"/>
      <c r="AY1114" s="850"/>
      <c r="AZ1114" s="500"/>
      <c r="BA1114" s="500"/>
      <c r="BB1114" s="500"/>
      <c r="BC1114" s="500"/>
      <c r="BD1114" s="491"/>
      <c r="BE1114" s="491"/>
      <c r="BF1114" s="491"/>
      <c r="BG1114" s="491"/>
      <c r="BH1114" s="491"/>
    </row>
    <row r="1115" spans="6:198" ht="12.75" customHeight="1">
      <c r="I1115" s="500"/>
      <c r="J1115" s="500"/>
      <c r="K1115" s="494" t="s">
        <v>479</v>
      </c>
      <c r="L1115" s="495"/>
      <c r="M1115" s="496"/>
      <c r="N1115" s="496"/>
      <c r="O1115" s="496"/>
      <c r="P1115" s="496"/>
      <c r="Q1115" s="496"/>
      <c r="R1115" s="491"/>
      <c r="S1115" s="851">
        <f>[1]Stratifications!$G27</f>
        <v>23446098.910000008</v>
      </c>
      <c r="T1115" s="851"/>
      <c r="U1115" s="851"/>
      <c r="V1115" s="851"/>
      <c r="W1115" s="851"/>
      <c r="X1115" s="497"/>
      <c r="Y1115" s="497"/>
      <c r="Z1115" s="498"/>
      <c r="AA1115" s="852">
        <f>[1]Stratifications!$J27</f>
        <v>6.2780049645718303E-2</v>
      </c>
      <c r="AB1115" s="852"/>
      <c r="AC1115" s="852"/>
      <c r="AD1115" s="852"/>
      <c r="AE1115" s="852"/>
      <c r="AF1115" s="852"/>
      <c r="AG1115" s="852"/>
      <c r="AH1115" s="498"/>
      <c r="AI1115" s="853">
        <f>[1]Stratifications!$M27</f>
        <v>145</v>
      </c>
      <c r="AJ1115" s="854"/>
      <c r="AK1115" s="854"/>
      <c r="AL1115" s="854"/>
      <c r="AM1115" s="854"/>
      <c r="AN1115" s="854"/>
      <c r="AO1115" s="854"/>
      <c r="AP1115" s="493"/>
      <c r="AQ1115" s="493"/>
      <c r="AR1115" s="809">
        <f>[1]Stratifications!$P27</f>
        <v>5.5619485999232832E-2</v>
      </c>
      <c r="AS1115" s="809"/>
      <c r="AT1115" s="809"/>
      <c r="AU1115" s="809"/>
      <c r="AV1115" s="809"/>
      <c r="AW1115" s="809"/>
      <c r="AX1115" s="809"/>
      <c r="AY1115" s="850"/>
      <c r="AZ1115" s="500"/>
      <c r="BA1115" s="500"/>
      <c r="BB1115" s="500"/>
      <c r="BC1115" s="500"/>
      <c r="BD1115" s="491"/>
      <c r="BE1115" s="491"/>
      <c r="BF1115" s="491"/>
      <c r="BG1115" s="491"/>
      <c r="BH1115" s="491"/>
    </row>
    <row r="1116" spans="6:198" ht="12.75" customHeight="1">
      <c r="I1116" s="500"/>
      <c r="J1116" s="500"/>
      <c r="K1116" s="494" t="s">
        <v>480</v>
      </c>
      <c r="L1116" s="495"/>
      <c r="M1116" s="496"/>
      <c r="N1116" s="496"/>
      <c r="O1116" s="496"/>
      <c r="P1116" s="496"/>
      <c r="Q1116" s="496"/>
      <c r="R1116" s="491"/>
      <c r="S1116" s="851">
        <f>[1]Stratifications!$G28</f>
        <v>29196580.449999992</v>
      </c>
      <c r="T1116" s="851"/>
      <c r="U1116" s="851"/>
      <c r="V1116" s="851"/>
      <c r="W1116" s="851"/>
      <c r="X1116" s="497"/>
      <c r="Y1116" s="497"/>
      <c r="Z1116" s="498"/>
      <c r="AA1116" s="852">
        <f>[1]Stratifications!$J28</f>
        <v>7.8177729146848826E-2</v>
      </c>
      <c r="AB1116" s="852"/>
      <c r="AC1116" s="852"/>
      <c r="AD1116" s="852"/>
      <c r="AE1116" s="852"/>
      <c r="AF1116" s="852"/>
      <c r="AG1116" s="852"/>
      <c r="AH1116" s="498"/>
      <c r="AI1116" s="853">
        <f>[1]Stratifications!$M28</f>
        <v>157</v>
      </c>
      <c r="AJ1116" s="854"/>
      <c r="AK1116" s="854"/>
      <c r="AL1116" s="854"/>
      <c r="AM1116" s="854"/>
      <c r="AN1116" s="854"/>
      <c r="AO1116" s="854"/>
      <c r="AP1116" s="493"/>
      <c r="AQ1116" s="493"/>
      <c r="AR1116" s="809">
        <f>[1]Stratifications!$P28</f>
        <v>6.0222477943996933E-2</v>
      </c>
      <c r="AS1116" s="809"/>
      <c r="AT1116" s="809"/>
      <c r="AU1116" s="809"/>
      <c r="AV1116" s="809"/>
      <c r="AW1116" s="809"/>
      <c r="AX1116" s="809"/>
      <c r="AY1116" s="850"/>
      <c r="AZ1116" s="500"/>
      <c r="BA1116" s="500"/>
      <c r="BB1116" s="500"/>
      <c r="BC1116" s="500"/>
      <c r="BD1116" s="491"/>
      <c r="BE1116" s="491"/>
      <c r="BF1116" s="491"/>
      <c r="BG1116" s="491"/>
      <c r="BH1116" s="491"/>
    </row>
    <row r="1117" spans="6:198" ht="12.75" customHeight="1">
      <c r="I1117" s="500"/>
      <c r="J1117" s="500"/>
      <c r="K1117" s="494" t="s">
        <v>481</v>
      </c>
      <c r="L1117" s="495"/>
      <c r="M1117" s="496"/>
      <c r="N1117" s="496"/>
      <c r="O1117" s="496"/>
      <c r="P1117" s="496"/>
      <c r="Q1117" s="496"/>
      <c r="R1117" s="491"/>
      <c r="S1117" s="851">
        <f>[1]Stratifications!$G29</f>
        <v>19805568.590000004</v>
      </c>
      <c r="T1117" s="851"/>
      <c r="U1117" s="851"/>
      <c r="V1117" s="851"/>
      <c r="W1117" s="851"/>
      <c r="X1117" s="497"/>
      <c r="Y1117" s="497"/>
      <c r="Z1117" s="498"/>
      <c r="AA1117" s="852">
        <f>[1]Stratifications!$J29</f>
        <v>5.3032045293110931E-2</v>
      </c>
      <c r="AB1117" s="852"/>
      <c r="AC1117" s="852"/>
      <c r="AD1117" s="852"/>
      <c r="AE1117" s="852"/>
      <c r="AF1117" s="852"/>
      <c r="AG1117" s="852"/>
      <c r="AH1117" s="498"/>
      <c r="AI1117" s="853">
        <f>[1]Stratifications!$M29</f>
        <v>94</v>
      </c>
      <c r="AJ1117" s="854"/>
      <c r="AK1117" s="854"/>
      <c r="AL1117" s="854"/>
      <c r="AM1117" s="854"/>
      <c r="AN1117" s="854"/>
      <c r="AO1117" s="854"/>
      <c r="AP1117" s="493"/>
      <c r="AQ1117" s="493"/>
      <c r="AR1117" s="809">
        <f>[1]Stratifications!$P29</f>
        <v>3.6056770233985423E-2</v>
      </c>
      <c r="AS1117" s="809"/>
      <c r="AT1117" s="809"/>
      <c r="AU1117" s="809"/>
      <c r="AV1117" s="809"/>
      <c r="AW1117" s="809"/>
      <c r="AX1117" s="809"/>
      <c r="AY1117" s="850"/>
      <c r="AZ1117" s="500"/>
      <c r="BA1117" s="500"/>
      <c r="BB1117" s="500"/>
      <c r="BC1117" s="500"/>
      <c r="BD1117" s="491"/>
      <c r="BE1117" s="491"/>
      <c r="BF1117" s="491"/>
      <c r="BG1117" s="491"/>
      <c r="BH1117" s="491"/>
    </row>
    <row r="1118" spans="6:198" ht="12.75" customHeight="1">
      <c r="I1118" s="500"/>
      <c r="J1118" s="500"/>
      <c r="K1118" s="494" t="s">
        <v>482</v>
      </c>
      <c r="L1118" s="495"/>
      <c r="M1118" s="496"/>
      <c r="N1118" s="496"/>
      <c r="O1118" s="496"/>
      <c r="P1118" s="496"/>
      <c r="Q1118" s="496"/>
      <c r="R1118" s="491"/>
      <c r="S1118" s="851">
        <f>[1]Stratifications!$G30</f>
        <v>22678521.799999986</v>
      </c>
      <c r="T1118" s="851"/>
      <c r="U1118" s="851"/>
      <c r="V1118" s="851"/>
      <c r="W1118" s="851"/>
      <c r="X1118" s="497"/>
      <c r="Y1118" s="497"/>
      <c r="Z1118" s="498"/>
      <c r="AA1118" s="852">
        <f>[1]Stratifications!$J30</f>
        <v>6.0724759797385994E-2</v>
      </c>
      <c r="AB1118" s="852"/>
      <c r="AC1118" s="852"/>
      <c r="AD1118" s="852"/>
      <c r="AE1118" s="852"/>
      <c r="AF1118" s="852"/>
      <c r="AG1118" s="852"/>
      <c r="AH1118" s="498"/>
      <c r="AI1118" s="853">
        <f>[1]Stratifications!$M30</f>
        <v>95</v>
      </c>
      <c r="AJ1118" s="854"/>
      <c r="AK1118" s="854"/>
      <c r="AL1118" s="854"/>
      <c r="AM1118" s="854"/>
      <c r="AN1118" s="854"/>
      <c r="AO1118" s="854"/>
      <c r="AP1118" s="493"/>
      <c r="AQ1118" s="493"/>
      <c r="AR1118" s="809">
        <f>[1]Stratifications!$P30</f>
        <v>3.6440352896049098E-2</v>
      </c>
      <c r="AS1118" s="809"/>
      <c r="AT1118" s="809"/>
      <c r="AU1118" s="809"/>
      <c r="AV1118" s="809"/>
      <c r="AW1118" s="809"/>
      <c r="AX1118" s="809"/>
      <c r="AY1118" s="850"/>
      <c r="AZ1118" s="500"/>
      <c r="BA1118" s="500"/>
      <c r="BB1118" s="500"/>
      <c r="BC1118" s="500"/>
      <c r="BD1118" s="491"/>
      <c r="BE1118" s="491"/>
      <c r="BF1118" s="491"/>
      <c r="BG1118" s="491"/>
      <c r="BH1118" s="491"/>
    </row>
    <row r="1119" spans="6:198" ht="12.75" customHeight="1">
      <c r="I1119" s="500"/>
      <c r="J1119" s="500"/>
      <c r="K1119" s="494" t="s">
        <v>483</v>
      </c>
      <c r="L1119" s="499"/>
      <c r="M1119" s="499"/>
      <c r="N1119" s="499"/>
      <c r="O1119" s="499"/>
      <c r="P1119" s="499"/>
      <c r="Q1119" s="499"/>
      <c r="R1119" s="499"/>
      <c r="S1119" s="851">
        <f>[1]Stratifications!$G31</f>
        <v>21564103.110000011</v>
      </c>
      <c r="T1119" s="851"/>
      <c r="U1119" s="851"/>
      <c r="V1119" s="851"/>
      <c r="W1119" s="851"/>
      <c r="X1119" s="498"/>
      <c r="Y1119" s="498"/>
      <c r="Z1119" s="498"/>
      <c r="AA1119" s="852">
        <f>[1]Stratifications!$J31</f>
        <v>5.7740755466734857E-2</v>
      </c>
      <c r="AB1119" s="852"/>
      <c r="AC1119" s="852"/>
      <c r="AD1119" s="852"/>
      <c r="AE1119" s="852"/>
      <c r="AF1119" s="852"/>
      <c r="AG1119" s="852"/>
      <c r="AH1119" s="498"/>
      <c r="AI1119" s="853">
        <f>[1]Stratifications!$M31</f>
        <v>83</v>
      </c>
      <c r="AJ1119" s="854"/>
      <c r="AK1119" s="854"/>
      <c r="AL1119" s="854"/>
      <c r="AM1119" s="854"/>
      <c r="AN1119" s="854"/>
      <c r="AO1119" s="854"/>
      <c r="AP1119" s="498"/>
      <c r="AQ1119" s="498"/>
      <c r="AR1119" s="809">
        <f>[1]Stratifications!$P31</f>
        <v>3.1837360951285004E-2</v>
      </c>
      <c r="AS1119" s="809"/>
      <c r="AT1119" s="809"/>
      <c r="AU1119" s="809"/>
      <c r="AV1119" s="809"/>
      <c r="AW1119" s="809"/>
      <c r="AX1119" s="809"/>
      <c r="AY1119" s="850"/>
      <c r="AZ1119" s="500"/>
      <c r="BA1119" s="500"/>
      <c r="BB1119" s="500"/>
      <c r="BC1119" s="500"/>
      <c r="BD1119" s="491"/>
      <c r="BE1119" s="491"/>
      <c r="BF1119" s="491"/>
      <c r="BG1119" s="491"/>
      <c r="BH1119" s="491"/>
    </row>
    <row r="1120" spans="6:198" ht="12.75" customHeight="1">
      <c r="I1120" s="500"/>
      <c r="J1120" s="500"/>
      <c r="K1120" s="494" t="s">
        <v>484</v>
      </c>
      <c r="L1120" s="501"/>
      <c r="M1120" s="501"/>
      <c r="N1120" s="501"/>
      <c r="O1120" s="501"/>
      <c r="P1120" s="501"/>
      <c r="Q1120" s="501"/>
      <c r="R1120" s="500"/>
      <c r="S1120" s="851">
        <f>[1]Stratifications!$G32</f>
        <v>15372567.580000006</v>
      </c>
      <c r="T1120" s="851"/>
      <c r="U1120" s="851"/>
      <c r="V1120" s="851"/>
      <c r="W1120" s="851"/>
      <c r="X1120" s="498"/>
      <c r="Y1120" s="498"/>
      <c r="Z1120" s="498"/>
      <c r="AA1120" s="852">
        <f>[1]Stratifications!$J32</f>
        <v>4.1162095219300587E-2</v>
      </c>
      <c r="AB1120" s="852"/>
      <c r="AC1120" s="852"/>
      <c r="AD1120" s="852"/>
      <c r="AE1120" s="852"/>
      <c r="AF1120" s="852"/>
      <c r="AG1120" s="852"/>
      <c r="AH1120" s="498"/>
      <c r="AI1120" s="853">
        <f>[1]Stratifications!$M32</f>
        <v>54</v>
      </c>
      <c r="AJ1120" s="854"/>
      <c r="AK1120" s="854"/>
      <c r="AL1120" s="854"/>
      <c r="AM1120" s="854"/>
      <c r="AN1120" s="854"/>
      <c r="AO1120" s="854"/>
      <c r="AP1120" s="498"/>
      <c r="AQ1120" s="498"/>
      <c r="AR1120" s="809">
        <f>[1]Stratifications!$P32</f>
        <v>2.0713463751438434E-2</v>
      </c>
      <c r="AS1120" s="809"/>
      <c r="AT1120" s="809"/>
      <c r="AU1120" s="809"/>
      <c r="AV1120" s="809"/>
      <c r="AW1120" s="809"/>
      <c r="AX1120" s="809"/>
      <c r="AY1120" s="850"/>
      <c r="AZ1120" s="500"/>
      <c r="BA1120" s="500"/>
      <c r="BB1120" s="500"/>
      <c r="BC1120" s="500"/>
      <c r="BD1120" s="491"/>
      <c r="BE1120" s="491"/>
      <c r="BF1120" s="491"/>
      <c r="BG1120" s="491"/>
      <c r="BH1120" s="491"/>
    </row>
    <row r="1121" spans="6:198" ht="12.75" customHeight="1">
      <c r="I1121" s="500"/>
      <c r="J1121" s="500"/>
      <c r="K1121" s="494" t="s">
        <v>485</v>
      </c>
      <c r="L1121" s="501"/>
      <c r="M1121" s="501"/>
      <c r="N1121" s="501"/>
      <c r="O1121" s="501"/>
      <c r="P1121" s="501"/>
      <c r="Q1121" s="501"/>
      <c r="R1121" s="500"/>
      <c r="S1121" s="851">
        <f>[1]Stratifications!$G33</f>
        <v>12738692.670000002</v>
      </c>
      <c r="T1121" s="851"/>
      <c r="U1121" s="851"/>
      <c r="V1121" s="851"/>
      <c r="W1121" s="851"/>
      <c r="X1121" s="498"/>
      <c r="Y1121" s="498"/>
      <c r="Z1121" s="498"/>
      <c r="AA1121" s="852">
        <f>[1]Stratifications!$J33</f>
        <v>3.4109544675811815E-2</v>
      </c>
      <c r="AB1121" s="852"/>
      <c r="AC1121" s="852"/>
      <c r="AD1121" s="852"/>
      <c r="AE1121" s="852"/>
      <c r="AF1121" s="852"/>
      <c r="AG1121" s="852"/>
      <c r="AH1121" s="498"/>
      <c r="AI1121" s="853">
        <f>[1]Stratifications!$M33</f>
        <v>41</v>
      </c>
      <c r="AJ1121" s="854"/>
      <c r="AK1121" s="854"/>
      <c r="AL1121" s="854"/>
      <c r="AM1121" s="854"/>
      <c r="AN1121" s="854"/>
      <c r="AO1121" s="854"/>
      <c r="AP1121" s="498"/>
      <c r="AQ1121" s="498"/>
      <c r="AR1121" s="809">
        <f>[1]Stratifications!$P33</f>
        <v>1.5726889144610665E-2</v>
      </c>
      <c r="AS1121" s="809"/>
      <c r="AT1121" s="809"/>
      <c r="AU1121" s="809"/>
      <c r="AV1121" s="809"/>
      <c r="AW1121" s="809"/>
      <c r="AX1121" s="809"/>
      <c r="AY1121" s="850"/>
      <c r="AZ1121" s="500"/>
      <c r="BA1121" s="500"/>
      <c r="BB1121" s="500"/>
      <c r="BC1121" s="491"/>
      <c r="BD1121" s="491"/>
      <c r="BE1121" s="491"/>
      <c r="BF1121" s="491"/>
      <c r="BG1121" s="491"/>
      <c r="BH1121" s="491"/>
    </row>
    <row r="1122" spans="6:198" ht="12.75" customHeight="1">
      <c r="I1122" s="500"/>
      <c r="J1122" s="500"/>
      <c r="K1122" s="494" t="s">
        <v>486</v>
      </c>
      <c r="L1122" s="501"/>
      <c r="M1122" s="501"/>
      <c r="N1122" s="501"/>
      <c r="O1122" s="501"/>
      <c r="P1122" s="501"/>
      <c r="Q1122" s="501"/>
      <c r="R1122" s="500"/>
      <c r="S1122" s="851">
        <f>[1]Stratifications!$G34</f>
        <v>8397601.9700000007</v>
      </c>
      <c r="T1122" s="851"/>
      <c r="U1122" s="851"/>
      <c r="V1122" s="851"/>
      <c r="W1122" s="851"/>
      <c r="X1122" s="498"/>
      <c r="Y1122" s="498"/>
      <c r="Z1122" s="498"/>
      <c r="AA1122" s="852">
        <f>[1]Stratifications!$J34</f>
        <v>2.2485696686911302E-2</v>
      </c>
      <c r="AB1122" s="852"/>
      <c r="AC1122" s="852"/>
      <c r="AD1122" s="852"/>
      <c r="AE1122" s="852"/>
      <c r="AF1122" s="852"/>
      <c r="AG1122" s="852"/>
      <c r="AH1122" s="498"/>
      <c r="AI1122" s="853">
        <f>[1]Stratifications!$M34</f>
        <v>25</v>
      </c>
      <c r="AJ1122" s="854"/>
      <c r="AK1122" s="854"/>
      <c r="AL1122" s="854"/>
      <c r="AM1122" s="854"/>
      <c r="AN1122" s="854"/>
      <c r="AO1122" s="854"/>
      <c r="AP1122" s="498"/>
      <c r="AQ1122" s="498"/>
      <c r="AR1122" s="809">
        <f>[1]Stratifications!$P34</f>
        <v>9.5895665515918684E-3</v>
      </c>
      <c r="AS1122" s="809"/>
      <c r="AT1122" s="809"/>
      <c r="AU1122" s="809"/>
      <c r="AV1122" s="809"/>
      <c r="AW1122" s="809"/>
      <c r="AX1122" s="809"/>
      <c r="AY1122" s="850"/>
      <c r="AZ1122" s="500"/>
      <c r="BA1122" s="500"/>
      <c r="BB1122" s="500"/>
    </row>
    <row r="1123" spans="6:198" s="1" customFormat="1" ht="12.75" customHeight="1">
      <c r="F1123" s="81"/>
      <c r="G1123" s="671"/>
      <c r="H1123" s="671"/>
      <c r="I1123" s="500"/>
      <c r="J1123" s="500"/>
      <c r="K1123" s="494" t="s">
        <v>487</v>
      </c>
      <c r="L1123" s="499"/>
      <c r="M1123" s="499"/>
      <c r="N1123" s="499"/>
      <c r="O1123" s="499"/>
      <c r="P1123" s="499"/>
      <c r="Q1123" s="499"/>
      <c r="R1123" s="499"/>
      <c r="S1123" s="851">
        <f>[1]Stratifications!$G35</f>
        <v>11239045.149999997</v>
      </c>
      <c r="T1123" s="851"/>
      <c r="U1123" s="851"/>
      <c r="V1123" s="851"/>
      <c r="W1123" s="851"/>
      <c r="X1123" s="498"/>
      <c r="Y1123" s="498"/>
      <c r="Z1123" s="498"/>
      <c r="AA1123" s="852">
        <f>[1]Stratifications!$J35</f>
        <v>3.0094038893034299E-2</v>
      </c>
      <c r="AB1123" s="852"/>
      <c r="AC1123" s="852"/>
      <c r="AD1123" s="852"/>
      <c r="AE1123" s="852"/>
      <c r="AF1123" s="852"/>
      <c r="AG1123" s="852"/>
      <c r="AH1123" s="498"/>
      <c r="AI1123" s="853">
        <f>[1]Stratifications!$M35</f>
        <v>31</v>
      </c>
      <c r="AJ1123" s="854"/>
      <c r="AK1123" s="854"/>
      <c r="AL1123" s="854"/>
      <c r="AM1123" s="854"/>
      <c r="AN1123" s="854"/>
      <c r="AO1123" s="854"/>
      <c r="AP1123" s="498"/>
      <c r="AQ1123" s="498"/>
      <c r="AR1123" s="809">
        <f>[1]Stratifications!$P35</f>
        <v>1.1891062523973917E-2</v>
      </c>
      <c r="AS1123" s="809"/>
      <c r="AT1123" s="809"/>
      <c r="AU1123" s="809"/>
      <c r="AV1123" s="809"/>
      <c r="AW1123" s="809"/>
      <c r="AX1123" s="809"/>
      <c r="AY1123" s="850"/>
      <c r="AZ1123" s="500"/>
      <c r="BA1123" s="500"/>
      <c r="BB1123" s="500"/>
      <c r="BC1123" s="258"/>
      <c r="BD1123" s="862"/>
      <c r="BE1123" s="862"/>
      <c r="BF1123" s="862"/>
      <c r="BG1123" s="862"/>
      <c r="BH1123" s="862"/>
      <c r="BI1123" s="862"/>
      <c r="BJ1123" s="862"/>
      <c r="BK1123" s="862"/>
      <c r="BR1123" s="2"/>
      <c r="BS1123" s="2"/>
      <c r="BT1123" s="2"/>
      <c r="BU1123" s="2"/>
      <c r="BV1123" s="2"/>
      <c r="BW1123" s="2"/>
      <c r="BX1123" s="2"/>
      <c r="BY1123" s="2"/>
      <c r="BZ1123" s="2"/>
      <c r="CA1123" s="2"/>
      <c r="CB1123" s="2"/>
      <c r="CC1123" s="2"/>
      <c r="CD1123" s="2"/>
      <c r="CE1123" s="2"/>
      <c r="CF1123" s="2"/>
      <c r="CG1123" s="2"/>
      <c r="CH1123" s="2"/>
      <c r="CI1123" s="2"/>
      <c r="CJ1123" s="2"/>
      <c r="CK1123" s="2"/>
      <c r="CL1123" s="2"/>
      <c r="CM1123" s="2"/>
      <c r="CN1123" s="2"/>
      <c r="CO1123" s="2"/>
      <c r="CP1123" s="2"/>
      <c r="CQ1123" s="2"/>
      <c r="CR1123" s="2"/>
      <c r="CS1123" s="2"/>
      <c r="CT1123" s="2"/>
      <c r="CU1123" s="2"/>
      <c r="CV1123" s="2"/>
      <c r="CW1123" s="2"/>
      <c r="CX1123" s="2"/>
      <c r="CY1123" s="2"/>
      <c r="CZ1123" s="2"/>
      <c r="DA1123" s="2"/>
      <c r="DB1123" s="2"/>
      <c r="DC1123" s="2"/>
      <c r="DD1123" s="2"/>
      <c r="DE1123" s="2"/>
      <c r="DF1123" s="2"/>
      <c r="DG1123" s="2"/>
      <c r="DH1123" s="2"/>
      <c r="DI1123" s="2"/>
      <c r="DJ1123" s="2"/>
      <c r="DK1123" s="2"/>
      <c r="DL1123" s="2"/>
      <c r="DM1123" s="2"/>
      <c r="DN1123" s="2"/>
      <c r="DO1123" s="2"/>
      <c r="DP1123" s="2"/>
      <c r="DQ1123" s="2"/>
      <c r="DR1123" s="2"/>
      <c r="DS1123" s="2"/>
      <c r="DT1123" s="2"/>
      <c r="DU1123" s="2"/>
      <c r="DV1123" s="2"/>
      <c r="DW1123" s="2"/>
      <c r="DX1123" s="2"/>
      <c r="DY1123" s="2"/>
      <c r="DZ1123" s="2"/>
      <c r="EA1123" s="2"/>
      <c r="EB1123" s="2"/>
      <c r="EC1123" s="2"/>
      <c r="ED1123" s="2"/>
      <c r="EE1123" s="2"/>
      <c r="EF1123" s="2"/>
      <c r="EG1123" s="2"/>
      <c r="EH1123" s="2"/>
      <c r="EI1123" s="2"/>
      <c r="EJ1123" s="2"/>
      <c r="EK1123" s="2"/>
      <c r="EL1123" s="2"/>
      <c r="EM1123" s="2"/>
      <c r="EN1123" s="2"/>
      <c r="EO1123" s="2"/>
      <c r="EP1123" s="2"/>
      <c r="EQ1123" s="2"/>
      <c r="ER1123" s="2"/>
      <c r="ES1123" s="2"/>
      <c r="ET1123" s="2"/>
      <c r="EU1123" s="2"/>
      <c r="EV1123" s="2"/>
      <c r="EW1123" s="2"/>
      <c r="EX1123" s="2"/>
      <c r="EY1123" s="2"/>
      <c r="EZ1123" s="2"/>
      <c r="FA1123" s="2"/>
      <c r="FB1123" s="2"/>
      <c r="FC1123" s="2"/>
      <c r="FD1123" s="2"/>
      <c r="FE1123" s="2"/>
      <c r="FF1123" s="2"/>
      <c r="FG1123" s="2"/>
      <c r="FH1123" s="2"/>
      <c r="FI1123" s="2"/>
      <c r="FJ1123" s="2"/>
      <c r="FK1123" s="2"/>
      <c r="FL1123" s="2"/>
      <c r="FM1123" s="2"/>
      <c r="FN1123" s="2"/>
      <c r="FO1123" s="2"/>
      <c r="FP1123" s="2"/>
      <c r="FQ1123" s="2"/>
      <c r="FR1123" s="2"/>
      <c r="FS1123" s="2"/>
      <c r="FT1123" s="2"/>
      <c r="FU1123" s="2"/>
      <c r="FV1123" s="2"/>
      <c r="FW1123" s="2"/>
      <c r="FX1123" s="2"/>
      <c r="FY1123" s="2"/>
      <c r="FZ1123" s="2"/>
      <c r="GA1123" s="2"/>
      <c r="GB1123" s="2"/>
      <c r="GC1123" s="2"/>
      <c r="GD1123" s="2"/>
      <c r="GE1123" s="2"/>
      <c r="GF1123" s="2"/>
      <c r="GG1123" s="2"/>
      <c r="GH1123" s="2"/>
      <c r="GI1123" s="2"/>
      <c r="GJ1123" s="2"/>
      <c r="GK1123" s="2"/>
      <c r="GL1123" s="2"/>
      <c r="GM1123" s="2"/>
      <c r="GN1123" s="2"/>
      <c r="GO1123" s="2"/>
      <c r="GP1123" s="2"/>
    </row>
    <row r="1124" spans="6:198" s="1" customFormat="1" ht="12.75" customHeight="1">
      <c r="F1124" s="81"/>
      <c r="G1124" s="671"/>
      <c r="H1124" s="671"/>
      <c r="I1124" s="500"/>
      <c r="J1124" s="500"/>
      <c r="K1124" s="502" t="s">
        <v>488</v>
      </c>
      <c r="L1124" s="503"/>
      <c r="M1124" s="503"/>
      <c r="N1124" s="503"/>
      <c r="O1124" s="503"/>
      <c r="P1124" s="503"/>
      <c r="Q1124" s="503"/>
      <c r="R1124" s="500"/>
      <c r="S1124" s="851">
        <f>[1]Stratifications!$G36</f>
        <v>59715066.87999998</v>
      </c>
      <c r="T1124" s="851"/>
      <c r="U1124" s="851"/>
      <c r="V1124" s="851"/>
      <c r="W1124" s="851"/>
      <c r="X1124" s="498"/>
      <c r="Y1124" s="498"/>
      <c r="Z1124" s="498"/>
      <c r="AA1124" s="852">
        <f>[1]Stratifications!$J36</f>
        <v>0.15989503745225761</v>
      </c>
      <c r="AB1124" s="852"/>
      <c r="AC1124" s="852"/>
      <c r="AD1124" s="852"/>
      <c r="AE1124" s="852"/>
      <c r="AF1124" s="852"/>
      <c r="AG1124" s="852"/>
      <c r="AH1124" s="498"/>
      <c r="AI1124" s="853">
        <f>[1]Stratifications!$M36</f>
        <v>111</v>
      </c>
      <c r="AJ1124" s="854"/>
      <c r="AK1124" s="854"/>
      <c r="AL1124" s="854"/>
      <c r="AM1124" s="854"/>
      <c r="AN1124" s="854"/>
      <c r="AO1124" s="854"/>
      <c r="AP1124" s="498"/>
      <c r="AQ1124" s="498"/>
      <c r="AR1124" s="809">
        <f>[1]Stratifications!$P36</f>
        <v>4.2577675489067893E-2</v>
      </c>
      <c r="AS1124" s="809"/>
      <c r="AT1124" s="809"/>
      <c r="AU1124" s="809"/>
      <c r="AV1124" s="809"/>
      <c r="AW1124" s="809"/>
      <c r="AX1124" s="809"/>
      <c r="AY1124" s="850"/>
      <c r="AZ1124" s="500"/>
      <c r="BA1124" s="500"/>
      <c r="BB1124" s="500"/>
      <c r="BC1124" s="258"/>
      <c r="BD1124" s="862"/>
      <c r="BE1124" s="862"/>
      <c r="BF1124" s="862"/>
      <c r="BG1124" s="862"/>
      <c r="BH1124" s="862"/>
      <c r="BI1124" s="862"/>
      <c r="BJ1124" s="862"/>
      <c r="BK1124" s="862"/>
      <c r="BR1124" s="2"/>
      <c r="BS1124" s="2"/>
      <c r="BT1124" s="2"/>
      <c r="BU1124" s="2"/>
      <c r="BV1124" s="2"/>
      <c r="BW1124" s="2"/>
      <c r="BX1124" s="2"/>
      <c r="BY1124" s="2"/>
      <c r="BZ1124" s="2"/>
      <c r="CA1124" s="2"/>
      <c r="CB1124" s="2"/>
      <c r="CC1124" s="2"/>
      <c r="CD1124" s="2"/>
      <c r="CE1124" s="2"/>
      <c r="CF1124" s="2"/>
      <c r="CG1124" s="2"/>
      <c r="CH1124" s="2"/>
      <c r="CI1124" s="2"/>
      <c r="CJ1124" s="2"/>
      <c r="CK1124" s="2"/>
      <c r="CL1124" s="2"/>
      <c r="CM1124" s="2"/>
      <c r="CN1124" s="2"/>
      <c r="CO1124" s="2"/>
      <c r="CP1124" s="2"/>
      <c r="CQ1124" s="2"/>
      <c r="CR1124" s="2"/>
      <c r="CS1124" s="2"/>
      <c r="CT1124" s="2"/>
      <c r="CU1124" s="2"/>
      <c r="CV1124" s="2"/>
      <c r="CW1124" s="2"/>
      <c r="CX1124" s="2"/>
      <c r="CY1124" s="2"/>
      <c r="CZ1124" s="2"/>
      <c r="DA1124" s="2"/>
      <c r="DB1124" s="2"/>
      <c r="DC1124" s="2"/>
      <c r="DD1124" s="2"/>
      <c r="DE1124" s="2"/>
      <c r="DF1124" s="2"/>
      <c r="DG1124" s="2"/>
      <c r="DH1124" s="2"/>
      <c r="DI1124" s="2"/>
      <c r="DJ1124" s="2"/>
      <c r="DK1124" s="2"/>
      <c r="DL1124" s="2"/>
      <c r="DM1124" s="2"/>
      <c r="DN1124" s="2"/>
      <c r="DO1124" s="2"/>
      <c r="DP1124" s="2"/>
      <c r="DQ1124" s="2"/>
      <c r="DR1124" s="2"/>
      <c r="DS1124" s="2"/>
      <c r="DT1124" s="2"/>
      <c r="DU1124" s="2"/>
      <c r="DV1124" s="2"/>
      <c r="DW1124" s="2"/>
      <c r="DX1124" s="2"/>
      <c r="DY1124" s="2"/>
      <c r="DZ1124" s="2"/>
      <c r="EA1124" s="2"/>
      <c r="EB1124" s="2"/>
      <c r="EC1124" s="2"/>
      <c r="ED1124" s="2"/>
      <c r="EE1124" s="2"/>
      <c r="EF1124" s="2"/>
      <c r="EG1124" s="2"/>
      <c r="EH1124" s="2"/>
      <c r="EI1124" s="2"/>
      <c r="EJ1124" s="2"/>
      <c r="EK1124" s="2"/>
      <c r="EL1124" s="2"/>
      <c r="EM1124" s="2"/>
      <c r="EN1124" s="2"/>
      <c r="EO1124" s="2"/>
      <c r="EP1124" s="2"/>
      <c r="EQ1124" s="2"/>
      <c r="ER1124" s="2"/>
      <c r="ES1124" s="2"/>
      <c r="ET1124" s="2"/>
      <c r="EU1124" s="2"/>
      <c r="EV1124" s="2"/>
      <c r="EW1124" s="2"/>
      <c r="EX1124" s="2"/>
      <c r="EY1124" s="2"/>
      <c r="EZ1124" s="2"/>
      <c r="FA1124" s="2"/>
      <c r="FB1124" s="2"/>
      <c r="FC1124" s="2"/>
      <c r="FD1124" s="2"/>
      <c r="FE1124" s="2"/>
      <c r="FF1124" s="2"/>
      <c r="FG1124" s="2"/>
      <c r="FH1124" s="2"/>
      <c r="FI1124" s="2"/>
      <c r="FJ1124" s="2"/>
      <c r="FK1124" s="2"/>
      <c r="FL1124" s="2"/>
      <c r="FM1124" s="2"/>
      <c r="FN1124" s="2"/>
      <c r="FO1124" s="2"/>
      <c r="FP1124" s="2"/>
      <c r="FQ1124" s="2"/>
      <c r="FR1124" s="2"/>
      <c r="FS1124" s="2"/>
      <c r="FT1124" s="2"/>
      <c r="FU1124" s="2"/>
      <c r="FV1124" s="2"/>
      <c r="FW1124" s="2"/>
      <c r="FX1124" s="2"/>
      <c r="FY1124" s="2"/>
      <c r="FZ1124" s="2"/>
      <c r="GA1124" s="2"/>
      <c r="GB1124" s="2"/>
      <c r="GC1124" s="2"/>
      <c r="GD1124" s="2"/>
      <c r="GE1124" s="2"/>
      <c r="GF1124" s="2"/>
      <c r="GG1124" s="2"/>
      <c r="GH1124" s="2"/>
      <c r="GI1124" s="2"/>
      <c r="GJ1124" s="2"/>
      <c r="GK1124" s="2"/>
      <c r="GL1124" s="2"/>
      <c r="GM1124" s="2"/>
      <c r="GN1124" s="2"/>
      <c r="GO1124" s="2"/>
      <c r="GP1124" s="2"/>
    </row>
    <row r="1125" spans="6:198" s="1" customFormat="1" ht="12.75" customHeight="1">
      <c r="F1125" s="81"/>
      <c r="G1125" s="671"/>
      <c r="H1125" s="671"/>
      <c r="I1125" s="671"/>
      <c r="J1125" s="671"/>
      <c r="K1125" s="504" t="s">
        <v>278</v>
      </c>
      <c r="L1125" s="505"/>
      <c r="M1125" s="505"/>
      <c r="N1125" s="505"/>
      <c r="O1125" s="505"/>
      <c r="P1125" s="505"/>
      <c r="Q1125" s="505"/>
      <c r="R1125" s="505"/>
      <c r="S1125" s="856">
        <f>[1]Stratifications!$G37</f>
        <v>373464166.44000006</v>
      </c>
      <c r="T1125" s="856"/>
      <c r="U1125" s="856"/>
      <c r="V1125" s="856"/>
      <c r="W1125" s="856"/>
      <c r="X1125" s="506"/>
      <c r="Y1125" s="506"/>
      <c r="Z1125" s="506"/>
      <c r="AA1125" s="857">
        <f>[1]Stratifications!$J37</f>
        <v>1</v>
      </c>
      <c r="AB1125" s="857"/>
      <c r="AC1125" s="857"/>
      <c r="AD1125" s="857"/>
      <c r="AE1125" s="857"/>
      <c r="AF1125" s="857"/>
      <c r="AG1125" s="857"/>
      <c r="AH1125" s="506"/>
      <c r="AI1125" s="858">
        <f>[1]Stratifications!$M37</f>
        <v>2607</v>
      </c>
      <c r="AJ1125" s="859"/>
      <c r="AK1125" s="859"/>
      <c r="AL1125" s="859"/>
      <c r="AM1125" s="859"/>
      <c r="AN1125" s="859"/>
      <c r="AO1125" s="859"/>
      <c r="AP1125" s="506"/>
      <c r="AQ1125" s="506"/>
      <c r="AR1125" s="860">
        <f>[1]Stratifications!$P37</f>
        <v>0.99999999999999989</v>
      </c>
      <c r="AS1125" s="860"/>
      <c r="AT1125" s="860"/>
      <c r="AU1125" s="860"/>
      <c r="AV1125" s="860"/>
      <c r="AW1125" s="860"/>
      <c r="AX1125" s="860"/>
      <c r="AY1125" s="861"/>
      <c r="AZ1125" s="396"/>
      <c r="BA1125" s="396"/>
      <c r="BB1125" s="396"/>
      <c r="BC1125" s="258"/>
      <c r="BD1125" s="862"/>
      <c r="BE1125" s="862"/>
      <c r="BF1125" s="862"/>
      <c r="BG1125" s="862"/>
      <c r="BH1125" s="862"/>
      <c r="BI1125" s="862"/>
      <c r="BJ1125" s="862"/>
      <c r="BK1125" s="862"/>
      <c r="BR1125" s="2"/>
      <c r="BS1125" s="2"/>
      <c r="BT1125" s="2"/>
      <c r="BU1125" s="2"/>
      <c r="BV1125" s="2"/>
      <c r="BW1125" s="2"/>
      <c r="BX1125" s="2"/>
      <c r="BY1125" s="2"/>
      <c r="BZ1125" s="2"/>
      <c r="CA1125" s="2"/>
      <c r="CB1125" s="2"/>
      <c r="CC1125" s="2"/>
      <c r="CD1125" s="2"/>
      <c r="CE1125" s="2"/>
      <c r="CF1125" s="2"/>
      <c r="CG1125" s="2"/>
      <c r="CH1125" s="2"/>
      <c r="CI1125" s="2"/>
      <c r="CJ1125" s="2"/>
      <c r="CK1125" s="2"/>
      <c r="CL1125" s="2"/>
      <c r="CM1125" s="2"/>
      <c r="CN1125" s="2"/>
      <c r="CO1125" s="2"/>
      <c r="CP1125" s="2"/>
      <c r="CQ1125" s="2"/>
      <c r="CR1125" s="2"/>
      <c r="CS1125" s="2"/>
      <c r="CT1125" s="2"/>
      <c r="CU1125" s="2"/>
      <c r="CV1125" s="2"/>
      <c r="CW1125" s="2"/>
      <c r="CX1125" s="2"/>
      <c r="CY1125" s="2"/>
      <c r="CZ1125" s="2"/>
      <c r="DA1125" s="2"/>
      <c r="DB1125" s="2"/>
      <c r="DC1125" s="2"/>
      <c r="DD1125" s="2"/>
      <c r="DE1125" s="2"/>
      <c r="DF1125" s="2"/>
      <c r="DG1125" s="2"/>
      <c r="DH1125" s="2"/>
      <c r="DI1125" s="2"/>
      <c r="DJ1125" s="2"/>
      <c r="DK1125" s="2"/>
      <c r="DL1125" s="2"/>
      <c r="DM1125" s="2"/>
      <c r="DN1125" s="2"/>
      <c r="DO1125" s="2"/>
      <c r="DP1125" s="2"/>
      <c r="DQ1125" s="2"/>
      <c r="DR1125" s="2"/>
      <c r="DS1125" s="2"/>
      <c r="DT1125" s="2"/>
      <c r="DU1125" s="2"/>
      <c r="DV1125" s="2"/>
      <c r="DW1125" s="2"/>
      <c r="DX1125" s="2"/>
      <c r="DY1125" s="2"/>
      <c r="DZ1125" s="2"/>
      <c r="EA1125" s="2"/>
      <c r="EB1125" s="2"/>
      <c r="EC1125" s="2"/>
      <c r="ED1125" s="2"/>
      <c r="EE1125" s="2"/>
      <c r="EF1125" s="2"/>
      <c r="EG1125" s="2"/>
      <c r="EH1125" s="2"/>
      <c r="EI1125" s="2"/>
      <c r="EJ1125" s="2"/>
      <c r="EK1125" s="2"/>
      <c r="EL1125" s="2"/>
      <c r="EM1125" s="2"/>
      <c r="EN1125" s="2"/>
      <c r="EO1125" s="2"/>
      <c r="EP1125" s="2"/>
      <c r="EQ1125" s="2"/>
      <c r="ER1125" s="2"/>
      <c r="ES1125" s="2"/>
      <c r="ET1125" s="2"/>
      <c r="EU1125" s="2"/>
      <c r="EV1125" s="2"/>
      <c r="EW1125" s="2"/>
      <c r="EX1125" s="2"/>
      <c r="EY1125" s="2"/>
      <c r="EZ1125" s="2"/>
      <c r="FA1125" s="2"/>
      <c r="FB1125" s="2"/>
      <c r="FC1125" s="2"/>
      <c r="FD1125" s="2"/>
      <c r="FE1125" s="2"/>
      <c r="FF1125" s="2"/>
      <c r="FG1125" s="2"/>
      <c r="FH1125" s="2"/>
      <c r="FI1125" s="2"/>
      <c r="FJ1125" s="2"/>
      <c r="FK1125" s="2"/>
      <c r="FL1125" s="2"/>
      <c r="FM1125" s="2"/>
      <c r="FN1125" s="2"/>
      <c r="FO1125" s="2"/>
      <c r="FP1125" s="2"/>
      <c r="FQ1125" s="2"/>
      <c r="FR1125" s="2"/>
      <c r="FS1125" s="2"/>
      <c r="FT1125" s="2"/>
      <c r="FU1125" s="2"/>
      <c r="FV1125" s="2"/>
      <c r="FW1125" s="2"/>
      <c r="FX1125" s="2"/>
      <c r="FY1125" s="2"/>
      <c r="FZ1125" s="2"/>
      <c r="GA1125" s="2"/>
      <c r="GB1125" s="2"/>
      <c r="GC1125" s="2"/>
      <c r="GD1125" s="2"/>
      <c r="GE1125" s="2"/>
      <c r="GF1125" s="2"/>
      <c r="GG1125" s="2"/>
      <c r="GH1125" s="2"/>
      <c r="GI1125" s="2"/>
      <c r="GJ1125" s="2"/>
      <c r="GK1125" s="2"/>
      <c r="GL1125" s="2"/>
      <c r="GM1125" s="2"/>
      <c r="GN1125" s="2"/>
      <c r="GO1125" s="2"/>
      <c r="GP1125" s="2"/>
    </row>
    <row r="1126" spans="6:198" s="1" customFormat="1" ht="13.5" customHeight="1" thickBot="1">
      <c r="F1126" s="192"/>
      <c r="G1126" s="193"/>
      <c r="H1126" s="193"/>
      <c r="I1126" s="193"/>
      <c r="J1126" s="193"/>
      <c r="K1126" s="193"/>
      <c r="L1126" s="193"/>
      <c r="M1126" s="193"/>
      <c r="N1126" s="193"/>
      <c r="O1126" s="193"/>
      <c r="P1126" s="193"/>
      <c r="Q1126" s="193"/>
      <c r="R1126" s="193"/>
      <c r="S1126" s="193"/>
      <c r="T1126" s="193"/>
      <c r="U1126" s="193"/>
      <c r="V1126" s="193"/>
      <c r="W1126" s="193"/>
      <c r="X1126" s="193"/>
      <c r="Y1126" s="193"/>
      <c r="Z1126" s="193"/>
      <c r="AA1126" s="193"/>
      <c r="AB1126" s="193"/>
      <c r="AC1126" s="193"/>
      <c r="AD1126" s="193"/>
      <c r="AE1126" s="193"/>
      <c r="AF1126" s="193"/>
      <c r="AG1126" s="193"/>
      <c r="AH1126" s="193"/>
      <c r="AI1126" s="193"/>
      <c r="AJ1126" s="193"/>
      <c r="AK1126" s="193"/>
      <c r="AL1126" s="193"/>
      <c r="AM1126" s="193"/>
      <c r="AN1126" s="193"/>
      <c r="AO1126" s="193"/>
      <c r="AP1126" s="193"/>
      <c r="AQ1126" s="193"/>
      <c r="AR1126" s="193"/>
      <c r="AS1126" s="193"/>
      <c r="AT1126" s="193"/>
      <c r="AU1126" s="193"/>
      <c r="AV1126" s="193"/>
      <c r="AW1126" s="193"/>
      <c r="AX1126" s="193"/>
      <c r="AY1126" s="193"/>
      <c r="AZ1126" s="193"/>
      <c r="BA1126" s="193"/>
      <c r="BB1126" s="193"/>
      <c r="BC1126" s="193"/>
      <c r="BD1126" s="193"/>
      <c r="BE1126" s="193"/>
      <c r="BF1126" s="193"/>
      <c r="BG1126" s="193"/>
      <c r="BH1126" s="193"/>
      <c r="BI1126" s="193"/>
      <c r="BJ1126" s="193"/>
      <c r="BK1126" s="192"/>
      <c r="BR1126" s="2"/>
      <c r="BS1126" s="2"/>
      <c r="BT1126" s="2"/>
      <c r="BU1126" s="2"/>
      <c r="BV1126" s="2"/>
      <c r="BW1126" s="2"/>
      <c r="BX1126" s="2"/>
      <c r="BY1126" s="2"/>
      <c r="BZ1126" s="2"/>
      <c r="CA1126" s="2"/>
      <c r="CB1126" s="2"/>
      <c r="CC1126" s="2"/>
      <c r="CD1126" s="2"/>
      <c r="CE1126" s="2"/>
      <c r="CF1126" s="2"/>
      <c r="CG1126" s="2"/>
      <c r="CH1126" s="2"/>
      <c r="CI1126" s="2"/>
      <c r="CJ1126" s="2"/>
      <c r="CK1126" s="2"/>
      <c r="CL1126" s="2"/>
      <c r="CM1126" s="2"/>
      <c r="CN1126" s="2"/>
      <c r="CO1126" s="2"/>
      <c r="CP1126" s="2"/>
      <c r="CQ1126" s="2"/>
      <c r="CR1126" s="2"/>
      <c r="CS1126" s="2"/>
      <c r="CT1126" s="2"/>
      <c r="CU1126" s="2"/>
      <c r="CV1126" s="2"/>
      <c r="CW1126" s="2"/>
      <c r="CX1126" s="2"/>
      <c r="CY1126" s="2"/>
      <c r="CZ1126" s="2"/>
      <c r="DA1126" s="2"/>
      <c r="DB1126" s="2"/>
      <c r="DC1126" s="2"/>
      <c r="DD1126" s="2"/>
      <c r="DE1126" s="2"/>
      <c r="DF1126" s="2"/>
      <c r="DG1126" s="2"/>
      <c r="DH1126" s="2"/>
      <c r="DI1126" s="2"/>
      <c r="DJ1126" s="2"/>
      <c r="DK1126" s="2"/>
      <c r="DL1126" s="2"/>
      <c r="DM1126" s="2"/>
      <c r="DN1126" s="2"/>
      <c r="DO1126" s="2"/>
      <c r="DP1126" s="2"/>
      <c r="DQ1126" s="2"/>
      <c r="DR1126" s="2"/>
      <c r="DS1126" s="2"/>
      <c r="DT1126" s="2"/>
      <c r="DU1126" s="2"/>
      <c r="DV1126" s="2"/>
      <c r="DW1126" s="2"/>
      <c r="DX1126" s="2"/>
      <c r="DY1126" s="2"/>
      <c r="DZ1126" s="2"/>
      <c r="EA1126" s="2"/>
      <c r="EB1126" s="2"/>
      <c r="EC1126" s="2"/>
      <c r="ED1126" s="2"/>
      <c r="EE1126" s="2"/>
      <c r="EF1126" s="2"/>
      <c r="EG1126" s="2"/>
      <c r="EH1126" s="2"/>
      <c r="EI1126" s="2"/>
      <c r="EJ1126" s="2"/>
      <c r="EK1126" s="2"/>
      <c r="EL1126" s="2"/>
      <c r="EM1126" s="2"/>
      <c r="EN1126" s="2"/>
      <c r="EO1126" s="2"/>
      <c r="EP1126" s="2"/>
      <c r="EQ1126" s="2"/>
      <c r="ER1126" s="2"/>
      <c r="ES1126" s="2"/>
      <c r="ET1126" s="2"/>
      <c r="EU1126" s="2"/>
      <c r="EV1126" s="2"/>
      <c r="EW1126" s="2"/>
      <c r="EX1126" s="2"/>
      <c r="EY1126" s="2"/>
      <c r="EZ1126" s="2"/>
      <c r="FA1126" s="2"/>
      <c r="FB1126" s="2"/>
      <c r="FC1126" s="2"/>
      <c r="FD1126" s="2"/>
      <c r="FE1126" s="2"/>
      <c r="FF1126" s="2"/>
      <c r="FG1126" s="2"/>
      <c r="FH1126" s="2"/>
      <c r="FI1126" s="2"/>
      <c r="FJ1126" s="2"/>
      <c r="FK1126" s="2"/>
      <c r="FL1126" s="2"/>
      <c r="FM1126" s="2"/>
      <c r="FN1126" s="2"/>
      <c r="FO1126" s="2"/>
      <c r="FP1126" s="2"/>
      <c r="FQ1126" s="2"/>
      <c r="FR1126" s="2"/>
      <c r="FS1126" s="2"/>
      <c r="FT1126" s="2"/>
      <c r="FU1126" s="2"/>
      <c r="FV1126" s="2"/>
      <c r="FW1126" s="2"/>
      <c r="FX1126" s="2"/>
      <c r="FY1126" s="2"/>
      <c r="FZ1126" s="2"/>
      <c r="GA1126" s="2"/>
      <c r="GB1126" s="2"/>
      <c r="GC1126" s="2"/>
      <c r="GD1126" s="2"/>
      <c r="GE1126" s="2"/>
      <c r="GF1126" s="2"/>
      <c r="GG1126" s="2"/>
      <c r="GH1126" s="2"/>
      <c r="GI1126" s="2"/>
      <c r="GJ1126" s="2"/>
      <c r="GK1126" s="2"/>
      <c r="GL1126" s="2"/>
      <c r="GM1126" s="2"/>
      <c r="GN1126" s="2"/>
      <c r="GO1126" s="2"/>
      <c r="GP1126" s="2"/>
    </row>
    <row r="1127" spans="6:198" s="1" customFormat="1" ht="18" customHeight="1">
      <c r="F1127" s="550" t="str">
        <f>[2]Setup!$B$5</f>
        <v>Precise Mortgage Funding 2018-2B plc</v>
      </c>
      <c r="G1127" s="550"/>
      <c r="H1127" s="550"/>
      <c r="I1127" s="550"/>
      <c r="J1127" s="550"/>
      <c r="K1127" s="550"/>
      <c r="L1127" s="550"/>
      <c r="M1127" s="550"/>
      <c r="N1127" s="550"/>
      <c r="O1127" s="550"/>
      <c r="P1127" s="550"/>
      <c r="Q1127" s="550"/>
      <c r="R1127" s="550"/>
      <c r="S1127" s="550"/>
      <c r="T1127" s="550"/>
      <c r="U1127" s="550"/>
      <c r="V1127" s="550"/>
      <c r="W1127" s="550"/>
      <c r="X1127" s="550"/>
      <c r="Y1127" s="550"/>
      <c r="Z1127" s="550"/>
      <c r="AA1127" s="550"/>
      <c r="AB1127" s="550"/>
      <c r="AC1127" s="550"/>
      <c r="AD1127" s="550"/>
      <c r="AE1127" s="550"/>
      <c r="AF1127" s="550"/>
      <c r="AG1127" s="550"/>
      <c r="AH1127" s="550"/>
      <c r="AI1127" s="550"/>
      <c r="AJ1127" s="550"/>
      <c r="AK1127" s="550"/>
      <c r="AL1127" s="550"/>
      <c r="AM1127" s="550"/>
      <c r="AN1127" s="550"/>
      <c r="AO1127" s="550"/>
      <c r="AP1127" s="550"/>
      <c r="AQ1127" s="550"/>
      <c r="AR1127" s="550"/>
      <c r="AS1127" s="550"/>
      <c r="AT1127" s="550"/>
      <c r="AU1127" s="550"/>
      <c r="AV1127" s="550"/>
      <c r="AW1127" s="550"/>
      <c r="AX1127" s="550"/>
      <c r="AY1127" s="550"/>
      <c r="AZ1127" s="550"/>
      <c r="BA1127" s="550"/>
      <c r="BB1127" s="550"/>
      <c r="BC1127" s="550"/>
      <c r="BD1127" s="550"/>
      <c r="BE1127" s="550"/>
      <c r="BF1127" s="550"/>
      <c r="BG1127" s="550"/>
      <c r="BH1127" s="550"/>
      <c r="BI1127" s="550"/>
      <c r="BJ1127" s="550"/>
      <c r="BK1127" s="550"/>
      <c r="BR1127" s="2"/>
      <c r="BS1127" s="2"/>
      <c r="BT1127" s="2"/>
      <c r="BU1127" s="2"/>
      <c r="BV1127" s="2"/>
      <c r="BW1127" s="2"/>
      <c r="BX1127" s="2"/>
      <c r="BY1127" s="2"/>
      <c r="BZ1127" s="2"/>
      <c r="CA1127" s="2"/>
      <c r="CB1127" s="2"/>
      <c r="CC1127" s="2"/>
      <c r="CD1127" s="2"/>
      <c r="CE1127" s="2"/>
      <c r="CF1127" s="2"/>
      <c r="CG1127" s="2"/>
      <c r="CH1127" s="2"/>
      <c r="CI1127" s="2"/>
      <c r="CJ1127" s="2"/>
      <c r="CK1127" s="2"/>
      <c r="CL1127" s="2"/>
      <c r="CM1127" s="2"/>
      <c r="CN1127" s="2"/>
      <c r="CO1127" s="2"/>
      <c r="CP1127" s="2"/>
      <c r="CQ1127" s="2"/>
      <c r="CR1127" s="2"/>
      <c r="CS1127" s="2"/>
      <c r="CT1127" s="2"/>
      <c r="CU1127" s="2"/>
      <c r="CV1127" s="2"/>
      <c r="CW1127" s="2"/>
      <c r="CX1127" s="2"/>
      <c r="CY1127" s="2"/>
      <c r="CZ1127" s="2"/>
      <c r="DA1127" s="2"/>
      <c r="DB1127" s="2"/>
      <c r="DC1127" s="2"/>
      <c r="DD1127" s="2"/>
      <c r="DE1127" s="2"/>
      <c r="DF1127" s="2"/>
      <c r="DG1127" s="2"/>
      <c r="DH1127" s="2"/>
      <c r="DI1127" s="2"/>
      <c r="DJ1127" s="2"/>
      <c r="DK1127" s="2"/>
      <c r="DL1127" s="2"/>
      <c r="DM1127" s="2"/>
      <c r="DN1127" s="2"/>
      <c r="DO1127" s="2"/>
      <c r="DP1127" s="2"/>
      <c r="DQ1127" s="2"/>
      <c r="DR1127" s="2"/>
      <c r="DS1127" s="2"/>
      <c r="DT1127" s="2"/>
      <c r="DU1127" s="2"/>
      <c r="DV1127" s="2"/>
      <c r="DW1127" s="2"/>
      <c r="DX1127" s="2"/>
      <c r="DY1127" s="2"/>
      <c r="DZ1127" s="2"/>
      <c r="EA1127" s="2"/>
      <c r="EB1127" s="2"/>
      <c r="EC1127" s="2"/>
      <c r="ED1127" s="2"/>
      <c r="EE1127" s="2"/>
      <c r="EF1127" s="2"/>
      <c r="EG1127" s="2"/>
      <c r="EH1127" s="2"/>
      <c r="EI1127" s="2"/>
      <c r="EJ1127" s="2"/>
      <c r="EK1127" s="2"/>
      <c r="EL1127" s="2"/>
      <c r="EM1127" s="2"/>
      <c r="EN1127" s="2"/>
      <c r="EO1127" s="2"/>
      <c r="EP1127" s="2"/>
      <c r="EQ1127" s="2"/>
      <c r="ER1127" s="2"/>
      <c r="ES1127" s="2"/>
      <c r="ET1127" s="2"/>
      <c r="EU1127" s="2"/>
      <c r="EV1127" s="2"/>
      <c r="EW1127" s="2"/>
      <c r="EX1127" s="2"/>
      <c r="EY1127" s="2"/>
      <c r="EZ1127" s="2"/>
      <c r="FA1127" s="2"/>
      <c r="FB1127" s="2"/>
      <c r="FC1127" s="2"/>
      <c r="FD1127" s="2"/>
      <c r="FE1127" s="2"/>
      <c r="FF1127" s="2"/>
      <c r="FG1127" s="2"/>
      <c r="FH1127" s="2"/>
      <c r="FI1127" s="2"/>
      <c r="FJ1127" s="2"/>
      <c r="FK1127" s="2"/>
      <c r="FL1127" s="2"/>
      <c r="FM1127" s="2"/>
      <c r="FN1127" s="2"/>
      <c r="FO1127" s="2"/>
      <c r="FP1127" s="2"/>
      <c r="FQ1127" s="2"/>
      <c r="FR1127" s="2"/>
      <c r="FS1127" s="2"/>
      <c r="FT1127" s="2"/>
      <c r="FU1127" s="2"/>
      <c r="FV1127" s="2"/>
      <c r="FW1127" s="2"/>
      <c r="FX1127" s="2"/>
      <c r="FY1127" s="2"/>
      <c r="FZ1127" s="2"/>
      <c r="GA1127" s="2"/>
      <c r="GB1127" s="2"/>
      <c r="GC1127" s="2"/>
      <c r="GD1127" s="2"/>
      <c r="GE1127" s="2"/>
      <c r="GF1127" s="2"/>
      <c r="GG1127" s="2"/>
      <c r="GH1127" s="2"/>
      <c r="GI1127" s="2"/>
      <c r="GJ1127" s="2"/>
      <c r="GK1127" s="2"/>
      <c r="GL1127" s="2"/>
      <c r="GM1127" s="2"/>
      <c r="GN1127" s="2"/>
      <c r="GO1127" s="2"/>
      <c r="GP1127" s="2"/>
    </row>
    <row r="1128" spans="6:198" s="1" customFormat="1" ht="15" customHeight="1">
      <c r="F1128" s="551" t="s">
        <v>1</v>
      </c>
      <c r="G1128" s="551"/>
      <c r="H1128" s="551"/>
      <c r="I1128" s="551"/>
      <c r="J1128" s="551"/>
      <c r="K1128" s="551"/>
      <c r="L1128" s="551"/>
      <c r="M1128" s="551"/>
      <c r="N1128" s="551"/>
      <c r="O1128" s="551"/>
      <c r="P1128" s="551"/>
      <c r="Q1128" s="551"/>
      <c r="R1128" s="551"/>
      <c r="S1128" s="551"/>
      <c r="T1128" s="551"/>
      <c r="U1128" s="551"/>
      <c r="V1128" s="551"/>
      <c r="W1128" s="551"/>
      <c r="X1128" s="551"/>
      <c r="Y1128" s="551"/>
      <c r="Z1128" s="551"/>
      <c r="AA1128" s="551"/>
      <c r="AB1128" s="551"/>
      <c r="AC1128" s="551"/>
      <c r="AD1128" s="551"/>
      <c r="AE1128" s="551"/>
      <c r="AF1128" s="551"/>
      <c r="AG1128" s="551"/>
      <c r="AH1128" s="551"/>
      <c r="AI1128" s="551"/>
      <c r="AJ1128" s="551"/>
      <c r="AK1128" s="551"/>
      <c r="AL1128" s="551"/>
      <c r="AM1128" s="551"/>
      <c r="AN1128" s="551"/>
      <c r="AO1128" s="551"/>
      <c r="AP1128" s="551"/>
      <c r="AQ1128" s="551"/>
      <c r="AR1128" s="551"/>
      <c r="AS1128" s="551"/>
      <c r="AT1128" s="551"/>
      <c r="AU1128" s="551"/>
      <c r="AV1128" s="551"/>
      <c r="AW1128" s="551"/>
      <c r="AX1128" s="551"/>
      <c r="AY1128" s="551"/>
      <c r="AZ1128" s="551"/>
      <c r="BA1128" s="551"/>
      <c r="BB1128" s="551"/>
      <c r="BC1128" s="551"/>
      <c r="BD1128" s="551"/>
      <c r="BE1128" s="551"/>
      <c r="BF1128" s="551"/>
      <c r="BG1128" s="551"/>
      <c r="BH1128" s="551"/>
      <c r="BI1128" s="551"/>
      <c r="BJ1128" s="551"/>
      <c r="BK1128" s="551"/>
      <c r="BR1128" s="2"/>
      <c r="BS1128" s="2"/>
      <c r="BT1128" s="2"/>
      <c r="BU1128" s="2"/>
      <c r="BV1128" s="2"/>
      <c r="BW1128" s="2"/>
      <c r="BX1128" s="2"/>
      <c r="BY1128" s="2"/>
      <c r="BZ1128" s="2"/>
      <c r="CA1128" s="2"/>
      <c r="CB1128" s="2"/>
      <c r="CC1128" s="2"/>
      <c r="CD1128" s="2"/>
      <c r="CE1128" s="2"/>
      <c r="CF1128" s="2"/>
      <c r="CG1128" s="2"/>
      <c r="CH1128" s="2"/>
      <c r="CI1128" s="2"/>
      <c r="CJ1128" s="2"/>
      <c r="CK1128" s="2"/>
      <c r="CL1128" s="2"/>
      <c r="CM1128" s="2"/>
      <c r="CN1128" s="2"/>
      <c r="CO1128" s="2"/>
      <c r="CP1128" s="2"/>
      <c r="CQ1128" s="2"/>
      <c r="CR1128" s="2"/>
      <c r="CS1128" s="2"/>
      <c r="CT1128" s="2"/>
      <c r="CU1128" s="2"/>
      <c r="CV1128" s="2"/>
      <c r="CW1128" s="2"/>
      <c r="CX1128" s="2"/>
      <c r="CY1128" s="2"/>
      <c r="CZ1128" s="2"/>
      <c r="DA1128" s="2"/>
      <c r="DB1128" s="2"/>
      <c r="DC1128" s="2"/>
      <c r="DD1128" s="2"/>
      <c r="DE1128" s="2"/>
      <c r="DF1128" s="2"/>
      <c r="DG1128" s="2"/>
      <c r="DH1128" s="2"/>
      <c r="DI1128" s="2"/>
      <c r="DJ1128" s="2"/>
      <c r="DK1128" s="2"/>
      <c r="DL1128" s="2"/>
      <c r="DM1128" s="2"/>
      <c r="DN1128" s="2"/>
      <c r="DO1128" s="2"/>
      <c r="DP1128" s="2"/>
      <c r="DQ1128" s="2"/>
      <c r="DR1128" s="2"/>
      <c r="DS1128" s="2"/>
      <c r="DT1128" s="2"/>
      <c r="DU1128" s="2"/>
      <c r="DV1128" s="2"/>
      <c r="DW1128" s="2"/>
      <c r="DX1128" s="2"/>
      <c r="DY1128" s="2"/>
      <c r="DZ1128" s="2"/>
      <c r="EA1128" s="2"/>
      <c r="EB1128" s="2"/>
      <c r="EC1128" s="2"/>
      <c r="ED1128" s="2"/>
      <c r="EE1128" s="2"/>
      <c r="EF1128" s="2"/>
      <c r="EG1128" s="2"/>
      <c r="EH1128" s="2"/>
      <c r="EI1128" s="2"/>
      <c r="EJ1128" s="2"/>
      <c r="EK1128" s="2"/>
      <c r="EL1128" s="2"/>
      <c r="EM1128" s="2"/>
      <c r="EN1128" s="2"/>
      <c r="EO1128" s="2"/>
      <c r="EP1128" s="2"/>
      <c r="EQ1128" s="2"/>
      <c r="ER1128" s="2"/>
      <c r="ES1128" s="2"/>
      <c r="ET1128" s="2"/>
      <c r="EU1128" s="2"/>
      <c r="EV1128" s="2"/>
      <c r="EW1128" s="2"/>
      <c r="EX1128" s="2"/>
      <c r="EY1128" s="2"/>
      <c r="EZ1128" s="2"/>
      <c r="FA1128" s="2"/>
      <c r="FB1128" s="2"/>
      <c r="FC1128" s="2"/>
      <c r="FD1128" s="2"/>
      <c r="FE1128" s="2"/>
      <c r="FF1128" s="2"/>
      <c r="FG1128" s="2"/>
      <c r="FH1128" s="2"/>
      <c r="FI1128" s="2"/>
      <c r="FJ1128" s="2"/>
      <c r="FK1128" s="2"/>
      <c r="FL1128" s="2"/>
      <c r="FM1128" s="2"/>
      <c r="FN1128" s="2"/>
      <c r="FO1128" s="2"/>
      <c r="FP1128" s="2"/>
      <c r="FQ1128" s="2"/>
      <c r="FR1128" s="2"/>
      <c r="FS1128" s="2"/>
      <c r="FT1128" s="2"/>
      <c r="FU1128" s="2"/>
      <c r="FV1128" s="2"/>
      <c r="FW1128" s="2"/>
      <c r="FX1128" s="2"/>
      <c r="FY1128" s="2"/>
      <c r="FZ1128" s="2"/>
      <c r="GA1128" s="2"/>
      <c r="GB1128" s="2"/>
      <c r="GC1128" s="2"/>
      <c r="GD1128" s="2"/>
      <c r="GE1128" s="2"/>
      <c r="GF1128" s="2"/>
      <c r="GG1128" s="2"/>
      <c r="GH1128" s="2"/>
      <c r="GI1128" s="2"/>
      <c r="GJ1128" s="2"/>
      <c r="GK1128" s="2"/>
      <c r="GL1128" s="2"/>
      <c r="GM1128" s="2"/>
      <c r="GN1128" s="2"/>
      <c r="GO1128" s="2"/>
      <c r="GP1128" s="2"/>
    </row>
    <row r="1129" spans="6:198" s="1" customFormat="1" ht="15" customHeight="1">
      <c r="F1129" s="551" t="s">
        <v>2</v>
      </c>
      <c r="G1129" s="551"/>
      <c r="H1129" s="551"/>
      <c r="I1129" s="551"/>
      <c r="J1129" s="551"/>
      <c r="K1129" s="551"/>
      <c r="L1129" s="551"/>
      <c r="M1129" s="551"/>
      <c r="N1129" s="551"/>
      <c r="O1129" s="551"/>
      <c r="P1129" s="551"/>
      <c r="Q1129" s="551"/>
      <c r="R1129" s="551"/>
      <c r="S1129" s="551"/>
      <c r="T1129" s="551"/>
      <c r="U1129" s="551"/>
      <c r="V1129" s="551"/>
      <c r="W1129" s="551"/>
      <c r="X1129" s="551"/>
      <c r="Y1129" s="551"/>
      <c r="Z1129" s="551"/>
      <c r="AA1129" s="551"/>
      <c r="AB1129" s="551"/>
      <c r="AC1129" s="551"/>
      <c r="AD1129" s="551"/>
      <c r="AE1129" s="551"/>
      <c r="AF1129" s="551"/>
      <c r="AG1129" s="551"/>
      <c r="AH1129" s="551"/>
      <c r="AI1129" s="551"/>
      <c r="AJ1129" s="551"/>
      <c r="AK1129" s="551"/>
      <c r="AL1129" s="551"/>
      <c r="AM1129" s="551"/>
      <c r="AN1129" s="551"/>
      <c r="AO1129" s="551"/>
      <c r="AP1129" s="551"/>
      <c r="AQ1129" s="551"/>
      <c r="AR1129" s="551"/>
      <c r="AS1129" s="551"/>
      <c r="AT1129" s="551"/>
      <c r="AU1129" s="551"/>
      <c r="AV1129" s="551"/>
      <c r="AW1129" s="551"/>
      <c r="AX1129" s="551"/>
      <c r="AY1129" s="551"/>
      <c r="AZ1129" s="551"/>
      <c r="BA1129" s="551"/>
      <c r="BB1129" s="551"/>
      <c r="BC1129" s="551"/>
      <c r="BD1129" s="551"/>
      <c r="BE1129" s="551"/>
      <c r="BF1129" s="551"/>
      <c r="BG1129" s="551"/>
      <c r="BH1129" s="551"/>
      <c r="BI1129" s="551"/>
      <c r="BJ1129" s="551"/>
      <c r="BK1129" s="551"/>
      <c r="BR1129" s="2"/>
      <c r="BS1129" s="2"/>
      <c r="BT1129" s="2"/>
      <c r="BU1129" s="2"/>
      <c r="BV1129" s="2"/>
      <c r="BW1129" s="2"/>
      <c r="BX1129" s="2"/>
      <c r="BY1129" s="2"/>
      <c r="BZ1129" s="2"/>
      <c r="CA1129" s="2"/>
      <c r="CB1129" s="2"/>
      <c r="CC1129" s="2"/>
      <c r="CD1129" s="2"/>
      <c r="CE1129" s="2"/>
      <c r="CF1129" s="2"/>
      <c r="CG1129" s="2"/>
      <c r="CH1129" s="2"/>
      <c r="CI1129" s="2"/>
      <c r="CJ1129" s="2"/>
      <c r="CK1129" s="2"/>
      <c r="CL1129" s="2"/>
      <c r="CM1129" s="2"/>
      <c r="CN1129" s="2"/>
      <c r="CO1129" s="2"/>
      <c r="CP1129" s="2"/>
      <c r="CQ1129" s="2"/>
      <c r="CR1129" s="2"/>
      <c r="CS1129" s="2"/>
      <c r="CT1129" s="2"/>
      <c r="CU1129" s="2"/>
      <c r="CV1129" s="2"/>
      <c r="CW1129" s="2"/>
      <c r="CX1129" s="2"/>
      <c r="CY1129" s="2"/>
      <c r="CZ1129" s="2"/>
      <c r="DA1129" s="2"/>
      <c r="DB1129" s="2"/>
      <c r="DC1129" s="2"/>
      <c r="DD1129" s="2"/>
      <c r="DE1129" s="2"/>
      <c r="DF1129" s="2"/>
      <c r="DG1129" s="2"/>
      <c r="DH1129" s="2"/>
      <c r="DI1129" s="2"/>
      <c r="DJ1129" s="2"/>
      <c r="DK1129" s="2"/>
      <c r="DL1129" s="2"/>
      <c r="DM1129" s="2"/>
      <c r="DN1129" s="2"/>
      <c r="DO1129" s="2"/>
      <c r="DP1129" s="2"/>
      <c r="DQ1129" s="2"/>
      <c r="DR1129" s="2"/>
      <c r="DS1129" s="2"/>
      <c r="DT1129" s="2"/>
      <c r="DU1129" s="2"/>
      <c r="DV1129" s="2"/>
      <c r="DW1129" s="2"/>
      <c r="DX1129" s="2"/>
      <c r="DY1129" s="2"/>
      <c r="DZ1129" s="2"/>
      <c r="EA1129" s="2"/>
      <c r="EB1129" s="2"/>
      <c r="EC1129" s="2"/>
      <c r="ED1129" s="2"/>
      <c r="EE1129" s="2"/>
      <c r="EF1129" s="2"/>
      <c r="EG1129" s="2"/>
      <c r="EH1129" s="2"/>
      <c r="EI1129" s="2"/>
      <c r="EJ1129" s="2"/>
      <c r="EK1129" s="2"/>
      <c r="EL1129" s="2"/>
      <c r="EM1129" s="2"/>
      <c r="EN1129" s="2"/>
      <c r="EO1129" s="2"/>
      <c r="EP1129" s="2"/>
      <c r="EQ1129" s="2"/>
      <c r="ER1129" s="2"/>
      <c r="ES1129" s="2"/>
      <c r="ET1129" s="2"/>
      <c r="EU1129" s="2"/>
      <c r="EV1129" s="2"/>
      <c r="EW1129" s="2"/>
      <c r="EX1129" s="2"/>
      <c r="EY1129" s="2"/>
      <c r="EZ1129" s="2"/>
      <c r="FA1129" s="2"/>
      <c r="FB1129" s="2"/>
      <c r="FC1129" s="2"/>
      <c r="FD1129" s="2"/>
      <c r="FE1129" s="2"/>
      <c r="FF1129" s="2"/>
      <c r="FG1129" s="2"/>
      <c r="FH1129" s="2"/>
      <c r="FI1129" s="2"/>
      <c r="FJ1129" s="2"/>
      <c r="FK1129" s="2"/>
      <c r="FL1129" s="2"/>
      <c r="FM1129" s="2"/>
      <c r="FN1129" s="2"/>
      <c r="FO1129" s="2"/>
      <c r="FP1129" s="2"/>
      <c r="FQ1129" s="2"/>
      <c r="FR1129" s="2"/>
      <c r="FS1129" s="2"/>
      <c r="FT1129" s="2"/>
      <c r="FU1129" s="2"/>
      <c r="FV1129" s="2"/>
      <c r="FW1129" s="2"/>
      <c r="FX1129" s="2"/>
      <c r="FY1129" s="2"/>
      <c r="FZ1129" s="2"/>
      <c r="GA1129" s="2"/>
      <c r="GB1129" s="2"/>
      <c r="GC1129" s="2"/>
      <c r="GD1129" s="2"/>
      <c r="GE1129" s="2"/>
      <c r="GF1129" s="2"/>
      <c r="GG1129" s="2"/>
      <c r="GH1129" s="2"/>
      <c r="GI1129" s="2"/>
      <c r="GJ1129" s="2"/>
      <c r="GK1129" s="2"/>
      <c r="GL1129" s="2"/>
      <c r="GM1129" s="2"/>
      <c r="GN1129" s="2"/>
      <c r="GO1129" s="2"/>
      <c r="GP1129" s="2"/>
    </row>
    <row r="1130" spans="6:198" s="1" customFormat="1" ht="13.5" customHeight="1" thickBot="1">
      <c r="F1130" s="552">
        <f>[1]Input!$C$112</f>
        <v>43211</v>
      </c>
      <c r="G1130" s="552"/>
      <c r="H1130" s="552"/>
      <c r="I1130" s="552"/>
      <c r="J1130" s="552"/>
      <c r="K1130" s="552"/>
      <c r="L1130" s="552"/>
      <c r="M1130" s="552"/>
      <c r="N1130" s="552"/>
      <c r="O1130" s="552"/>
      <c r="P1130" s="552"/>
      <c r="Q1130" s="552"/>
      <c r="R1130" s="552"/>
      <c r="S1130" s="552"/>
      <c r="T1130" s="552"/>
      <c r="U1130" s="552"/>
      <c r="V1130" s="552"/>
      <c r="W1130" s="552"/>
      <c r="X1130" s="552"/>
      <c r="Y1130" s="552"/>
      <c r="Z1130" s="552"/>
      <c r="AA1130" s="552"/>
      <c r="AB1130" s="552"/>
      <c r="AC1130" s="552"/>
      <c r="AD1130" s="552"/>
      <c r="AE1130" s="552"/>
      <c r="AF1130" s="552"/>
      <c r="AG1130" s="552"/>
      <c r="AH1130" s="552"/>
      <c r="AI1130" s="552"/>
      <c r="AJ1130" s="552"/>
      <c r="AK1130" s="552"/>
      <c r="AL1130" s="552"/>
      <c r="AM1130" s="552"/>
      <c r="AN1130" s="552"/>
      <c r="AO1130" s="552"/>
      <c r="AP1130" s="552"/>
      <c r="AQ1130" s="552"/>
      <c r="AR1130" s="552"/>
      <c r="AS1130" s="552"/>
      <c r="AT1130" s="552"/>
      <c r="AU1130" s="552"/>
      <c r="AV1130" s="552"/>
      <c r="AW1130" s="552"/>
      <c r="AX1130" s="552"/>
      <c r="AY1130" s="552"/>
      <c r="AZ1130" s="552"/>
      <c r="BA1130" s="552"/>
      <c r="BB1130" s="552"/>
      <c r="BC1130" s="552"/>
      <c r="BD1130" s="552"/>
      <c r="BE1130" s="552"/>
      <c r="BF1130" s="552"/>
      <c r="BG1130" s="552"/>
      <c r="BH1130" s="552"/>
      <c r="BI1130" s="552"/>
      <c r="BJ1130" s="552"/>
      <c r="BK1130" s="552"/>
      <c r="BR1130" s="2"/>
      <c r="BS1130" s="2"/>
      <c r="BT1130" s="2"/>
      <c r="BU1130" s="2"/>
      <c r="BV1130" s="2"/>
      <c r="BW1130" s="2"/>
      <c r="BX1130" s="2"/>
      <c r="BY1130" s="2"/>
      <c r="BZ1130" s="2"/>
      <c r="CA1130" s="2"/>
      <c r="CB1130" s="2"/>
      <c r="CC1130" s="2"/>
      <c r="CD1130" s="2"/>
      <c r="CE1130" s="2"/>
      <c r="CF1130" s="2"/>
      <c r="CG1130" s="2"/>
      <c r="CH1130" s="2"/>
      <c r="CI1130" s="2"/>
      <c r="CJ1130" s="2"/>
      <c r="CK1130" s="2"/>
      <c r="CL1130" s="2"/>
      <c r="CM1130" s="2"/>
      <c r="CN1130" s="2"/>
      <c r="CO1130" s="2"/>
      <c r="CP1130" s="2"/>
      <c r="CQ1130" s="2"/>
      <c r="CR1130" s="2"/>
      <c r="CS1130" s="2"/>
      <c r="CT1130" s="2"/>
      <c r="CU1130" s="2"/>
      <c r="CV1130" s="2"/>
      <c r="CW1130" s="2"/>
      <c r="CX1130" s="2"/>
      <c r="CY1130" s="2"/>
      <c r="CZ1130" s="2"/>
      <c r="DA1130" s="2"/>
      <c r="DB1130" s="2"/>
      <c r="DC1130" s="2"/>
      <c r="DD1130" s="2"/>
      <c r="DE1130" s="2"/>
      <c r="DF1130" s="2"/>
      <c r="DG1130" s="2"/>
      <c r="DH1130" s="2"/>
      <c r="DI1130" s="2"/>
      <c r="DJ1130" s="2"/>
      <c r="DK1130" s="2"/>
      <c r="DL1130" s="2"/>
      <c r="DM1130" s="2"/>
      <c r="DN1130" s="2"/>
      <c r="DO1130" s="2"/>
      <c r="DP1130" s="2"/>
      <c r="DQ1130" s="2"/>
      <c r="DR1130" s="2"/>
      <c r="DS1130" s="2"/>
      <c r="DT1130" s="2"/>
      <c r="DU1130" s="2"/>
      <c r="DV1130" s="2"/>
      <c r="DW1130" s="2"/>
      <c r="DX1130" s="2"/>
      <c r="DY1130" s="2"/>
      <c r="DZ1130" s="2"/>
      <c r="EA1130" s="2"/>
      <c r="EB1130" s="2"/>
      <c r="EC1130" s="2"/>
      <c r="ED1130" s="2"/>
      <c r="EE1130" s="2"/>
      <c r="EF1130" s="2"/>
      <c r="EG1130" s="2"/>
      <c r="EH1130" s="2"/>
      <c r="EI1130" s="2"/>
      <c r="EJ1130" s="2"/>
      <c r="EK1130" s="2"/>
      <c r="EL1130" s="2"/>
      <c r="EM1130" s="2"/>
      <c r="EN1130" s="2"/>
      <c r="EO1130" s="2"/>
      <c r="EP1130" s="2"/>
      <c r="EQ1130" s="2"/>
      <c r="ER1130" s="2"/>
      <c r="ES1130" s="2"/>
      <c r="ET1130" s="2"/>
      <c r="EU1130" s="2"/>
      <c r="EV1130" s="2"/>
      <c r="EW1130" s="2"/>
      <c r="EX1130" s="2"/>
      <c r="EY1130" s="2"/>
      <c r="EZ1130" s="2"/>
      <c r="FA1130" s="2"/>
      <c r="FB1130" s="2"/>
      <c r="FC1130" s="2"/>
      <c r="FD1130" s="2"/>
      <c r="FE1130" s="2"/>
      <c r="FF1130" s="2"/>
      <c r="FG1130" s="2"/>
      <c r="FH1130" s="2"/>
      <c r="FI1130" s="2"/>
      <c r="FJ1130" s="2"/>
      <c r="FK1130" s="2"/>
      <c r="FL1130" s="2"/>
      <c r="FM1130" s="2"/>
      <c r="FN1130" s="2"/>
      <c r="FO1130" s="2"/>
      <c r="FP1130" s="2"/>
      <c r="FQ1130" s="2"/>
      <c r="FR1130" s="2"/>
      <c r="FS1130" s="2"/>
      <c r="FT1130" s="2"/>
      <c r="FU1130" s="2"/>
      <c r="FV1130" s="2"/>
      <c r="FW1130" s="2"/>
      <c r="FX1130" s="2"/>
      <c r="FY1130" s="2"/>
      <c r="FZ1130" s="2"/>
      <c r="GA1130" s="2"/>
      <c r="GB1130" s="2"/>
      <c r="GC1130" s="2"/>
      <c r="GD1130" s="2"/>
      <c r="GE1130" s="2"/>
      <c r="GF1130" s="2"/>
      <c r="GG1130" s="2"/>
      <c r="GH1130" s="2"/>
      <c r="GI1130" s="2"/>
      <c r="GJ1130" s="2"/>
      <c r="GK1130" s="2"/>
      <c r="GL1130" s="2"/>
      <c r="GM1130" s="2"/>
      <c r="GN1130" s="2"/>
      <c r="GO1130" s="2"/>
      <c r="GP1130" s="2"/>
    </row>
    <row r="1131" spans="6:198" s="1" customFormat="1" ht="12.75" customHeight="1">
      <c r="F1131" s="4"/>
      <c r="G1131" s="4"/>
      <c r="H1131" s="4"/>
      <c r="I1131" s="4"/>
      <c r="J1131" s="4"/>
      <c r="K1131" s="4"/>
      <c r="L1131" s="4"/>
      <c r="M1131" s="4"/>
      <c r="N1131" s="4"/>
      <c r="O1131" s="4"/>
      <c r="P1131" s="4"/>
      <c r="Q1131" s="4"/>
      <c r="R1131" s="4"/>
      <c r="S1131" s="4"/>
      <c r="T1131" s="4"/>
      <c r="U1131" s="4"/>
      <c r="V1131" s="4"/>
      <c r="W1131" s="4"/>
      <c r="X1131" s="4"/>
      <c r="Y1131" s="4"/>
      <c r="Z1131" s="4"/>
      <c r="AA1131" s="4"/>
      <c r="AB1131" s="4"/>
      <c r="AC1131" s="4"/>
      <c r="AD1131" s="4"/>
      <c r="AE1131" s="4"/>
      <c r="AF1131" s="4"/>
      <c r="AG1131" s="4"/>
      <c r="AH1131" s="4"/>
      <c r="AI1131" s="4"/>
      <c r="AJ1131" s="4"/>
      <c r="AK1131" s="4"/>
      <c r="AL1131" s="4"/>
      <c r="AM1131" s="4"/>
      <c r="AN1131" s="4"/>
      <c r="AO1131" s="4"/>
      <c r="AP1131" s="4"/>
      <c r="AQ1131" s="4"/>
      <c r="AR1131" s="4"/>
      <c r="AS1131" s="4"/>
      <c r="AT1131" s="4"/>
      <c r="AU1131" s="4"/>
      <c r="AV1131" s="4"/>
      <c r="AW1131" s="4"/>
      <c r="AX1131" s="4"/>
      <c r="AY1131" s="4"/>
      <c r="AZ1131" s="4"/>
      <c r="BA1131" s="4"/>
      <c r="BB1131" s="4"/>
      <c r="BC1131" s="4"/>
      <c r="BD1131" s="4"/>
      <c r="BE1131" s="4"/>
      <c r="BF1131" s="4"/>
      <c r="BG1131" s="4"/>
      <c r="BH1131" s="4"/>
      <c r="BI1131" s="4"/>
      <c r="BJ1131" s="4"/>
      <c r="BK1131" s="4"/>
      <c r="BR1131" s="2"/>
      <c r="BS1131" s="2"/>
      <c r="BT1131" s="2"/>
      <c r="BU1131" s="2"/>
      <c r="BV1131" s="2"/>
      <c r="BW1131" s="2"/>
      <c r="BX1131" s="2"/>
      <c r="BY1131" s="2"/>
      <c r="BZ1131" s="2"/>
      <c r="CA1131" s="2"/>
      <c r="CB1131" s="2"/>
      <c r="CC1131" s="2"/>
      <c r="CD1131" s="2"/>
      <c r="CE1131" s="2"/>
      <c r="CF1131" s="2"/>
      <c r="CG1131" s="2"/>
      <c r="CH1131" s="2"/>
      <c r="CI1131" s="2"/>
      <c r="CJ1131" s="2"/>
      <c r="CK1131" s="2"/>
      <c r="CL1131" s="2"/>
      <c r="CM1131" s="2"/>
      <c r="CN1131" s="2"/>
      <c r="CO1131" s="2"/>
      <c r="CP1131" s="2"/>
      <c r="CQ1131" s="2"/>
      <c r="CR1131" s="2"/>
      <c r="CS1131" s="2"/>
      <c r="CT1131" s="2"/>
      <c r="CU1131" s="2"/>
      <c r="CV1131" s="2"/>
      <c r="CW1131" s="2"/>
      <c r="CX1131" s="2"/>
      <c r="CY1131" s="2"/>
      <c r="CZ1131" s="2"/>
      <c r="DA1131" s="2"/>
      <c r="DB1131" s="2"/>
      <c r="DC1131" s="2"/>
      <c r="DD1131" s="2"/>
      <c r="DE1131" s="2"/>
      <c r="DF1131" s="2"/>
      <c r="DG1131" s="2"/>
      <c r="DH1131" s="2"/>
      <c r="DI1131" s="2"/>
      <c r="DJ1131" s="2"/>
      <c r="DK1131" s="2"/>
      <c r="DL1131" s="2"/>
      <c r="DM1131" s="2"/>
      <c r="DN1131" s="2"/>
      <c r="DO1131" s="2"/>
      <c r="DP1131" s="2"/>
      <c r="DQ1131" s="2"/>
      <c r="DR1131" s="2"/>
      <c r="DS1131" s="2"/>
      <c r="DT1131" s="2"/>
      <c r="DU1131" s="2"/>
      <c r="DV1131" s="2"/>
      <c r="DW1131" s="2"/>
      <c r="DX1131" s="2"/>
      <c r="DY1131" s="2"/>
      <c r="DZ1131" s="2"/>
      <c r="EA1131" s="2"/>
      <c r="EB1131" s="2"/>
      <c r="EC1131" s="2"/>
      <c r="ED1131" s="2"/>
      <c r="EE1131" s="2"/>
      <c r="EF1131" s="2"/>
      <c r="EG1131" s="2"/>
      <c r="EH1131" s="2"/>
      <c r="EI1131" s="2"/>
      <c r="EJ1131" s="2"/>
      <c r="EK1131" s="2"/>
      <c r="EL1131" s="2"/>
      <c r="EM1131" s="2"/>
      <c r="EN1131" s="2"/>
      <c r="EO1131" s="2"/>
      <c r="EP1131" s="2"/>
      <c r="EQ1131" s="2"/>
      <c r="ER1131" s="2"/>
      <c r="ES1131" s="2"/>
      <c r="ET1131" s="2"/>
      <c r="EU1131" s="2"/>
      <c r="EV1131" s="2"/>
      <c r="EW1131" s="2"/>
      <c r="EX1131" s="2"/>
      <c r="EY1131" s="2"/>
      <c r="EZ1131" s="2"/>
      <c r="FA1131" s="2"/>
      <c r="FB1131" s="2"/>
      <c r="FC1131" s="2"/>
      <c r="FD1131" s="2"/>
      <c r="FE1131" s="2"/>
      <c r="FF1131" s="2"/>
      <c r="FG1131" s="2"/>
      <c r="FH1131" s="2"/>
      <c r="FI1131" s="2"/>
      <c r="FJ1131" s="2"/>
      <c r="FK1131" s="2"/>
      <c r="FL1131" s="2"/>
      <c r="FM1131" s="2"/>
      <c r="FN1131" s="2"/>
      <c r="FO1131" s="2"/>
      <c r="FP1131" s="2"/>
      <c r="FQ1131" s="2"/>
      <c r="FR1131" s="2"/>
      <c r="FS1131" s="2"/>
      <c r="FT1131" s="2"/>
      <c r="FU1131" s="2"/>
      <c r="FV1131" s="2"/>
      <c r="FW1131" s="2"/>
      <c r="FX1131" s="2"/>
      <c r="FY1131" s="2"/>
      <c r="FZ1131" s="2"/>
      <c r="GA1131" s="2"/>
      <c r="GB1131" s="2"/>
      <c r="GC1131" s="2"/>
      <c r="GD1131" s="2"/>
      <c r="GE1131" s="2"/>
      <c r="GF1131" s="2"/>
      <c r="GG1131" s="2"/>
      <c r="GH1131" s="2"/>
      <c r="GI1131" s="2"/>
      <c r="GJ1131" s="2"/>
      <c r="GK1131" s="2"/>
      <c r="GL1131" s="2"/>
      <c r="GM1131" s="2"/>
      <c r="GN1131" s="2"/>
      <c r="GO1131" s="2"/>
      <c r="GP1131" s="2"/>
    </row>
    <row r="1132" spans="6:198" s="1" customFormat="1" ht="12.75" customHeight="1">
      <c r="F1132" s="579" t="s">
        <v>490</v>
      </c>
      <c r="G1132" s="579"/>
      <c r="H1132" s="579"/>
      <c r="I1132" s="579"/>
      <c r="J1132" s="579"/>
      <c r="K1132" s="579"/>
      <c r="L1132" s="579"/>
      <c r="M1132" s="579"/>
      <c r="N1132" s="579"/>
      <c r="O1132" s="579"/>
      <c r="P1132" s="579"/>
      <c r="Q1132" s="579"/>
      <c r="R1132" s="579"/>
      <c r="S1132" s="579"/>
      <c r="T1132" s="579"/>
      <c r="U1132" s="579"/>
      <c r="V1132" s="579"/>
      <c r="W1132" s="579"/>
      <c r="X1132" s="579"/>
      <c r="Y1132" s="579"/>
      <c r="Z1132" s="579"/>
      <c r="AA1132" s="579"/>
      <c r="AB1132" s="579"/>
      <c r="AC1132" s="579"/>
      <c r="AD1132" s="579"/>
      <c r="AE1132" s="579"/>
      <c r="AF1132" s="579"/>
      <c r="AG1132" s="579"/>
      <c r="AH1132" s="579"/>
      <c r="AI1132" s="579"/>
      <c r="AJ1132" s="579"/>
      <c r="AK1132" s="579"/>
      <c r="AL1132" s="579"/>
      <c r="AM1132" s="579"/>
      <c r="AN1132" s="579"/>
      <c r="AO1132" s="579"/>
      <c r="AP1132" s="579"/>
      <c r="AQ1132" s="579"/>
      <c r="AR1132" s="579"/>
      <c r="AS1132" s="579"/>
      <c r="AT1132" s="579"/>
      <c r="AU1132" s="579"/>
      <c r="AV1132" s="579"/>
      <c r="AW1132" s="579"/>
      <c r="AX1132" s="579"/>
      <c r="AY1132" s="579"/>
      <c r="AZ1132" s="579"/>
      <c r="BA1132" s="579"/>
      <c r="BB1132" s="579"/>
      <c r="BC1132" s="579"/>
      <c r="BD1132" s="579"/>
      <c r="BE1132" s="579"/>
      <c r="BF1132" s="579"/>
      <c r="BG1132" s="579"/>
      <c r="BH1132" s="579"/>
      <c r="BI1132" s="579"/>
      <c r="BJ1132" s="579"/>
      <c r="BK1132" s="579"/>
      <c r="BR1132" s="2"/>
      <c r="BS1132" s="2"/>
      <c r="BT1132" s="2"/>
      <c r="BU1132" s="2"/>
      <c r="BV1132" s="2"/>
      <c r="BW1132" s="2"/>
      <c r="BX1132" s="2"/>
      <c r="BY1132" s="2"/>
      <c r="BZ1132" s="2"/>
      <c r="CA1132" s="2"/>
      <c r="CB1132" s="2"/>
      <c r="CC1132" s="2"/>
      <c r="CD1132" s="2"/>
      <c r="CE1132" s="2"/>
      <c r="CF1132" s="2"/>
      <c r="CG1132" s="2"/>
      <c r="CH1132" s="2"/>
      <c r="CI1132" s="2"/>
      <c r="CJ1132" s="2"/>
      <c r="CK1132" s="2"/>
      <c r="CL1132" s="2"/>
      <c r="CM1132" s="2"/>
      <c r="CN1132" s="2"/>
      <c r="CO1132" s="2"/>
      <c r="CP1132" s="2"/>
      <c r="CQ1132" s="2"/>
      <c r="CR1132" s="2"/>
      <c r="CS1132" s="2"/>
      <c r="CT1132" s="2"/>
      <c r="CU1132" s="2"/>
      <c r="CV1132" s="2"/>
      <c r="CW1132" s="2"/>
      <c r="CX1132" s="2"/>
      <c r="CY1132" s="2"/>
      <c r="CZ1132" s="2"/>
      <c r="DA1132" s="2"/>
      <c r="DB1132" s="2"/>
      <c r="DC1132" s="2"/>
      <c r="DD1132" s="2"/>
      <c r="DE1132" s="2"/>
      <c r="DF1132" s="2"/>
      <c r="DG1132" s="2"/>
      <c r="DH1132" s="2"/>
      <c r="DI1132" s="2"/>
      <c r="DJ1132" s="2"/>
      <c r="DK1132" s="2"/>
      <c r="DL1132" s="2"/>
      <c r="DM1132" s="2"/>
      <c r="DN1132" s="2"/>
      <c r="DO1132" s="2"/>
      <c r="DP1132" s="2"/>
      <c r="DQ1132" s="2"/>
      <c r="DR1132" s="2"/>
      <c r="DS1132" s="2"/>
      <c r="DT1132" s="2"/>
      <c r="DU1132" s="2"/>
      <c r="DV1132" s="2"/>
      <c r="DW1132" s="2"/>
      <c r="DX1132" s="2"/>
      <c r="DY1132" s="2"/>
      <c r="DZ1132" s="2"/>
      <c r="EA1132" s="2"/>
      <c r="EB1132" s="2"/>
      <c r="EC1132" s="2"/>
      <c r="ED1132" s="2"/>
      <c r="EE1132" s="2"/>
      <c r="EF1132" s="2"/>
      <c r="EG1132" s="2"/>
      <c r="EH1132" s="2"/>
      <c r="EI1132" s="2"/>
      <c r="EJ1132" s="2"/>
      <c r="EK1132" s="2"/>
      <c r="EL1132" s="2"/>
      <c r="EM1132" s="2"/>
      <c r="EN1132" s="2"/>
      <c r="EO1132" s="2"/>
      <c r="EP1132" s="2"/>
      <c r="EQ1132" s="2"/>
      <c r="ER1132" s="2"/>
      <c r="ES1132" s="2"/>
      <c r="ET1132" s="2"/>
      <c r="EU1132" s="2"/>
      <c r="EV1132" s="2"/>
      <c r="EW1132" s="2"/>
      <c r="EX1132" s="2"/>
      <c r="EY1132" s="2"/>
      <c r="EZ1132" s="2"/>
      <c r="FA1132" s="2"/>
      <c r="FB1132" s="2"/>
      <c r="FC1132" s="2"/>
      <c r="FD1132" s="2"/>
      <c r="FE1132" s="2"/>
      <c r="FF1132" s="2"/>
      <c r="FG1132" s="2"/>
      <c r="FH1132" s="2"/>
      <c r="FI1132" s="2"/>
      <c r="FJ1132" s="2"/>
      <c r="FK1132" s="2"/>
      <c r="FL1132" s="2"/>
      <c r="FM1132" s="2"/>
      <c r="FN1132" s="2"/>
      <c r="FO1132" s="2"/>
      <c r="FP1132" s="2"/>
      <c r="FQ1132" s="2"/>
      <c r="FR1132" s="2"/>
      <c r="FS1132" s="2"/>
      <c r="FT1132" s="2"/>
      <c r="FU1132" s="2"/>
      <c r="FV1132" s="2"/>
      <c r="FW1132" s="2"/>
      <c r="FX1132" s="2"/>
      <c r="FY1132" s="2"/>
      <c r="FZ1132" s="2"/>
      <c r="GA1132" s="2"/>
      <c r="GB1132" s="2"/>
      <c r="GC1132" s="2"/>
      <c r="GD1132" s="2"/>
      <c r="GE1132" s="2"/>
      <c r="GF1132" s="2"/>
      <c r="GG1132" s="2"/>
      <c r="GH1132" s="2"/>
      <c r="GI1132" s="2"/>
      <c r="GJ1132" s="2"/>
      <c r="GK1132" s="2"/>
      <c r="GL1132" s="2"/>
      <c r="GM1132" s="2"/>
      <c r="GN1132" s="2"/>
      <c r="GO1132" s="2"/>
      <c r="GP1132" s="2"/>
    </row>
    <row r="1133" spans="6:198" s="1" customFormat="1" ht="12.75" customHeight="1" thickBot="1">
      <c r="F1133" s="97" t="str">
        <f>F1092</f>
        <v xml:space="preserve">As at: </v>
      </c>
      <c r="G1133" s="347"/>
      <c r="H1133" s="789">
        <f>H1092</f>
        <v>43190</v>
      </c>
      <c r="I1133" s="789"/>
      <c r="J1133" s="789"/>
      <c r="K1133" s="775"/>
      <c r="L1133" s="775"/>
      <c r="M1133" s="500"/>
      <c r="N1133" s="500"/>
      <c r="O1133" s="500"/>
      <c r="P1133" s="500"/>
      <c r="Q1133" s="500"/>
      <c r="R1133" s="500"/>
      <c r="S1133" s="500"/>
      <c r="T1133" s="500"/>
      <c r="U1133" s="500"/>
      <c r="V1133" s="500"/>
      <c r="W1133" s="500"/>
      <c r="X1133" s="500"/>
      <c r="Y1133" s="500"/>
      <c r="Z1133" s="500"/>
      <c r="AA1133" s="500"/>
      <c r="AB1133" s="500"/>
      <c r="AC1133" s="500"/>
      <c r="AD1133" s="500"/>
      <c r="AE1133" s="500"/>
      <c r="AF1133" s="500"/>
      <c r="AG1133" s="500"/>
      <c r="AH1133" s="500"/>
      <c r="AI1133" s="500"/>
      <c r="AJ1133" s="500"/>
      <c r="AK1133" s="500"/>
      <c r="AL1133" s="500"/>
      <c r="AM1133" s="500"/>
      <c r="AN1133" s="500"/>
      <c r="AO1133" s="500"/>
      <c r="AP1133" s="500"/>
      <c r="AQ1133" s="500"/>
      <c r="AR1133" s="500"/>
      <c r="AS1133" s="500"/>
      <c r="AT1133" s="500"/>
      <c r="AU1133" s="500"/>
      <c r="AV1133" s="500"/>
      <c r="AW1133" s="500"/>
      <c r="AX1133" s="500"/>
      <c r="AY1133" s="500"/>
      <c r="AZ1133" s="500"/>
      <c r="BA1133" s="500"/>
      <c r="BB1133" s="347"/>
      <c r="BC1133" s="347"/>
      <c r="BD1133" s="347"/>
      <c r="BE1133" s="347"/>
      <c r="BF1133" s="347"/>
      <c r="BG1133" s="347"/>
      <c r="BH1133" s="347"/>
      <c r="BI1133" s="347"/>
      <c r="BJ1133" s="347"/>
      <c r="BK1133" s="347"/>
      <c r="BR1133" s="2"/>
      <c r="BS1133" s="2"/>
      <c r="BT1133" s="2"/>
      <c r="BU1133" s="2"/>
      <c r="BV1133" s="2"/>
      <c r="BW1133" s="2"/>
      <c r="BX1133" s="2"/>
      <c r="BY1133" s="2"/>
      <c r="BZ1133" s="2"/>
      <c r="CA1133" s="2"/>
      <c r="CB1133" s="2"/>
      <c r="CC1133" s="2"/>
      <c r="CD1133" s="2"/>
      <c r="CE1133" s="2"/>
      <c r="CF1133" s="2"/>
      <c r="CG1133" s="2"/>
      <c r="CH1133" s="2"/>
      <c r="CI1133" s="2"/>
      <c r="CJ1133" s="2"/>
      <c r="CK1133" s="2"/>
      <c r="CL1133" s="2"/>
      <c r="CM1133" s="2"/>
      <c r="CN1133" s="2"/>
      <c r="CO1133" s="2"/>
      <c r="CP1133" s="2"/>
      <c r="CQ1133" s="2"/>
      <c r="CR1133" s="2"/>
      <c r="CS1133" s="2"/>
      <c r="CT1133" s="2"/>
      <c r="CU1133" s="2"/>
      <c r="CV1133" s="2"/>
      <c r="CW1133" s="2"/>
      <c r="CX1133" s="2"/>
      <c r="CY1133" s="2"/>
      <c r="CZ1133" s="2"/>
      <c r="DA1133" s="2"/>
      <c r="DB1133" s="2"/>
      <c r="DC1133" s="2"/>
      <c r="DD1133" s="2"/>
      <c r="DE1133" s="2"/>
      <c r="DF1133" s="2"/>
      <c r="DG1133" s="2"/>
      <c r="DH1133" s="2"/>
      <c r="DI1133" s="2"/>
      <c r="DJ1133" s="2"/>
      <c r="DK1133" s="2"/>
      <c r="DL1133" s="2"/>
      <c r="DM1133" s="2"/>
      <c r="DN1133" s="2"/>
      <c r="DO1133" s="2"/>
      <c r="DP1133" s="2"/>
      <c r="DQ1133" s="2"/>
      <c r="DR1133" s="2"/>
      <c r="DS1133" s="2"/>
      <c r="DT1133" s="2"/>
      <c r="DU1133" s="2"/>
      <c r="DV1133" s="2"/>
      <c r="DW1133" s="2"/>
      <c r="DX1133" s="2"/>
      <c r="DY1133" s="2"/>
      <c r="DZ1133" s="2"/>
      <c r="EA1133" s="2"/>
      <c r="EB1133" s="2"/>
      <c r="EC1133" s="2"/>
      <c r="ED1133" s="2"/>
      <c r="EE1133" s="2"/>
      <c r="EF1133" s="2"/>
      <c r="EG1133" s="2"/>
      <c r="EH1133" s="2"/>
      <c r="EI1133" s="2"/>
      <c r="EJ1133" s="2"/>
      <c r="EK1133" s="2"/>
      <c r="EL1133" s="2"/>
      <c r="EM1133" s="2"/>
      <c r="EN1133" s="2"/>
      <c r="EO1133" s="2"/>
      <c r="EP1133" s="2"/>
      <c r="EQ1133" s="2"/>
      <c r="ER1133" s="2"/>
      <c r="ES1133" s="2"/>
      <c r="ET1133" s="2"/>
      <c r="EU1133" s="2"/>
      <c r="EV1133" s="2"/>
      <c r="EW1133" s="2"/>
      <c r="EX1133" s="2"/>
      <c r="EY1133" s="2"/>
      <c r="EZ1133" s="2"/>
      <c r="FA1133" s="2"/>
      <c r="FB1133" s="2"/>
      <c r="FC1133" s="2"/>
      <c r="FD1133" s="2"/>
      <c r="FE1133" s="2"/>
      <c r="FF1133" s="2"/>
      <c r="FG1133" s="2"/>
      <c r="FH1133" s="2"/>
      <c r="FI1133" s="2"/>
      <c r="FJ1133" s="2"/>
      <c r="FK1133" s="2"/>
      <c r="FL1133" s="2"/>
      <c r="FM1133" s="2"/>
      <c r="FN1133" s="2"/>
      <c r="FO1133" s="2"/>
      <c r="FP1133" s="2"/>
      <c r="FQ1133" s="2"/>
      <c r="FR1133" s="2"/>
      <c r="FS1133" s="2"/>
      <c r="FT1133" s="2"/>
      <c r="FU1133" s="2"/>
      <c r="FV1133" s="2"/>
      <c r="FW1133" s="2"/>
      <c r="FX1133" s="2"/>
      <c r="FY1133" s="2"/>
      <c r="FZ1133" s="2"/>
      <c r="GA1133" s="2"/>
      <c r="GB1133" s="2"/>
      <c r="GC1133" s="2"/>
      <c r="GD1133" s="2"/>
      <c r="GE1133" s="2"/>
      <c r="GF1133" s="2"/>
      <c r="GG1133" s="2"/>
      <c r="GH1133" s="2"/>
      <c r="GI1133" s="2"/>
      <c r="GJ1133" s="2"/>
      <c r="GK1133" s="2"/>
      <c r="GL1133" s="2"/>
      <c r="GM1133" s="2"/>
      <c r="GN1133" s="2"/>
      <c r="GO1133" s="2"/>
      <c r="GP1133" s="2"/>
    </row>
    <row r="1134" spans="6:198" s="1" customFormat="1" ht="12.75" customHeight="1" thickBot="1">
      <c r="F1134" s="81"/>
      <c r="G1134" s="347"/>
      <c r="H1134" s="347"/>
      <c r="I1134" s="347"/>
      <c r="J1134" s="500"/>
      <c r="K1134" s="482" t="s">
        <v>491</v>
      </c>
      <c r="L1134" s="482"/>
      <c r="M1134" s="482"/>
      <c r="N1134" s="482"/>
      <c r="O1134" s="482"/>
      <c r="P1134" s="482"/>
      <c r="Q1134" s="483"/>
      <c r="R1134" s="483"/>
      <c r="S1134" s="483"/>
      <c r="T1134" s="484"/>
      <c r="U1134" s="483" t="s">
        <v>56</v>
      </c>
      <c r="V1134" s="483"/>
      <c r="W1134" s="483"/>
      <c r="X1134" s="483"/>
      <c r="Y1134" s="483"/>
      <c r="Z1134" s="485"/>
      <c r="AA1134" s="486"/>
      <c r="AB1134" s="486"/>
      <c r="AC1134" s="486"/>
      <c r="AD1134" s="486" t="s">
        <v>472</v>
      </c>
      <c r="AE1134" s="486"/>
      <c r="AF1134" s="486"/>
      <c r="AG1134" s="486"/>
      <c r="AH1134" s="487"/>
      <c r="AI1134" s="845" t="s">
        <v>473</v>
      </c>
      <c r="AJ1134" s="845"/>
      <c r="AK1134" s="845"/>
      <c r="AL1134" s="845"/>
      <c r="AM1134" s="845"/>
      <c r="AN1134" s="845"/>
      <c r="AO1134" s="845"/>
      <c r="AP1134" s="487"/>
      <c r="AQ1134" s="487"/>
      <c r="AR1134" s="486"/>
      <c r="AS1134" s="486"/>
      <c r="AT1134" s="486"/>
      <c r="AU1134" s="486" t="s">
        <v>474</v>
      </c>
      <c r="AV1134" s="486"/>
      <c r="AW1134" s="486"/>
      <c r="AX1134" s="507"/>
      <c r="AY1134" s="507"/>
      <c r="AZ1134" s="500"/>
      <c r="BA1134" s="500"/>
      <c r="BB1134" s="347"/>
      <c r="BC1134" s="347"/>
      <c r="BD1134" s="347"/>
      <c r="BE1134" s="347"/>
      <c r="BF1134" s="347"/>
      <c r="BG1134" s="347"/>
      <c r="BH1134" s="347"/>
      <c r="BI1134" s="347"/>
      <c r="BJ1134" s="347"/>
      <c r="BK1134" s="347"/>
      <c r="BR1134" s="2"/>
      <c r="BS1134" s="2"/>
      <c r="BT1134" s="2"/>
      <c r="BU1134" s="2"/>
      <c r="BV1134" s="2"/>
      <c r="BW1134" s="2"/>
      <c r="BX1134" s="2"/>
      <c r="BY1134" s="2"/>
      <c r="BZ1134" s="2"/>
      <c r="CA1134" s="2"/>
      <c r="CB1134" s="2"/>
      <c r="CC1134" s="2"/>
      <c r="CD1134" s="2"/>
      <c r="CE1134" s="2"/>
      <c r="CF1134" s="2"/>
      <c r="CG1134" s="2"/>
      <c r="CH1134" s="2"/>
      <c r="CI1134" s="2"/>
      <c r="CJ1134" s="2"/>
      <c r="CK1134" s="2"/>
      <c r="CL1134" s="2"/>
      <c r="CM1134" s="2"/>
      <c r="CN1134" s="2"/>
      <c r="CO1134" s="2"/>
      <c r="CP1134" s="2"/>
      <c r="CQ1134" s="2"/>
      <c r="CR1134" s="2"/>
      <c r="CS1134" s="2"/>
      <c r="CT1134" s="2"/>
      <c r="CU1134" s="2"/>
      <c r="CV1134" s="2"/>
      <c r="CW1134" s="2"/>
      <c r="CX1134" s="2"/>
      <c r="CY1134" s="2"/>
      <c r="CZ1134" s="2"/>
      <c r="DA1134" s="2"/>
      <c r="DB1134" s="2"/>
      <c r="DC1134" s="2"/>
      <c r="DD1134" s="2"/>
      <c r="DE1134" s="2"/>
      <c r="DF1134" s="2"/>
      <c r="DG1134" s="2"/>
      <c r="DH1134" s="2"/>
      <c r="DI1134" s="2"/>
      <c r="DJ1134" s="2"/>
      <c r="DK1134" s="2"/>
      <c r="DL1134" s="2"/>
      <c r="DM1134" s="2"/>
      <c r="DN1134" s="2"/>
      <c r="DO1134" s="2"/>
      <c r="DP1134" s="2"/>
      <c r="DQ1134" s="2"/>
      <c r="DR1134" s="2"/>
      <c r="DS1134" s="2"/>
      <c r="DT1134" s="2"/>
      <c r="DU1134" s="2"/>
      <c r="DV1134" s="2"/>
      <c r="DW1134" s="2"/>
      <c r="DX1134" s="2"/>
      <c r="DY1134" s="2"/>
      <c r="DZ1134" s="2"/>
      <c r="EA1134" s="2"/>
      <c r="EB1134" s="2"/>
      <c r="EC1134" s="2"/>
      <c r="ED1134" s="2"/>
      <c r="EE1134" s="2"/>
      <c r="EF1134" s="2"/>
      <c r="EG1134" s="2"/>
      <c r="EH1134" s="2"/>
      <c r="EI1134" s="2"/>
      <c r="EJ1134" s="2"/>
      <c r="EK1134" s="2"/>
      <c r="EL1134" s="2"/>
      <c r="EM1134" s="2"/>
      <c r="EN1134" s="2"/>
      <c r="EO1134" s="2"/>
      <c r="EP1134" s="2"/>
      <c r="EQ1134" s="2"/>
      <c r="ER1134" s="2"/>
      <c r="ES1134" s="2"/>
      <c r="ET1134" s="2"/>
      <c r="EU1134" s="2"/>
      <c r="EV1134" s="2"/>
      <c r="EW1134" s="2"/>
      <c r="EX1134" s="2"/>
      <c r="EY1134" s="2"/>
      <c r="EZ1134" s="2"/>
      <c r="FA1134" s="2"/>
      <c r="FB1134" s="2"/>
      <c r="FC1134" s="2"/>
      <c r="FD1134" s="2"/>
      <c r="FE1134" s="2"/>
      <c r="FF1134" s="2"/>
      <c r="FG1134" s="2"/>
      <c r="FH1134" s="2"/>
      <c r="FI1134" s="2"/>
      <c r="FJ1134" s="2"/>
      <c r="FK1134" s="2"/>
      <c r="FL1134" s="2"/>
      <c r="FM1134" s="2"/>
      <c r="FN1134" s="2"/>
      <c r="FO1134" s="2"/>
      <c r="FP1134" s="2"/>
      <c r="FQ1134" s="2"/>
      <c r="FR1134" s="2"/>
      <c r="FS1134" s="2"/>
      <c r="FT1134" s="2"/>
      <c r="FU1134" s="2"/>
      <c r="FV1134" s="2"/>
      <c r="FW1134" s="2"/>
      <c r="FX1134" s="2"/>
      <c r="FY1134" s="2"/>
      <c r="FZ1134" s="2"/>
      <c r="GA1134" s="2"/>
      <c r="GB1134" s="2"/>
      <c r="GC1134" s="2"/>
      <c r="GD1134" s="2"/>
      <c r="GE1134" s="2"/>
      <c r="GF1134" s="2"/>
      <c r="GG1134" s="2"/>
      <c r="GH1134" s="2"/>
      <c r="GI1134" s="2"/>
      <c r="GJ1134" s="2"/>
      <c r="GK1134" s="2"/>
      <c r="GL1134" s="2"/>
      <c r="GM1134" s="2"/>
      <c r="GN1134" s="2"/>
      <c r="GO1134" s="2"/>
      <c r="GP1134" s="2"/>
    </row>
    <row r="1135" spans="6:198" s="1" customFormat="1" ht="12.75" customHeight="1">
      <c r="F1135" s="81"/>
      <c r="G1135" s="347"/>
      <c r="H1135" s="347"/>
      <c r="I1135" s="499"/>
      <c r="J1135" s="501"/>
      <c r="K1135" s="508" t="s">
        <v>492</v>
      </c>
      <c r="L1135" s="489"/>
      <c r="M1135" s="490"/>
      <c r="N1135" s="490"/>
      <c r="O1135" s="490"/>
      <c r="P1135" s="490"/>
      <c r="Q1135" s="490"/>
      <c r="R1135" s="491"/>
      <c r="S1135" s="851">
        <f>[1]Stratifications!$G40</f>
        <v>113074895.07999994</v>
      </c>
      <c r="T1135" s="851"/>
      <c r="U1135" s="851"/>
      <c r="V1135" s="851"/>
      <c r="W1135" s="851"/>
      <c r="X1135" s="492"/>
      <c r="Y1135" s="492"/>
      <c r="Z1135" s="493"/>
      <c r="AA1135" s="847">
        <f>[1]Stratifications!$J40</f>
        <v>0.30277307769008238</v>
      </c>
      <c r="AB1135" s="847"/>
      <c r="AC1135" s="847"/>
      <c r="AD1135" s="847" t="s">
        <v>493</v>
      </c>
      <c r="AE1135" s="847"/>
      <c r="AF1135" s="847"/>
      <c r="AG1135" s="847"/>
      <c r="AH1135" s="493"/>
      <c r="AI1135" s="848">
        <f>[1]Stratifications!$M40</f>
        <v>505</v>
      </c>
      <c r="AJ1135" s="849"/>
      <c r="AK1135" s="849"/>
      <c r="AL1135" s="849" t="s">
        <v>493</v>
      </c>
      <c r="AM1135" s="849"/>
      <c r="AN1135" s="849"/>
      <c r="AO1135" s="849"/>
      <c r="AP1135" s="493"/>
      <c r="AQ1135" s="493"/>
      <c r="AR1135" s="847">
        <f>[1]Stratifications!$P40</f>
        <v>0.19370924434215572</v>
      </c>
      <c r="AS1135" s="847"/>
      <c r="AT1135" s="847"/>
      <c r="AU1135" s="847" t="s">
        <v>493</v>
      </c>
      <c r="AV1135" s="847"/>
      <c r="AW1135" s="847"/>
      <c r="AX1135" s="847"/>
      <c r="AY1135" s="847"/>
      <c r="AZ1135" s="500"/>
      <c r="BA1135" s="500"/>
      <c r="BB1135" s="347"/>
      <c r="BC1135" s="347"/>
      <c r="BD1135" s="347"/>
      <c r="BE1135" s="347"/>
      <c r="BF1135" s="347"/>
      <c r="BG1135" s="347"/>
      <c r="BH1135" s="347"/>
      <c r="BI1135" s="347"/>
      <c r="BJ1135" s="347"/>
      <c r="BK1135" s="347"/>
      <c r="BR1135" s="2"/>
      <c r="BS1135" s="2"/>
      <c r="BT1135" s="2"/>
      <c r="BU1135" s="2"/>
      <c r="BV1135" s="2"/>
      <c r="BW1135" s="2"/>
      <c r="BX1135" s="2"/>
      <c r="BY1135" s="2"/>
      <c r="BZ1135" s="2"/>
      <c r="CA1135" s="2"/>
      <c r="CB1135" s="2"/>
      <c r="CC1135" s="2"/>
      <c r="CD1135" s="2"/>
      <c r="CE1135" s="2"/>
      <c r="CF1135" s="2"/>
      <c r="CG1135" s="2"/>
      <c r="CH1135" s="2"/>
      <c r="CI1135" s="2"/>
      <c r="CJ1135" s="2"/>
      <c r="CK1135" s="2"/>
      <c r="CL1135" s="2"/>
      <c r="CM1135" s="2"/>
      <c r="CN1135" s="2"/>
      <c r="CO1135" s="2"/>
      <c r="CP1135" s="2"/>
      <c r="CQ1135" s="2"/>
      <c r="CR1135" s="2"/>
      <c r="CS1135" s="2"/>
      <c r="CT1135" s="2"/>
      <c r="CU1135" s="2"/>
      <c r="CV1135" s="2"/>
      <c r="CW1135" s="2"/>
      <c r="CX1135" s="2"/>
      <c r="CY1135" s="2"/>
      <c r="CZ1135" s="2"/>
      <c r="DA1135" s="2"/>
      <c r="DB1135" s="2"/>
      <c r="DC1135" s="2"/>
      <c r="DD1135" s="2"/>
      <c r="DE1135" s="2"/>
      <c r="DF1135" s="2"/>
      <c r="DG1135" s="2"/>
      <c r="DH1135" s="2"/>
      <c r="DI1135" s="2"/>
      <c r="DJ1135" s="2"/>
      <c r="DK1135" s="2"/>
      <c r="DL1135" s="2"/>
      <c r="DM1135" s="2"/>
      <c r="DN1135" s="2"/>
      <c r="DO1135" s="2"/>
      <c r="DP1135" s="2"/>
      <c r="DQ1135" s="2"/>
      <c r="DR1135" s="2"/>
      <c r="DS1135" s="2"/>
      <c r="DT1135" s="2"/>
      <c r="DU1135" s="2"/>
      <c r="DV1135" s="2"/>
      <c r="DW1135" s="2"/>
      <c r="DX1135" s="2"/>
      <c r="DY1135" s="2"/>
      <c r="DZ1135" s="2"/>
      <c r="EA1135" s="2"/>
      <c r="EB1135" s="2"/>
      <c r="EC1135" s="2"/>
      <c r="ED1135" s="2"/>
      <c r="EE1135" s="2"/>
      <c r="EF1135" s="2"/>
      <c r="EG1135" s="2"/>
      <c r="EH1135" s="2"/>
      <c r="EI1135" s="2"/>
      <c r="EJ1135" s="2"/>
      <c r="EK1135" s="2"/>
      <c r="EL1135" s="2"/>
      <c r="EM1135" s="2"/>
      <c r="EN1135" s="2"/>
      <c r="EO1135" s="2"/>
      <c r="EP1135" s="2"/>
      <c r="EQ1135" s="2"/>
      <c r="ER1135" s="2"/>
      <c r="ES1135" s="2"/>
      <c r="ET1135" s="2"/>
      <c r="EU1135" s="2"/>
      <c r="EV1135" s="2"/>
      <c r="EW1135" s="2"/>
      <c r="EX1135" s="2"/>
      <c r="EY1135" s="2"/>
      <c r="EZ1135" s="2"/>
      <c r="FA1135" s="2"/>
      <c r="FB1135" s="2"/>
      <c r="FC1135" s="2"/>
      <c r="FD1135" s="2"/>
      <c r="FE1135" s="2"/>
      <c r="FF1135" s="2"/>
      <c r="FG1135" s="2"/>
      <c r="FH1135" s="2"/>
      <c r="FI1135" s="2"/>
      <c r="FJ1135" s="2"/>
      <c r="FK1135" s="2"/>
      <c r="FL1135" s="2"/>
      <c r="FM1135" s="2"/>
      <c r="FN1135" s="2"/>
      <c r="FO1135" s="2"/>
      <c r="FP1135" s="2"/>
      <c r="FQ1135" s="2"/>
      <c r="FR1135" s="2"/>
      <c r="FS1135" s="2"/>
      <c r="FT1135" s="2"/>
      <c r="FU1135" s="2"/>
      <c r="FV1135" s="2"/>
      <c r="FW1135" s="2"/>
      <c r="FX1135" s="2"/>
      <c r="FY1135" s="2"/>
      <c r="FZ1135" s="2"/>
      <c r="GA1135" s="2"/>
      <c r="GB1135" s="2"/>
      <c r="GC1135" s="2"/>
      <c r="GD1135" s="2"/>
      <c r="GE1135" s="2"/>
      <c r="GF1135" s="2"/>
      <c r="GG1135" s="2"/>
      <c r="GH1135" s="2"/>
      <c r="GI1135" s="2"/>
      <c r="GJ1135" s="2"/>
      <c r="GK1135" s="2"/>
      <c r="GL1135" s="2"/>
      <c r="GM1135" s="2"/>
      <c r="GN1135" s="2"/>
      <c r="GO1135" s="2"/>
      <c r="GP1135" s="2"/>
    </row>
    <row r="1136" spans="6:198" s="1" customFormat="1" ht="12.75" customHeight="1">
      <c r="F1136" s="81"/>
      <c r="G1136" s="347"/>
      <c r="H1136" s="347"/>
      <c r="I1136" s="499"/>
      <c r="J1136" s="501"/>
      <c r="K1136" s="509" t="s">
        <v>494</v>
      </c>
      <c r="L1136" s="495"/>
      <c r="M1136" s="496"/>
      <c r="N1136" s="496"/>
      <c r="O1136" s="496"/>
      <c r="P1136" s="496"/>
      <c r="Q1136" s="496"/>
      <c r="R1136" s="491"/>
      <c r="S1136" s="851">
        <f>[1]Stratifications!$G41</f>
        <v>38102097.329999998</v>
      </c>
      <c r="T1136" s="851"/>
      <c r="U1136" s="851"/>
      <c r="V1136" s="851"/>
      <c r="W1136" s="851"/>
      <c r="X1136" s="432"/>
      <c r="Y1136" s="432"/>
      <c r="Z1136" s="493"/>
      <c r="AA1136" s="852">
        <f>[1]Stratifications!$J41</f>
        <v>0.10202343559009541</v>
      </c>
      <c r="AB1136" s="852"/>
      <c r="AC1136" s="852"/>
      <c r="AD1136" s="852" t="s">
        <v>493</v>
      </c>
      <c r="AE1136" s="852"/>
      <c r="AF1136" s="852"/>
      <c r="AG1136" s="852"/>
      <c r="AH1136" s="493"/>
      <c r="AI1136" s="853">
        <f>[1]Stratifications!$M41</f>
        <v>238</v>
      </c>
      <c r="AJ1136" s="854"/>
      <c r="AK1136" s="854"/>
      <c r="AL1136" s="854" t="s">
        <v>493</v>
      </c>
      <c r="AM1136" s="854"/>
      <c r="AN1136" s="854"/>
      <c r="AO1136" s="854"/>
      <c r="AP1136" s="493"/>
      <c r="AQ1136" s="493"/>
      <c r="AR1136" s="852">
        <f>[1]Stratifications!$P41</f>
        <v>9.1292673571154587E-2</v>
      </c>
      <c r="AS1136" s="852"/>
      <c r="AT1136" s="852"/>
      <c r="AU1136" s="852" t="s">
        <v>493</v>
      </c>
      <c r="AV1136" s="852"/>
      <c r="AW1136" s="852"/>
      <c r="AX1136" s="852"/>
      <c r="AY1136" s="852"/>
      <c r="AZ1136" s="500"/>
      <c r="BA1136" s="500"/>
      <c r="BB1136" s="347"/>
      <c r="BC1136" s="347"/>
      <c r="BD1136" s="347"/>
      <c r="BE1136" s="347"/>
      <c r="BF1136" s="347"/>
      <c r="BG1136" s="347"/>
      <c r="BH1136" s="347"/>
      <c r="BI1136" s="347"/>
      <c r="BJ1136" s="347"/>
      <c r="BK1136" s="347"/>
      <c r="BR1136" s="2"/>
      <c r="BS1136" s="2"/>
      <c r="BT1136" s="2"/>
      <c r="BU1136" s="2"/>
      <c r="BV1136" s="2"/>
      <c r="BW1136" s="2"/>
      <c r="BX1136" s="2"/>
      <c r="BY1136" s="2"/>
      <c r="BZ1136" s="2"/>
      <c r="CA1136" s="2"/>
      <c r="CB1136" s="2"/>
      <c r="CC1136" s="2"/>
      <c r="CD1136" s="2"/>
      <c r="CE1136" s="2"/>
      <c r="CF1136" s="2"/>
      <c r="CG1136" s="2"/>
      <c r="CH1136" s="2"/>
      <c r="CI1136" s="2"/>
      <c r="CJ1136" s="2"/>
      <c r="CK1136" s="2"/>
      <c r="CL1136" s="2"/>
      <c r="CM1136" s="2"/>
      <c r="CN1136" s="2"/>
      <c r="CO1136" s="2"/>
      <c r="CP1136" s="2"/>
      <c r="CQ1136" s="2"/>
      <c r="CR1136" s="2"/>
      <c r="CS1136" s="2"/>
      <c r="CT1136" s="2"/>
      <c r="CU1136" s="2"/>
      <c r="CV1136" s="2"/>
      <c r="CW1136" s="2"/>
      <c r="CX1136" s="2"/>
      <c r="CY1136" s="2"/>
      <c r="CZ1136" s="2"/>
      <c r="DA1136" s="2"/>
      <c r="DB1136" s="2"/>
      <c r="DC1136" s="2"/>
      <c r="DD1136" s="2"/>
      <c r="DE1136" s="2"/>
      <c r="DF1136" s="2"/>
      <c r="DG1136" s="2"/>
      <c r="DH1136" s="2"/>
      <c r="DI1136" s="2"/>
      <c r="DJ1136" s="2"/>
      <c r="DK1136" s="2"/>
      <c r="DL1136" s="2"/>
      <c r="DM1136" s="2"/>
      <c r="DN1136" s="2"/>
      <c r="DO1136" s="2"/>
      <c r="DP1136" s="2"/>
      <c r="DQ1136" s="2"/>
      <c r="DR1136" s="2"/>
      <c r="DS1136" s="2"/>
      <c r="DT1136" s="2"/>
      <c r="DU1136" s="2"/>
      <c r="DV1136" s="2"/>
      <c r="DW1136" s="2"/>
      <c r="DX1136" s="2"/>
      <c r="DY1136" s="2"/>
      <c r="DZ1136" s="2"/>
      <c r="EA1136" s="2"/>
      <c r="EB1136" s="2"/>
      <c r="EC1136" s="2"/>
      <c r="ED1136" s="2"/>
      <c r="EE1136" s="2"/>
      <c r="EF1136" s="2"/>
      <c r="EG1136" s="2"/>
      <c r="EH1136" s="2"/>
      <c r="EI1136" s="2"/>
      <c r="EJ1136" s="2"/>
      <c r="EK1136" s="2"/>
      <c r="EL1136" s="2"/>
      <c r="EM1136" s="2"/>
      <c r="EN1136" s="2"/>
      <c r="EO1136" s="2"/>
      <c r="EP1136" s="2"/>
      <c r="EQ1136" s="2"/>
      <c r="ER1136" s="2"/>
      <c r="ES1136" s="2"/>
      <c r="ET1136" s="2"/>
      <c r="EU1136" s="2"/>
      <c r="EV1136" s="2"/>
      <c r="EW1136" s="2"/>
      <c r="EX1136" s="2"/>
      <c r="EY1136" s="2"/>
      <c r="EZ1136" s="2"/>
      <c r="FA1136" s="2"/>
      <c r="FB1136" s="2"/>
      <c r="FC1136" s="2"/>
      <c r="FD1136" s="2"/>
      <c r="FE1136" s="2"/>
      <c r="FF1136" s="2"/>
      <c r="FG1136" s="2"/>
      <c r="FH1136" s="2"/>
      <c r="FI1136" s="2"/>
      <c r="FJ1136" s="2"/>
      <c r="FK1136" s="2"/>
      <c r="FL1136" s="2"/>
      <c r="FM1136" s="2"/>
      <c r="FN1136" s="2"/>
      <c r="FO1136" s="2"/>
      <c r="FP1136" s="2"/>
      <c r="FQ1136" s="2"/>
      <c r="FR1136" s="2"/>
      <c r="FS1136" s="2"/>
      <c r="FT1136" s="2"/>
      <c r="FU1136" s="2"/>
      <c r="FV1136" s="2"/>
      <c r="FW1136" s="2"/>
      <c r="FX1136" s="2"/>
      <c r="FY1136" s="2"/>
      <c r="FZ1136" s="2"/>
      <c r="GA1136" s="2"/>
      <c r="GB1136" s="2"/>
      <c r="GC1136" s="2"/>
      <c r="GD1136" s="2"/>
      <c r="GE1136" s="2"/>
      <c r="GF1136" s="2"/>
      <c r="GG1136" s="2"/>
      <c r="GH1136" s="2"/>
      <c r="GI1136" s="2"/>
      <c r="GJ1136" s="2"/>
      <c r="GK1136" s="2"/>
      <c r="GL1136" s="2"/>
      <c r="GM1136" s="2"/>
      <c r="GN1136" s="2"/>
      <c r="GO1136" s="2"/>
      <c r="GP1136" s="2"/>
    </row>
    <row r="1137" spans="6:198" s="1" customFormat="1" ht="12.75" customHeight="1">
      <c r="F1137" s="81"/>
      <c r="G1137" s="347"/>
      <c r="H1137" s="347"/>
      <c r="I1137" s="499"/>
      <c r="J1137" s="501"/>
      <c r="K1137" s="509" t="s">
        <v>495</v>
      </c>
      <c r="L1137" s="495"/>
      <c r="M1137" s="496"/>
      <c r="N1137" s="496"/>
      <c r="O1137" s="496"/>
      <c r="P1137" s="496"/>
      <c r="Q1137" s="496"/>
      <c r="R1137" s="491"/>
      <c r="S1137" s="851">
        <f>[1]Stratifications!$G42</f>
        <v>173764402.57999989</v>
      </c>
      <c r="T1137" s="851"/>
      <c r="U1137" s="851"/>
      <c r="V1137" s="851"/>
      <c r="W1137" s="851"/>
      <c r="X1137" s="432"/>
      <c r="Y1137" s="432"/>
      <c r="Z1137" s="493"/>
      <c r="AA1137" s="852">
        <f>[1]Stratifications!$J42</f>
        <v>0.46527730956462887</v>
      </c>
      <c r="AB1137" s="852"/>
      <c r="AC1137" s="852"/>
      <c r="AD1137" s="852" t="s">
        <v>493</v>
      </c>
      <c r="AE1137" s="852"/>
      <c r="AF1137" s="852"/>
      <c r="AG1137" s="852"/>
      <c r="AH1137" s="493"/>
      <c r="AI1137" s="853">
        <f>[1]Stratifications!$M42</f>
        <v>1392</v>
      </c>
      <c r="AJ1137" s="854"/>
      <c r="AK1137" s="854"/>
      <c r="AL1137" s="854" t="s">
        <v>493</v>
      </c>
      <c r="AM1137" s="854"/>
      <c r="AN1137" s="854"/>
      <c r="AO1137" s="854"/>
      <c r="AP1137" s="493"/>
      <c r="AQ1137" s="493"/>
      <c r="AR1137" s="852">
        <f>[1]Stratifications!$P42</f>
        <v>0.53394706559263516</v>
      </c>
      <c r="AS1137" s="852"/>
      <c r="AT1137" s="852"/>
      <c r="AU1137" s="852" t="s">
        <v>493</v>
      </c>
      <c r="AV1137" s="852"/>
      <c r="AW1137" s="852"/>
      <c r="AX1137" s="852"/>
      <c r="AY1137" s="852"/>
      <c r="AZ1137" s="500"/>
      <c r="BA1137" s="500"/>
      <c r="BB1137" s="347"/>
      <c r="BC1137" s="347"/>
      <c r="BD1137" s="347"/>
      <c r="BE1137" s="347"/>
      <c r="BF1137" s="347"/>
      <c r="BG1137" s="347"/>
      <c r="BH1137" s="347"/>
      <c r="BI1137" s="347"/>
      <c r="BJ1137" s="347"/>
      <c r="BK1137" s="347"/>
      <c r="BR1137" s="2"/>
      <c r="BS1137" s="2"/>
      <c r="BT1137" s="2"/>
      <c r="BU1137" s="2"/>
      <c r="BV1137" s="2"/>
      <c r="BW1137" s="2"/>
      <c r="BX1137" s="2"/>
      <c r="BY1137" s="2"/>
      <c r="BZ1137" s="2"/>
      <c r="CA1137" s="2"/>
      <c r="CB1137" s="2"/>
      <c r="CC1137" s="2"/>
      <c r="CD1137" s="2"/>
      <c r="CE1137" s="2"/>
      <c r="CF1137" s="2"/>
      <c r="CG1137" s="2"/>
      <c r="CH1137" s="2"/>
      <c r="CI1137" s="2"/>
      <c r="CJ1137" s="2"/>
      <c r="CK1137" s="2"/>
      <c r="CL1137" s="2"/>
      <c r="CM1137" s="2"/>
      <c r="CN1137" s="2"/>
      <c r="CO1137" s="2"/>
      <c r="CP1137" s="2"/>
      <c r="CQ1137" s="2"/>
      <c r="CR1137" s="2"/>
      <c r="CS1137" s="2"/>
      <c r="CT1137" s="2"/>
      <c r="CU1137" s="2"/>
      <c r="CV1137" s="2"/>
      <c r="CW1137" s="2"/>
      <c r="CX1137" s="2"/>
      <c r="CY1137" s="2"/>
      <c r="CZ1137" s="2"/>
      <c r="DA1137" s="2"/>
      <c r="DB1137" s="2"/>
      <c r="DC1137" s="2"/>
      <c r="DD1137" s="2"/>
      <c r="DE1137" s="2"/>
      <c r="DF1137" s="2"/>
      <c r="DG1137" s="2"/>
      <c r="DH1137" s="2"/>
      <c r="DI1137" s="2"/>
      <c r="DJ1137" s="2"/>
      <c r="DK1137" s="2"/>
      <c r="DL1137" s="2"/>
      <c r="DM1137" s="2"/>
      <c r="DN1137" s="2"/>
      <c r="DO1137" s="2"/>
      <c r="DP1137" s="2"/>
      <c r="DQ1137" s="2"/>
      <c r="DR1137" s="2"/>
      <c r="DS1137" s="2"/>
      <c r="DT1137" s="2"/>
      <c r="DU1137" s="2"/>
      <c r="DV1137" s="2"/>
      <c r="DW1137" s="2"/>
      <c r="DX1137" s="2"/>
      <c r="DY1137" s="2"/>
      <c r="DZ1137" s="2"/>
      <c r="EA1137" s="2"/>
      <c r="EB1137" s="2"/>
      <c r="EC1137" s="2"/>
      <c r="ED1137" s="2"/>
      <c r="EE1137" s="2"/>
      <c r="EF1137" s="2"/>
      <c r="EG1137" s="2"/>
      <c r="EH1137" s="2"/>
      <c r="EI1137" s="2"/>
      <c r="EJ1137" s="2"/>
      <c r="EK1137" s="2"/>
      <c r="EL1137" s="2"/>
      <c r="EM1137" s="2"/>
      <c r="EN1137" s="2"/>
      <c r="EO1137" s="2"/>
      <c r="EP1137" s="2"/>
      <c r="EQ1137" s="2"/>
      <c r="ER1137" s="2"/>
      <c r="ES1137" s="2"/>
      <c r="ET1137" s="2"/>
      <c r="EU1137" s="2"/>
      <c r="EV1137" s="2"/>
      <c r="EW1137" s="2"/>
      <c r="EX1137" s="2"/>
      <c r="EY1137" s="2"/>
      <c r="EZ1137" s="2"/>
      <c r="FA1137" s="2"/>
      <c r="FB1137" s="2"/>
      <c r="FC1137" s="2"/>
      <c r="FD1137" s="2"/>
      <c r="FE1137" s="2"/>
      <c r="FF1137" s="2"/>
      <c r="FG1137" s="2"/>
      <c r="FH1137" s="2"/>
      <c r="FI1137" s="2"/>
      <c r="FJ1137" s="2"/>
      <c r="FK1137" s="2"/>
      <c r="FL1137" s="2"/>
      <c r="FM1137" s="2"/>
      <c r="FN1137" s="2"/>
      <c r="FO1137" s="2"/>
      <c r="FP1137" s="2"/>
      <c r="FQ1137" s="2"/>
      <c r="FR1137" s="2"/>
      <c r="FS1137" s="2"/>
      <c r="FT1137" s="2"/>
      <c r="FU1137" s="2"/>
      <c r="FV1137" s="2"/>
      <c r="FW1137" s="2"/>
      <c r="FX1137" s="2"/>
      <c r="FY1137" s="2"/>
      <c r="FZ1137" s="2"/>
      <c r="GA1137" s="2"/>
      <c r="GB1137" s="2"/>
      <c r="GC1137" s="2"/>
      <c r="GD1137" s="2"/>
      <c r="GE1137" s="2"/>
      <c r="GF1137" s="2"/>
      <c r="GG1137" s="2"/>
      <c r="GH1137" s="2"/>
      <c r="GI1137" s="2"/>
      <c r="GJ1137" s="2"/>
      <c r="GK1137" s="2"/>
      <c r="GL1137" s="2"/>
      <c r="GM1137" s="2"/>
      <c r="GN1137" s="2"/>
      <c r="GO1137" s="2"/>
      <c r="GP1137" s="2"/>
    </row>
    <row r="1138" spans="6:198" s="1" customFormat="1" ht="12.75" customHeight="1">
      <c r="F1138" s="81"/>
      <c r="G1138" s="347"/>
      <c r="H1138" s="347"/>
      <c r="I1138" s="499"/>
      <c r="J1138" s="501"/>
      <c r="K1138" s="509" t="s">
        <v>496</v>
      </c>
      <c r="L1138" s="495"/>
      <c r="M1138" s="496"/>
      <c r="N1138" s="496"/>
      <c r="O1138" s="496"/>
      <c r="P1138" s="496"/>
      <c r="Q1138" s="496"/>
      <c r="R1138" s="491"/>
      <c r="S1138" s="851">
        <f>[1]Stratifications!$G43</f>
        <v>48522771.450000055</v>
      </c>
      <c r="T1138" s="851"/>
      <c r="U1138" s="851"/>
      <c r="V1138" s="851"/>
      <c r="W1138" s="851"/>
      <c r="X1138" s="432"/>
      <c r="Y1138" s="432"/>
      <c r="Z1138" s="493"/>
      <c r="AA1138" s="852">
        <f>[1]Stratifications!$J43</f>
        <v>0.12992617715519339</v>
      </c>
      <c r="AB1138" s="852"/>
      <c r="AC1138" s="852"/>
      <c r="AD1138" s="852" t="s">
        <v>493</v>
      </c>
      <c r="AE1138" s="852"/>
      <c r="AF1138" s="852"/>
      <c r="AG1138" s="852"/>
      <c r="AH1138" s="493"/>
      <c r="AI1138" s="853">
        <f>[1]Stratifications!$M43</f>
        <v>472</v>
      </c>
      <c r="AJ1138" s="854"/>
      <c r="AK1138" s="854"/>
      <c r="AL1138" s="854" t="s">
        <v>493</v>
      </c>
      <c r="AM1138" s="854"/>
      <c r="AN1138" s="854"/>
      <c r="AO1138" s="854"/>
      <c r="AP1138" s="493"/>
      <c r="AQ1138" s="493"/>
      <c r="AR1138" s="852">
        <f>[1]Stratifications!$P43</f>
        <v>0.18105101649405447</v>
      </c>
      <c r="AS1138" s="852"/>
      <c r="AT1138" s="852"/>
      <c r="AU1138" s="852" t="s">
        <v>493</v>
      </c>
      <c r="AV1138" s="852"/>
      <c r="AW1138" s="852"/>
      <c r="AX1138" s="852"/>
      <c r="AY1138" s="852"/>
      <c r="AZ1138" s="500"/>
      <c r="BA1138" s="500"/>
      <c r="BB1138" s="347"/>
      <c r="BC1138" s="347"/>
      <c r="BD1138" s="347"/>
      <c r="BE1138" s="347"/>
      <c r="BF1138" s="347"/>
      <c r="BG1138" s="347"/>
      <c r="BH1138" s="347"/>
      <c r="BI1138" s="347"/>
      <c r="BJ1138" s="347"/>
      <c r="BK1138" s="347"/>
      <c r="BR1138" s="2"/>
      <c r="BS1138" s="2"/>
      <c r="BT1138" s="2"/>
      <c r="BU1138" s="2"/>
      <c r="BV1138" s="2"/>
      <c r="BW1138" s="2"/>
      <c r="BX1138" s="2"/>
      <c r="BY1138" s="2"/>
      <c r="BZ1138" s="2"/>
      <c r="CA1138" s="2"/>
      <c r="CB1138" s="2"/>
      <c r="CC1138" s="2"/>
      <c r="CD1138" s="2"/>
      <c r="CE1138" s="2"/>
      <c r="CF1138" s="2"/>
      <c r="CG1138" s="2"/>
      <c r="CH1138" s="2"/>
      <c r="CI1138" s="2"/>
      <c r="CJ1138" s="2"/>
      <c r="CK1138" s="2"/>
      <c r="CL1138" s="2"/>
      <c r="CM1138" s="2"/>
      <c r="CN1138" s="2"/>
      <c r="CO1138" s="2"/>
      <c r="CP1138" s="2"/>
      <c r="CQ1138" s="2"/>
      <c r="CR1138" s="2"/>
      <c r="CS1138" s="2"/>
      <c r="CT1138" s="2"/>
      <c r="CU1138" s="2"/>
      <c r="CV1138" s="2"/>
      <c r="CW1138" s="2"/>
      <c r="CX1138" s="2"/>
      <c r="CY1138" s="2"/>
      <c r="CZ1138" s="2"/>
      <c r="DA1138" s="2"/>
      <c r="DB1138" s="2"/>
      <c r="DC1138" s="2"/>
      <c r="DD1138" s="2"/>
      <c r="DE1138" s="2"/>
      <c r="DF1138" s="2"/>
      <c r="DG1138" s="2"/>
      <c r="DH1138" s="2"/>
      <c r="DI1138" s="2"/>
      <c r="DJ1138" s="2"/>
      <c r="DK1138" s="2"/>
      <c r="DL1138" s="2"/>
      <c r="DM1138" s="2"/>
      <c r="DN1138" s="2"/>
      <c r="DO1138" s="2"/>
      <c r="DP1138" s="2"/>
      <c r="DQ1138" s="2"/>
      <c r="DR1138" s="2"/>
      <c r="DS1138" s="2"/>
      <c r="DT1138" s="2"/>
      <c r="DU1138" s="2"/>
      <c r="DV1138" s="2"/>
      <c r="DW1138" s="2"/>
      <c r="DX1138" s="2"/>
      <c r="DY1138" s="2"/>
      <c r="DZ1138" s="2"/>
      <c r="EA1138" s="2"/>
      <c r="EB1138" s="2"/>
      <c r="EC1138" s="2"/>
      <c r="ED1138" s="2"/>
      <c r="EE1138" s="2"/>
      <c r="EF1138" s="2"/>
      <c r="EG1138" s="2"/>
      <c r="EH1138" s="2"/>
      <c r="EI1138" s="2"/>
      <c r="EJ1138" s="2"/>
      <c r="EK1138" s="2"/>
      <c r="EL1138" s="2"/>
      <c r="EM1138" s="2"/>
      <c r="EN1138" s="2"/>
      <c r="EO1138" s="2"/>
      <c r="EP1138" s="2"/>
      <c r="EQ1138" s="2"/>
      <c r="ER1138" s="2"/>
      <c r="ES1138" s="2"/>
      <c r="ET1138" s="2"/>
      <c r="EU1138" s="2"/>
      <c r="EV1138" s="2"/>
      <c r="EW1138" s="2"/>
      <c r="EX1138" s="2"/>
      <c r="EY1138" s="2"/>
      <c r="EZ1138" s="2"/>
      <c r="FA1138" s="2"/>
      <c r="FB1138" s="2"/>
      <c r="FC1138" s="2"/>
      <c r="FD1138" s="2"/>
      <c r="FE1138" s="2"/>
      <c r="FF1138" s="2"/>
      <c r="FG1138" s="2"/>
      <c r="FH1138" s="2"/>
      <c r="FI1138" s="2"/>
      <c r="FJ1138" s="2"/>
      <c r="FK1138" s="2"/>
      <c r="FL1138" s="2"/>
      <c r="FM1138" s="2"/>
      <c r="FN1138" s="2"/>
      <c r="FO1138" s="2"/>
      <c r="FP1138" s="2"/>
      <c r="FQ1138" s="2"/>
      <c r="FR1138" s="2"/>
      <c r="FS1138" s="2"/>
      <c r="FT1138" s="2"/>
      <c r="FU1138" s="2"/>
      <c r="FV1138" s="2"/>
      <c r="FW1138" s="2"/>
      <c r="FX1138" s="2"/>
      <c r="FY1138" s="2"/>
      <c r="FZ1138" s="2"/>
      <c r="GA1138" s="2"/>
      <c r="GB1138" s="2"/>
      <c r="GC1138" s="2"/>
      <c r="GD1138" s="2"/>
      <c r="GE1138" s="2"/>
      <c r="GF1138" s="2"/>
      <c r="GG1138" s="2"/>
      <c r="GH1138" s="2"/>
      <c r="GI1138" s="2"/>
      <c r="GJ1138" s="2"/>
      <c r="GK1138" s="2"/>
      <c r="GL1138" s="2"/>
      <c r="GM1138" s="2"/>
      <c r="GN1138" s="2"/>
      <c r="GO1138" s="2"/>
      <c r="GP1138" s="2"/>
    </row>
    <row r="1139" spans="6:198" s="1" customFormat="1" ht="12.75" customHeight="1">
      <c r="F1139" s="81"/>
      <c r="G1139" s="347"/>
      <c r="H1139" s="347"/>
      <c r="I1139" s="499"/>
      <c r="J1139" s="501"/>
      <c r="K1139" s="494" t="s">
        <v>497</v>
      </c>
      <c r="L1139" s="495"/>
      <c r="M1139" s="496"/>
      <c r="N1139" s="496"/>
      <c r="O1139" s="496"/>
      <c r="P1139" s="496"/>
      <c r="Q1139" s="496"/>
      <c r="R1139" s="491"/>
      <c r="S1139" s="863">
        <f>[1]Stratifications!$G44</f>
        <v>0</v>
      </c>
      <c r="T1139" s="863"/>
      <c r="U1139" s="863"/>
      <c r="V1139" s="863"/>
      <c r="W1139" s="863"/>
      <c r="X1139" s="432"/>
      <c r="Y1139" s="432"/>
      <c r="Z1139" s="493"/>
      <c r="AA1139" s="852">
        <f>[1]Stratifications!$J44</f>
        <v>0</v>
      </c>
      <c r="AB1139" s="852"/>
      <c r="AC1139" s="852"/>
      <c r="AD1139" s="852" t="s">
        <v>493</v>
      </c>
      <c r="AE1139" s="852"/>
      <c r="AF1139" s="852"/>
      <c r="AG1139" s="852"/>
      <c r="AH1139" s="493"/>
      <c r="AI1139" s="853">
        <f>[1]Stratifications!$M44</f>
        <v>0</v>
      </c>
      <c r="AJ1139" s="854"/>
      <c r="AK1139" s="854"/>
      <c r="AL1139" s="854" t="s">
        <v>493</v>
      </c>
      <c r="AM1139" s="854"/>
      <c r="AN1139" s="854"/>
      <c r="AO1139" s="854"/>
      <c r="AP1139" s="493"/>
      <c r="AQ1139" s="493"/>
      <c r="AR1139" s="852">
        <f>[1]Stratifications!$P44</f>
        <v>0</v>
      </c>
      <c r="AS1139" s="852"/>
      <c r="AT1139" s="852"/>
      <c r="AU1139" s="852" t="s">
        <v>493</v>
      </c>
      <c r="AV1139" s="852"/>
      <c r="AW1139" s="852"/>
      <c r="AX1139" s="852"/>
      <c r="AY1139" s="852"/>
      <c r="AZ1139" s="500"/>
      <c r="BA1139" s="500"/>
      <c r="BB1139" s="347"/>
      <c r="BC1139" s="347"/>
      <c r="BD1139" s="347"/>
      <c r="BE1139" s="347"/>
      <c r="BF1139" s="347"/>
      <c r="BG1139" s="347"/>
      <c r="BH1139" s="347"/>
      <c r="BI1139" s="347"/>
      <c r="BJ1139" s="347"/>
      <c r="BK1139" s="347"/>
      <c r="BR1139" s="2"/>
      <c r="BS1139" s="2"/>
      <c r="BT1139" s="2"/>
      <c r="BU1139" s="2"/>
      <c r="BV1139" s="2"/>
      <c r="BW1139" s="2"/>
      <c r="BX1139" s="2"/>
      <c r="BY1139" s="2"/>
      <c r="BZ1139" s="2"/>
      <c r="CA1139" s="2"/>
      <c r="CB1139" s="2"/>
      <c r="CC1139" s="2"/>
      <c r="CD1139" s="2"/>
      <c r="CE1139" s="2"/>
      <c r="CF1139" s="2"/>
      <c r="CG1139" s="2"/>
      <c r="CH1139" s="2"/>
      <c r="CI1139" s="2"/>
      <c r="CJ1139" s="2"/>
      <c r="CK1139" s="2"/>
      <c r="CL1139" s="2"/>
      <c r="CM1139" s="2"/>
      <c r="CN1139" s="2"/>
      <c r="CO1139" s="2"/>
      <c r="CP1139" s="2"/>
      <c r="CQ1139" s="2"/>
      <c r="CR1139" s="2"/>
      <c r="CS1139" s="2"/>
      <c r="CT1139" s="2"/>
      <c r="CU1139" s="2"/>
      <c r="CV1139" s="2"/>
      <c r="CW1139" s="2"/>
      <c r="CX1139" s="2"/>
      <c r="CY1139" s="2"/>
      <c r="CZ1139" s="2"/>
      <c r="DA1139" s="2"/>
      <c r="DB1139" s="2"/>
      <c r="DC1139" s="2"/>
      <c r="DD1139" s="2"/>
      <c r="DE1139" s="2"/>
      <c r="DF1139" s="2"/>
      <c r="DG1139" s="2"/>
      <c r="DH1139" s="2"/>
      <c r="DI1139" s="2"/>
      <c r="DJ1139" s="2"/>
      <c r="DK1139" s="2"/>
      <c r="DL1139" s="2"/>
      <c r="DM1139" s="2"/>
      <c r="DN1139" s="2"/>
      <c r="DO1139" s="2"/>
      <c r="DP1139" s="2"/>
      <c r="DQ1139" s="2"/>
      <c r="DR1139" s="2"/>
      <c r="DS1139" s="2"/>
      <c r="DT1139" s="2"/>
      <c r="DU1139" s="2"/>
      <c r="DV1139" s="2"/>
      <c r="DW1139" s="2"/>
      <c r="DX1139" s="2"/>
      <c r="DY1139" s="2"/>
      <c r="DZ1139" s="2"/>
      <c r="EA1139" s="2"/>
      <c r="EB1139" s="2"/>
      <c r="EC1139" s="2"/>
      <c r="ED1139" s="2"/>
      <c r="EE1139" s="2"/>
      <c r="EF1139" s="2"/>
      <c r="EG1139" s="2"/>
      <c r="EH1139" s="2"/>
      <c r="EI1139" s="2"/>
      <c r="EJ1139" s="2"/>
      <c r="EK1139" s="2"/>
      <c r="EL1139" s="2"/>
      <c r="EM1139" s="2"/>
      <c r="EN1139" s="2"/>
      <c r="EO1139" s="2"/>
      <c r="EP1139" s="2"/>
      <c r="EQ1139" s="2"/>
      <c r="ER1139" s="2"/>
      <c r="ES1139" s="2"/>
      <c r="ET1139" s="2"/>
      <c r="EU1139" s="2"/>
      <c r="EV1139" s="2"/>
      <c r="EW1139" s="2"/>
      <c r="EX1139" s="2"/>
      <c r="EY1139" s="2"/>
      <c r="EZ1139" s="2"/>
      <c r="FA1139" s="2"/>
      <c r="FB1139" s="2"/>
      <c r="FC1139" s="2"/>
      <c r="FD1139" s="2"/>
      <c r="FE1139" s="2"/>
      <c r="FF1139" s="2"/>
      <c r="FG1139" s="2"/>
      <c r="FH1139" s="2"/>
      <c r="FI1139" s="2"/>
      <c r="FJ1139" s="2"/>
      <c r="FK1139" s="2"/>
      <c r="FL1139" s="2"/>
      <c r="FM1139" s="2"/>
      <c r="FN1139" s="2"/>
      <c r="FO1139" s="2"/>
      <c r="FP1139" s="2"/>
      <c r="FQ1139" s="2"/>
      <c r="FR1139" s="2"/>
      <c r="FS1139" s="2"/>
      <c r="FT1139" s="2"/>
      <c r="FU1139" s="2"/>
      <c r="FV1139" s="2"/>
      <c r="FW1139" s="2"/>
      <c r="FX1139" s="2"/>
      <c r="FY1139" s="2"/>
      <c r="FZ1139" s="2"/>
      <c r="GA1139" s="2"/>
      <c r="GB1139" s="2"/>
      <c r="GC1139" s="2"/>
      <c r="GD1139" s="2"/>
      <c r="GE1139" s="2"/>
      <c r="GF1139" s="2"/>
      <c r="GG1139" s="2"/>
      <c r="GH1139" s="2"/>
      <c r="GI1139" s="2"/>
      <c r="GJ1139" s="2"/>
      <c r="GK1139" s="2"/>
      <c r="GL1139" s="2"/>
      <c r="GM1139" s="2"/>
      <c r="GN1139" s="2"/>
      <c r="GO1139" s="2"/>
      <c r="GP1139" s="2"/>
    </row>
    <row r="1140" spans="6:198" s="1" customFormat="1" ht="12.75" customHeight="1">
      <c r="F1140" s="81"/>
      <c r="G1140" s="347"/>
      <c r="H1140" s="347"/>
      <c r="I1140" s="347"/>
      <c r="J1140" s="500"/>
      <c r="K1140" s="510" t="s">
        <v>498</v>
      </c>
      <c r="L1140" s="495"/>
      <c r="M1140" s="496"/>
      <c r="N1140" s="496"/>
      <c r="O1140" s="496"/>
      <c r="P1140" s="496"/>
      <c r="Q1140" s="496"/>
      <c r="R1140" s="491"/>
      <c r="S1140" s="851">
        <f>[1]Stratifications!$G45</f>
        <v>0</v>
      </c>
      <c r="T1140" s="851"/>
      <c r="U1140" s="851"/>
      <c r="V1140" s="851"/>
      <c r="W1140" s="851"/>
      <c r="X1140" s="432"/>
      <c r="Y1140" s="432"/>
      <c r="Z1140" s="493"/>
      <c r="AA1140" s="852">
        <f>[1]Stratifications!$J45</f>
        <v>0</v>
      </c>
      <c r="AB1140" s="852"/>
      <c r="AC1140" s="852"/>
      <c r="AD1140" s="852" t="s">
        <v>493</v>
      </c>
      <c r="AE1140" s="852"/>
      <c r="AF1140" s="852"/>
      <c r="AG1140" s="852"/>
      <c r="AH1140" s="493"/>
      <c r="AI1140" s="853">
        <f>[1]Stratifications!$M45</f>
        <v>0</v>
      </c>
      <c r="AJ1140" s="854"/>
      <c r="AK1140" s="854"/>
      <c r="AL1140" s="854" t="s">
        <v>493</v>
      </c>
      <c r="AM1140" s="854"/>
      <c r="AN1140" s="854"/>
      <c r="AO1140" s="854"/>
      <c r="AP1140" s="493"/>
      <c r="AQ1140" s="493"/>
      <c r="AR1140" s="852">
        <f>[1]Stratifications!$P45</f>
        <v>0</v>
      </c>
      <c r="AS1140" s="852"/>
      <c r="AT1140" s="852"/>
      <c r="AU1140" s="852" t="s">
        <v>493</v>
      </c>
      <c r="AV1140" s="852"/>
      <c r="AW1140" s="852"/>
      <c r="AX1140" s="852"/>
      <c r="AY1140" s="852"/>
      <c r="AZ1140" s="500"/>
      <c r="BA1140" s="500"/>
      <c r="BB1140" s="347"/>
      <c r="BC1140" s="347"/>
      <c r="BD1140" s="347"/>
      <c r="BE1140" s="347"/>
      <c r="BF1140" s="347"/>
      <c r="BG1140" s="347"/>
      <c r="BH1140" s="347"/>
      <c r="BI1140" s="347"/>
      <c r="BJ1140" s="347"/>
      <c r="BK1140" s="347"/>
      <c r="BR1140" s="2"/>
      <c r="BS1140" s="2"/>
      <c r="BT1140" s="2"/>
      <c r="BU1140" s="2"/>
      <c r="BV1140" s="2"/>
      <c r="BW1140" s="2"/>
      <c r="BX1140" s="2"/>
      <c r="BY1140" s="2"/>
      <c r="BZ1140" s="2"/>
      <c r="CA1140" s="2"/>
      <c r="CB1140" s="2"/>
      <c r="CC1140" s="2"/>
      <c r="CD1140" s="2"/>
      <c r="CE1140" s="2"/>
      <c r="CF1140" s="2"/>
      <c r="CG1140" s="2"/>
      <c r="CH1140" s="2"/>
      <c r="CI1140" s="2"/>
      <c r="CJ1140" s="2"/>
      <c r="CK1140" s="2"/>
      <c r="CL1140" s="2"/>
      <c r="CM1140" s="2"/>
      <c r="CN1140" s="2"/>
      <c r="CO1140" s="2"/>
      <c r="CP1140" s="2"/>
      <c r="CQ1140" s="2"/>
      <c r="CR1140" s="2"/>
      <c r="CS1140" s="2"/>
      <c r="CT1140" s="2"/>
      <c r="CU1140" s="2"/>
      <c r="CV1140" s="2"/>
      <c r="CW1140" s="2"/>
      <c r="CX1140" s="2"/>
      <c r="CY1140" s="2"/>
      <c r="CZ1140" s="2"/>
      <c r="DA1140" s="2"/>
      <c r="DB1140" s="2"/>
      <c r="DC1140" s="2"/>
      <c r="DD1140" s="2"/>
      <c r="DE1140" s="2"/>
      <c r="DF1140" s="2"/>
      <c r="DG1140" s="2"/>
      <c r="DH1140" s="2"/>
      <c r="DI1140" s="2"/>
      <c r="DJ1140" s="2"/>
      <c r="DK1140" s="2"/>
      <c r="DL1140" s="2"/>
      <c r="DM1140" s="2"/>
      <c r="DN1140" s="2"/>
      <c r="DO1140" s="2"/>
      <c r="DP1140" s="2"/>
      <c r="DQ1140" s="2"/>
      <c r="DR1140" s="2"/>
      <c r="DS1140" s="2"/>
      <c r="DT1140" s="2"/>
      <c r="DU1140" s="2"/>
      <c r="DV1140" s="2"/>
      <c r="DW1140" s="2"/>
      <c r="DX1140" s="2"/>
      <c r="DY1140" s="2"/>
      <c r="DZ1140" s="2"/>
      <c r="EA1140" s="2"/>
      <c r="EB1140" s="2"/>
      <c r="EC1140" s="2"/>
      <c r="ED1140" s="2"/>
      <c r="EE1140" s="2"/>
      <c r="EF1140" s="2"/>
      <c r="EG1140" s="2"/>
      <c r="EH1140" s="2"/>
      <c r="EI1140" s="2"/>
      <c r="EJ1140" s="2"/>
      <c r="EK1140" s="2"/>
      <c r="EL1140" s="2"/>
      <c r="EM1140" s="2"/>
      <c r="EN1140" s="2"/>
      <c r="EO1140" s="2"/>
      <c r="EP1140" s="2"/>
      <c r="EQ1140" s="2"/>
      <c r="ER1140" s="2"/>
      <c r="ES1140" s="2"/>
      <c r="ET1140" s="2"/>
      <c r="EU1140" s="2"/>
      <c r="EV1140" s="2"/>
      <c r="EW1140" s="2"/>
      <c r="EX1140" s="2"/>
      <c r="EY1140" s="2"/>
      <c r="EZ1140" s="2"/>
      <c r="FA1140" s="2"/>
      <c r="FB1140" s="2"/>
      <c r="FC1140" s="2"/>
      <c r="FD1140" s="2"/>
      <c r="FE1140" s="2"/>
      <c r="FF1140" s="2"/>
      <c r="FG1140" s="2"/>
      <c r="FH1140" s="2"/>
      <c r="FI1140" s="2"/>
      <c r="FJ1140" s="2"/>
      <c r="FK1140" s="2"/>
      <c r="FL1140" s="2"/>
      <c r="FM1140" s="2"/>
      <c r="FN1140" s="2"/>
      <c r="FO1140" s="2"/>
      <c r="FP1140" s="2"/>
      <c r="FQ1140" s="2"/>
      <c r="FR1140" s="2"/>
      <c r="FS1140" s="2"/>
      <c r="FT1140" s="2"/>
      <c r="FU1140" s="2"/>
      <c r="FV1140" s="2"/>
      <c r="FW1140" s="2"/>
      <c r="FX1140" s="2"/>
      <c r="FY1140" s="2"/>
      <c r="FZ1140" s="2"/>
      <c r="GA1140" s="2"/>
      <c r="GB1140" s="2"/>
      <c r="GC1140" s="2"/>
      <c r="GD1140" s="2"/>
      <c r="GE1140" s="2"/>
      <c r="GF1140" s="2"/>
      <c r="GG1140" s="2"/>
      <c r="GH1140" s="2"/>
      <c r="GI1140" s="2"/>
      <c r="GJ1140" s="2"/>
      <c r="GK1140" s="2"/>
      <c r="GL1140" s="2"/>
      <c r="GM1140" s="2"/>
      <c r="GN1140" s="2"/>
      <c r="GO1140" s="2"/>
      <c r="GP1140" s="2"/>
    </row>
    <row r="1141" spans="6:198" s="1" customFormat="1" ht="12.75" customHeight="1">
      <c r="F1141" s="81"/>
      <c r="G1141" s="347"/>
      <c r="H1141" s="347"/>
      <c r="I1141" s="347"/>
      <c r="J1141" s="500"/>
      <c r="K1141" s="510" t="s">
        <v>499</v>
      </c>
      <c r="L1141" s="511"/>
      <c r="M1141" s="511"/>
      <c r="N1141" s="511"/>
      <c r="O1141" s="511"/>
      <c r="P1141" s="511"/>
      <c r="Q1141" s="501"/>
      <c r="R1141" s="500"/>
      <c r="S1141" s="851">
        <f>[1]Stratifications!$G46</f>
        <v>0</v>
      </c>
      <c r="T1141" s="851"/>
      <c r="U1141" s="851"/>
      <c r="V1141" s="851"/>
      <c r="W1141" s="851"/>
      <c r="X1141" s="498"/>
      <c r="Y1141" s="498"/>
      <c r="Z1141" s="498"/>
      <c r="AA1141" s="852">
        <f>[1]Stratifications!$J46</f>
        <v>0</v>
      </c>
      <c r="AB1141" s="852"/>
      <c r="AC1141" s="852"/>
      <c r="AD1141" s="852" t="s">
        <v>493</v>
      </c>
      <c r="AE1141" s="852"/>
      <c r="AF1141" s="852"/>
      <c r="AG1141" s="852"/>
      <c r="AH1141" s="498"/>
      <c r="AI1141" s="866">
        <f>[1]Stratifications!$M46</f>
        <v>0</v>
      </c>
      <c r="AJ1141" s="867"/>
      <c r="AK1141" s="867"/>
      <c r="AL1141" s="867" t="s">
        <v>493</v>
      </c>
      <c r="AM1141" s="867"/>
      <c r="AN1141" s="867"/>
      <c r="AO1141" s="867"/>
      <c r="AP1141" s="498"/>
      <c r="AQ1141" s="498"/>
      <c r="AR1141" s="852">
        <f>[1]Stratifications!$P46</f>
        <v>0</v>
      </c>
      <c r="AS1141" s="852"/>
      <c r="AT1141" s="852"/>
      <c r="AU1141" s="852" t="s">
        <v>493</v>
      </c>
      <c r="AV1141" s="852"/>
      <c r="AW1141" s="852"/>
      <c r="AX1141" s="852"/>
      <c r="AY1141" s="852"/>
      <c r="AZ1141" s="500"/>
      <c r="BA1141" s="500"/>
      <c r="BB1141" s="347"/>
      <c r="BC1141" s="347"/>
      <c r="BD1141" s="347"/>
      <c r="BE1141" s="347"/>
      <c r="BF1141" s="347"/>
      <c r="BG1141" s="347"/>
      <c r="BH1141" s="347"/>
      <c r="BI1141" s="347"/>
      <c r="BJ1141" s="347"/>
      <c r="BK1141" s="347"/>
      <c r="BR1141" s="2"/>
      <c r="BS1141" s="2"/>
      <c r="BT1141" s="2"/>
      <c r="BU1141" s="2"/>
      <c r="BV1141" s="2"/>
      <c r="BW1141" s="2"/>
      <c r="BX1141" s="2"/>
      <c r="BY1141" s="2"/>
      <c r="BZ1141" s="2"/>
      <c r="CA1141" s="2"/>
      <c r="CB1141" s="2"/>
      <c r="CC1141" s="2"/>
      <c r="CD1141" s="2"/>
      <c r="CE1141" s="2"/>
      <c r="CF1141" s="2"/>
      <c r="CG1141" s="2"/>
      <c r="CH1141" s="2"/>
      <c r="CI1141" s="2"/>
      <c r="CJ1141" s="2"/>
      <c r="CK1141" s="2"/>
      <c r="CL1141" s="2"/>
      <c r="CM1141" s="2"/>
      <c r="CN1141" s="2"/>
      <c r="CO1141" s="2"/>
      <c r="CP1141" s="2"/>
      <c r="CQ1141" s="2"/>
      <c r="CR1141" s="2"/>
      <c r="CS1141" s="2"/>
      <c r="CT1141" s="2"/>
      <c r="CU1141" s="2"/>
      <c r="CV1141" s="2"/>
      <c r="CW1141" s="2"/>
      <c r="CX1141" s="2"/>
      <c r="CY1141" s="2"/>
      <c r="CZ1141" s="2"/>
      <c r="DA1141" s="2"/>
      <c r="DB1141" s="2"/>
      <c r="DC1141" s="2"/>
      <c r="DD1141" s="2"/>
      <c r="DE1141" s="2"/>
      <c r="DF1141" s="2"/>
      <c r="DG1141" s="2"/>
      <c r="DH1141" s="2"/>
      <c r="DI1141" s="2"/>
      <c r="DJ1141" s="2"/>
      <c r="DK1141" s="2"/>
      <c r="DL1141" s="2"/>
      <c r="DM1141" s="2"/>
      <c r="DN1141" s="2"/>
      <c r="DO1141" s="2"/>
      <c r="DP1141" s="2"/>
      <c r="DQ1141" s="2"/>
      <c r="DR1141" s="2"/>
      <c r="DS1141" s="2"/>
      <c r="DT1141" s="2"/>
      <c r="DU1141" s="2"/>
      <c r="DV1141" s="2"/>
      <c r="DW1141" s="2"/>
      <c r="DX1141" s="2"/>
      <c r="DY1141" s="2"/>
      <c r="DZ1141" s="2"/>
      <c r="EA1141" s="2"/>
      <c r="EB1141" s="2"/>
      <c r="EC1141" s="2"/>
      <c r="ED1141" s="2"/>
      <c r="EE1141" s="2"/>
      <c r="EF1141" s="2"/>
      <c r="EG1141" s="2"/>
      <c r="EH1141" s="2"/>
      <c r="EI1141" s="2"/>
      <c r="EJ1141" s="2"/>
      <c r="EK1141" s="2"/>
      <c r="EL1141" s="2"/>
      <c r="EM1141" s="2"/>
      <c r="EN1141" s="2"/>
      <c r="EO1141" s="2"/>
      <c r="EP1141" s="2"/>
      <c r="EQ1141" s="2"/>
      <c r="ER1141" s="2"/>
      <c r="ES1141" s="2"/>
      <c r="ET1141" s="2"/>
      <c r="EU1141" s="2"/>
      <c r="EV1141" s="2"/>
      <c r="EW1141" s="2"/>
      <c r="EX1141" s="2"/>
      <c r="EY1141" s="2"/>
      <c r="EZ1141" s="2"/>
      <c r="FA1141" s="2"/>
      <c r="FB1141" s="2"/>
      <c r="FC1141" s="2"/>
      <c r="FD1141" s="2"/>
      <c r="FE1141" s="2"/>
      <c r="FF1141" s="2"/>
      <c r="FG1141" s="2"/>
      <c r="FH1141" s="2"/>
      <c r="FI1141" s="2"/>
      <c r="FJ1141" s="2"/>
      <c r="FK1141" s="2"/>
      <c r="FL1141" s="2"/>
      <c r="FM1141" s="2"/>
      <c r="FN1141" s="2"/>
      <c r="FO1141" s="2"/>
      <c r="FP1141" s="2"/>
      <c r="FQ1141" s="2"/>
      <c r="FR1141" s="2"/>
      <c r="FS1141" s="2"/>
      <c r="FT1141" s="2"/>
      <c r="FU1141" s="2"/>
      <c r="FV1141" s="2"/>
      <c r="FW1141" s="2"/>
      <c r="FX1141" s="2"/>
      <c r="FY1141" s="2"/>
      <c r="FZ1141" s="2"/>
      <c r="GA1141" s="2"/>
      <c r="GB1141" s="2"/>
      <c r="GC1141" s="2"/>
      <c r="GD1141" s="2"/>
      <c r="GE1141" s="2"/>
      <c r="GF1141" s="2"/>
      <c r="GG1141" s="2"/>
      <c r="GH1141" s="2"/>
      <c r="GI1141" s="2"/>
      <c r="GJ1141" s="2"/>
      <c r="GK1141" s="2"/>
      <c r="GL1141" s="2"/>
      <c r="GM1141" s="2"/>
      <c r="GN1141" s="2"/>
      <c r="GO1141" s="2"/>
      <c r="GP1141" s="2"/>
    </row>
    <row r="1142" spans="6:198" s="1" customFormat="1" ht="12.75" customHeight="1">
      <c r="F1142" s="81"/>
      <c r="G1142" s="347"/>
      <c r="H1142" s="347"/>
      <c r="I1142" s="347"/>
      <c r="J1142" s="500"/>
      <c r="K1142" s="504" t="s">
        <v>278</v>
      </c>
      <c r="L1142" s="505"/>
      <c r="M1142" s="505"/>
      <c r="N1142" s="505"/>
      <c r="O1142" s="505"/>
      <c r="P1142" s="505"/>
      <c r="Q1142" s="505"/>
      <c r="R1142" s="505"/>
      <c r="S1142" s="856">
        <f>[1]Stratifications!$G47</f>
        <v>373464166.43999988</v>
      </c>
      <c r="T1142" s="856"/>
      <c r="U1142" s="856"/>
      <c r="V1142" s="856"/>
      <c r="W1142" s="856"/>
      <c r="X1142" s="506"/>
      <c r="Y1142" s="506"/>
      <c r="Z1142" s="506"/>
      <c r="AA1142" s="857">
        <f>[1]Stratifications!$J47</f>
        <v>1</v>
      </c>
      <c r="AB1142" s="857"/>
      <c r="AC1142" s="857"/>
      <c r="AD1142" s="857" t="s">
        <v>493</v>
      </c>
      <c r="AE1142" s="857"/>
      <c r="AF1142" s="857"/>
      <c r="AG1142" s="857"/>
      <c r="AH1142" s="506"/>
      <c r="AI1142" s="864">
        <f>[1]Stratifications!$M47</f>
        <v>2607</v>
      </c>
      <c r="AJ1142" s="865"/>
      <c r="AK1142" s="865"/>
      <c r="AL1142" s="865" t="s">
        <v>493</v>
      </c>
      <c r="AM1142" s="865"/>
      <c r="AN1142" s="865"/>
      <c r="AO1142" s="865"/>
      <c r="AP1142" s="506"/>
      <c r="AQ1142" s="506"/>
      <c r="AR1142" s="857">
        <f>[1]Stratifications!$P47</f>
        <v>1</v>
      </c>
      <c r="AS1142" s="857"/>
      <c r="AT1142" s="857"/>
      <c r="AU1142" s="857" t="s">
        <v>493</v>
      </c>
      <c r="AV1142" s="857"/>
      <c r="AW1142" s="857"/>
      <c r="AX1142" s="857"/>
      <c r="AY1142" s="857"/>
      <c r="AZ1142" s="500"/>
      <c r="BA1142" s="500"/>
      <c r="BB1142" s="347"/>
      <c r="BC1142" s="347"/>
      <c r="BD1142" s="347"/>
      <c r="BE1142" s="347"/>
      <c r="BF1142" s="347"/>
      <c r="BG1142" s="347"/>
      <c r="BH1142" s="347"/>
      <c r="BI1142" s="347"/>
      <c r="BJ1142" s="347"/>
      <c r="BK1142" s="347"/>
      <c r="BR1142" s="2"/>
      <c r="BS1142" s="2"/>
      <c r="BT1142" s="2"/>
      <c r="BU1142" s="2"/>
      <c r="BV1142" s="2"/>
      <c r="BW1142" s="2"/>
      <c r="BX1142" s="2"/>
      <c r="BY1142" s="2"/>
      <c r="BZ1142" s="2"/>
      <c r="CA1142" s="2"/>
      <c r="CB1142" s="2"/>
      <c r="CC1142" s="2"/>
      <c r="CD1142" s="2"/>
      <c r="CE1142" s="2"/>
      <c r="CF1142" s="2"/>
      <c r="CG1142" s="2"/>
      <c r="CH1142" s="2"/>
      <c r="CI1142" s="2"/>
      <c r="CJ1142" s="2"/>
      <c r="CK1142" s="2"/>
      <c r="CL1142" s="2"/>
      <c r="CM1142" s="2"/>
      <c r="CN1142" s="2"/>
      <c r="CO1142" s="2"/>
      <c r="CP1142" s="2"/>
      <c r="CQ1142" s="2"/>
      <c r="CR1142" s="2"/>
      <c r="CS1142" s="2"/>
      <c r="CT1142" s="2"/>
      <c r="CU1142" s="2"/>
      <c r="CV1142" s="2"/>
      <c r="CW1142" s="2"/>
      <c r="CX1142" s="2"/>
      <c r="CY1142" s="2"/>
      <c r="CZ1142" s="2"/>
      <c r="DA1142" s="2"/>
      <c r="DB1142" s="2"/>
      <c r="DC1142" s="2"/>
      <c r="DD1142" s="2"/>
      <c r="DE1142" s="2"/>
      <c r="DF1142" s="2"/>
      <c r="DG1142" s="2"/>
      <c r="DH1142" s="2"/>
      <c r="DI1142" s="2"/>
      <c r="DJ1142" s="2"/>
      <c r="DK1142" s="2"/>
      <c r="DL1142" s="2"/>
      <c r="DM1142" s="2"/>
      <c r="DN1142" s="2"/>
      <c r="DO1142" s="2"/>
      <c r="DP1142" s="2"/>
      <c r="DQ1142" s="2"/>
      <c r="DR1142" s="2"/>
      <c r="DS1142" s="2"/>
      <c r="DT1142" s="2"/>
      <c r="DU1142" s="2"/>
      <c r="DV1142" s="2"/>
      <c r="DW1142" s="2"/>
      <c r="DX1142" s="2"/>
      <c r="DY1142" s="2"/>
      <c r="DZ1142" s="2"/>
      <c r="EA1142" s="2"/>
      <c r="EB1142" s="2"/>
      <c r="EC1142" s="2"/>
      <c r="ED1142" s="2"/>
      <c r="EE1142" s="2"/>
      <c r="EF1142" s="2"/>
      <c r="EG1142" s="2"/>
      <c r="EH1142" s="2"/>
      <c r="EI1142" s="2"/>
      <c r="EJ1142" s="2"/>
      <c r="EK1142" s="2"/>
      <c r="EL1142" s="2"/>
      <c r="EM1142" s="2"/>
      <c r="EN1142" s="2"/>
      <c r="EO1142" s="2"/>
      <c r="EP1142" s="2"/>
      <c r="EQ1142" s="2"/>
      <c r="ER1142" s="2"/>
      <c r="ES1142" s="2"/>
      <c r="ET1142" s="2"/>
      <c r="EU1142" s="2"/>
      <c r="EV1142" s="2"/>
      <c r="EW1142" s="2"/>
      <c r="EX1142" s="2"/>
      <c r="EY1142" s="2"/>
      <c r="EZ1142" s="2"/>
      <c r="FA1142" s="2"/>
      <c r="FB1142" s="2"/>
      <c r="FC1142" s="2"/>
      <c r="FD1142" s="2"/>
      <c r="FE1142" s="2"/>
      <c r="FF1142" s="2"/>
      <c r="FG1142" s="2"/>
      <c r="FH1142" s="2"/>
      <c r="FI1142" s="2"/>
      <c r="FJ1142" s="2"/>
      <c r="FK1142" s="2"/>
      <c r="FL1142" s="2"/>
      <c r="FM1142" s="2"/>
      <c r="FN1142" s="2"/>
      <c r="FO1142" s="2"/>
      <c r="FP1142" s="2"/>
      <c r="FQ1142" s="2"/>
      <c r="FR1142" s="2"/>
      <c r="FS1142" s="2"/>
      <c r="FT1142" s="2"/>
      <c r="FU1142" s="2"/>
      <c r="FV1142" s="2"/>
      <c r="FW1142" s="2"/>
      <c r="FX1142" s="2"/>
      <c r="FY1142" s="2"/>
      <c r="FZ1142" s="2"/>
      <c r="GA1142" s="2"/>
      <c r="GB1142" s="2"/>
      <c r="GC1142" s="2"/>
      <c r="GD1142" s="2"/>
      <c r="GE1142" s="2"/>
      <c r="GF1142" s="2"/>
      <c r="GG1142" s="2"/>
      <c r="GH1142" s="2"/>
      <c r="GI1142" s="2"/>
      <c r="GJ1142" s="2"/>
      <c r="GK1142" s="2"/>
      <c r="GL1142" s="2"/>
      <c r="GM1142" s="2"/>
      <c r="GN1142" s="2"/>
      <c r="GO1142" s="2"/>
      <c r="GP1142" s="2"/>
    </row>
    <row r="1143" spans="6:198" s="1" customFormat="1" ht="12.75" customHeight="1" thickBot="1">
      <c r="F1143" s="81"/>
      <c r="G1143" s="347"/>
      <c r="H1143" s="347"/>
      <c r="I1143" s="347"/>
      <c r="J1143" s="500"/>
      <c r="K1143" s="9"/>
      <c r="L1143" s="9"/>
      <c r="M1143" s="9"/>
      <c r="N1143" s="9"/>
      <c r="O1143" s="9"/>
      <c r="P1143" s="9"/>
      <c r="Q1143" s="9"/>
      <c r="R1143" s="9"/>
      <c r="S1143" s="9"/>
      <c r="T1143" s="9"/>
      <c r="U1143" s="9"/>
      <c r="V1143" s="9"/>
      <c r="W1143" s="9"/>
      <c r="X1143" s="9"/>
      <c r="Y1143" s="9"/>
      <c r="Z1143" s="9"/>
      <c r="AA1143" s="9"/>
      <c r="AB1143" s="9"/>
      <c r="AC1143" s="9"/>
      <c r="AD1143" s="9"/>
      <c r="AE1143" s="9"/>
      <c r="AF1143" s="9"/>
      <c r="AG1143" s="9"/>
      <c r="AH1143" s="9"/>
      <c r="AI1143" s="9"/>
      <c r="AJ1143" s="9"/>
      <c r="AK1143" s="9"/>
      <c r="AL1143" s="9"/>
      <c r="AM1143" s="9"/>
      <c r="AN1143" s="9"/>
      <c r="AO1143" s="9"/>
      <c r="AP1143" s="9"/>
      <c r="AQ1143" s="9"/>
      <c r="AR1143" s="9"/>
      <c r="AS1143" s="9"/>
      <c r="AT1143" s="9"/>
      <c r="AU1143" s="9"/>
      <c r="AV1143" s="9"/>
      <c r="AW1143" s="9"/>
      <c r="AX1143" s="9"/>
      <c r="AY1143" s="9"/>
      <c r="AZ1143" s="512"/>
      <c r="BA1143" s="500"/>
      <c r="BB1143" s="347"/>
      <c r="BC1143" s="347"/>
      <c r="BD1143" s="347"/>
      <c r="BE1143" s="347"/>
      <c r="BF1143" s="347"/>
      <c r="BG1143" s="347"/>
      <c r="BH1143" s="347"/>
      <c r="BI1143" s="347"/>
      <c r="BJ1143" s="347"/>
      <c r="BK1143" s="347"/>
      <c r="BR1143" s="2"/>
      <c r="BS1143" s="2"/>
      <c r="BT1143" s="2"/>
      <c r="BU1143" s="2"/>
      <c r="BV1143" s="2"/>
      <c r="BW1143" s="2"/>
      <c r="BX1143" s="2"/>
      <c r="BY1143" s="2"/>
      <c r="BZ1143" s="2"/>
      <c r="CA1143" s="2"/>
      <c r="CB1143" s="2"/>
      <c r="CC1143" s="2"/>
      <c r="CD1143" s="2"/>
      <c r="CE1143" s="2"/>
      <c r="CF1143" s="2"/>
      <c r="CG1143" s="2"/>
      <c r="CH1143" s="2"/>
      <c r="CI1143" s="2"/>
      <c r="CJ1143" s="2"/>
      <c r="CK1143" s="2"/>
      <c r="CL1143" s="2"/>
      <c r="CM1143" s="2"/>
      <c r="CN1143" s="2"/>
      <c r="CO1143" s="2"/>
      <c r="CP1143" s="2"/>
      <c r="CQ1143" s="2"/>
      <c r="CR1143" s="2"/>
      <c r="CS1143" s="2"/>
      <c r="CT1143" s="2"/>
      <c r="CU1143" s="2"/>
      <c r="CV1143" s="2"/>
      <c r="CW1143" s="2"/>
      <c r="CX1143" s="2"/>
      <c r="CY1143" s="2"/>
      <c r="CZ1143" s="2"/>
      <c r="DA1143" s="2"/>
      <c r="DB1143" s="2"/>
      <c r="DC1143" s="2"/>
      <c r="DD1143" s="2"/>
      <c r="DE1143" s="2"/>
      <c r="DF1143" s="2"/>
      <c r="DG1143" s="2"/>
      <c r="DH1143" s="2"/>
      <c r="DI1143" s="2"/>
      <c r="DJ1143" s="2"/>
      <c r="DK1143" s="2"/>
      <c r="DL1143" s="2"/>
      <c r="DM1143" s="2"/>
      <c r="DN1143" s="2"/>
      <c r="DO1143" s="2"/>
      <c r="DP1143" s="2"/>
      <c r="DQ1143" s="2"/>
      <c r="DR1143" s="2"/>
      <c r="DS1143" s="2"/>
      <c r="DT1143" s="2"/>
      <c r="DU1143" s="2"/>
      <c r="DV1143" s="2"/>
      <c r="DW1143" s="2"/>
      <c r="DX1143" s="2"/>
      <c r="DY1143" s="2"/>
      <c r="DZ1143" s="2"/>
      <c r="EA1143" s="2"/>
      <c r="EB1143" s="2"/>
      <c r="EC1143" s="2"/>
      <c r="ED1143" s="2"/>
      <c r="EE1143" s="2"/>
      <c r="EF1143" s="2"/>
      <c r="EG1143" s="2"/>
      <c r="EH1143" s="2"/>
      <c r="EI1143" s="2"/>
      <c r="EJ1143" s="2"/>
      <c r="EK1143" s="2"/>
      <c r="EL1143" s="2"/>
      <c r="EM1143" s="2"/>
      <c r="EN1143" s="2"/>
      <c r="EO1143" s="2"/>
      <c r="EP1143" s="2"/>
      <c r="EQ1143" s="2"/>
      <c r="ER1143" s="2"/>
      <c r="ES1143" s="2"/>
      <c r="ET1143" s="2"/>
      <c r="EU1143" s="2"/>
      <c r="EV1143" s="2"/>
      <c r="EW1143" s="2"/>
      <c r="EX1143" s="2"/>
      <c r="EY1143" s="2"/>
      <c r="EZ1143" s="2"/>
      <c r="FA1143" s="2"/>
      <c r="FB1143" s="2"/>
      <c r="FC1143" s="2"/>
      <c r="FD1143" s="2"/>
      <c r="FE1143" s="2"/>
      <c r="FF1143" s="2"/>
      <c r="FG1143" s="2"/>
      <c r="FH1143" s="2"/>
      <c r="FI1143" s="2"/>
      <c r="FJ1143" s="2"/>
      <c r="FK1143" s="2"/>
      <c r="FL1143" s="2"/>
      <c r="FM1143" s="2"/>
      <c r="FN1143" s="2"/>
      <c r="FO1143" s="2"/>
      <c r="FP1143" s="2"/>
      <c r="FQ1143" s="2"/>
      <c r="FR1143" s="2"/>
      <c r="FS1143" s="2"/>
      <c r="FT1143" s="2"/>
      <c r="FU1143" s="2"/>
      <c r="FV1143" s="2"/>
      <c r="FW1143" s="2"/>
      <c r="FX1143" s="2"/>
      <c r="FY1143" s="2"/>
      <c r="FZ1143" s="2"/>
      <c r="GA1143" s="2"/>
      <c r="GB1143" s="2"/>
      <c r="GC1143" s="2"/>
      <c r="GD1143" s="2"/>
      <c r="GE1143" s="2"/>
      <c r="GF1143" s="2"/>
      <c r="GG1143" s="2"/>
      <c r="GH1143" s="2"/>
      <c r="GI1143" s="2"/>
      <c r="GJ1143" s="2"/>
      <c r="GK1143" s="2"/>
      <c r="GL1143" s="2"/>
      <c r="GM1143" s="2"/>
      <c r="GN1143" s="2"/>
      <c r="GO1143" s="2"/>
      <c r="GP1143" s="2"/>
    </row>
    <row r="1144" spans="6:198" s="1" customFormat="1" ht="12.75" customHeight="1" thickBot="1">
      <c r="F1144" s="81"/>
      <c r="G1144" s="347"/>
      <c r="H1144" s="347"/>
      <c r="I1144" s="347"/>
      <c r="J1144" s="500"/>
      <c r="K1144" s="482" t="s">
        <v>500</v>
      </c>
      <c r="L1144" s="482"/>
      <c r="M1144" s="482"/>
      <c r="N1144" s="482"/>
      <c r="O1144" s="482"/>
      <c r="P1144" s="482"/>
      <c r="Q1144" s="483"/>
      <c r="R1144" s="483"/>
      <c r="S1144" s="483"/>
      <c r="T1144" s="484"/>
      <c r="U1144" s="483" t="s">
        <v>56</v>
      </c>
      <c r="V1144" s="483"/>
      <c r="W1144" s="483"/>
      <c r="X1144" s="483"/>
      <c r="Y1144" s="483"/>
      <c r="Z1144" s="485"/>
      <c r="AA1144" s="486"/>
      <c r="AB1144" s="486"/>
      <c r="AC1144" s="486"/>
      <c r="AD1144" s="486" t="s">
        <v>472</v>
      </c>
      <c r="AE1144" s="486"/>
      <c r="AF1144" s="486"/>
      <c r="AG1144" s="486"/>
      <c r="AH1144" s="487"/>
      <c r="AI1144" s="845" t="s">
        <v>473</v>
      </c>
      <c r="AJ1144" s="845"/>
      <c r="AK1144" s="845"/>
      <c r="AL1144" s="845"/>
      <c r="AM1144" s="845"/>
      <c r="AN1144" s="845"/>
      <c r="AO1144" s="845"/>
      <c r="AP1144" s="487"/>
      <c r="AQ1144" s="487"/>
      <c r="AR1144" s="486"/>
      <c r="AS1144" s="486"/>
      <c r="AT1144" s="486"/>
      <c r="AU1144" s="486" t="s">
        <v>474</v>
      </c>
      <c r="AV1144" s="486"/>
      <c r="AW1144" s="486"/>
      <c r="AX1144" s="507"/>
      <c r="AY1144" s="507"/>
      <c r="AZ1144" s="500"/>
      <c r="BA1144" s="500"/>
      <c r="BB1144" s="347"/>
      <c r="BC1144" s="347"/>
      <c r="BD1144" s="347"/>
      <c r="BE1144" s="347"/>
      <c r="BF1144" s="347"/>
      <c r="BG1144" s="347"/>
      <c r="BH1144" s="347"/>
      <c r="BI1144" s="347"/>
      <c r="BJ1144" s="347"/>
      <c r="BK1144" s="347"/>
      <c r="BR1144" s="2"/>
      <c r="BS1144" s="2"/>
      <c r="BT1144" s="2"/>
      <c r="BU1144" s="2"/>
      <c r="BV1144" s="2"/>
      <c r="BW1144" s="2"/>
      <c r="BX1144" s="2"/>
      <c r="BY1144" s="2"/>
      <c r="BZ1144" s="2"/>
      <c r="CA1144" s="2"/>
      <c r="CB1144" s="2"/>
      <c r="CC1144" s="2"/>
      <c r="CD1144" s="2"/>
      <c r="CE1144" s="2"/>
      <c r="CF1144" s="2"/>
      <c r="CG1144" s="2"/>
      <c r="CH1144" s="2"/>
      <c r="CI1144" s="2"/>
      <c r="CJ1144" s="2"/>
      <c r="CK1144" s="2"/>
      <c r="CL1144" s="2"/>
      <c r="CM1144" s="2"/>
      <c r="CN1144" s="2"/>
      <c r="CO1144" s="2"/>
      <c r="CP1144" s="2"/>
      <c r="CQ1144" s="2"/>
      <c r="CR1144" s="2"/>
      <c r="CS1144" s="2"/>
      <c r="CT1144" s="2"/>
      <c r="CU1144" s="2"/>
      <c r="CV1144" s="2"/>
      <c r="CW1144" s="2"/>
      <c r="CX1144" s="2"/>
      <c r="CY1144" s="2"/>
      <c r="CZ1144" s="2"/>
      <c r="DA1144" s="2"/>
      <c r="DB1144" s="2"/>
      <c r="DC1144" s="2"/>
      <c r="DD1144" s="2"/>
      <c r="DE1144" s="2"/>
      <c r="DF1144" s="2"/>
      <c r="DG1144" s="2"/>
      <c r="DH1144" s="2"/>
      <c r="DI1144" s="2"/>
      <c r="DJ1144" s="2"/>
      <c r="DK1144" s="2"/>
      <c r="DL1144" s="2"/>
      <c r="DM1144" s="2"/>
      <c r="DN1144" s="2"/>
      <c r="DO1144" s="2"/>
      <c r="DP1144" s="2"/>
      <c r="DQ1144" s="2"/>
      <c r="DR1144" s="2"/>
      <c r="DS1144" s="2"/>
      <c r="DT1144" s="2"/>
      <c r="DU1144" s="2"/>
      <c r="DV1144" s="2"/>
      <c r="DW1144" s="2"/>
      <c r="DX1144" s="2"/>
      <c r="DY1144" s="2"/>
      <c r="DZ1144" s="2"/>
      <c r="EA1144" s="2"/>
      <c r="EB1144" s="2"/>
      <c r="EC1144" s="2"/>
      <c r="ED1144" s="2"/>
      <c r="EE1144" s="2"/>
      <c r="EF1144" s="2"/>
      <c r="EG1144" s="2"/>
      <c r="EH1144" s="2"/>
      <c r="EI1144" s="2"/>
      <c r="EJ1144" s="2"/>
      <c r="EK1144" s="2"/>
      <c r="EL1144" s="2"/>
      <c r="EM1144" s="2"/>
      <c r="EN1144" s="2"/>
      <c r="EO1144" s="2"/>
      <c r="EP1144" s="2"/>
      <c r="EQ1144" s="2"/>
      <c r="ER1144" s="2"/>
      <c r="ES1144" s="2"/>
      <c r="ET1144" s="2"/>
      <c r="EU1144" s="2"/>
      <c r="EV1144" s="2"/>
      <c r="EW1144" s="2"/>
      <c r="EX1144" s="2"/>
      <c r="EY1144" s="2"/>
      <c r="EZ1144" s="2"/>
      <c r="FA1144" s="2"/>
      <c r="FB1144" s="2"/>
      <c r="FC1144" s="2"/>
      <c r="FD1144" s="2"/>
      <c r="FE1144" s="2"/>
      <c r="FF1144" s="2"/>
      <c r="FG1144" s="2"/>
      <c r="FH1144" s="2"/>
      <c r="FI1144" s="2"/>
      <c r="FJ1144" s="2"/>
      <c r="FK1144" s="2"/>
      <c r="FL1144" s="2"/>
      <c r="FM1144" s="2"/>
      <c r="FN1144" s="2"/>
      <c r="FO1144" s="2"/>
      <c r="FP1144" s="2"/>
      <c r="FQ1144" s="2"/>
      <c r="FR1144" s="2"/>
      <c r="FS1144" s="2"/>
      <c r="FT1144" s="2"/>
      <c r="FU1144" s="2"/>
      <c r="FV1144" s="2"/>
      <c r="FW1144" s="2"/>
      <c r="FX1144" s="2"/>
      <c r="FY1144" s="2"/>
      <c r="FZ1144" s="2"/>
      <c r="GA1144" s="2"/>
      <c r="GB1144" s="2"/>
      <c r="GC1144" s="2"/>
      <c r="GD1144" s="2"/>
      <c r="GE1144" s="2"/>
      <c r="GF1144" s="2"/>
      <c r="GG1144" s="2"/>
      <c r="GH1144" s="2"/>
      <c r="GI1144" s="2"/>
      <c r="GJ1144" s="2"/>
      <c r="GK1144" s="2"/>
      <c r="GL1144" s="2"/>
      <c r="GM1144" s="2"/>
      <c r="GN1144" s="2"/>
      <c r="GO1144" s="2"/>
      <c r="GP1144" s="2"/>
    </row>
    <row r="1145" spans="6:198" s="1" customFormat="1" ht="12.75" customHeight="1">
      <c r="F1145" s="81"/>
      <c r="G1145" s="347"/>
      <c r="H1145" s="347"/>
      <c r="I1145" s="347"/>
      <c r="J1145" s="500"/>
      <c r="K1145" s="488" t="s">
        <v>492</v>
      </c>
      <c r="L1145" s="489"/>
      <c r="M1145" s="490"/>
      <c r="N1145" s="490"/>
      <c r="O1145" s="490"/>
      <c r="P1145" s="490"/>
      <c r="Q1145" s="490"/>
      <c r="R1145" s="491"/>
      <c r="S1145" s="846">
        <f>[1]Stratifications!$G50</f>
        <v>112083077.77999988</v>
      </c>
      <c r="T1145" s="846"/>
      <c r="U1145" s="846"/>
      <c r="V1145" s="846"/>
      <c r="W1145" s="846"/>
      <c r="X1145" s="492"/>
      <c r="Y1145" s="492"/>
      <c r="Z1145" s="493"/>
      <c r="AA1145" s="847">
        <f>[1]Stratifications!$J50</f>
        <v>0.30011735489489588</v>
      </c>
      <c r="AB1145" s="847"/>
      <c r="AC1145" s="847"/>
      <c r="AD1145" s="847" t="s">
        <v>493</v>
      </c>
      <c r="AE1145" s="847"/>
      <c r="AF1145" s="847"/>
      <c r="AG1145" s="847"/>
      <c r="AH1145" s="493"/>
      <c r="AI1145" s="848">
        <f>[1]Stratifications!$M50</f>
        <v>498</v>
      </c>
      <c r="AJ1145" s="849"/>
      <c r="AK1145" s="849"/>
      <c r="AL1145" s="849" t="s">
        <v>493</v>
      </c>
      <c r="AM1145" s="849"/>
      <c r="AN1145" s="849"/>
      <c r="AO1145" s="849"/>
      <c r="AP1145" s="493"/>
      <c r="AQ1145" s="493"/>
      <c r="AR1145" s="847">
        <f>[1]Stratifications!$P50</f>
        <v>0.19102416570771003</v>
      </c>
      <c r="AS1145" s="847"/>
      <c r="AT1145" s="847"/>
      <c r="AU1145" s="847" t="s">
        <v>493</v>
      </c>
      <c r="AV1145" s="847"/>
      <c r="AW1145" s="847"/>
      <c r="AX1145" s="847"/>
      <c r="AY1145" s="847"/>
      <c r="AZ1145" s="500"/>
      <c r="BA1145" s="500"/>
      <c r="BB1145" s="347"/>
      <c r="BC1145" s="347"/>
      <c r="BD1145" s="347"/>
      <c r="BE1145" s="347"/>
      <c r="BF1145" s="347"/>
      <c r="BG1145" s="347"/>
      <c r="BH1145" s="347"/>
      <c r="BI1145" s="347"/>
      <c r="BJ1145" s="347"/>
      <c r="BK1145" s="347"/>
      <c r="BR1145" s="2"/>
      <c r="BS1145" s="2"/>
      <c r="BT1145" s="2"/>
      <c r="BU1145" s="2"/>
      <c r="BV1145" s="2"/>
      <c r="BW1145" s="2"/>
      <c r="BX1145" s="2"/>
      <c r="BY1145" s="2"/>
      <c r="BZ1145" s="2"/>
      <c r="CA1145" s="2"/>
      <c r="CB1145" s="2"/>
      <c r="CC1145" s="2"/>
      <c r="CD1145" s="2"/>
      <c r="CE1145" s="2"/>
      <c r="CF1145" s="2"/>
      <c r="CG1145" s="2"/>
      <c r="CH1145" s="2"/>
      <c r="CI1145" s="2"/>
      <c r="CJ1145" s="2"/>
      <c r="CK1145" s="2"/>
      <c r="CL1145" s="2"/>
      <c r="CM1145" s="2"/>
      <c r="CN1145" s="2"/>
      <c r="CO1145" s="2"/>
      <c r="CP1145" s="2"/>
      <c r="CQ1145" s="2"/>
      <c r="CR1145" s="2"/>
      <c r="CS1145" s="2"/>
      <c r="CT1145" s="2"/>
      <c r="CU1145" s="2"/>
      <c r="CV1145" s="2"/>
      <c r="CW1145" s="2"/>
      <c r="CX1145" s="2"/>
      <c r="CY1145" s="2"/>
      <c r="CZ1145" s="2"/>
      <c r="DA1145" s="2"/>
      <c r="DB1145" s="2"/>
      <c r="DC1145" s="2"/>
      <c r="DD1145" s="2"/>
      <c r="DE1145" s="2"/>
      <c r="DF1145" s="2"/>
      <c r="DG1145" s="2"/>
      <c r="DH1145" s="2"/>
      <c r="DI1145" s="2"/>
      <c r="DJ1145" s="2"/>
      <c r="DK1145" s="2"/>
      <c r="DL1145" s="2"/>
      <c r="DM1145" s="2"/>
      <c r="DN1145" s="2"/>
      <c r="DO1145" s="2"/>
      <c r="DP1145" s="2"/>
      <c r="DQ1145" s="2"/>
      <c r="DR1145" s="2"/>
      <c r="DS1145" s="2"/>
      <c r="DT1145" s="2"/>
      <c r="DU1145" s="2"/>
      <c r="DV1145" s="2"/>
      <c r="DW1145" s="2"/>
      <c r="DX1145" s="2"/>
      <c r="DY1145" s="2"/>
      <c r="DZ1145" s="2"/>
      <c r="EA1145" s="2"/>
      <c r="EB1145" s="2"/>
      <c r="EC1145" s="2"/>
      <c r="ED1145" s="2"/>
      <c r="EE1145" s="2"/>
      <c r="EF1145" s="2"/>
      <c r="EG1145" s="2"/>
      <c r="EH1145" s="2"/>
      <c r="EI1145" s="2"/>
      <c r="EJ1145" s="2"/>
      <c r="EK1145" s="2"/>
      <c r="EL1145" s="2"/>
      <c r="EM1145" s="2"/>
      <c r="EN1145" s="2"/>
      <c r="EO1145" s="2"/>
      <c r="EP1145" s="2"/>
      <c r="EQ1145" s="2"/>
      <c r="ER1145" s="2"/>
      <c r="ES1145" s="2"/>
      <c r="ET1145" s="2"/>
      <c r="EU1145" s="2"/>
      <c r="EV1145" s="2"/>
      <c r="EW1145" s="2"/>
      <c r="EX1145" s="2"/>
      <c r="EY1145" s="2"/>
      <c r="EZ1145" s="2"/>
      <c r="FA1145" s="2"/>
      <c r="FB1145" s="2"/>
      <c r="FC1145" s="2"/>
      <c r="FD1145" s="2"/>
      <c r="FE1145" s="2"/>
      <c r="FF1145" s="2"/>
      <c r="FG1145" s="2"/>
      <c r="FH1145" s="2"/>
      <c r="FI1145" s="2"/>
      <c r="FJ1145" s="2"/>
      <c r="FK1145" s="2"/>
      <c r="FL1145" s="2"/>
      <c r="FM1145" s="2"/>
      <c r="FN1145" s="2"/>
      <c r="FO1145" s="2"/>
      <c r="FP1145" s="2"/>
      <c r="FQ1145" s="2"/>
      <c r="FR1145" s="2"/>
      <c r="FS1145" s="2"/>
      <c r="FT1145" s="2"/>
      <c r="FU1145" s="2"/>
      <c r="FV1145" s="2"/>
      <c r="FW1145" s="2"/>
      <c r="FX1145" s="2"/>
      <c r="FY1145" s="2"/>
      <c r="FZ1145" s="2"/>
      <c r="GA1145" s="2"/>
      <c r="GB1145" s="2"/>
      <c r="GC1145" s="2"/>
      <c r="GD1145" s="2"/>
      <c r="GE1145" s="2"/>
      <c r="GF1145" s="2"/>
      <c r="GG1145" s="2"/>
      <c r="GH1145" s="2"/>
      <c r="GI1145" s="2"/>
      <c r="GJ1145" s="2"/>
      <c r="GK1145" s="2"/>
      <c r="GL1145" s="2"/>
      <c r="GM1145" s="2"/>
      <c r="GN1145" s="2"/>
      <c r="GO1145" s="2"/>
      <c r="GP1145" s="2"/>
    </row>
    <row r="1146" spans="6:198" s="1" customFormat="1" ht="12.75" customHeight="1">
      <c r="F1146" s="81"/>
      <c r="G1146" s="347"/>
      <c r="H1146" s="347"/>
      <c r="I1146" s="347"/>
      <c r="J1146" s="500"/>
      <c r="K1146" s="494" t="s">
        <v>494</v>
      </c>
      <c r="L1146" s="495"/>
      <c r="M1146" s="496"/>
      <c r="N1146" s="496"/>
      <c r="O1146" s="496"/>
      <c r="P1146" s="496"/>
      <c r="Q1146" s="496"/>
      <c r="R1146" s="491"/>
      <c r="S1146" s="851">
        <f>[1]Stratifications!$G51</f>
        <v>44176328.869999968</v>
      </c>
      <c r="T1146" s="851"/>
      <c r="U1146" s="851"/>
      <c r="V1146" s="851"/>
      <c r="W1146" s="851"/>
      <c r="X1146" s="513"/>
      <c r="Y1146" s="497"/>
      <c r="Z1146" s="498"/>
      <c r="AA1146" s="852">
        <f>[1]Stratifications!$J51</f>
        <v>0.1182879987954541</v>
      </c>
      <c r="AB1146" s="852"/>
      <c r="AC1146" s="852"/>
      <c r="AD1146" s="852" t="s">
        <v>493</v>
      </c>
      <c r="AE1146" s="852"/>
      <c r="AF1146" s="852"/>
      <c r="AG1146" s="852"/>
      <c r="AH1146" s="514"/>
      <c r="AI1146" s="853">
        <f>[1]Stratifications!$M51</f>
        <v>304</v>
      </c>
      <c r="AJ1146" s="854"/>
      <c r="AK1146" s="854"/>
      <c r="AL1146" s="854" t="s">
        <v>493</v>
      </c>
      <c r="AM1146" s="854"/>
      <c r="AN1146" s="854"/>
      <c r="AO1146" s="854"/>
      <c r="AP1146" s="498"/>
      <c r="AQ1146" s="498"/>
      <c r="AR1146" s="852">
        <f>[1]Stratifications!$P51</f>
        <v>0.11660912926735711</v>
      </c>
      <c r="AS1146" s="852"/>
      <c r="AT1146" s="852"/>
      <c r="AU1146" s="852" t="s">
        <v>493</v>
      </c>
      <c r="AV1146" s="852"/>
      <c r="AW1146" s="852"/>
      <c r="AX1146" s="852"/>
      <c r="AY1146" s="852"/>
      <c r="AZ1146" s="500"/>
      <c r="BA1146" s="500"/>
      <c r="BB1146" s="347"/>
      <c r="BC1146" s="347"/>
      <c r="BD1146" s="347"/>
      <c r="BE1146" s="347"/>
      <c r="BF1146" s="347"/>
      <c r="BG1146" s="347"/>
      <c r="BH1146" s="347"/>
      <c r="BI1146" s="347"/>
      <c r="BJ1146" s="347"/>
      <c r="BK1146" s="347"/>
      <c r="BR1146" s="2"/>
      <c r="BS1146" s="2"/>
      <c r="BT1146" s="2"/>
      <c r="BU1146" s="2"/>
      <c r="BV1146" s="2"/>
      <c r="BW1146" s="2"/>
      <c r="BX1146" s="2"/>
      <c r="BY1146" s="2"/>
      <c r="BZ1146" s="2"/>
      <c r="CA1146" s="2"/>
      <c r="CB1146" s="2"/>
      <c r="CC1146" s="2"/>
      <c r="CD1146" s="2"/>
      <c r="CE1146" s="2"/>
      <c r="CF1146" s="2"/>
      <c r="CG1146" s="2"/>
      <c r="CH1146" s="2"/>
      <c r="CI1146" s="2"/>
      <c r="CJ1146" s="2"/>
      <c r="CK1146" s="2"/>
      <c r="CL1146" s="2"/>
      <c r="CM1146" s="2"/>
      <c r="CN1146" s="2"/>
      <c r="CO1146" s="2"/>
      <c r="CP1146" s="2"/>
      <c r="CQ1146" s="2"/>
      <c r="CR1146" s="2"/>
      <c r="CS1146" s="2"/>
      <c r="CT1146" s="2"/>
      <c r="CU1146" s="2"/>
      <c r="CV1146" s="2"/>
      <c r="CW1146" s="2"/>
      <c r="CX1146" s="2"/>
      <c r="CY1146" s="2"/>
      <c r="CZ1146" s="2"/>
      <c r="DA1146" s="2"/>
      <c r="DB1146" s="2"/>
      <c r="DC1146" s="2"/>
      <c r="DD1146" s="2"/>
      <c r="DE1146" s="2"/>
      <c r="DF1146" s="2"/>
      <c r="DG1146" s="2"/>
      <c r="DH1146" s="2"/>
      <c r="DI1146" s="2"/>
      <c r="DJ1146" s="2"/>
      <c r="DK1146" s="2"/>
      <c r="DL1146" s="2"/>
      <c r="DM1146" s="2"/>
      <c r="DN1146" s="2"/>
      <c r="DO1146" s="2"/>
      <c r="DP1146" s="2"/>
      <c r="DQ1146" s="2"/>
      <c r="DR1146" s="2"/>
      <c r="DS1146" s="2"/>
      <c r="DT1146" s="2"/>
      <c r="DU1146" s="2"/>
      <c r="DV1146" s="2"/>
      <c r="DW1146" s="2"/>
      <c r="DX1146" s="2"/>
      <c r="DY1146" s="2"/>
      <c r="DZ1146" s="2"/>
      <c r="EA1146" s="2"/>
      <c r="EB1146" s="2"/>
      <c r="EC1146" s="2"/>
      <c r="ED1146" s="2"/>
      <c r="EE1146" s="2"/>
      <c r="EF1146" s="2"/>
      <c r="EG1146" s="2"/>
      <c r="EH1146" s="2"/>
      <c r="EI1146" s="2"/>
      <c r="EJ1146" s="2"/>
      <c r="EK1146" s="2"/>
      <c r="EL1146" s="2"/>
      <c r="EM1146" s="2"/>
      <c r="EN1146" s="2"/>
      <c r="EO1146" s="2"/>
      <c r="EP1146" s="2"/>
      <c r="EQ1146" s="2"/>
      <c r="ER1146" s="2"/>
      <c r="ES1146" s="2"/>
      <c r="ET1146" s="2"/>
      <c r="EU1146" s="2"/>
      <c r="EV1146" s="2"/>
      <c r="EW1146" s="2"/>
      <c r="EX1146" s="2"/>
      <c r="EY1146" s="2"/>
      <c r="EZ1146" s="2"/>
      <c r="FA1146" s="2"/>
      <c r="FB1146" s="2"/>
      <c r="FC1146" s="2"/>
      <c r="FD1146" s="2"/>
      <c r="FE1146" s="2"/>
      <c r="FF1146" s="2"/>
      <c r="FG1146" s="2"/>
      <c r="FH1146" s="2"/>
      <c r="FI1146" s="2"/>
      <c r="FJ1146" s="2"/>
      <c r="FK1146" s="2"/>
      <c r="FL1146" s="2"/>
      <c r="FM1146" s="2"/>
      <c r="FN1146" s="2"/>
      <c r="FO1146" s="2"/>
      <c r="FP1146" s="2"/>
      <c r="FQ1146" s="2"/>
      <c r="FR1146" s="2"/>
      <c r="FS1146" s="2"/>
      <c r="FT1146" s="2"/>
      <c r="FU1146" s="2"/>
      <c r="FV1146" s="2"/>
      <c r="FW1146" s="2"/>
      <c r="FX1146" s="2"/>
      <c r="FY1146" s="2"/>
      <c r="FZ1146" s="2"/>
      <c r="GA1146" s="2"/>
      <c r="GB1146" s="2"/>
      <c r="GC1146" s="2"/>
      <c r="GD1146" s="2"/>
      <c r="GE1146" s="2"/>
      <c r="GF1146" s="2"/>
      <c r="GG1146" s="2"/>
      <c r="GH1146" s="2"/>
      <c r="GI1146" s="2"/>
      <c r="GJ1146" s="2"/>
      <c r="GK1146" s="2"/>
      <c r="GL1146" s="2"/>
      <c r="GM1146" s="2"/>
      <c r="GN1146" s="2"/>
      <c r="GO1146" s="2"/>
      <c r="GP1146" s="2"/>
    </row>
    <row r="1147" spans="6:198" s="1" customFormat="1" ht="12.75" customHeight="1">
      <c r="F1147" s="81"/>
      <c r="G1147" s="347"/>
      <c r="H1147" s="347"/>
      <c r="I1147" s="347"/>
      <c r="J1147" s="500"/>
      <c r="K1147" s="494" t="s">
        <v>495</v>
      </c>
      <c r="L1147" s="495"/>
      <c r="M1147" s="496"/>
      <c r="N1147" s="496"/>
      <c r="O1147" s="496"/>
      <c r="P1147" s="496"/>
      <c r="Q1147" s="496"/>
      <c r="R1147" s="491"/>
      <c r="S1147" s="851">
        <f>[1]Stratifications!$G52</f>
        <v>171451922.8499999</v>
      </c>
      <c r="T1147" s="851"/>
      <c r="U1147" s="851"/>
      <c r="V1147" s="851"/>
      <c r="W1147" s="851"/>
      <c r="X1147" s="497"/>
      <c r="Y1147" s="497"/>
      <c r="Z1147" s="498"/>
      <c r="AA1147" s="852">
        <f>[1]Stratifications!$J52</f>
        <v>0.45908533738147839</v>
      </c>
      <c r="AB1147" s="852"/>
      <c r="AC1147" s="852"/>
      <c r="AD1147" s="852" t="s">
        <v>493</v>
      </c>
      <c r="AE1147" s="852"/>
      <c r="AF1147" s="852"/>
      <c r="AG1147" s="852"/>
      <c r="AH1147" s="498"/>
      <c r="AI1147" s="853">
        <f>[1]Stratifications!$M52</f>
        <v>1364</v>
      </c>
      <c r="AJ1147" s="854"/>
      <c r="AK1147" s="854"/>
      <c r="AL1147" s="854" t="s">
        <v>493</v>
      </c>
      <c r="AM1147" s="854"/>
      <c r="AN1147" s="854"/>
      <c r="AO1147" s="854"/>
      <c r="AP1147" s="498"/>
      <c r="AQ1147" s="498"/>
      <c r="AR1147" s="852">
        <f>[1]Stratifications!$P52</f>
        <v>0.52320675105485237</v>
      </c>
      <c r="AS1147" s="852"/>
      <c r="AT1147" s="852"/>
      <c r="AU1147" s="852" t="s">
        <v>493</v>
      </c>
      <c r="AV1147" s="852"/>
      <c r="AW1147" s="852"/>
      <c r="AX1147" s="852"/>
      <c r="AY1147" s="852"/>
      <c r="AZ1147" s="500"/>
      <c r="BA1147" s="500"/>
      <c r="BB1147" s="347"/>
      <c r="BC1147" s="347"/>
      <c r="BD1147" s="347"/>
      <c r="BE1147" s="347"/>
      <c r="BF1147" s="347"/>
      <c r="BG1147" s="347"/>
      <c r="BH1147" s="347"/>
      <c r="BI1147" s="347"/>
      <c r="BJ1147" s="347"/>
      <c r="BK1147" s="347"/>
      <c r="BR1147" s="2"/>
      <c r="BS1147" s="2"/>
      <c r="BT1147" s="2"/>
      <c r="BU1147" s="2"/>
      <c r="BV1147" s="2"/>
      <c r="BW1147" s="2"/>
      <c r="BX1147" s="2"/>
      <c r="BY1147" s="2"/>
      <c r="BZ1147" s="2"/>
      <c r="CA1147" s="2"/>
      <c r="CB1147" s="2"/>
      <c r="CC1147" s="2"/>
      <c r="CD1147" s="2"/>
      <c r="CE1147" s="2"/>
      <c r="CF1147" s="2"/>
      <c r="CG1147" s="2"/>
      <c r="CH1147" s="2"/>
      <c r="CI1147" s="2"/>
      <c r="CJ1147" s="2"/>
      <c r="CK1147" s="2"/>
      <c r="CL1147" s="2"/>
      <c r="CM1147" s="2"/>
      <c r="CN1147" s="2"/>
      <c r="CO1147" s="2"/>
      <c r="CP1147" s="2"/>
      <c r="CQ1147" s="2"/>
      <c r="CR1147" s="2"/>
      <c r="CS1147" s="2"/>
      <c r="CT1147" s="2"/>
      <c r="CU1147" s="2"/>
      <c r="CV1147" s="2"/>
      <c r="CW1147" s="2"/>
      <c r="CX1147" s="2"/>
      <c r="CY1147" s="2"/>
      <c r="CZ1147" s="2"/>
      <c r="DA1147" s="2"/>
      <c r="DB1147" s="2"/>
      <c r="DC1147" s="2"/>
      <c r="DD1147" s="2"/>
      <c r="DE1147" s="2"/>
      <c r="DF1147" s="2"/>
      <c r="DG1147" s="2"/>
      <c r="DH1147" s="2"/>
      <c r="DI1147" s="2"/>
      <c r="DJ1147" s="2"/>
      <c r="DK1147" s="2"/>
      <c r="DL1147" s="2"/>
      <c r="DM1147" s="2"/>
      <c r="DN1147" s="2"/>
      <c r="DO1147" s="2"/>
      <c r="DP1147" s="2"/>
      <c r="DQ1147" s="2"/>
      <c r="DR1147" s="2"/>
      <c r="DS1147" s="2"/>
      <c r="DT1147" s="2"/>
      <c r="DU1147" s="2"/>
      <c r="DV1147" s="2"/>
      <c r="DW1147" s="2"/>
      <c r="DX1147" s="2"/>
      <c r="DY1147" s="2"/>
      <c r="DZ1147" s="2"/>
      <c r="EA1147" s="2"/>
      <c r="EB1147" s="2"/>
      <c r="EC1147" s="2"/>
      <c r="ED1147" s="2"/>
      <c r="EE1147" s="2"/>
      <c r="EF1147" s="2"/>
      <c r="EG1147" s="2"/>
      <c r="EH1147" s="2"/>
      <c r="EI1147" s="2"/>
      <c r="EJ1147" s="2"/>
      <c r="EK1147" s="2"/>
      <c r="EL1147" s="2"/>
      <c r="EM1147" s="2"/>
      <c r="EN1147" s="2"/>
      <c r="EO1147" s="2"/>
      <c r="EP1147" s="2"/>
      <c r="EQ1147" s="2"/>
      <c r="ER1147" s="2"/>
      <c r="ES1147" s="2"/>
      <c r="ET1147" s="2"/>
      <c r="EU1147" s="2"/>
      <c r="EV1147" s="2"/>
      <c r="EW1147" s="2"/>
      <c r="EX1147" s="2"/>
      <c r="EY1147" s="2"/>
      <c r="EZ1147" s="2"/>
      <c r="FA1147" s="2"/>
      <c r="FB1147" s="2"/>
      <c r="FC1147" s="2"/>
      <c r="FD1147" s="2"/>
      <c r="FE1147" s="2"/>
      <c r="FF1147" s="2"/>
      <c r="FG1147" s="2"/>
      <c r="FH1147" s="2"/>
      <c r="FI1147" s="2"/>
      <c r="FJ1147" s="2"/>
      <c r="FK1147" s="2"/>
      <c r="FL1147" s="2"/>
      <c r="FM1147" s="2"/>
      <c r="FN1147" s="2"/>
      <c r="FO1147" s="2"/>
      <c r="FP1147" s="2"/>
      <c r="FQ1147" s="2"/>
      <c r="FR1147" s="2"/>
      <c r="FS1147" s="2"/>
      <c r="FT1147" s="2"/>
      <c r="FU1147" s="2"/>
      <c r="FV1147" s="2"/>
      <c r="FW1147" s="2"/>
      <c r="FX1147" s="2"/>
      <c r="FY1147" s="2"/>
      <c r="FZ1147" s="2"/>
      <c r="GA1147" s="2"/>
      <c r="GB1147" s="2"/>
      <c r="GC1147" s="2"/>
      <c r="GD1147" s="2"/>
      <c r="GE1147" s="2"/>
      <c r="GF1147" s="2"/>
      <c r="GG1147" s="2"/>
      <c r="GH1147" s="2"/>
      <c r="GI1147" s="2"/>
      <c r="GJ1147" s="2"/>
      <c r="GK1147" s="2"/>
      <c r="GL1147" s="2"/>
      <c r="GM1147" s="2"/>
      <c r="GN1147" s="2"/>
      <c r="GO1147" s="2"/>
      <c r="GP1147" s="2"/>
    </row>
    <row r="1148" spans="6:198" s="1" customFormat="1" ht="12.75" customHeight="1">
      <c r="F1148" s="81"/>
      <c r="G1148" s="347"/>
      <c r="H1148" s="347"/>
      <c r="I1148" s="347"/>
      <c r="J1148" s="500"/>
      <c r="K1148" s="494" t="s">
        <v>496</v>
      </c>
      <c r="L1148" s="495"/>
      <c r="M1148" s="496"/>
      <c r="N1148" s="496"/>
      <c r="O1148" s="496"/>
      <c r="P1148" s="496"/>
      <c r="Q1148" s="496"/>
      <c r="R1148" s="491"/>
      <c r="S1148" s="851">
        <f>[1]Stratifications!$G53</f>
        <v>45752836.940000065</v>
      </c>
      <c r="T1148" s="851"/>
      <c r="U1148" s="851"/>
      <c r="V1148" s="851"/>
      <c r="W1148" s="851"/>
      <c r="X1148" s="497"/>
      <c r="Y1148" s="497"/>
      <c r="Z1148" s="498"/>
      <c r="AA1148" s="852">
        <f>[1]Stratifications!$J53</f>
        <v>0.12250930892817168</v>
      </c>
      <c r="AB1148" s="852"/>
      <c r="AC1148" s="852"/>
      <c r="AD1148" s="852" t="s">
        <v>493</v>
      </c>
      <c r="AE1148" s="852"/>
      <c r="AF1148" s="852"/>
      <c r="AG1148" s="852"/>
      <c r="AH1148" s="498"/>
      <c r="AI1148" s="853">
        <f>[1]Stratifications!$M53</f>
        <v>441</v>
      </c>
      <c r="AJ1148" s="854"/>
      <c r="AK1148" s="854"/>
      <c r="AL1148" s="854" t="s">
        <v>493</v>
      </c>
      <c r="AM1148" s="854"/>
      <c r="AN1148" s="854"/>
      <c r="AO1148" s="854"/>
      <c r="AP1148" s="498"/>
      <c r="AQ1148" s="498"/>
      <c r="AR1148" s="852">
        <f>[1]Stratifications!$P53</f>
        <v>0.16915995397008055</v>
      </c>
      <c r="AS1148" s="852"/>
      <c r="AT1148" s="852"/>
      <c r="AU1148" s="852" t="s">
        <v>493</v>
      </c>
      <c r="AV1148" s="852"/>
      <c r="AW1148" s="852"/>
      <c r="AX1148" s="852"/>
      <c r="AY1148" s="852"/>
      <c r="AZ1148" s="500"/>
      <c r="BA1148" s="500"/>
      <c r="BB1148" s="347"/>
      <c r="BC1148" s="347"/>
      <c r="BD1148" s="347"/>
      <c r="BE1148" s="347"/>
      <c r="BF1148" s="347"/>
      <c r="BG1148" s="347"/>
      <c r="BH1148" s="347"/>
      <c r="BI1148" s="347"/>
      <c r="BJ1148" s="347"/>
      <c r="BK1148" s="347"/>
      <c r="BR1148" s="2"/>
      <c r="BS1148" s="2"/>
      <c r="BT1148" s="2"/>
      <c r="BU1148" s="2"/>
      <c r="BV1148" s="2"/>
      <c r="BW1148" s="2"/>
      <c r="BX1148" s="2"/>
      <c r="BY1148" s="2"/>
      <c r="BZ1148" s="2"/>
      <c r="CA1148" s="2"/>
      <c r="CB1148" s="2"/>
      <c r="CC1148" s="2"/>
      <c r="CD1148" s="2"/>
      <c r="CE1148" s="2"/>
      <c r="CF1148" s="2"/>
      <c r="CG1148" s="2"/>
      <c r="CH1148" s="2"/>
      <c r="CI1148" s="2"/>
      <c r="CJ1148" s="2"/>
      <c r="CK1148" s="2"/>
      <c r="CL1148" s="2"/>
      <c r="CM1148" s="2"/>
      <c r="CN1148" s="2"/>
      <c r="CO1148" s="2"/>
      <c r="CP1148" s="2"/>
      <c r="CQ1148" s="2"/>
      <c r="CR1148" s="2"/>
      <c r="CS1148" s="2"/>
      <c r="CT1148" s="2"/>
      <c r="CU1148" s="2"/>
      <c r="CV1148" s="2"/>
      <c r="CW1148" s="2"/>
      <c r="CX1148" s="2"/>
      <c r="CY1148" s="2"/>
      <c r="CZ1148" s="2"/>
      <c r="DA1148" s="2"/>
      <c r="DB1148" s="2"/>
      <c r="DC1148" s="2"/>
      <c r="DD1148" s="2"/>
      <c r="DE1148" s="2"/>
      <c r="DF1148" s="2"/>
      <c r="DG1148" s="2"/>
      <c r="DH1148" s="2"/>
      <c r="DI1148" s="2"/>
      <c r="DJ1148" s="2"/>
      <c r="DK1148" s="2"/>
      <c r="DL1148" s="2"/>
      <c r="DM1148" s="2"/>
      <c r="DN1148" s="2"/>
      <c r="DO1148" s="2"/>
      <c r="DP1148" s="2"/>
      <c r="DQ1148" s="2"/>
      <c r="DR1148" s="2"/>
      <c r="DS1148" s="2"/>
      <c r="DT1148" s="2"/>
      <c r="DU1148" s="2"/>
      <c r="DV1148" s="2"/>
      <c r="DW1148" s="2"/>
      <c r="DX1148" s="2"/>
      <c r="DY1148" s="2"/>
      <c r="DZ1148" s="2"/>
      <c r="EA1148" s="2"/>
      <c r="EB1148" s="2"/>
      <c r="EC1148" s="2"/>
      <c r="ED1148" s="2"/>
      <c r="EE1148" s="2"/>
      <c r="EF1148" s="2"/>
      <c r="EG1148" s="2"/>
      <c r="EH1148" s="2"/>
      <c r="EI1148" s="2"/>
      <c r="EJ1148" s="2"/>
      <c r="EK1148" s="2"/>
      <c r="EL1148" s="2"/>
      <c r="EM1148" s="2"/>
      <c r="EN1148" s="2"/>
      <c r="EO1148" s="2"/>
      <c r="EP1148" s="2"/>
      <c r="EQ1148" s="2"/>
      <c r="ER1148" s="2"/>
      <c r="ES1148" s="2"/>
      <c r="ET1148" s="2"/>
      <c r="EU1148" s="2"/>
      <c r="EV1148" s="2"/>
      <c r="EW1148" s="2"/>
      <c r="EX1148" s="2"/>
      <c r="EY1148" s="2"/>
      <c r="EZ1148" s="2"/>
      <c r="FA1148" s="2"/>
      <c r="FB1148" s="2"/>
      <c r="FC1148" s="2"/>
      <c r="FD1148" s="2"/>
      <c r="FE1148" s="2"/>
      <c r="FF1148" s="2"/>
      <c r="FG1148" s="2"/>
      <c r="FH1148" s="2"/>
      <c r="FI1148" s="2"/>
      <c r="FJ1148" s="2"/>
      <c r="FK1148" s="2"/>
      <c r="FL1148" s="2"/>
      <c r="FM1148" s="2"/>
      <c r="FN1148" s="2"/>
      <c r="FO1148" s="2"/>
      <c r="FP1148" s="2"/>
      <c r="FQ1148" s="2"/>
      <c r="FR1148" s="2"/>
      <c r="FS1148" s="2"/>
      <c r="FT1148" s="2"/>
      <c r="FU1148" s="2"/>
      <c r="FV1148" s="2"/>
      <c r="FW1148" s="2"/>
      <c r="FX1148" s="2"/>
      <c r="FY1148" s="2"/>
      <c r="FZ1148" s="2"/>
      <c r="GA1148" s="2"/>
      <c r="GB1148" s="2"/>
      <c r="GC1148" s="2"/>
      <c r="GD1148" s="2"/>
      <c r="GE1148" s="2"/>
      <c r="GF1148" s="2"/>
      <c r="GG1148" s="2"/>
      <c r="GH1148" s="2"/>
      <c r="GI1148" s="2"/>
      <c r="GJ1148" s="2"/>
      <c r="GK1148" s="2"/>
      <c r="GL1148" s="2"/>
      <c r="GM1148" s="2"/>
      <c r="GN1148" s="2"/>
      <c r="GO1148" s="2"/>
      <c r="GP1148" s="2"/>
    </row>
    <row r="1149" spans="6:198" s="1" customFormat="1" ht="12.75" customHeight="1">
      <c r="F1149" s="81"/>
      <c r="G1149" s="347"/>
      <c r="H1149" s="347"/>
      <c r="I1149" s="347"/>
      <c r="J1149" s="500"/>
      <c r="K1149" s="494" t="s">
        <v>497</v>
      </c>
      <c r="L1149" s="495"/>
      <c r="M1149" s="496"/>
      <c r="N1149" s="496"/>
      <c r="O1149" s="496"/>
      <c r="P1149" s="496"/>
      <c r="Q1149" s="496"/>
      <c r="R1149" s="491"/>
      <c r="S1149" s="851">
        <f>[1]Stratifications!$G54</f>
        <v>0</v>
      </c>
      <c r="T1149" s="851"/>
      <c r="U1149" s="851"/>
      <c r="V1149" s="851"/>
      <c r="W1149" s="851"/>
      <c r="X1149" s="497"/>
      <c r="Y1149" s="497"/>
      <c r="Z1149" s="498"/>
      <c r="AA1149" s="852">
        <f>[1]Stratifications!$J54</f>
        <v>0</v>
      </c>
      <c r="AB1149" s="852"/>
      <c r="AC1149" s="852"/>
      <c r="AD1149" s="852" t="s">
        <v>493</v>
      </c>
      <c r="AE1149" s="852"/>
      <c r="AF1149" s="852"/>
      <c r="AG1149" s="852"/>
      <c r="AH1149" s="498"/>
      <c r="AI1149" s="853">
        <f>[1]Stratifications!$M54</f>
        <v>0</v>
      </c>
      <c r="AJ1149" s="854"/>
      <c r="AK1149" s="854"/>
      <c r="AL1149" s="854" t="s">
        <v>493</v>
      </c>
      <c r="AM1149" s="854"/>
      <c r="AN1149" s="854"/>
      <c r="AO1149" s="854"/>
      <c r="AP1149" s="498"/>
      <c r="AQ1149" s="498"/>
      <c r="AR1149" s="852">
        <f>[1]Stratifications!$P54</f>
        <v>0</v>
      </c>
      <c r="AS1149" s="852"/>
      <c r="AT1149" s="852"/>
      <c r="AU1149" s="852" t="s">
        <v>493</v>
      </c>
      <c r="AV1149" s="852"/>
      <c r="AW1149" s="852"/>
      <c r="AX1149" s="852"/>
      <c r="AY1149" s="852"/>
      <c r="AZ1149" s="500"/>
      <c r="BA1149" s="500"/>
      <c r="BB1149" s="347"/>
      <c r="BC1149" s="347"/>
      <c r="BD1149" s="347"/>
      <c r="BE1149" s="347"/>
      <c r="BF1149" s="347"/>
      <c r="BG1149" s="347"/>
      <c r="BH1149" s="347"/>
      <c r="BI1149" s="347"/>
      <c r="BJ1149" s="347"/>
      <c r="BK1149" s="347"/>
      <c r="BR1149" s="2"/>
      <c r="BS1149" s="2"/>
      <c r="BT1149" s="2"/>
      <c r="BU1149" s="2"/>
      <c r="BV1149" s="2"/>
      <c r="BW1149" s="2"/>
      <c r="BX1149" s="2"/>
      <c r="BY1149" s="2"/>
      <c r="BZ1149" s="2"/>
      <c r="CA1149" s="2"/>
      <c r="CB1149" s="2"/>
      <c r="CC1149" s="2"/>
      <c r="CD1149" s="2"/>
      <c r="CE1149" s="2"/>
      <c r="CF1149" s="2"/>
      <c r="CG1149" s="2"/>
      <c r="CH1149" s="2"/>
      <c r="CI1149" s="2"/>
      <c r="CJ1149" s="2"/>
      <c r="CK1149" s="2"/>
      <c r="CL1149" s="2"/>
      <c r="CM1149" s="2"/>
      <c r="CN1149" s="2"/>
      <c r="CO1149" s="2"/>
      <c r="CP1149" s="2"/>
      <c r="CQ1149" s="2"/>
      <c r="CR1149" s="2"/>
      <c r="CS1149" s="2"/>
      <c r="CT1149" s="2"/>
      <c r="CU1149" s="2"/>
      <c r="CV1149" s="2"/>
      <c r="CW1149" s="2"/>
      <c r="CX1149" s="2"/>
      <c r="CY1149" s="2"/>
      <c r="CZ1149" s="2"/>
      <c r="DA1149" s="2"/>
      <c r="DB1149" s="2"/>
      <c r="DC1149" s="2"/>
      <c r="DD1149" s="2"/>
      <c r="DE1149" s="2"/>
      <c r="DF1149" s="2"/>
      <c r="DG1149" s="2"/>
      <c r="DH1149" s="2"/>
      <c r="DI1149" s="2"/>
      <c r="DJ1149" s="2"/>
      <c r="DK1149" s="2"/>
      <c r="DL1149" s="2"/>
      <c r="DM1149" s="2"/>
      <c r="DN1149" s="2"/>
      <c r="DO1149" s="2"/>
      <c r="DP1149" s="2"/>
      <c r="DQ1149" s="2"/>
      <c r="DR1149" s="2"/>
      <c r="DS1149" s="2"/>
      <c r="DT1149" s="2"/>
      <c r="DU1149" s="2"/>
      <c r="DV1149" s="2"/>
      <c r="DW1149" s="2"/>
      <c r="DX1149" s="2"/>
      <c r="DY1149" s="2"/>
      <c r="DZ1149" s="2"/>
      <c r="EA1149" s="2"/>
      <c r="EB1149" s="2"/>
      <c r="EC1149" s="2"/>
      <c r="ED1149" s="2"/>
      <c r="EE1149" s="2"/>
      <c r="EF1149" s="2"/>
      <c r="EG1149" s="2"/>
      <c r="EH1149" s="2"/>
      <c r="EI1149" s="2"/>
      <c r="EJ1149" s="2"/>
      <c r="EK1149" s="2"/>
      <c r="EL1149" s="2"/>
      <c r="EM1149" s="2"/>
      <c r="EN1149" s="2"/>
      <c r="EO1149" s="2"/>
      <c r="EP1149" s="2"/>
      <c r="EQ1149" s="2"/>
      <c r="ER1149" s="2"/>
      <c r="ES1149" s="2"/>
      <c r="ET1149" s="2"/>
      <c r="EU1149" s="2"/>
      <c r="EV1149" s="2"/>
      <c r="EW1149" s="2"/>
      <c r="EX1149" s="2"/>
      <c r="EY1149" s="2"/>
      <c r="EZ1149" s="2"/>
      <c r="FA1149" s="2"/>
      <c r="FB1149" s="2"/>
      <c r="FC1149" s="2"/>
      <c r="FD1149" s="2"/>
      <c r="FE1149" s="2"/>
      <c r="FF1149" s="2"/>
      <c r="FG1149" s="2"/>
      <c r="FH1149" s="2"/>
      <c r="FI1149" s="2"/>
      <c r="FJ1149" s="2"/>
      <c r="FK1149" s="2"/>
      <c r="FL1149" s="2"/>
      <c r="FM1149" s="2"/>
      <c r="FN1149" s="2"/>
      <c r="FO1149" s="2"/>
      <c r="FP1149" s="2"/>
      <c r="FQ1149" s="2"/>
      <c r="FR1149" s="2"/>
      <c r="FS1149" s="2"/>
      <c r="FT1149" s="2"/>
      <c r="FU1149" s="2"/>
      <c r="FV1149" s="2"/>
      <c r="FW1149" s="2"/>
      <c r="FX1149" s="2"/>
      <c r="FY1149" s="2"/>
      <c r="FZ1149" s="2"/>
      <c r="GA1149" s="2"/>
      <c r="GB1149" s="2"/>
      <c r="GC1149" s="2"/>
      <c r="GD1149" s="2"/>
      <c r="GE1149" s="2"/>
      <c r="GF1149" s="2"/>
      <c r="GG1149" s="2"/>
      <c r="GH1149" s="2"/>
      <c r="GI1149" s="2"/>
      <c r="GJ1149" s="2"/>
      <c r="GK1149" s="2"/>
      <c r="GL1149" s="2"/>
      <c r="GM1149" s="2"/>
      <c r="GN1149" s="2"/>
      <c r="GO1149" s="2"/>
      <c r="GP1149" s="2"/>
    </row>
    <row r="1150" spans="6:198" s="1" customFormat="1" ht="12.75" customHeight="1">
      <c r="F1150" s="81"/>
      <c r="G1150" s="347"/>
      <c r="H1150" s="347"/>
      <c r="I1150" s="347"/>
      <c r="J1150" s="500"/>
      <c r="K1150" s="494" t="s">
        <v>498</v>
      </c>
      <c r="L1150" s="495"/>
      <c r="M1150" s="496"/>
      <c r="N1150" s="496"/>
      <c r="O1150" s="496"/>
      <c r="P1150" s="496"/>
      <c r="Q1150" s="496"/>
      <c r="R1150" s="491"/>
      <c r="S1150" s="851">
        <f>[1]Stratifications!$G55</f>
        <v>0</v>
      </c>
      <c r="T1150" s="851"/>
      <c r="U1150" s="851"/>
      <c r="V1150" s="851"/>
      <c r="W1150" s="851"/>
      <c r="X1150" s="497"/>
      <c r="Y1150" s="497"/>
      <c r="Z1150" s="498"/>
      <c r="AA1150" s="852">
        <f>[1]Stratifications!$J55</f>
        <v>0</v>
      </c>
      <c r="AB1150" s="852"/>
      <c r="AC1150" s="852"/>
      <c r="AD1150" s="852" t="s">
        <v>493</v>
      </c>
      <c r="AE1150" s="852"/>
      <c r="AF1150" s="852"/>
      <c r="AG1150" s="852"/>
      <c r="AH1150" s="498"/>
      <c r="AI1150" s="853">
        <f>[1]Stratifications!$M55</f>
        <v>0</v>
      </c>
      <c r="AJ1150" s="854"/>
      <c r="AK1150" s="854"/>
      <c r="AL1150" s="854" t="s">
        <v>493</v>
      </c>
      <c r="AM1150" s="854"/>
      <c r="AN1150" s="854"/>
      <c r="AO1150" s="854"/>
      <c r="AP1150" s="498"/>
      <c r="AQ1150" s="498"/>
      <c r="AR1150" s="852">
        <f>[1]Stratifications!$P55</f>
        <v>0</v>
      </c>
      <c r="AS1150" s="852"/>
      <c r="AT1150" s="852"/>
      <c r="AU1150" s="852" t="s">
        <v>493</v>
      </c>
      <c r="AV1150" s="852"/>
      <c r="AW1150" s="852"/>
      <c r="AX1150" s="852"/>
      <c r="AY1150" s="852"/>
      <c r="AZ1150" s="500"/>
      <c r="BA1150" s="500"/>
      <c r="BB1150" s="347"/>
      <c r="BC1150" s="347"/>
      <c r="BD1150" s="347"/>
      <c r="BE1150" s="347"/>
      <c r="BF1150" s="347"/>
      <c r="BG1150" s="347"/>
      <c r="BH1150" s="347"/>
      <c r="BI1150" s="347"/>
      <c r="BJ1150" s="347"/>
      <c r="BK1150" s="347"/>
      <c r="BR1150" s="2"/>
      <c r="BS1150" s="2"/>
      <c r="BT1150" s="2"/>
      <c r="BU1150" s="2"/>
      <c r="BV1150" s="2"/>
      <c r="BW1150" s="2"/>
      <c r="BX1150" s="2"/>
      <c r="BY1150" s="2"/>
      <c r="BZ1150" s="2"/>
      <c r="CA1150" s="2"/>
      <c r="CB1150" s="2"/>
      <c r="CC1150" s="2"/>
      <c r="CD1150" s="2"/>
      <c r="CE1150" s="2"/>
      <c r="CF1150" s="2"/>
      <c r="CG1150" s="2"/>
      <c r="CH1150" s="2"/>
      <c r="CI1150" s="2"/>
      <c r="CJ1150" s="2"/>
      <c r="CK1150" s="2"/>
      <c r="CL1150" s="2"/>
      <c r="CM1150" s="2"/>
      <c r="CN1150" s="2"/>
      <c r="CO1150" s="2"/>
      <c r="CP1150" s="2"/>
      <c r="CQ1150" s="2"/>
      <c r="CR1150" s="2"/>
      <c r="CS1150" s="2"/>
      <c r="CT1150" s="2"/>
      <c r="CU1150" s="2"/>
      <c r="CV1150" s="2"/>
      <c r="CW1150" s="2"/>
      <c r="CX1150" s="2"/>
      <c r="CY1150" s="2"/>
      <c r="CZ1150" s="2"/>
      <c r="DA1150" s="2"/>
      <c r="DB1150" s="2"/>
      <c r="DC1150" s="2"/>
      <c r="DD1150" s="2"/>
      <c r="DE1150" s="2"/>
      <c r="DF1150" s="2"/>
      <c r="DG1150" s="2"/>
      <c r="DH1150" s="2"/>
      <c r="DI1150" s="2"/>
      <c r="DJ1150" s="2"/>
      <c r="DK1150" s="2"/>
      <c r="DL1150" s="2"/>
      <c r="DM1150" s="2"/>
      <c r="DN1150" s="2"/>
      <c r="DO1150" s="2"/>
      <c r="DP1150" s="2"/>
      <c r="DQ1150" s="2"/>
      <c r="DR1150" s="2"/>
      <c r="DS1150" s="2"/>
      <c r="DT1150" s="2"/>
      <c r="DU1150" s="2"/>
      <c r="DV1150" s="2"/>
      <c r="DW1150" s="2"/>
      <c r="DX1150" s="2"/>
      <c r="DY1150" s="2"/>
      <c r="DZ1150" s="2"/>
      <c r="EA1150" s="2"/>
      <c r="EB1150" s="2"/>
      <c r="EC1150" s="2"/>
      <c r="ED1150" s="2"/>
      <c r="EE1150" s="2"/>
      <c r="EF1150" s="2"/>
      <c r="EG1150" s="2"/>
      <c r="EH1150" s="2"/>
      <c r="EI1150" s="2"/>
      <c r="EJ1150" s="2"/>
      <c r="EK1150" s="2"/>
      <c r="EL1150" s="2"/>
      <c r="EM1150" s="2"/>
      <c r="EN1150" s="2"/>
      <c r="EO1150" s="2"/>
      <c r="EP1150" s="2"/>
      <c r="EQ1150" s="2"/>
      <c r="ER1150" s="2"/>
      <c r="ES1150" s="2"/>
      <c r="ET1150" s="2"/>
      <c r="EU1150" s="2"/>
      <c r="EV1150" s="2"/>
      <c r="EW1150" s="2"/>
      <c r="EX1150" s="2"/>
      <c r="EY1150" s="2"/>
      <c r="EZ1150" s="2"/>
      <c r="FA1150" s="2"/>
      <c r="FB1150" s="2"/>
      <c r="FC1150" s="2"/>
      <c r="FD1150" s="2"/>
      <c r="FE1150" s="2"/>
      <c r="FF1150" s="2"/>
      <c r="FG1150" s="2"/>
      <c r="FH1150" s="2"/>
      <c r="FI1150" s="2"/>
      <c r="FJ1150" s="2"/>
      <c r="FK1150" s="2"/>
      <c r="FL1150" s="2"/>
      <c r="FM1150" s="2"/>
      <c r="FN1150" s="2"/>
      <c r="FO1150" s="2"/>
      <c r="FP1150" s="2"/>
      <c r="FQ1150" s="2"/>
      <c r="FR1150" s="2"/>
      <c r="FS1150" s="2"/>
      <c r="FT1150" s="2"/>
      <c r="FU1150" s="2"/>
      <c r="FV1150" s="2"/>
      <c r="FW1150" s="2"/>
      <c r="FX1150" s="2"/>
      <c r="FY1150" s="2"/>
      <c r="FZ1150" s="2"/>
      <c r="GA1150" s="2"/>
      <c r="GB1150" s="2"/>
      <c r="GC1150" s="2"/>
      <c r="GD1150" s="2"/>
      <c r="GE1150" s="2"/>
      <c r="GF1150" s="2"/>
      <c r="GG1150" s="2"/>
      <c r="GH1150" s="2"/>
      <c r="GI1150" s="2"/>
      <c r="GJ1150" s="2"/>
      <c r="GK1150" s="2"/>
      <c r="GL1150" s="2"/>
      <c r="GM1150" s="2"/>
      <c r="GN1150" s="2"/>
      <c r="GO1150" s="2"/>
      <c r="GP1150" s="2"/>
    </row>
    <row r="1151" spans="6:198" ht="12.75" customHeight="1">
      <c r="J1151" s="500"/>
      <c r="K1151" s="494" t="s">
        <v>501</v>
      </c>
      <c r="L1151" s="495"/>
      <c r="M1151" s="496"/>
      <c r="N1151" s="496"/>
      <c r="O1151" s="496"/>
      <c r="P1151" s="496"/>
      <c r="Q1151" s="496"/>
      <c r="R1151" s="491"/>
      <c r="S1151" s="851">
        <f>[1]Stratifications!$G56</f>
        <v>0</v>
      </c>
      <c r="T1151" s="851"/>
      <c r="U1151" s="851"/>
      <c r="V1151" s="851"/>
      <c r="W1151" s="851"/>
      <c r="X1151" s="497"/>
      <c r="Y1151" s="497"/>
      <c r="Z1151" s="498"/>
      <c r="AA1151" s="852">
        <f>[1]Stratifications!$J56</f>
        <v>0</v>
      </c>
      <c r="AB1151" s="852"/>
      <c r="AC1151" s="852"/>
      <c r="AD1151" s="852" t="s">
        <v>493</v>
      </c>
      <c r="AE1151" s="852"/>
      <c r="AF1151" s="852"/>
      <c r="AG1151" s="852"/>
      <c r="AH1151" s="498"/>
      <c r="AI1151" s="853">
        <f>[1]Stratifications!$M56</f>
        <v>0</v>
      </c>
      <c r="AJ1151" s="854"/>
      <c r="AK1151" s="854"/>
      <c r="AL1151" s="854" t="s">
        <v>493</v>
      </c>
      <c r="AM1151" s="854"/>
      <c r="AN1151" s="854"/>
      <c r="AO1151" s="854"/>
      <c r="AP1151" s="498"/>
      <c r="AQ1151" s="498"/>
      <c r="AR1151" s="852">
        <f>[1]Stratifications!$P56</f>
        <v>0</v>
      </c>
      <c r="AS1151" s="852"/>
      <c r="AT1151" s="852"/>
      <c r="AU1151" s="852" t="s">
        <v>493</v>
      </c>
      <c r="AV1151" s="852"/>
      <c r="AW1151" s="852"/>
      <c r="AX1151" s="852"/>
      <c r="AY1151" s="852"/>
      <c r="AZ1151" s="500"/>
      <c r="BA1151" s="500"/>
    </row>
    <row r="1152" spans="6:198" ht="12.75" customHeight="1">
      <c r="J1152" s="500"/>
      <c r="K1152" s="494" t="s">
        <v>502</v>
      </c>
      <c r="L1152" s="495"/>
      <c r="M1152" s="496"/>
      <c r="N1152" s="496"/>
      <c r="O1152" s="496"/>
      <c r="P1152" s="496"/>
      <c r="Q1152" s="496"/>
      <c r="R1152" s="491"/>
      <c r="S1152" s="851">
        <f>[1]Stratifications!$G57</f>
        <v>0</v>
      </c>
      <c r="T1152" s="851"/>
      <c r="U1152" s="851"/>
      <c r="V1152" s="851"/>
      <c r="W1152" s="851"/>
      <c r="X1152" s="497"/>
      <c r="Y1152" s="497"/>
      <c r="Z1152" s="498"/>
      <c r="AA1152" s="852">
        <f>[1]Stratifications!$J57</f>
        <v>0</v>
      </c>
      <c r="AB1152" s="852"/>
      <c r="AC1152" s="852"/>
      <c r="AD1152" s="852" t="s">
        <v>493</v>
      </c>
      <c r="AE1152" s="852"/>
      <c r="AF1152" s="852"/>
      <c r="AG1152" s="852"/>
      <c r="AH1152" s="498"/>
      <c r="AI1152" s="853">
        <f>[1]Stratifications!$M57</f>
        <v>0</v>
      </c>
      <c r="AJ1152" s="854"/>
      <c r="AK1152" s="854"/>
      <c r="AL1152" s="854" t="s">
        <v>493</v>
      </c>
      <c r="AM1152" s="854"/>
      <c r="AN1152" s="854"/>
      <c r="AO1152" s="854"/>
      <c r="AP1152" s="498"/>
      <c r="AQ1152" s="498"/>
      <c r="AR1152" s="852">
        <f>[1]Stratifications!$P57</f>
        <v>0</v>
      </c>
      <c r="AS1152" s="852"/>
      <c r="AT1152" s="852"/>
      <c r="AU1152" s="852" t="s">
        <v>493</v>
      </c>
      <c r="AV1152" s="852"/>
      <c r="AW1152" s="852"/>
      <c r="AX1152" s="852"/>
      <c r="AY1152" s="852"/>
      <c r="AZ1152" s="500"/>
      <c r="BA1152" s="500"/>
    </row>
    <row r="1153" spans="6:198" ht="12.75" customHeight="1">
      <c r="J1153" s="500"/>
      <c r="K1153" s="502" t="s">
        <v>503</v>
      </c>
      <c r="L1153" s="503"/>
      <c r="M1153" s="503"/>
      <c r="N1153" s="503"/>
      <c r="O1153" s="503"/>
      <c r="P1153" s="503"/>
      <c r="Q1153" s="503"/>
      <c r="R1153" s="500"/>
      <c r="S1153" s="851">
        <f>[1]Stratifications!$G58</f>
        <v>0</v>
      </c>
      <c r="T1153" s="851"/>
      <c r="U1153" s="851"/>
      <c r="V1153" s="851"/>
      <c r="W1153" s="851"/>
      <c r="X1153" s="498"/>
      <c r="Y1153" s="498"/>
      <c r="Z1153" s="498"/>
      <c r="AA1153" s="852">
        <f>[1]Stratifications!$J58</f>
        <v>0</v>
      </c>
      <c r="AB1153" s="852"/>
      <c r="AC1153" s="852"/>
      <c r="AD1153" s="852" t="s">
        <v>493</v>
      </c>
      <c r="AE1153" s="852"/>
      <c r="AF1153" s="852"/>
      <c r="AG1153" s="852"/>
      <c r="AH1153" s="498"/>
      <c r="AI1153" s="853">
        <f>[1]Stratifications!$M58</f>
        <v>0</v>
      </c>
      <c r="AJ1153" s="854"/>
      <c r="AK1153" s="854"/>
      <c r="AL1153" s="854" t="s">
        <v>493</v>
      </c>
      <c r="AM1153" s="854"/>
      <c r="AN1153" s="854"/>
      <c r="AO1153" s="854"/>
      <c r="AP1153" s="498"/>
      <c r="AQ1153" s="498"/>
      <c r="AR1153" s="852">
        <f>[1]Stratifications!$P58</f>
        <v>0</v>
      </c>
      <c r="AS1153" s="852"/>
      <c r="AT1153" s="852"/>
      <c r="AU1153" s="852" t="s">
        <v>493</v>
      </c>
      <c r="AV1153" s="852"/>
      <c r="AW1153" s="852"/>
      <c r="AX1153" s="852"/>
      <c r="AY1153" s="852"/>
      <c r="AZ1153" s="500"/>
      <c r="BA1153" s="500"/>
    </row>
    <row r="1154" spans="6:198" ht="12.75" customHeight="1">
      <c r="J1154" s="500"/>
      <c r="K1154" s="504" t="s">
        <v>278</v>
      </c>
      <c r="L1154" s="505"/>
      <c r="M1154" s="505"/>
      <c r="N1154" s="505"/>
      <c r="O1154" s="505"/>
      <c r="P1154" s="505"/>
      <c r="Q1154" s="505"/>
      <c r="R1154" s="505"/>
      <c r="S1154" s="856">
        <f>[1]Stratifications!$G59</f>
        <v>373464166.43999982</v>
      </c>
      <c r="T1154" s="856"/>
      <c r="U1154" s="856"/>
      <c r="V1154" s="856"/>
      <c r="W1154" s="856"/>
      <c r="X1154" s="506"/>
      <c r="Y1154" s="506"/>
      <c r="Z1154" s="506"/>
      <c r="AA1154" s="857">
        <f>[1]Stratifications!$J59</f>
        <v>1</v>
      </c>
      <c r="AB1154" s="857"/>
      <c r="AC1154" s="857"/>
      <c r="AD1154" s="857" t="s">
        <v>493</v>
      </c>
      <c r="AE1154" s="857"/>
      <c r="AF1154" s="857"/>
      <c r="AG1154" s="857"/>
      <c r="AH1154" s="506"/>
      <c r="AI1154" s="858">
        <f>[1]Stratifications!$M59</f>
        <v>2607</v>
      </c>
      <c r="AJ1154" s="859"/>
      <c r="AK1154" s="859"/>
      <c r="AL1154" s="859" t="s">
        <v>493</v>
      </c>
      <c r="AM1154" s="859"/>
      <c r="AN1154" s="859"/>
      <c r="AO1154" s="859"/>
      <c r="AP1154" s="506"/>
      <c r="AQ1154" s="506"/>
      <c r="AR1154" s="857">
        <f>[1]Stratifications!$P59</f>
        <v>1</v>
      </c>
      <c r="AS1154" s="857"/>
      <c r="AT1154" s="857"/>
      <c r="AU1154" s="857" t="s">
        <v>493</v>
      </c>
      <c r="AV1154" s="857"/>
      <c r="AW1154" s="857"/>
      <c r="AX1154" s="857"/>
      <c r="AY1154" s="857"/>
      <c r="AZ1154" s="500"/>
      <c r="BA1154" s="500"/>
    </row>
    <row r="1155" spans="6:198" ht="12.75" customHeight="1">
      <c r="J1155" s="500"/>
      <c r="K1155" s="500"/>
      <c r="L1155" s="500"/>
      <c r="M1155" s="500"/>
      <c r="N1155" s="500"/>
      <c r="O1155" s="500"/>
      <c r="P1155" s="500"/>
      <c r="Q1155" s="500"/>
      <c r="R1155" s="500"/>
      <c r="S1155" s="500"/>
      <c r="T1155" s="500"/>
      <c r="U1155" s="500"/>
      <c r="V1155" s="500"/>
      <c r="W1155" s="500"/>
      <c r="X1155" s="500"/>
      <c r="Y1155" s="500"/>
      <c r="Z1155" s="500"/>
      <c r="AA1155" s="500"/>
      <c r="AB1155" s="500"/>
      <c r="AC1155" s="500"/>
      <c r="AD1155" s="500"/>
      <c r="AE1155" s="500"/>
      <c r="AF1155" s="500"/>
      <c r="AG1155" s="500"/>
      <c r="AH1155" s="500"/>
      <c r="AI1155" s="500"/>
      <c r="AJ1155" s="500"/>
      <c r="AK1155" s="500"/>
      <c r="AL1155" s="500"/>
      <c r="AM1155" s="500"/>
      <c r="AN1155" s="500"/>
      <c r="AO1155" s="500"/>
      <c r="AP1155" s="500"/>
      <c r="AQ1155" s="500"/>
      <c r="AR1155" s="500"/>
      <c r="AS1155" s="500"/>
      <c r="AT1155" s="500"/>
      <c r="AU1155" s="500"/>
      <c r="AV1155" s="500"/>
      <c r="AW1155" s="500"/>
      <c r="AX1155" s="500"/>
      <c r="AY1155" s="500"/>
      <c r="AZ1155" s="500"/>
      <c r="BA1155" s="500"/>
    </row>
    <row r="1156" spans="6:198" ht="12.75" customHeight="1" thickBot="1">
      <c r="J1156" s="500"/>
      <c r="K1156" s="500"/>
      <c r="L1156" s="500"/>
      <c r="M1156" s="500"/>
      <c r="N1156" s="500"/>
      <c r="O1156" s="500"/>
      <c r="P1156" s="500"/>
      <c r="Q1156" s="500"/>
      <c r="R1156" s="500"/>
      <c r="S1156" s="500"/>
      <c r="T1156" s="500"/>
      <c r="U1156" s="500"/>
      <c r="V1156" s="500"/>
      <c r="W1156" s="500"/>
      <c r="X1156" s="500"/>
      <c r="Y1156" s="500"/>
      <c r="Z1156" s="500"/>
      <c r="AA1156" s="500"/>
      <c r="AB1156" s="500"/>
      <c r="AC1156" s="500"/>
      <c r="AD1156" s="500"/>
      <c r="AE1156" s="500"/>
      <c r="AF1156" s="500"/>
      <c r="AG1156" s="500"/>
      <c r="AH1156" s="500"/>
      <c r="AI1156" s="500"/>
      <c r="AJ1156" s="500"/>
      <c r="AK1156" s="500"/>
      <c r="AL1156" s="500"/>
      <c r="AM1156" s="500"/>
      <c r="AN1156" s="500"/>
      <c r="AO1156" s="500"/>
      <c r="AP1156" s="500"/>
      <c r="AQ1156" s="500"/>
      <c r="AR1156" s="500"/>
      <c r="AS1156" s="500"/>
      <c r="AT1156" s="500"/>
      <c r="AU1156" s="500"/>
      <c r="AV1156" s="500"/>
      <c r="AW1156" s="500"/>
      <c r="AX1156" s="500"/>
      <c r="AY1156" s="500"/>
      <c r="AZ1156" s="500"/>
      <c r="BA1156" s="500"/>
    </row>
    <row r="1157" spans="6:198" ht="12.75" customHeight="1" thickBot="1">
      <c r="J1157" s="500"/>
      <c r="K1157" s="482" t="s">
        <v>504</v>
      </c>
      <c r="L1157" s="482"/>
      <c r="M1157" s="482"/>
      <c r="N1157" s="482"/>
      <c r="O1157" s="482"/>
      <c r="P1157" s="482"/>
      <c r="Q1157" s="874" t="s">
        <v>56</v>
      </c>
      <c r="R1157" s="874"/>
      <c r="S1157" s="874"/>
      <c r="T1157" s="874"/>
      <c r="U1157" s="874"/>
      <c r="V1157" s="874"/>
      <c r="W1157" s="874"/>
      <c r="X1157" s="515"/>
      <c r="Y1157" s="515"/>
      <c r="Z1157" s="515"/>
      <c r="AA1157" s="515"/>
      <c r="AB1157" s="515"/>
      <c r="AC1157" s="515"/>
      <c r="AD1157" s="486" t="s">
        <v>472</v>
      </c>
      <c r="AE1157" s="515"/>
      <c r="AF1157" s="515"/>
      <c r="AG1157" s="515"/>
      <c r="AH1157" s="515"/>
      <c r="AI1157" s="845" t="s">
        <v>473</v>
      </c>
      <c r="AJ1157" s="845"/>
      <c r="AK1157" s="845"/>
      <c r="AL1157" s="845"/>
      <c r="AM1157" s="845"/>
      <c r="AN1157" s="845"/>
      <c r="AO1157" s="845"/>
      <c r="AP1157" s="515"/>
      <c r="AQ1157" s="515"/>
      <c r="AR1157" s="515"/>
      <c r="AS1157" s="515"/>
      <c r="AT1157" s="515"/>
      <c r="AU1157" s="486" t="s">
        <v>474</v>
      </c>
      <c r="AV1157" s="515"/>
      <c r="AW1157" s="515"/>
      <c r="AX1157" s="515"/>
      <c r="AY1157" s="486"/>
      <c r="AZ1157" s="500"/>
      <c r="BA1157" s="500"/>
    </row>
    <row r="1158" spans="6:198" ht="12.75" customHeight="1">
      <c r="J1158" s="500"/>
      <c r="K1158" s="868" t="s">
        <v>505</v>
      </c>
      <c r="L1158" s="868"/>
      <c r="M1158" s="868"/>
      <c r="N1158" s="868"/>
      <c r="O1158" s="868"/>
      <c r="P1158" s="491"/>
      <c r="Q1158" s="491"/>
      <c r="R1158" s="491"/>
      <c r="S1158" s="846">
        <f>[1]Stratifications!$G$68</f>
        <v>1393774.3699999996</v>
      </c>
      <c r="T1158" s="846"/>
      <c r="U1158" s="846"/>
      <c r="V1158" s="846"/>
      <c r="W1158" s="846"/>
      <c r="X1158" s="516"/>
      <c r="Y1158" s="492"/>
      <c r="Z1158" s="492"/>
      <c r="AA1158" s="869">
        <f>[1]Stratifications!$J$68</f>
        <v>3.73201633582675E-3</v>
      </c>
      <c r="AB1158" s="869"/>
      <c r="AC1158" s="869"/>
      <c r="AD1158" s="869"/>
      <c r="AE1158" s="869"/>
      <c r="AF1158" s="869"/>
      <c r="AG1158" s="869"/>
      <c r="AH1158" s="517"/>
      <c r="AI1158" s="870">
        <f>[1]Stratifications!$M$68</f>
        <v>13</v>
      </c>
      <c r="AJ1158" s="870"/>
      <c r="AK1158" s="870"/>
      <c r="AL1158" s="870"/>
      <c r="AM1158" s="870"/>
      <c r="AN1158" s="870"/>
      <c r="AO1158" s="870"/>
      <c r="AP1158" s="518"/>
      <c r="AQ1158" s="518"/>
      <c r="AR1158" s="871">
        <f>[1]Stratifications!$P$68</f>
        <v>4.9865746068277718E-3</v>
      </c>
      <c r="AS1158" s="871"/>
      <c r="AT1158" s="871"/>
      <c r="AU1158" s="871"/>
      <c r="AV1158" s="871"/>
      <c r="AW1158" s="871"/>
      <c r="AX1158" s="871"/>
      <c r="AY1158" s="871"/>
      <c r="AZ1158" s="519"/>
      <c r="BA1158" s="500"/>
    </row>
    <row r="1159" spans="6:198" ht="12.75" customHeight="1">
      <c r="K1159" s="872">
        <v>2015</v>
      </c>
      <c r="L1159" s="872"/>
      <c r="M1159" s="872"/>
      <c r="N1159" s="872"/>
      <c r="O1159" s="872"/>
      <c r="P1159" s="491"/>
      <c r="Q1159" s="491"/>
      <c r="R1159" s="491"/>
      <c r="S1159" s="851">
        <f>[1]Stratifications!$G$69</f>
        <v>18119477.749999996</v>
      </c>
      <c r="T1159" s="851"/>
      <c r="U1159" s="851"/>
      <c r="V1159" s="851"/>
      <c r="W1159" s="851"/>
      <c r="X1159" s="513"/>
      <c r="Y1159" s="432"/>
      <c r="Z1159" s="432"/>
      <c r="AA1159" s="869">
        <f>[1]Stratifications!$J$69</f>
        <v>4.8517312712278764E-2</v>
      </c>
      <c r="AB1159" s="869"/>
      <c r="AC1159" s="869"/>
      <c r="AD1159" s="869"/>
      <c r="AE1159" s="869"/>
      <c r="AF1159" s="869"/>
      <c r="AG1159" s="869"/>
      <c r="AH1159" s="520"/>
      <c r="AI1159" s="873">
        <f>[1]Stratifications!$M$69</f>
        <v>151</v>
      </c>
      <c r="AJ1159" s="873"/>
      <c r="AK1159" s="873"/>
      <c r="AL1159" s="873"/>
      <c r="AM1159" s="873"/>
      <c r="AN1159" s="873"/>
      <c r="AO1159" s="873"/>
      <c r="AP1159" s="520"/>
      <c r="AQ1159" s="520"/>
      <c r="AR1159" s="869">
        <f>[1]Stratifications!$P$69</f>
        <v>5.7920981971614882E-2</v>
      </c>
      <c r="AS1159" s="869"/>
      <c r="AT1159" s="869"/>
      <c r="AU1159" s="869"/>
      <c r="AV1159" s="869"/>
      <c r="AW1159" s="869"/>
      <c r="AX1159" s="869"/>
      <c r="AY1159" s="869"/>
      <c r="AZ1159" s="312"/>
    </row>
    <row r="1160" spans="6:198" ht="12.75" customHeight="1">
      <c r="K1160" s="872">
        <v>2016</v>
      </c>
      <c r="L1160" s="872"/>
      <c r="M1160" s="872"/>
      <c r="N1160" s="872"/>
      <c r="O1160" s="872"/>
      <c r="P1160" s="491"/>
      <c r="Q1160" s="491"/>
      <c r="R1160" s="491"/>
      <c r="S1160" s="851">
        <f>[1]Stratifications!$G$70</f>
        <v>133486296.25999989</v>
      </c>
      <c r="T1160" s="851"/>
      <c r="U1160" s="851"/>
      <c r="V1160" s="851"/>
      <c r="W1160" s="851"/>
      <c r="X1160" s="513"/>
      <c r="Y1160" s="432"/>
      <c r="Z1160" s="432"/>
      <c r="AA1160" s="869">
        <f>[1]Stratifications!$J$70</f>
        <v>0.3574273203569735</v>
      </c>
      <c r="AB1160" s="869"/>
      <c r="AC1160" s="869"/>
      <c r="AD1160" s="869"/>
      <c r="AE1160" s="869"/>
      <c r="AF1160" s="869"/>
      <c r="AG1160" s="869"/>
      <c r="AH1160" s="520"/>
      <c r="AI1160" s="873">
        <f>[1]Stratifications!$M$70</f>
        <v>758</v>
      </c>
      <c r="AJ1160" s="873"/>
      <c r="AK1160" s="873"/>
      <c r="AL1160" s="873"/>
      <c r="AM1160" s="873"/>
      <c r="AN1160" s="873"/>
      <c r="AO1160" s="873"/>
      <c r="AP1160" s="520"/>
      <c r="AQ1160" s="520"/>
      <c r="AR1160" s="869">
        <f>[1]Stratifications!$P$70</f>
        <v>0.29075565784426544</v>
      </c>
      <c r="AS1160" s="869"/>
      <c r="AT1160" s="869"/>
      <c r="AU1160" s="869"/>
      <c r="AV1160" s="869"/>
      <c r="AW1160" s="869"/>
      <c r="AX1160" s="869"/>
      <c r="AY1160" s="869"/>
      <c r="AZ1160" s="312"/>
    </row>
    <row r="1161" spans="6:198" ht="12.75" customHeight="1">
      <c r="K1161" s="872">
        <v>2017</v>
      </c>
      <c r="L1161" s="872"/>
      <c r="M1161" s="872"/>
      <c r="N1161" s="872"/>
      <c r="O1161" s="872"/>
      <c r="P1161" s="491"/>
      <c r="Q1161" s="491"/>
      <c r="R1161" s="491"/>
      <c r="S1161" s="851">
        <f>[1]Stratifications!$G71</f>
        <v>176386741.63999999</v>
      </c>
      <c r="T1161" s="851"/>
      <c r="U1161" s="851"/>
      <c r="V1161" s="851"/>
      <c r="W1161" s="851"/>
      <c r="X1161" s="513"/>
      <c r="Y1161" s="520"/>
      <c r="Z1161" s="520"/>
      <c r="AA1161" s="869">
        <f>[1]Stratifications!$J$71</f>
        <v>0.47229897133474519</v>
      </c>
      <c r="AB1161" s="869"/>
      <c r="AC1161" s="869"/>
      <c r="AD1161" s="869"/>
      <c r="AE1161" s="869"/>
      <c r="AF1161" s="869"/>
      <c r="AG1161" s="869"/>
      <c r="AH1161" s="520"/>
      <c r="AI1161" s="873">
        <f>[1]Stratifications!$M71</f>
        <v>1366</v>
      </c>
      <c r="AJ1161" s="873"/>
      <c r="AK1161" s="873"/>
      <c r="AL1161" s="873"/>
      <c r="AM1161" s="873"/>
      <c r="AN1161" s="873"/>
      <c r="AO1161" s="873"/>
      <c r="AP1161" s="520"/>
      <c r="AQ1161" s="520"/>
      <c r="AR1161" s="869">
        <f>[1]Stratifications!$P71</f>
        <v>0.52397391637897972</v>
      </c>
      <c r="AS1161" s="869"/>
      <c r="AT1161" s="869"/>
      <c r="AU1161" s="869"/>
      <c r="AV1161" s="869"/>
      <c r="AW1161" s="869"/>
      <c r="AX1161" s="869"/>
      <c r="AY1161" s="869"/>
      <c r="AZ1161" s="312"/>
    </row>
    <row r="1162" spans="6:198" s="1" customFormat="1" ht="12.75" customHeight="1">
      <c r="F1162" s="81"/>
      <c r="G1162" s="671"/>
      <c r="H1162" s="671"/>
      <c r="I1162" s="671"/>
      <c r="J1162" s="671"/>
      <c r="K1162" s="872">
        <v>2018</v>
      </c>
      <c r="L1162" s="872"/>
      <c r="M1162" s="872"/>
      <c r="N1162" s="872"/>
      <c r="O1162" s="872"/>
      <c r="P1162" s="499"/>
      <c r="Q1162" s="499"/>
      <c r="R1162" s="499"/>
      <c r="S1162" s="851">
        <f>[1]Stratifications!$G72</f>
        <v>44077876.419999942</v>
      </c>
      <c r="T1162" s="851"/>
      <c r="U1162" s="851"/>
      <c r="V1162" s="851"/>
      <c r="W1162" s="851"/>
      <c r="X1162" s="521"/>
      <c r="Y1162" s="520"/>
      <c r="Z1162" s="520"/>
      <c r="AA1162" s="869">
        <f>[1]Stratifications!$J$72</f>
        <v>0.11802437926017575</v>
      </c>
      <c r="AB1162" s="869"/>
      <c r="AC1162" s="869"/>
      <c r="AD1162" s="869"/>
      <c r="AE1162" s="869"/>
      <c r="AF1162" s="869"/>
      <c r="AG1162" s="869"/>
      <c r="AH1162" s="520"/>
      <c r="AI1162" s="873">
        <f>[1]Stratifications!$M72</f>
        <v>319</v>
      </c>
      <c r="AJ1162" s="873"/>
      <c r="AK1162" s="873"/>
      <c r="AL1162" s="873"/>
      <c r="AM1162" s="873"/>
      <c r="AN1162" s="873"/>
      <c r="AO1162" s="873"/>
      <c r="AP1162" s="520"/>
      <c r="AQ1162" s="520"/>
      <c r="AR1162" s="869">
        <f>[1]Stratifications!$P72</f>
        <v>0.12236286919831224</v>
      </c>
      <c r="AS1162" s="869"/>
      <c r="AT1162" s="869"/>
      <c r="AU1162" s="869"/>
      <c r="AV1162" s="869"/>
      <c r="AW1162" s="869"/>
      <c r="AX1162" s="869"/>
      <c r="AY1162" s="869"/>
      <c r="AZ1162" s="396"/>
      <c r="BA1162" s="396"/>
      <c r="BB1162" s="396"/>
      <c r="BC1162" s="258"/>
      <c r="BD1162" s="862"/>
      <c r="BE1162" s="862"/>
      <c r="BF1162" s="862"/>
      <c r="BG1162" s="862"/>
      <c r="BH1162" s="862"/>
      <c r="BI1162" s="862"/>
      <c r="BJ1162" s="862"/>
      <c r="BK1162" s="862"/>
      <c r="BR1162" s="2"/>
      <c r="BS1162" s="2"/>
      <c r="BT1162" s="2"/>
      <c r="BU1162" s="2"/>
      <c r="BV1162" s="2"/>
      <c r="BW1162" s="2"/>
      <c r="BX1162" s="2"/>
      <c r="BY1162" s="2"/>
      <c r="BZ1162" s="2"/>
      <c r="CA1162" s="2"/>
      <c r="CB1162" s="2"/>
      <c r="CC1162" s="2"/>
      <c r="CD1162" s="2"/>
      <c r="CE1162" s="2"/>
      <c r="CF1162" s="2"/>
      <c r="CG1162" s="2"/>
      <c r="CH1162" s="2"/>
      <c r="CI1162" s="2"/>
      <c r="CJ1162" s="2"/>
      <c r="CK1162" s="2"/>
      <c r="CL1162" s="2"/>
      <c r="CM1162" s="2"/>
      <c r="CN1162" s="2"/>
      <c r="CO1162" s="2"/>
      <c r="CP1162" s="2"/>
      <c r="CQ1162" s="2"/>
      <c r="CR1162" s="2"/>
      <c r="CS1162" s="2"/>
      <c r="CT1162" s="2"/>
      <c r="CU1162" s="2"/>
      <c r="CV1162" s="2"/>
      <c r="CW1162" s="2"/>
      <c r="CX1162" s="2"/>
      <c r="CY1162" s="2"/>
      <c r="CZ1162" s="2"/>
      <c r="DA1162" s="2"/>
      <c r="DB1162" s="2"/>
      <c r="DC1162" s="2"/>
      <c r="DD1162" s="2"/>
      <c r="DE1162" s="2"/>
      <c r="DF1162" s="2"/>
      <c r="DG1162" s="2"/>
      <c r="DH1162" s="2"/>
      <c r="DI1162" s="2"/>
      <c r="DJ1162" s="2"/>
      <c r="DK1162" s="2"/>
      <c r="DL1162" s="2"/>
      <c r="DM1162" s="2"/>
      <c r="DN1162" s="2"/>
      <c r="DO1162" s="2"/>
      <c r="DP1162" s="2"/>
      <c r="DQ1162" s="2"/>
      <c r="DR1162" s="2"/>
      <c r="DS1162" s="2"/>
      <c r="DT1162" s="2"/>
      <c r="DU1162" s="2"/>
      <c r="DV1162" s="2"/>
      <c r="DW1162" s="2"/>
      <c r="DX1162" s="2"/>
      <c r="DY1162" s="2"/>
      <c r="DZ1162" s="2"/>
      <c r="EA1162" s="2"/>
      <c r="EB1162" s="2"/>
      <c r="EC1162" s="2"/>
      <c r="ED1162" s="2"/>
      <c r="EE1162" s="2"/>
      <c r="EF1162" s="2"/>
      <c r="EG1162" s="2"/>
      <c r="EH1162" s="2"/>
      <c r="EI1162" s="2"/>
      <c r="EJ1162" s="2"/>
      <c r="EK1162" s="2"/>
      <c r="EL1162" s="2"/>
      <c r="EM1162" s="2"/>
      <c r="EN1162" s="2"/>
      <c r="EO1162" s="2"/>
      <c r="EP1162" s="2"/>
      <c r="EQ1162" s="2"/>
      <c r="ER1162" s="2"/>
      <c r="ES1162" s="2"/>
      <c r="ET1162" s="2"/>
      <c r="EU1162" s="2"/>
      <c r="EV1162" s="2"/>
      <c r="EW1162" s="2"/>
      <c r="EX1162" s="2"/>
      <c r="EY1162" s="2"/>
      <c r="EZ1162" s="2"/>
      <c r="FA1162" s="2"/>
      <c r="FB1162" s="2"/>
      <c r="FC1162" s="2"/>
      <c r="FD1162" s="2"/>
      <c r="FE1162" s="2"/>
      <c r="FF1162" s="2"/>
      <c r="FG1162" s="2"/>
      <c r="FH1162" s="2"/>
      <c r="FI1162" s="2"/>
      <c r="FJ1162" s="2"/>
      <c r="FK1162" s="2"/>
      <c r="FL1162" s="2"/>
      <c r="FM1162" s="2"/>
      <c r="FN1162" s="2"/>
      <c r="FO1162" s="2"/>
      <c r="FP1162" s="2"/>
      <c r="FQ1162" s="2"/>
      <c r="FR1162" s="2"/>
      <c r="FS1162" s="2"/>
      <c r="FT1162" s="2"/>
      <c r="FU1162" s="2"/>
      <c r="FV1162" s="2"/>
      <c r="FW1162" s="2"/>
      <c r="FX1162" s="2"/>
      <c r="FY1162" s="2"/>
      <c r="FZ1162" s="2"/>
      <c r="GA1162" s="2"/>
      <c r="GB1162" s="2"/>
      <c r="GC1162" s="2"/>
      <c r="GD1162" s="2"/>
      <c r="GE1162" s="2"/>
      <c r="GF1162" s="2"/>
      <c r="GG1162" s="2"/>
      <c r="GH1162" s="2"/>
      <c r="GI1162" s="2"/>
      <c r="GJ1162" s="2"/>
      <c r="GK1162" s="2"/>
      <c r="GL1162" s="2"/>
      <c r="GM1162" s="2"/>
      <c r="GN1162" s="2"/>
      <c r="GO1162" s="2"/>
      <c r="GP1162" s="2"/>
    </row>
    <row r="1163" spans="6:198" s="1" customFormat="1" ht="12.75" customHeight="1">
      <c r="F1163" s="81"/>
      <c r="G1163" s="469"/>
      <c r="H1163" s="469"/>
      <c r="I1163" s="469"/>
      <c r="J1163" s="469"/>
      <c r="K1163" s="504" t="s">
        <v>278</v>
      </c>
      <c r="L1163" s="505"/>
      <c r="M1163" s="505"/>
      <c r="N1163" s="505"/>
      <c r="O1163" s="505"/>
      <c r="P1163" s="505"/>
      <c r="Q1163" s="505"/>
      <c r="R1163" s="505"/>
      <c r="S1163" s="856">
        <f>SUM(S1158:W1162)</f>
        <v>373464166.43999982</v>
      </c>
      <c r="T1163" s="856"/>
      <c r="U1163" s="856"/>
      <c r="V1163" s="856"/>
      <c r="W1163" s="856"/>
      <c r="X1163" s="522"/>
      <c r="Y1163" s="522"/>
      <c r="Z1163" s="522"/>
      <c r="AA1163" s="875">
        <f>SUM(AA1158:AG1162)</f>
        <v>0.99999999999999989</v>
      </c>
      <c r="AB1163" s="875"/>
      <c r="AC1163" s="875"/>
      <c r="AD1163" s="875"/>
      <c r="AE1163" s="875"/>
      <c r="AF1163" s="875"/>
      <c r="AG1163" s="875"/>
      <c r="AH1163" s="522"/>
      <c r="AI1163" s="876">
        <f>SUM(AI1158:AO1162)</f>
        <v>2607</v>
      </c>
      <c r="AJ1163" s="877"/>
      <c r="AK1163" s="877"/>
      <c r="AL1163" s="877"/>
      <c r="AM1163" s="877"/>
      <c r="AN1163" s="877"/>
      <c r="AO1163" s="877"/>
      <c r="AP1163" s="522"/>
      <c r="AQ1163" s="522"/>
      <c r="AR1163" s="875">
        <f>SUM(AR1158:AY1162)</f>
        <v>1</v>
      </c>
      <c r="AS1163" s="875"/>
      <c r="AT1163" s="875"/>
      <c r="AU1163" s="875"/>
      <c r="AV1163" s="875"/>
      <c r="AW1163" s="875"/>
      <c r="AX1163" s="875"/>
      <c r="AY1163" s="875"/>
      <c r="AZ1163" s="396"/>
      <c r="BA1163" s="396"/>
      <c r="BB1163" s="396"/>
      <c r="BC1163" s="258"/>
      <c r="BD1163" s="396"/>
      <c r="BE1163" s="396"/>
      <c r="BF1163" s="396"/>
      <c r="BG1163" s="396"/>
      <c r="BH1163" s="396"/>
      <c r="BI1163" s="396"/>
      <c r="BJ1163" s="396"/>
      <c r="BK1163" s="396"/>
      <c r="BR1163" s="2"/>
      <c r="BS1163" s="2"/>
      <c r="BT1163" s="2"/>
      <c r="BU1163" s="2"/>
      <c r="BV1163" s="2"/>
      <c r="BW1163" s="2"/>
      <c r="BX1163" s="2"/>
      <c r="BY1163" s="2"/>
      <c r="BZ1163" s="2"/>
      <c r="CA1163" s="2"/>
      <c r="CB1163" s="2"/>
      <c r="CC1163" s="2"/>
      <c r="CD1163" s="2"/>
      <c r="CE1163" s="2"/>
      <c r="CF1163" s="2"/>
      <c r="CG1163" s="2"/>
      <c r="CH1163" s="2"/>
      <c r="CI1163" s="2"/>
      <c r="CJ1163" s="2"/>
      <c r="CK1163" s="2"/>
      <c r="CL1163" s="2"/>
      <c r="CM1163" s="2"/>
      <c r="CN1163" s="2"/>
      <c r="CO1163" s="2"/>
      <c r="CP1163" s="2"/>
      <c r="CQ1163" s="2"/>
      <c r="CR1163" s="2"/>
      <c r="CS1163" s="2"/>
      <c r="CT1163" s="2"/>
      <c r="CU1163" s="2"/>
      <c r="CV1163" s="2"/>
      <c r="CW1163" s="2"/>
      <c r="CX1163" s="2"/>
      <c r="CY1163" s="2"/>
      <c r="CZ1163" s="2"/>
      <c r="DA1163" s="2"/>
      <c r="DB1163" s="2"/>
      <c r="DC1163" s="2"/>
      <c r="DD1163" s="2"/>
      <c r="DE1163" s="2"/>
      <c r="DF1163" s="2"/>
      <c r="DG1163" s="2"/>
      <c r="DH1163" s="2"/>
      <c r="DI1163" s="2"/>
      <c r="DJ1163" s="2"/>
      <c r="DK1163" s="2"/>
      <c r="DL1163" s="2"/>
      <c r="DM1163" s="2"/>
      <c r="DN1163" s="2"/>
      <c r="DO1163" s="2"/>
      <c r="DP1163" s="2"/>
      <c r="DQ1163" s="2"/>
      <c r="DR1163" s="2"/>
      <c r="DS1163" s="2"/>
      <c r="DT1163" s="2"/>
      <c r="DU1163" s="2"/>
      <c r="DV1163" s="2"/>
      <c r="DW1163" s="2"/>
      <c r="DX1163" s="2"/>
      <c r="DY1163" s="2"/>
      <c r="DZ1163" s="2"/>
      <c r="EA1163" s="2"/>
      <c r="EB1163" s="2"/>
      <c r="EC1163" s="2"/>
      <c r="ED1163" s="2"/>
      <c r="EE1163" s="2"/>
      <c r="EF1163" s="2"/>
      <c r="EG1163" s="2"/>
      <c r="EH1163" s="2"/>
      <c r="EI1163" s="2"/>
      <c r="EJ1163" s="2"/>
      <c r="EK1163" s="2"/>
      <c r="EL1163" s="2"/>
      <c r="EM1163" s="2"/>
      <c r="EN1163" s="2"/>
      <c r="EO1163" s="2"/>
      <c r="EP1163" s="2"/>
      <c r="EQ1163" s="2"/>
      <c r="ER1163" s="2"/>
      <c r="ES1163" s="2"/>
      <c r="ET1163" s="2"/>
      <c r="EU1163" s="2"/>
      <c r="EV1163" s="2"/>
      <c r="EW1163" s="2"/>
      <c r="EX1163" s="2"/>
      <c r="EY1163" s="2"/>
      <c r="EZ1163" s="2"/>
      <c r="FA1163" s="2"/>
      <c r="FB1163" s="2"/>
      <c r="FC1163" s="2"/>
      <c r="FD1163" s="2"/>
      <c r="FE1163" s="2"/>
      <c r="FF1163" s="2"/>
      <c r="FG1163" s="2"/>
      <c r="FH1163" s="2"/>
      <c r="FI1163" s="2"/>
      <c r="FJ1163" s="2"/>
      <c r="FK1163" s="2"/>
      <c r="FL1163" s="2"/>
      <c r="FM1163" s="2"/>
      <c r="FN1163" s="2"/>
      <c r="FO1163" s="2"/>
      <c r="FP1163" s="2"/>
      <c r="FQ1163" s="2"/>
      <c r="FR1163" s="2"/>
      <c r="FS1163" s="2"/>
      <c r="FT1163" s="2"/>
      <c r="FU1163" s="2"/>
      <c r="FV1163" s="2"/>
      <c r="FW1163" s="2"/>
      <c r="FX1163" s="2"/>
      <c r="FY1163" s="2"/>
      <c r="FZ1163" s="2"/>
      <c r="GA1163" s="2"/>
      <c r="GB1163" s="2"/>
      <c r="GC1163" s="2"/>
      <c r="GD1163" s="2"/>
      <c r="GE1163" s="2"/>
      <c r="GF1163" s="2"/>
      <c r="GG1163" s="2"/>
      <c r="GH1163" s="2"/>
      <c r="GI1163" s="2"/>
      <c r="GJ1163" s="2"/>
      <c r="GK1163" s="2"/>
      <c r="GL1163" s="2"/>
      <c r="GM1163" s="2"/>
      <c r="GN1163" s="2"/>
      <c r="GO1163" s="2"/>
      <c r="GP1163" s="2"/>
    </row>
    <row r="1164" spans="6:198" s="1" customFormat="1" ht="12.75" customHeight="1">
      <c r="F1164" s="81"/>
      <c r="G1164" s="469"/>
      <c r="H1164" s="469"/>
      <c r="I1164" s="469"/>
      <c r="J1164" s="469"/>
      <c r="K1164" s="523"/>
      <c r="L1164" s="499"/>
      <c r="M1164" s="499"/>
      <c r="N1164" s="499"/>
      <c r="O1164" s="499"/>
      <c r="P1164" s="499"/>
      <c r="Q1164" s="499"/>
      <c r="R1164" s="499"/>
      <c r="S1164" s="524"/>
      <c r="T1164" s="524"/>
      <c r="U1164" s="524"/>
      <c r="V1164" s="524"/>
      <c r="W1164" s="524"/>
      <c r="X1164" s="525"/>
      <c r="Y1164" s="459"/>
      <c r="Z1164" s="459"/>
      <c r="AA1164" s="526"/>
      <c r="AB1164" s="526"/>
      <c r="AC1164" s="526"/>
      <c r="AD1164" s="526"/>
      <c r="AE1164" s="526"/>
      <c r="AF1164" s="526"/>
      <c r="AG1164" s="526"/>
      <c r="AH1164" s="459"/>
      <c r="AI1164" s="527"/>
      <c r="AJ1164" s="527"/>
      <c r="AK1164" s="527"/>
      <c r="AL1164" s="527"/>
      <c r="AM1164" s="527"/>
      <c r="AN1164" s="527"/>
      <c r="AO1164" s="527"/>
      <c r="AP1164" s="459"/>
      <c r="AQ1164" s="459"/>
      <c r="AR1164" s="526"/>
      <c r="AS1164" s="526"/>
      <c r="AT1164" s="526"/>
      <c r="AU1164" s="526"/>
      <c r="AV1164" s="526"/>
      <c r="AW1164" s="526"/>
      <c r="AX1164" s="526"/>
      <c r="AY1164" s="526"/>
      <c r="AZ1164" s="396"/>
      <c r="BA1164" s="396"/>
      <c r="BB1164" s="396"/>
      <c r="BC1164" s="258"/>
      <c r="BD1164" s="396"/>
      <c r="BE1164" s="396"/>
      <c r="BF1164" s="396"/>
      <c r="BG1164" s="396"/>
      <c r="BH1164" s="396"/>
      <c r="BI1164" s="396"/>
      <c r="BJ1164" s="396"/>
      <c r="BK1164" s="396"/>
      <c r="BR1164" s="2"/>
      <c r="BS1164" s="2"/>
      <c r="BT1164" s="2"/>
      <c r="BU1164" s="2"/>
      <c r="BV1164" s="2"/>
      <c r="BW1164" s="2"/>
      <c r="BX1164" s="2"/>
      <c r="BY1164" s="2"/>
      <c r="BZ1164" s="2"/>
      <c r="CA1164" s="2"/>
      <c r="CB1164" s="2"/>
      <c r="CC1164" s="2"/>
      <c r="CD1164" s="2"/>
      <c r="CE1164" s="2"/>
      <c r="CF1164" s="2"/>
      <c r="CG1164" s="2"/>
      <c r="CH1164" s="2"/>
      <c r="CI1164" s="2"/>
      <c r="CJ1164" s="2"/>
      <c r="CK1164" s="2"/>
      <c r="CL1164" s="2"/>
      <c r="CM1164" s="2"/>
      <c r="CN1164" s="2"/>
      <c r="CO1164" s="2"/>
      <c r="CP1164" s="2"/>
      <c r="CQ1164" s="2"/>
      <c r="CR1164" s="2"/>
      <c r="CS1164" s="2"/>
      <c r="CT1164" s="2"/>
      <c r="CU1164" s="2"/>
      <c r="CV1164" s="2"/>
      <c r="CW1164" s="2"/>
      <c r="CX1164" s="2"/>
      <c r="CY1164" s="2"/>
      <c r="CZ1164" s="2"/>
      <c r="DA1164" s="2"/>
      <c r="DB1164" s="2"/>
      <c r="DC1164" s="2"/>
      <c r="DD1164" s="2"/>
      <c r="DE1164" s="2"/>
      <c r="DF1164" s="2"/>
      <c r="DG1164" s="2"/>
      <c r="DH1164" s="2"/>
      <c r="DI1164" s="2"/>
      <c r="DJ1164" s="2"/>
      <c r="DK1164" s="2"/>
      <c r="DL1164" s="2"/>
      <c r="DM1164" s="2"/>
      <c r="DN1164" s="2"/>
      <c r="DO1164" s="2"/>
      <c r="DP1164" s="2"/>
      <c r="DQ1164" s="2"/>
      <c r="DR1164" s="2"/>
      <c r="DS1164" s="2"/>
      <c r="DT1164" s="2"/>
      <c r="DU1164" s="2"/>
      <c r="DV1164" s="2"/>
      <c r="DW1164" s="2"/>
      <c r="DX1164" s="2"/>
      <c r="DY1164" s="2"/>
      <c r="DZ1164" s="2"/>
      <c r="EA1164" s="2"/>
      <c r="EB1164" s="2"/>
      <c r="EC1164" s="2"/>
      <c r="ED1164" s="2"/>
      <c r="EE1164" s="2"/>
      <c r="EF1164" s="2"/>
      <c r="EG1164" s="2"/>
      <c r="EH1164" s="2"/>
      <c r="EI1164" s="2"/>
      <c r="EJ1164" s="2"/>
      <c r="EK1164" s="2"/>
      <c r="EL1164" s="2"/>
      <c r="EM1164" s="2"/>
      <c r="EN1164" s="2"/>
      <c r="EO1164" s="2"/>
      <c r="EP1164" s="2"/>
      <c r="EQ1164" s="2"/>
      <c r="ER1164" s="2"/>
      <c r="ES1164" s="2"/>
      <c r="ET1164" s="2"/>
      <c r="EU1164" s="2"/>
      <c r="EV1164" s="2"/>
      <c r="EW1164" s="2"/>
      <c r="EX1164" s="2"/>
      <c r="EY1164" s="2"/>
      <c r="EZ1164" s="2"/>
      <c r="FA1164" s="2"/>
      <c r="FB1164" s="2"/>
      <c r="FC1164" s="2"/>
      <c r="FD1164" s="2"/>
      <c r="FE1164" s="2"/>
      <c r="FF1164" s="2"/>
      <c r="FG1164" s="2"/>
      <c r="FH1164" s="2"/>
      <c r="FI1164" s="2"/>
      <c r="FJ1164" s="2"/>
      <c r="FK1164" s="2"/>
      <c r="FL1164" s="2"/>
      <c r="FM1164" s="2"/>
      <c r="FN1164" s="2"/>
      <c r="FO1164" s="2"/>
      <c r="FP1164" s="2"/>
      <c r="FQ1164" s="2"/>
      <c r="FR1164" s="2"/>
      <c r="FS1164" s="2"/>
      <c r="FT1164" s="2"/>
      <c r="FU1164" s="2"/>
      <c r="FV1164" s="2"/>
      <c r="FW1164" s="2"/>
      <c r="FX1164" s="2"/>
      <c r="FY1164" s="2"/>
      <c r="FZ1164" s="2"/>
      <c r="GA1164" s="2"/>
      <c r="GB1164" s="2"/>
      <c r="GC1164" s="2"/>
      <c r="GD1164" s="2"/>
      <c r="GE1164" s="2"/>
      <c r="GF1164" s="2"/>
      <c r="GG1164" s="2"/>
      <c r="GH1164" s="2"/>
      <c r="GI1164" s="2"/>
      <c r="GJ1164" s="2"/>
      <c r="GK1164" s="2"/>
      <c r="GL1164" s="2"/>
      <c r="GM1164" s="2"/>
      <c r="GN1164" s="2"/>
      <c r="GO1164" s="2"/>
      <c r="GP1164" s="2"/>
    </row>
    <row r="1165" spans="6:198" s="1" customFormat="1" ht="12.75" customHeight="1">
      <c r="F1165" s="81"/>
      <c r="G1165" s="671"/>
      <c r="H1165" s="671"/>
      <c r="I1165" s="671"/>
      <c r="J1165" s="671"/>
      <c r="K1165" s="12"/>
      <c r="L1165" s="12"/>
      <c r="M1165" s="12"/>
      <c r="N1165" s="12"/>
      <c r="O1165" s="12"/>
      <c r="P1165" s="12"/>
      <c r="Q1165" s="12"/>
      <c r="R1165" s="12"/>
      <c r="S1165" s="12"/>
      <c r="T1165" s="12"/>
      <c r="U1165" s="12"/>
      <c r="V1165" s="12"/>
      <c r="W1165" s="12"/>
      <c r="X1165" s="12"/>
      <c r="Y1165" s="12"/>
      <c r="Z1165" s="12"/>
      <c r="AA1165" s="12"/>
      <c r="AB1165" s="12"/>
      <c r="AC1165" s="12"/>
      <c r="AD1165" s="12"/>
      <c r="AE1165" s="12"/>
      <c r="AF1165" s="98"/>
      <c r="AG1165" s="98"/>
      <c r="AH1165" s="98"/>
      <c r="AI1165" s="98"/>
      <c r="AJ1165" s="98"/>
      <c r="AK1165" s="98"/>
      <c r="AL1165" s="98"/>
      <c r="AM1165" s="98"/>
      <c r="AN1165" s="98"/>
      <c r="AO1165" s="98"/>
      <c r="AP1165" s="862"/>
      <c r="AQ1165" s="862"/>
      <c r="AR1165" s="862"/>
      <c r="AS1165" s="862"/>
      <c r="AT1165" s="862"/>
      <c r="AU1165" s="862"/>
      <c r="AV1165" s="862"/>
      <c r="AW1165" s="396"/>
      <c r="AX1165" s="396"/>
      <c r="AY1165" s="396"/>
      <c r="AZ1165" s="396"/>
      <c r="BA1165" s="396"/>
      <c r="BB1165" s="396"/>
      <c r="BC1165" s="258"/>
      <c r="BD1165" s="862"/>
      <c r="BE1165" s="862"/>
      <c r="BF1165" s="862"/>
      <c r="BG1165" s="862"/>
      <c r="BH1165" s="862"/>
      <c r="BI1165" s="862"/>
      <c r="BJ1165" s="862"/>
      <c r="BK1165" s="862"/>
      <c r="BR1165" s="2"/>
      <c r="BS1165" s="2"/>
      <c r="BT1165" s="2"/>
      <c r="BU1165" s="2"/>
      <c r="BV1165" s="2"/>
      <c r="BW1165" s="2"/>
      <c r="BX1165" s="2"/>
      <c r="BY1165" s="2"/>
      <c r="BZ1165" s="2"/>
      <c r="CA1165" s="2"/>
      <c r="CB1165" s="2"/>
      <c r="CC1165" s="2"/>
      <c r="CD1165" s="2"/>
      <c r="CE1165" s="2"/>
      <c r="CF1165" s="2"/>
      <c r="CG1165" s="2"/>
      <c r="CH1165" s="2"/>
      <c r="CI1165" s="2"/>
      <c r="CJ1165" s="2"/>
      <c r="CK1165" s="2"/>
      <c r="CL1165" s="2"/>
      <c r="CM1165" s="2"/>
      <c r="CN1165" s="2"/>
      <c r="CO1165" s="2"/>
      <c r="CP1165" s="2"/>
      <c r="CQ1165" s="2"/>
      <c r="CR1165" s="2"/>
      <c r="CS1165" s="2"/>
      <c r="CT1165" s="2"/>
      <c r="CU1165" s="2"/>
      <c r="CV1165" s="2"/>
      <c r="CW1165" s="2"/>
      <c r="CX1165" s="2"/>
      <c r="CY1165" s="2"/>
      <c r="CZ1165" s="2"/>
      <c r="DA1165" s="2"/>
      <c r="DB1165" s="2"/>
      <c r="DC1165" s="2"/>
      <c r="DD1165" s="2"/>
      <c r="DE1165" s="2"/>
      <c r="DF1165" s="2"/>
      <c r="DG1165" s="2"/>
      <c r="DH1165" s="2"/>
      <c r="DI1165" s="2"/>
      <c r="DJ1165" s="2"/>
      <c r="DK1165" s="2"/>
      <c r="DL1165" s="2"/>
      <c r="DM1165" s="2"/>
      <c r="DN1165" s="2"/>
      <c r="DO1165" s="2"/>
      <c r="DP1165" s="2"/>
      <c r="DQ1165" s="2"/>
      <c r="DR1165" s="2"/>
      <c r="DS1165" s="2"/>
      <c r="DT1165" s="2"/>
      <c r="DU1165" s="2"/>
      <c r="DV1165" s="2"/>
      <c r="DW1165" s="2"/>
      <c r="DX1165" s="2"/>
      <c r="DY1165" s="2"/>
      <c r="DZ1165" s="2"/>
      <c r="EA1165" s="2"/>
      <c r="EB1165" s="2"/>
      <c r="EC1165" s="2"/>
      <c r="ED1165" s="2"/>
      <c r="EE1165" s="2"/>
      <c r="EF1165" s="2"/>
      <c r="EG1165" s="2"/>
      <c r="EH1165" s="2"/>
      <c r="EI1165" s="2"/>
      <c r="EJ1165" s="2"/>
      <c r="EK1165" s="2"/>
      <c r="EL1165" s="2"/>
      <c r="EM1165" s="2"/>
      <c r="EN1165" s="2"/>
      <c r="EO1165" s="2"/>
      <c r="EP1165" s="2"/>
      <c r="EQ1165" s="2"/>
      <c r="ER1165" s="2"/>
      <c r="ES1165" s="2"/>
      <c r="ET1165" s="2"/>
      <c r="EU1165" s="2"/>
      <c r="EV1165" s="2"/>
      <c r="EW1165" s="2"/>
      <c r="EX1165" s="2"/>
      <c r="EY1165" s="2"/>
      <c r="EZ1165" s="2"/>
      <c r="FA1165" s="2"/>
      <c r="FB1165" s="2"/>
      <c r="FC1165" s="2"/>
      <c r="FD1165" s="2"/>
      <c r="FE1165" s="2"/>
      <c r="FF1165" s="2"/>
      <c r="FG1165" s="2"/>
      <c r="FH1165" s="2"/>
      <c r="FI1165" s="2"/>
      <c r="FJ1165" s="2"/>
      <c r="FK1165" s="2"/>
      <c r="FL1165" s="2"/>
      <c r="FM1165" s="2"/>
      <c r="FN1165" s="2"/>
      <c r="FO1165" s="2"/>
      <c r="FP1165" s="2"/>
      <c r="FQ1165" s="2"/>
      <c r="FR1165" s="2"/>
      <c r="FS1165" s="2"/>
      <c r="FT1165" s="2"/>
      <c r="FU1165" s="2"/>
      <c r="FV1165" s="2"/>
      <c r="FW1165" s="2"/>
      <c r="FX1165" s="2"/>
      <c r="FY1165" s="2"/>
      <c r="FZ1165" s="2"/>
      <c r="GA1165" s="2"/>
      <c r="GB1165" s="2"/>
      <c r="GC1165" s="2"/>
      <c r="GD1165" s="2"/>
      <c r="GE1165" s="2"/>
      <c r="GF1165" s="2"/>
      <c r="GG1165" s="2"/>
      <c r="GH1165" s="2"/>
      <c r="GI1165" s="2"/>
      <c r="GJ1165" s="2"/>
      <c r="GK1165" s="2"/>
      <c r="GL1165" s="2"/>
      <c r="GM1165" s="2"/>
      <c r="GN1165" s="2"/>
      <c r="GO1165" s="2"/>
      <c r="GP1165" s="2"/>
    </row>
    <row r="1166" spans="6:198" s="1" customFormat="1" ht="12.75" customHeight="1">
      <c r="F1166" s="81"/>
      <c r="G1166" s="671"/>
      <c r="H1166" s="671"/>
      <c r="I1166" s="671"/>
      <c r="J1166" s="671"/>
      <c r="K1166" s="12"/>
      <c r="L1166" s="12"/>
      <c r="M1166" s="12"/>
      <c r="N1166" s="12"/>
      <c r="O1166" s="12"/>
      <c r="P1166" s="12"/>
      <c r="Q1166" s="12"/>
      <c r="R1166" s="12"/>
      <c r="S1166" s="12"/>
      <c r="T1166" s="12"/>
      <c r="U1166" s="12"/>
      <c r="V1166" s="12"/>
      <c r="W1166" s="12"/>
      <c r="X1166" s="12"/>
      <c r="Y1166" s="12"/>
      <c r="Z1166" s="12"/>
      <c r="AA1166" s="12"/>
      <c r="AB1166" s="12"/>
      <c r="AC1166" s="12"/>
      <c r="AD1166" s="12"/>
      <c r="AE1166" s="12"/>
      <c r="AF1166" s="98"/>
      <c r="AG1166" s="98"/>
      <c r="AH1166" s="98"/>
      <c r="AI1166" s="98"/>
      <c r="AJ1166" s="98"/>
      <c r="AK1166" s="98"/>
      <c r="AL1166" s="98"/>
      <c r="AM1166" s="98"/>
      <c r="AN1166" s="98"/>
      <c r="AO1166" s="98"/>
      <c r="AP1166" s="862"/>
      <c r="AQ1166" s="862"/>
      <c r="AR1166" s="862"/>
      <c r="AS1166" s="862"/>
      <c r="AT1166" s="862"/>
      <c r="AU1166" s="862"/>
      <c r="AV1166" s="862"/>
      <c r="AW1166" s="396"/>
      <c r="AX1166" s="396"/>
      <c r="AY1166" s="396"/>
      <c r="AZ1166" s="396"/>
      <c r="BA1166" s="396"/>
      <c r="BB1166" s="396"/>
      <c r="BC1166" s="258"/>
      <c r="BD1166" s="862"/>
      <c r="BE1166" s="862"/>
      <c r="BF1166" s="862"/>
      <c r="BG1166" s="862"/>
      <c r="BH1166" s="862"/>
      <c r="BI1166" s="862"/>
      <c r="BJ1166" s="862"/>
      <c r="BK1166" s="862"/>
      <c r="BR1166" s="2"/>
      <c r="BS1166" s="2"/>
      <c r="BT1166" s="2"/>
      <c r="BU1166" s="2"/>
      <c r="BV1166" s="2"/>
      <c r="BW1166" s="2"/>
      <c r="BX1166" s="2"/>
      <c r="BY1166" s="2"/>
      <c r="BZ1166" s="2"/>
      <c r="CA1166" s="2"/>
      <c r="CB1166" s="2"/>
      <c r="CC1166" s="2"/>
      <c r="CD1166" s="2"/>
      <c r="CE1166" s="2"/>
      <c r="CF1166" s="2"/>
      <c r="CG1166" s="2"/>
      <c r="CH1166" s="2"/>
      <c r="CI1166" s="2"/>
      <c r="CJ1166" s="2"/>
      <c r="CK1166" s="2"/>
      <c r="CL1166" s="2"/>
      <c r="CM1166" s="2"/>
      <c r="CN1166" s="2"/>
      <c r="CO1166" s="2"/>
      <c r="CP1166" s="2"/>
      <c r="CQ1166" s="2"/>
      <c r="CR1166" s="2"/>
      <c r="CS1166" s="2"/>
      <c r="CT1166" s="2"/>
      <c r="CU1166" s="2"/>
      <c r="CV1166" s="2"/>
      <c r="CW1166" s="2"/>
      <c r="CX1166" s="2"/>
      <c r="CY1166" s="2"/>
      <c r="CZ1166" s="2"/>
      <c r="DA1166" s="2"/>
      <c r="DB1166" s="2"/>
      <c r="DC1166" s="2"/>
      <c r="DD1166" s="2"/>
      <c r="DE1166" s="2"/>
      <c r="DF1166" s="2"/>
      <c r="DG1166" s="2"/>
      <c r="DH1166" s="2"/>
      <c r="DI1166" s="2"/>
      <c r="DJ1166" s="2"/>
      <c r="DK1166" s="2"/>
      <c r="DL1166" s="2"/>
      <c r="DM1166" s="2"/>
      <c r="DN1166" s="2"/>
      <c r="DO1166" s="2"/>
      <c r="DP1166" s="2"/>
      <c r="DQ1166" s="2"/>
      <c r="DR1166" s="2"/>
      <c r="DS1166" s="2"/>
      <c r="DT1166" s="2"/>
      <c r="DU1166" s="2"/>
      <c r="DV1166" s="2"/>
      <c r="DW1166" s="2"/>
      <c r="DX1166" s="2"/>
      <c r="DY1166" s="2"/>
      <c r="DZ1166" s="2"/>
      <c r="EA1166" s="2"/>
      <c r="EB1166" s="2"/>
      <c r="EC1166" s="2"/>
      <c r="ED1166" s="2"/>
      <c r="EE1166" s="2"/>
      <c r="EF1166" s="2"/>
      <c r="EG1166" s="2"/>
      <c r="EH1166" s="2"/>
      <c r="EI1166" s="2"/>
      <c r="EJ1166" s="2"/>
      <c r="EK1166" s="2"/>
      <c r="EL1166" s="2"/>
      <c r="EM1166" s="2"/>
      <c r="EN1166" s="2"/>
      <c r="EO1166" s="2"/>
      <c r="EP1166" s="2"/>
      <c r="EQ1166" s="2"/>
      <c r="ER1166" s="2"/>
      <c r="ES1166" s="2"/>
      <c r="ET1166" s="2"/>
      <c r="EU1166" s="2"/>
      <c r="EV1166" s="2"/>
      <c r="EW1166" s="2"/>
      <c r="EX1166" s="2"/>
      <c r="EY1166" s="2"/>
      <c r="EZ1166" s="2"/>
      <c r="FA1166" s="2"/>
      <c r="FB1166" s="2"/>
      <c r="FC1166" s="2"/>
      <c r="FD1166" s="2"/>
      <c r="FE1166" s="2"/>
      <c r="FF1166" s="2"/>
      <c r="FG1166" s="2"/>
      <c r="FH1166" s="2"/>
      <c r="FI1166" s="2"/>
      <c r="FJ1166" s="2"/>
      <c r="FK1166" s="2"/>
      <c r="FL1166" s="2"/>
      <c r="FM1166" s="2"/>
      <c r="FN1166" s="2"/>
      <c r="FO1166" s="2"/>
      <c r="FP1166" s="2"/>
      <c r="FQ1166" s="2"/>
      <c r="FR1166" s="2"/>
      <c r="FS1166" s="2"/>
      <c r="FT1166" s="2"/>
      <c r="FU1166" s="2"/>
      <c r="FV1166" s="2"/>
      <c r="FW1166" s="2"/>
      <c r="FX1166" s="2"/>
      <c r="FY1166" s="2"/>
      <c r="FZ1166" s="2"/>
      <c r="GA1166" s="2"/>
      <c r="GB1166" s="2"/>
      <c r="GC1166" s="2"/>
      <c r="GD1166" s="2"/>
      <c r="GE1166" s="2"/>
      <c r="GF1166" s="2"/>
      <c r="GG1166" s="2"/>
      <c r="GH1166" s="2"/>
      <c r="GI1166" s="2"/>
      <c r="GJ1166" s="2"/>
      <c r="GK1166" s="2"/>
      <c r="GL1166" s="2"/>
      <c r="GM1166" s="2"/>
      <c r="GN1166" s="2"/>
      <c r="GO1166" s="2"/>
      <c r="GP1166" s="2"/>
    </row>
    <row r="1167" spans="6:198" s="1" customFormat="1" ht="13.5" customHeight="1" thickBot="1">
      <c r="F1167" s="192"/>
      <c r="G1167" s="193"/>
      <c r="H1167" s="193"/>
      <c r="I1167" s="193"/>
      <c r="J1167" s="193"/>
      <c r="K1167" s="193"/>
      <c r="L1167" s="193"/>
      <c r="M1167" s="193"/>
      <c r="N1167" s="193"/>
      <c r="O1167" s="193"/>
      <c r="P1167" s="193"/>
      <c r="Q1167" s="193"/>
      <c r="R1167" s="193"/>
      <c r="S1167" s="193"/>
      <c r="T1167" s="193"/>
      <c r="U1167" s="193"/>
      <c r="V1167" s="193"/>
      <c r="W1167" s="193"/>
      <c r="X1167" s="193"/>
      <c r="Y1167" s="193"/>
      <c r="Z1167" s="193"/>
      <c r="AA1167" s="193"/>
      <c r="AB1167" s="193"/>
      <c r="AC1167" s="193"/>
      <c r="AD1167" s="193"/>
      <c r="AE1167" s="193"/>
      <c r="AF1167" s="193"/>
      <c r="AG1167" s="193"/>
      <c r="AH1167" s="193"/>
      <c r="AI1167" s="193"/>
      <c r="AJ1167" s="193"/>
      <c r="AK1167" s="193"/>
      <c r="AL1167" s="193"/>
      <c r="AM1167" s="193"/>
      <c r="AN1167" s="193"/>
      <c r="AO1167" s="193"/>
      <c r="AP1167" s="193"/>
      <c r="AQ1167" s="193"/>
      <c r="AR1167" s="193"/>
      <c r="AS1167" s="193"/>
      <c r="AT1167" s="193"/>
      <c r="AU1167" s="193"/>
      <c r="AV1167" s="193"/>
      <c r="AW1167" s="193"/>
      <c r="AX1167" s="193"/>
      <c r="AY1167" s="193"/>
      <c r="AZ1167" s="193"/>
      <c r="BA1167" s="193"/>
      <c r="BB1167" s="193"/>
      <c r="BC1167" s="193"/>
      <c r="BD1167" s="193"/>
      <c r="BE1167" s="193"/>
      <c r="BF1167" s="193"/>
      <c r="BG1167" s="193"/>
      <c r="BH1167" s="193"/>
      <c r="BI1167" s="193"/>
      <c r="BJ1167" s="193"/>
      <c r="BK1167" s="192"/>
      <c r="BR1167" s="2"/>
      <c r="BS1167" s="2"/>
      <c r="BT1167" s="2"/>
      <c r="BU1167" s="2"/>
      <c r="BV1167" s="2"/>
      <c r="BW1167" s="2"/>
      <c r="BX1167" s="2"/>
      <c r="BY1167" s="2"/>
      <c r="BZ1167" s="2"/>
      <c r="CA1167" s="2"/>
      <c r="CB1167" s="2"/>
      <c r="CC1167" s="2"/>
      <c r="CD1167" s="2"/>
      <c r="CE1167" s="2"/>
      <c r="CF1167" s="2"/>
      <c r="CG1167" s="2"/>
      <c r="CH1167" s="2"/>
      <c r="CI1167" s="2"/>
      <c r="CJ1167" s="2"/>
      <c r="CK1167" s="2"/>
      <c r="CL1167" s="2"/>
      <c r="CM1167" s="2"/>
      <c r="CN1167" s="2"/>
      <c r="CO1167" s="2"/>
      <c r="CP1167" s="2"/>
      <c r="CQ1167" s="2"/>
      <c r="CR1167" s="2"/>
      <c r="CS1167" s="2"/>
      <c r="CT1167" s="2"/>
      <c r="CU1167" s="2"/>
      <c r="CV1167" s="2"/>
      <c r="CW1167" s="2"/>
      <c r="CX1167" s="2"/>
      <c r="CY1167" s="2"/>
      <c r="CZ1167" s="2"/>
      <c r="DA1167" s="2"/>
      <c r="DB1167" s="2"/>
      <c r="DC1167" s="2"/>
      <c r="DD1167" s="2"/>
      <c r="DE1167" s="2"/>
      <c r="DF1167" s="2"/>
      <c r="DG1167" s="2"/>
      <c r="DH1167" s="2"/>
      <c r="DI1167" s="2"/>
      <c r="DJ1167" s="2"/>
      <c r="DK1167" s="2"/>
      <c r="DL1167" s="2"/>
      <c r="DM1167" s="2"/>
      <c r="DN1167" s="2"/>
      <c r="DO1167" s="2"/>
      <c r="DP1167" s="2"/>
      <c r="DQ1167" s="2"/>
      <c r="DR1167" s="2"/>
      <c r="DS1167" s="2"/>
      <c r="DT1167" s="2"/>
      <c r="DU1167" s="2"/>
      <c r="DV1167" s="2"/>
      <c r="DW1167" s="2"/>
      <c r="DX1167" s="2"/>
      <c r="DY1167" s="2"/>
      <c r="DZ1167" s="2"/>
      <c r="EA1167" s="2"/>
      <c r="EB1167" s="2"/>
      <c r="EC1167" s="2"/>
      <c r="ED1167" s="2"/>
      <c r="EE1167" s="2"/>
      <c r="EF1167" s="2"/>
      <c r="EG1167" s="2"/>
      <c r="EH1167" s="2"/>
      <c r="EI1167" s="2"/>
      <c r="EJ1167" s="2"/>
      <c r="EK1167" s="2"/>
      <c r="EL1167" s="2"/>
      <c r="EM1167" s="2"/>
      <c r="EN1167" s="2"/>
      <c r="EO1167" s="2"/>
      <c r="EP1167" s="2"/>
      <c r="EQ1167" s="2"/>
      <c r="ER1167" s="2"/>
      <c r="ES1167" s="2"/>
      <c r="ET1167" s="2"/>
      <c r="EU1167" s="2"/>
      <c r="EV1167" s="2"/>
      <c r="EW1167" s="2"/>
      <c r="EX1167" s="2"/>
      <c r="EY1167" s="2"/>
      <c r="EZ1167" s="2"/>
      <c r="FA1167" s="2"/>
      <c r="FB1167" s="2"/>
      <c r="FC1167" s="2"/>
      <c r="FD1167" s="2"/>
      <c r="FE1167" s="2"/>
      <c r="FF1167" s="2"/>
      <c r="FG1167" s="2"/>
      <c r="FH1167" s="2"/>
      <c r="FI1167" s="2"/>
      <c r="FJ1167" s="2"/>
      <c r="FK1167" s="2"/>
      <c r="FL1167" s="2"/>
      <c r="FM1167" s="2"/>
      <c r="FN1167" s="2"/>
      <c r="FO1167" s="2"/>
      <c r="FP1167" s="2"/>
      <c r="FQ1167" s="2"/>
      <c r="FR1167" s="2"/>
      <c r="FS1167" s="2"/>
      <c r="FT1167" s="2"/>
      <c r="FU1167" s="2"/>
      <c r="FV1167" s="2"/>
      <c r="FW1167" s="2"/>
      <c r="FX1167" s="2"/>
      <c r="FY1167" s="2"/>
      <c r="FZ1167" s="2"/>
      <c r="GA1167" s="2"/>
      <c r="GB1167" s="2"/>
      <c r="GC1167" s="2"/>
      <c r="GD1167" s="2"/>
      <c r="GE1167" s="2"/>
      <c r="GF1167" s="2"/>
      <c r="GG1167" s="2"/>
      <c r="GH1167" s="2"/>
      <c r="GI1167" s="2"/>
      <c r="GJ1167" s="2"/>
      <c r="GK1167" s="2"/>
      <c r="GL1167" s="2"/>
      <c r="GM1167" s="2"/>
      <c r="GN1167" s="2"/>
      <c r="GO1167" s="2"/>
      <c r="GP1167" s="2"/>
    </row>
    <row r="1168" spans="6:198" s="1" customFormat="1" ht="18" customHeight="1">
      <c r="F1168" s="550" t="str">
        <f>[2]Setup!$B$5</f>
        <v>Precise Mortgage Funding 2018-2B plc</v>
      </c>
      <c r="G1168" s="550"/>
      <c r="H1168" s="550"/>
      <c r="I1168" s="550"/>
      <c r="J1168" s="550"/>
      <c r="K1168" s="550"/>
      <c r="L1168" s="550"/>
      <c r="M1168" s="550"/>
      <c r="N1168" s="550"/>
      <c r="O1168" s="550"/>
      <c r="P1168" s="550"/>
      <c r="Q1168" s="550"/>
      <c r="R1168" s="550"/>
      <c r="S1168" s="550"/>
      <c r="T1168" s="550"/>
      <c r="U1168" s="550"/>
      <c r="V1168" s="550"/>
      <c r="W1168" s="550"/>
      <c r="X1168" s="550"/>
      <c r="Y1168" s="550"/>
      <c r="Z1168" s="550"/>
      <c r="AA1168" s="550"/>
      <c r="AB1168" s="550"/>
      <c r="AC1168" s="550"/>
      <c r="AD1168" s="550"/>
      <c r="AE1168" s="550"/>
      <c r="AF1168" s="550"/>
      <c r="AG1168" s="550"/>
      <c r="AH1168" s="550"/>
      <c r="AI1168" s="550"/>
      <c r="AJ1168" s="550"/>
      <c r="AK1168" s="550"/>
      <c r="AL1168" s="550"/>
      <c r="AM1168" s="550"/>
      <c r="AN1168" s="550"/>
      <c r="AO1168" s="550"/>
      <c r="AP1168" s="550"/>
      <c r="AQ1168" s="550"/>
      <c r="AR1168" s="550"/>
      <c r="AS1168" s="550"/>
      <c r="AT1168" s="550"/>
      <c r="AU1168" s="550"/>
      <c r="AV1168" s="550"/>
      <c r="AW1168" s="550"/>
      <c r="AX1168" s="550"/>
      <c r="AY1168" s="550"/>
      <c r="AZ1168" s="550"/>
      <c r="BA1168" s="550"/>
      <c r="BB1168" s="550"/>
      <c r="BC1168" s="550"/>
      <c r="BD1168" s="550"/>
      <c r="BE1168" s="550"/>
      <c r="BF1168" s="550"/>
      <c r="BG1168" s="550"/>
      <c r="BH1168" s="550"/>
      <c r="BI1168" s="550"/>
      <c r="BJ1168" s="550"/>
      <c r="BK1168" s="550"/>
      <c r="BR1168" s="2"/>
      <c r="BS1168" s="2"/>
      <c r="BT1168" s="2"/>
      <c r="BU1168" s="2"/>
      <c r="BV1168" s="2"/>
      <c r="BW1168" s="2"/>
      <c r="BX1168" s="2"/>
      <c r="BY1168" s="2"/>
      <c r="BZ1168" s="2"/>
      <c r="CA1168" s="2"/>
      <c r="CB1168" s="2"/>
      <c r="CC1168" s="2"/>
      <c r="CD1168" s="2"/>
      <c r="CE1168" s="2"/>
      <c r="CF1168" s="2"/>
      <c r="CG1168" s="2"/>
      <c r="CH1168" s="2"/>
      <c r="CI1168" s="2"/>
      <c r="CJ1168" s="2"/>
      <c r="CK1168" s="2"/>
      <c r="CL1168" s="2"/>
      <c r="CM1168" s="2"/>
      <c r="CN1168" s="2"/>
      <c r="CO1168" s="2"/>
      <c r="CP1168" s="2"/>
      <c r="CQ1168" s="2"/>
      <c r="CR1168" s="2"/>
      <c r="CS1168" s="2"/>
      <c r="CT1168" s="2"/>
      <c r="CU1168" s="2"/>
      <c r="CV1168" s="2"/>
      <c r="CW1168" s="2"/>
      <c r="CX1168" s="2"/>
      <c r="CY1168" s="2"/>
      <c r="CZ1168" s="2"/>
      <c r="DA1168" s="2"/>
      <c r="DB1168" s="2"/>
      <c r="DC1168" s="2"/>
      <c r="DD1168" s="2"/>
      <c r="DE1168" s="2"/>
      <c r="DF1168" s="2"/>
      <c r="DG1168" s="2"/>
      <c r="DH1168" s="2"/>
      <c r="DI1168" s="2"/>
      <c r="DJ1168" s="2"/>
      <c r="DK1168" s="2"/>
      <c r="DL1168" s="2"/>
      <c r="DM1168" s="2"/>
      <c r="DN1168" s="2"/>
      <c r="DO1168" s="2"/>
      <c r="DP1168" s="2"/>
      <c r="DQ1168" s="2"/>
      <c r="DR1168" s="2"/>
      <c r="DS1168" s="2"/>
      <c r="DT1168" s="2"/>
      <c r="DU1168" s="2"/>
      <c r="DV1168" s="2"/>
      <c r="DW1168" s="2"/>
      <c r="DX1168" s="2"/>
      <c r="DY1168" s="2"/>
      <c r="DZ1168" s="2"/>
      <c r="EA1168" s="2"/>
      <c r="EB1168" s="2"/>
      <c r="EC1168" s="2"/>
      <c r="ED1168" s="2"/>
      <c r="EE1168" s="2"/>
      <c r="EF1168" s="2"/>
      <c r="EG1168" s="2"/>
      <c r="EH1168" s="2"/>
      <c r="EI1168" s="2"/>
      <c r="EJ1168" s="2"/>
      <c r="EK1168" s="2"/>
      <c r="EL1168" s="2"/>
      <c r="EM1168" s="2"/>
      <c r="EN1168" s="2"/>
      <c r="EO1168" s="2"/>
      <c r="EP1168" s="2"/>
      <c r="EQ1168" s="2"/>
      <c r="ER1168" s="2"/>
      <c r="ES1168" s="2"/>
      <c r="ET1168" s="2"/>
      <c r="EU1168" s="2"/>
      <c r="EV1168" s="2"/>
      <c r="EW1168" s="2"/>
      <c r="EX1168" s="2"/>
      <c r="EY1168" s="2"/>
      <c r="EZ1168" s="2"/>
      <c r="FA1168" s="2"/>
      <c r="FB1168" s="2"/>
      <c r="FC1168" s="2"/>
      <c r="FD1168" s="2"/>
      <c r="FE1168" s="2"/>
      <c r="FF1168" s="2"/>
      <c r="FG1168" s="2"/>
      <c r="FH1168" s="2"/>
      <c r="FI1168" s="2"/>
      <c r="FJ1168" s="2"/>
      <c r="FK1168" s="2"/>
      <c r="FL1168" s="2"/>
      <c r="FM1168" s="2"/>
      <c r="FN1168" s="2"/>
      <c r="FO1168" s="2"/>
      <c r="FP1168" s="2"/>
      <c r="FQ1168" s="2"/>
      <c r="FR1168" s="2"/>
      <c r="FS1168" s="2"/>
      <c r="FT1168" s="2"/>
      <c r="FU1168" s="2"/>
      <c r="FV1168" s="2"/>
      <c r="FW1168" s="2"/>
      <c r="FX1168" s="2"/>
      <c r="FY1168" s="2"/>
      <c r="FZ1168" s="2"/>
      <c r="GA1168" s="2"/>
      <c r="GB1168" s="2"/>
      <c r="GC1168" s="2"/>
      <c r="GD1168" s="2"/>
      <c r="GE1168" s="2"/>
      <c r="GF1168" s="2"/>
      <c r="GG1168" s="2"/>
      <c r="GH1168" s="2"/>
      <c r="GI1168" s="2"/>
      <c r="GJ1168" s="2"/>
      <c r="GK1168" s="2"/>
      <c r="GL1168" s="2"/>
      <c r="GM1168" s="2"/>
      <c r="GN1168" s="2"/>
      <c r="GO1168" s="2"/>
      <c r="GP1168" s="2"/>
    </row>
    <row r="1169" spans="6:198" s="1" customFormat="1" ht="15" customHeight="1">
      <c r="F1169" s="551" t="s">
        <v>1</v>
      </c>
      <c r="G1169" s="551"/>
      <c r="H1169" s="551"/>
      <c r="I1169" s="551"/>
      <c r="J1169" s="551"/>
      <c r="K1169" s="551"/>
      <c r="L1169" s="551"/>
      <c r="M1169" s="551"/>
      <c r="N1169" s="551"/>
      <c r="O1169" s="551"/>
      <c r="P1169" s="551"/>
      <c r="Q1169" s="551"/>
      <c r="R1169" s="551"/>
      <c r="S1169" s="551"/>
      <c r="T1169" s="551"/>
      <c r="U1169" s="551"/>
      <c r="V1169" s="551"/>
      <c r="W1169" s="551"/>
      <c r="X1169" s="551"/>
      <c r="Y1169" s="551"/>
      <c r="Z1169" s="551"/>
      <c r="AA1169" s="551"/>
      <c r="AB1169" s="551"/>
      <c r="AC1169" s="551"/>
      <c r="AD1169" s="551"/>
      <c r="AE1169" s="551"/>
      <c r="AF1169" s="551"/>
      <c r="AG1169" s="551"/>
      <c r="AH1169" s="551"/>
      <c r="AI1169" s="551"/>
      <c r="AJ1169" s="551"/>
      <c r="AK1169" s="551"/>
      <c r="AL1169" s="551"/>
      <c r="AM1169" s="551"/>
      <c r="AN1169" s="551"/>
      <c r="AO1169" s="551"/>
      <c r="AP1169" s="551"/>
      <c r="AQ1169" s="551"/>
      <c r="AR1169" s="551"/>
      <c r="AS1169" s="551"/>
      <c r="AT1169" s="551"/>
      <c r="AU1169" s="551"/>
      <c r="AV1169" s="551"/>
      <c r="AW1169" s="551"/>
      <c r="AX1169" s="551"/>
      <c r="AY1169" s="551"/>
      <c r="AZ1169" s="551"/>
      <c r="BA1169" s="551"/>
      <c r="BB1169" s="551"/>
      <c r="BC1169" s="551"/>
      <c r="BD1169" s="551"/>
      <c r="BE1169" s="551"/>
      <c r="BF1169" s="551"/>
      <c r="BG1169" s="551"/>
      <c r="BH1169" s="551"/>
      <c r="BI1169" s="551"/>
      <c r="BJ1169" s="551"/>
      <c r="BK1169" s="551"/>
      <c r="BR1169" s="2"/>
      <c r="BS1169" s="2"/>
      <c r="BT1169" s="2"/>
      <c r="BU1169" s="2"/>
      <c r="BV1169" s="2"/>
      <c r="BW1169" s="2"/>
      <c r="BX1169" s="2"/>
      <c r="BY1169" s="2"/>
      <c r="BZ1169" s="2"/>
      <c r="CA1169" s="2"/>
      <c r="CB1169" s="2"/>
      <c r="CC1169" s="2"/>
      <c r="CD1169" s="2"/>
      <c r="CE1169" s="2"/>
      <c r="CF1169" s="2"/>
      <c r="CG1169" s="2"/>
      <c r="CH1169" s="2"/>
      <c r="CI1169" s="2"/>
      <c r="CJ1169" s="2"/>
      <c r="CK1169" s="2"/>
      <c r="CL1169" s="2"/>
      <c r="CM1169" s="2"/>
      <c r="CN1169" s="2"/>
      <c r="CO1169" s="2"/>
      <c r="CP1169" s="2"/>
      <c r="CQ1169" s="2"/>
      <c r="CR1169" s="2"/>
      <c r="CS1169" s="2"/>
      <c r="CT1169" s="2"/>
      <c r="CU1169" s="2"/>
      <c r="CV1169" s="2"/>
      <c r="CW1169" s="2"/>
      <c r="CX1169" s="2"/>
      <c r="CY1169" s="2"/>
      <c r="CZ1169" s="2"/>
      <c r="DA1169" s="2"/>
      <c r="DB1169" s="2"/>
      <c r="DC1169" s="2"/>
      <c r="DD1169" s="2"/>
      <c r="DE1169" s="2"/>
      <c r="DF1169" s="2"/>
      <c r="DG1169" s="2"/>
      <c r="DH1169" s="2"/>
      <c r="DI1169" s="2"/>
      <c r="DJ1169" s="2"/>
      <c r="DK1169" s="2"/>
      <c r="DL1169" s="2"/>
      <c r="DM1169" s="2"/>
      <c r="DN1169" s="2"/>
      <c r="DO1169" s="2"/>
      <c r="DP1169" s="2"/>
      <c r="DQ1169" s="2"/>
      <c r="DR1169" s="2"/>
      <c r="DS1169" s="2"/>
      <c r="DT1169" s="2"/>
      <c r="DU1169" s="2"/>
      <c r="DV1169" s="2"/>
      <c r="DW1169" s="2"/>
      <c r="DX1169" s="2"/>
      <c r="DY1169" s="2"/>
      <c r="DZ1169" s="2"/>
      <c r="EA1169" s="2"/>
      <c r="EB1169" s="2"/>
      <c r="EC1169" s="2"/>
      <c r="ED1169" s="2"/>
      <c r="EE1169" s="2"/>
      <c r="EF1169" s="2"/>
      <c r="EG1169" s="2"/>
      <c r="EH1169" s="2"/>
      <c r="EI1169" s="2"/>
      <c r="EJ1169" s="2"/>
      <c r="EK1169" s="2"/>
      <c r="EL1169" s="2"/>
      <c r="EM1169" s="2"/>
      <c r="EN1169" s="2"/>
      <c r="EO1169" s="2"/>
      <c r="EP1169" s="2"/>
      <c r="EQ1169" s="2"/>
      <c r="ER1169" s="2"/>
      <c r="ES1169" s="2"/>
      <c r="ET1169" s="2"/>
      <c r="EU1169" s="2"/>
      <c r="EV1169" s="2"/>
      <c r="EW1169" s="2"/>
      <c r="EX1169" s="2"/>
      <c r="EY1169" s="2"/>
      <c r="EZ1169" s="2"/>
      <c r="FA1169" s="2"/>
      <c r="FB1169" s="2"/>
      <c r="FC1169" s="2"/>
      <c r="FD1169" s="2"/>
      <c r="FE1169" s="2"/>
      <c r="FF1169" s="2"/>
      <c r="FG1169" s="2"/>
      <c r="FH1169" s="2"/>
      <c r="FI1169" s="2"/>
      <c r="FJ1169" s="2"/>
      <c r="FK1169" s="2"/>
      <c r="FL1169" s="2"/>
      <c r="FM1169" s="2"/>
      <c r="FN1169" s="2"/>
      <c r="FO1169" s="2"/>
      <c r="FP1169" s="2"/>
      <c r="FQ1169" s="2"/>
      <c r="FR1169" s="2"/>
      <c r="FS1169" s="2"/>
      <c r="FT1169" s="2"/>
      <c r="FU1169" s="2"/>
      <c r="FV1169" s="2"/>
      <c r="FW1169" s="2"/>
      <c r="FX1169" s="2"/>
      <c r="FY1169" s="2"/>
      <c r="FZ1169" s="2"/>
      <c r="GA1169" s="2"/>
      <c r="GB1169" s="2"/>
      <c r="GC1169" s="2"/>
      <c r="GD1169" s="2"/>
      <c r="GE1169" s="2"/>
      <c r="GF1169" s="2"/>
      <c r="GG1169" s="2"/>
      <c r="GH1169" s="2"/>
      <c r="GI1169" s="2"/>
      <c r="GJ1169" s="2"/>
      <c r="GK1169" s="2"/>
      <c r="GL1169" s="2"/>
      <c r="GM1169" s="2"/>
      <c r="GN1169" s="2"/>
      <c r="GO1169" s="2"/>
      <c r="GP1169" s="2"/>
    </row>
    <row r="1170" spans="6:198" s="1" customFormat="1" ht="15" customHeight="1">
      <c r="F1170" s="551" t="s">
        <v>2</v>
      </c>
      <c r="G1170" s="551"/>
      <c r="H1170" s="551"/>
      <c r="I1170" s="551"/>
      <c r="J1170" s="551"/>
      <c r="K1170" s="551"/>
      <c r="L1170" s="551"/>
      <c r="M1170" s="551"/>
      <c r="N1170" s="551"/>
      <c r="O1170" s="551"/>
      <c r="P1170" s="551"/>
      <c r="Q1170" s="551"/>
      <c r="R1170" s="551"/>
      <c r="S1170" s="551"/>
      <c r="T1170" s="551"/>
      <c r="U1170" s="551"/>
      <c r="V1170" s="551"/>
      <c r="W1170" s="551"/>
      <c r="X1170" s="551"/>
      <c r="Y1170" s="551"/>
      <c r="Z1170" s="551"/>
      <c r="AA1170" s="551"/>
      <c r="AB1170" s="551"/>
      <c r="AC1170" s="551"/>
      <c r="AD1170" s="551"/>
      <c r="AE1170" s="551"/>
      <c r="AF1170" s="551"/>
      <c r="AG1170" s="551"/>
      <c r="AH1170" s="551"/>
      <c r="AI1170" s="551"/>
      <c r="AJ1170" s="551"/>
      <c r="AK1170" s="551"/>
      <c r="AL1170" s="551"/>
      <c r="AM1170" s="551"/>
      <c r="AN1170" s="551"/>
      <c r="AO1170" s="551"/>
      <c r="AP1170" s="551"/>
      <c r="AQ1170" s="551"/>
      <c r="AR1170" s="551"/>
      <c r="AS1170" s="551"/>
      <c r="AT1170" s="551"/>
      <c r="AU1170" s="551"/>
      <c r="AV1170" s="551"/>
      <c r="AW1170" s="551"/>
      <c r="AX1170" s="551"/>
      <c r="AY1170" s="551"/>
      <c r="AZ1170" s="551"/>
      <c r="BA1170" s="551"/>
      <c r="BB1170" s="551"/>
      <c r="BC1170" s="551"/>
      <c r="BD1170" s="551"/>
      <c r="BE1170" s="551"/>
      <c r="BF1170" s="551"/>
      <c r="BG1170" s="551"/>
      <c r="BH1170" s="551"/>
      <c r="BI1170" s="551"/>
      <c r="BJ1170" s="551"/>
      <c r="BK1170" s="551"/>
      <c r="BR1170" s="2"/>
      <c r="BS1170" s="2"/>
      <c r="BT1170" s="2"/>
      <c r="BU1170" s="2"/>
      <c r="BV1170" s="2"/>
      <c r="BW1170" s="2"/>
      <c r="BX1170" s="2"/>
      <c r="BY1170" s="2"/>
      <c r="BZ1170" s="2"/>
      <c r="CA1170" s="2"/>
      <c r="CB1170" s="2"/>
      <c r="CC1170" s="2"/>
      <c r="CD1170" s="2"/>
      <c r="CE1170" s="2"/>
      <c r="CF1170" s="2"/>
      <c r="CG1170" s="2"/>
      <c r="CH1170" s="2"/>
      <c r="CI1170" s="2"/>
      <c r="CJ1170" s="2"/>
      <c r="CK1170" s="2"/>
      <c r="CL1170" s="2"/>
      <c r="CM1170" s="2"/>
      <c r="CN1170" s="2"/>
      <c r="CO1170" s="2"/>
      <c r="CP1170" s="2"/>
      <c r="CQ1170" s="2"/>
      <c r="CR1170" s="2"/>
      <c r="CS1170" s="2"/>
      <c r="CT1170" s="2"/>
      <c r="CU1170" s="2"/>
      <c r="CV1170" s="2"/>
      <c r="CW1170" s="2"/>
      <c r="CX1170" s="2"/>
      <c r="CY1170" s="2"/>
      <c r="CZ1170" s="2"/>
      <c r="DA1170" s="2"/>
      <c r="DB1170" s="2"/>
      <c r="DC1170" s="2"/>
      <c r="DD1170" s="2"/>
      <c r="DE1170" s="2"/>
      <c r="DF1170" s="2"/>
      <c r="DG1170" s="2"/>
      <c r="DH1170" s="2"/>
      <c r="DI1170" s="2"/>
      <c r="DJ1170" s="2"/>
      <c r="DK1170" s="2"/>
      <c r="DL1170" s="2"/>
      <c r="DM1170" s="2"/>
      <c r="DN1170" s="2"/>
      <c r="DO1170" s="2"/>
      <c r="DP1170" s="2"/>
      <c r="DQ1170" s="2"/>
      <c r="DR1170" s="2"/>
      <c r="DS1170" s="2"/>
      <c r="DT1170" s="2"/>
      <c r="DU1170" s="2"/>
      <c r="DV1170" s="2"/>
      <c r="DW1170" s="2"/>
      <c r="DX1170" s="2"/>
      <c r="DY1170" s="2"/>
      <c r="DZ1170" s="2"/>
      <c r="EA1170" s="2"/>
      <c r="EB1170" s="2"/>
      <c r="EC1170" s="2"/>
      <c r="ED1170" s="2"/>
      <c r="EE1170" s="2"/>
      <c r="EF1170" s="2"/>
      <c r="EG1170" s="2"/>
      <c r="EH1170" s="2"/>
      <c r="EI1170" s="2"/>
      <c r="EJ1170" s="2"/>
      <c r="EK1170" s="2"/>
      <c r="EL1170" s="2"/>
      <c r="EM1170" s="2"/>
      <c r="EN1170" s="2"/>
      <c r="EO1170" s="2"/>
      <c r="EP1170" s="2"/>
      <c r="EQ1170" s="2"/>
      <c r="ER1170" s="2"/>
      <c r="ES1170" s="2"/>
      <c r="ET1170" s="2"/>
      <c r="EU1170" s="2"/>
      <c r="EV1170" s="2"/>
      <c r="EW1170" s="2"/>
      <c r="EX1170" s="2"/>
      <c r="EY1170" s="2"/>
      <c r="EZ1170" s="2"/>
      <c r="FA1170" s="2"/>
      <c r="FB1170" s="2"/>
      <c r="FC1170" s="2"/>
      <c r="FD1170" s="2"/>
      <c r="FE1170" s="2"/>
      <c r="FF1170" s="2"/>
      <c r="FG1170" s="2"/>
      <c r="FH1170" s="2"/>
      <c r="FI1170" s="2"/>
      <c r="FJ1170" s="2"/>
      <c r="FK1170" s="2"/>
      <c r="FL1170" s="2"/>
      <c r="FM1170" s="2"/>
      <c r="FN1170" s="2"/>
      <c r="FO1170" s="2"/>
      <c r="FP1170" s="2"/>
      <c r="FQ1170" s="2"/>
      <c r="FR1170" s="2"/>
      <c r="FS1170" s="2"/>
      <c r="FT1170" s="2"/>
      <c r="FU1170" s="2"/>
      <c r="FV1170" s="2"/>
      <c r="FW1170" s="2"/>
      <c r="FX1170" s="2"/>
      <c r="FY1170" s="2"/>
      <c r="FZ1170" s="2"/>
      <c r="GA1170" s="2"/>
      <c r="GB1170" s="2"/>
      <c r="GC1170" s="2"/>
      <c r="GD1170" s="2"/>
      <c r="GE1170" s="2"/>
      <c r="GF1170" s="2"/>
      <c r="GG1170" s="2"/>
      <c r="GH1170" s="2"/>
      <c r="GI1170" s="2"/>
      <c r="GJ1170" s="2"/>
      <c r="GK1170" s="2"/>
      <c r="GL1170" s="2"/>
      <c r="GM1170" s="2"/>
      <c r="GN1170" s="2"/>
      <c r="GO1170" s="2"/>
      <c r="GP1170" s="2"/>
    </row>
    <row r="1171" spans="6:198" s="1" customFormat="1" ht="13.5" customHeight="1" thickBot="1">
      <c r="F1171" s="552">
        <f>[1]Input!$C$112</f>
        <v>43211</v>
      </c>
      <c r="G1171" s="552"/>
      <c r="H1171" s="552"/>
      <c r="I1171" s="552"/>
      <c r="J1171" s="552"/>
      <c r="K1171" s="552"/>
      <c r="L1171" s="552"/>
      <c r="M1171" s="552"/>
      <c r="N1171" s="552"/>
      <c r="O1171" s="552"/>
      <c r="P1171" s="552"/>
      <c r="Q1171" s="552"/>
      <c r="R1171" s="552"/>
      <c r="S1171" s="552"/>
      <c r="T1171" s="552"/>
      <c r="U1171" s="552"/>
      <c r="V1171" s="552"/>
      <c r="W1171" s="552"/>
      <c r="X1171" s="552"/>
      <c r="Y1171" s="552"/>
      <c r="Z1171" s="552"/>
      <c r="AA1171" s="552"/>
      <c r="AB1171" s="552"/>
      <c r="AC1171" s="552"/>
      <c r="AD1171" s="552"/>
      <c r="AE1171" s="552"/>
      <c r="AF1171" s="552"/>
      <c r="AG1171" s="552"/>
      <c r="AH1171" s="552"/>
      <c r="AI1171" s="552"/>
      <c r="AJ1171" s="552"/>
      <c r="AK1171" s="552"/>
      <c r="AL1171" s="552"/>
      <c r="AM1171" s="552"/>
      <c r="AN1171" s="552"/>
      <c r="AO1171" s="552"/>
      <c r="AP1171" s="552"/>
      <c r="AQ1171" s="552"/>
      <c r="AR1171" s="552"/>
      <c r="AS1171" s="552"/>
      <c r="AT1171" s="552"/>
      <c r="AU1171" s="552"/>
      <c r="AV1171" s="552"/>
      <c r="AW1171" s="552"/>
      <c r="AX1171" s="552"/>
      <c r="AY1171" s="552"/>
      <c r="AZ1171" s="552"/>
      <c r="BA1171" s="552"/>
      <c r="BB1171" s="552"/>
      <c r="BC1171" s="552"/>
      <c r="BD1171" s="552"/>
      <c r="BE1171" s="552"/>
      <c r="BF1171" s="552"/>
      <c r="BG1171" s="552"/>
      <c r="BH1171" s="552"/>
      <c r="BI1171" s="552"/>
      <c r="BJ1171" s="552"/>
      <c r="BK1171" s="552"/>
      <c r="BR1171" s="2"/>
      <c r="BS1171" s="2"/>
      <c r="BT1171" s="2"/>
      <c r="BU1171" s="2"/>
      <c r="BV1171" s="2"/>
      <c r="BW1171" s="2"/>
      <c r="BX1171" s="2"/>
      <c r="BY1171" s="2"/>
      <c r="BZ1171" s="2"/>
      <c r="CA1171" s="2"/>
      <c r="CB1171" s="2"/>
      <c r="CC1171" s="2"/>
      <c r="CD1171" s="2"/>
      <c r="CE1171" s="2"/>
      <c r="CF1171" s="2"/>
      <c r="CG1171" s="2"/>
      <c r="CH1171" s="2"/>
      <c r="CI1171" s="2"/>
      <c r="CJ1171" s="2"/>
      <c r="CK1171" s="2"/>
      <c r="CL1171" s="2"/>
      <c r="CM1171" s="2"/>
      <c r="CN1171" s="2"/>
      <c r="CO1171" s="2"/>
      <c r="CP1171" s="2"/>
      <c r="CQ1171" s="2"/>
      <c r="CR1171" s="2"/>
      <c r="CS1171" s="2"/>
      <c r="CT1171" s="2"/>
      <c r="CU1171" s="2"/>
      <c r="CV1171" s="2"/>
      <c r="CW1171" s="2"/>
      <c r="CX1171" s="2"/>
      <c r="CY1171" s="2"/>
      <c r="CZ1171" s="2"/>
      <c r="DA1171" s="2"/>
      <c r="DB1171" s="2"/>
      <c r="DC1171" s="2"/>
      <c r="DD1171" s="2"/>
      <c r="DE1171" s="2"/>
      <c r="DF1171" s="2"/>
      <c r="DG1171" s="2"/>
      <c r="DH1171" s="2"/>
      <c r="DI1171" s="2"/>
      <c r="DJ1171" s="2"/>
      <c r="DK1171" s="2"/>
      <c r="DL1171" s="2"/>
      <c r="DM1171" s="2"/>
      <c r="DN1171" s="2"/>
      <c r="DO1171" s="2"/>
      <c r="DP1171" s="2"/>
      <c r="DQ1171" s="2"/>
      <c r="DR1171" s="2"/>
      <c r="DS1171" s="2"/>
      <c r="DT1171" s="2"/>
      <c r="DU1171" s="2"/>
      <c r="DV1171" s="2"/>
      <c r="DW1171" s="2"/>
      <c r="DX1171" s="2"/>
      <c r="DY1171" s="2"/>
      <c r="DZ1171" s="2"/>
      <c r="EA1171" s="2"/>
      <c r="EB1171" s="2"/>
      <c r="EC1171" s="2"/>
      <c r="ED1171" s="2"/>
      <c r="EE1171" s="2"/>
      <c r="EF1171" s="2"/>
      <c r="EG1171" s="2"/>
      <c r="EH1171" s="2"/>
      <c r="EI1171" s="2"/>
      <c r="EJ1171" s="2"/>
      <c r="EK1171" s="2"/>
      <c r="EL1171" s="2"/>
      <c r="EM1171" s="2"/>
      <c r="EN1171" s="2"/>
      <c r="EO1171" s="2"/>
      <c r="EP1171" s="2"/>
      <c r="EQ1171" s="2"/>
      <c r="ER1171" s="2"/>
      <c r="ES1171" s="2"/>
      <c r="ET1171" s="2"/>
      <c r="EU1171" s="2"/>
      <c r="EV1171" s="2"/>
      <c r="EW1171" s="2"/>
      <c r="EX1171" s="2"/>
      <c r="EY1171" s="2"/>
      <c r="EZ1171" s="2"/>
      <c r="FA1171" s="2"/>
      <c r="FB1171" s="2"/>
      <c r="FC1171" s="2"/>
      <c r="FD1171" s="2"/>
      <c r="FE1171" s="2"/>
      <c r="FF1171" s="2"/>
      <c r="FG1171" s="2"/>
      <c r="FH1171" s="2"/>
      <c r="FI1171" s="2"/>
      <c r="FJ1171" s="2"/>
      <c r="FK1171" s="2"/>
      <c r="FL1171" s="2"/>
      <c r="FM1171" s="2"/>
      <c r="FN1171" s="2"/>
      <c r="FO1171" s="2"/>
      <c r="FP1171" s="2"/>
      <c r="FQ1171" s="2"/>
      <c r="FR1171" s="2"/>
      <c r="FS1171" s="2"/>
      <c r="FT1171" s="2"/>
      <c r="FU1171" s="2"/>
      <c r="FV1171" s="2"/>
      <c r="FW1171" s="2"/>
      <c r="FX1171" s="2"/>
      <c r="FY1171" s="2"/>
      <c r="FZ1171" s="2"/>
      <c r="GA1171" s="2"/>
      <c r="GB1171" s="2"/>
      <c r="GC1171" s="2"/>
      <c r="GD1171" s="2"/>
      <c r="GE1171" s="2"/>
      <c r="GF1171" s="2"/>
      <c r="GG1171" s="2"/>
      <c r="GH1171" s="2"/>
      <c r="GI1171" s="2"/>
      <c r="GJ1171" s="2"/>
      <c r="GK1171" s="2"/>
      <c r="GL1171" s="2"/>
      <c r="GM1171" s="2"/>
      <c r="GN1171" s="2"/>
      <c r="GO1171" s="2"/>
      <c r="GP1171" s="2"/>
    </row>
    <row r="1172" spans="6:198" s="1" customFormat="1" ht="12.75" customHeight="1">
      <c r="F1172" s="4"/>
      <c r="G1172" s="4"/>
      <c r="H1172" s="4"/>
      <c r="I1172" s="4"/>
      <c r="J1172" s="4"/>
      <c r="K1172" s="4"/>
      <c r="L1172" s="4"/>
      <c r="M1172" s="4"/>
      <c r="N1172" s="4"/>
      <c r="O1172" s="4"/>
      <c r="P1172" s="4"/>
      <c r="Q1172" s="4"/>
      <c r="R1172" s="4"/>
      <c r="S1172" s="4"/>
      <c r="T1172" s="4"/>
      <c r="U1172" s="4"/>
      <c r="V1172" s="4"/>
      <c r="W1172" s="4"/>
      <c r="X1172" s="4"/>
      <c r="Y1172" s="4"/>
      <c r="Z1172" s="4"/>
      <c r="AA1172" s="4"/>
      <c r="AB1172" s="4"/>
      <c r="AC1172" s="4"/>
      <c r="AD1172" s="4"/>
      <c r="AE1172" s="4"/>
      <c r="AF1172" s="4"/>
      <c r="AG1172" s="4"/>
      <c r="AH1172" s="4"/>
      <c r="AI1172" s="4"/>
      <c r="AJ1172" s="4"/>
      <c r="AK1172" s="4"/>
      <c r="AL1172" s="4"/>
      <c r="AM1172" s="4"/>
      <c r="AN1172" s="4"/>
      <c r="AO1172" s="4"/>
      <c r="AP1172" s="4"/>
      <c r="AQ1172" s="4"/>
      <c r="AR1172" s="4"/>
      <c r="AS1172" s="4"/>
      <c r="AT1172" s="4"/>
      <c r="AU1172" s="4"/>
      <c r="AV1172" s="4"/>
      <c r="AW1172" s="4"/>
      <c r="AX1172" s="4"/>
      <c r="AY1172" s="4"/>
      <c r="AZ1172" s="4"/>
      <c r="BA1172" s="4"/>
      <c r="BB1172" s="4"/>
      <c r="BC1172" s="4"/>
      <c r="BD1172" s="4"/>
      <c r="BE1172" s="4"/>
      <c r="BF1172" s="4"/>
      <c r="BG1172" s="4"/>
      <c r="BH1172" s="4"/>
      <c r="BI1172" s="4"/>
      <c r="BJ1172" s="4"/>
      <c r="BK1172" s="4"/>
      <c r="BR1172" s="2"/>
      <c r="BS1172" s="2"/>
      <c r="BT1172" s="2"/>
      <c r="BU1172" s="2"/>
      <c r="BV1172" s="2"/>
      <c r="BW1172" s="2"/>
      <c r="BX1172" s="2"/>
      <c r="BY1172" s="2"/>
      <c r="BZ1172" s="2"/>
      <c r="CA1172" s="2"/>
      <c r="CB1172" s="2"/>
      <c r="CC1172" s="2"/>
      <c r="CD1172" s="2"/>
      <c r="CE1172" s="2"/>
      <c r="CF1172" s="2"/>
      <c r="CG1172" s="2"/>
      <c r="CH1172" s="2"/>
      <c r="CI1172" s="2"/>
      <c r="CJ1172" s="2"/>
      <c r="CK1172" s="2"/>
      <c r="CL1172" s="2"/>
      <c r="CM1172" s="2"/>
      <c r="CN1172" s="2"/>
      <c r="CO1172" s="2"/>
      <c r="CP1172" s="2"/>
      <c r="CQ1172" s="2"/>
      <c r="CR1172" s="2"/>
      <c r="CS1172" s="2"/>
      <c r="CT1172" s="2"/>
      <c r="CU1172" s="2"/>
      <c r="CV1172" s="2"/>
      <c r="CW1172" s="2"/>
      <c r="CX1172" s="2"/>
      <c r="CY1172" s="2"/>
      <c r="CZ1172" s="2"/>
      <c r="DA1172" s="2"/>
      <c r="DB1172" s="2"/>
      <c r="DC1172" s="2"/>
      <c r="DD1172" s="2"/>
      <c r="DE1172" s="2"/>
      <c r="DF1172" s="2"/>
      <c r="DG1172" s="2"/>
      <c r="DH1172" s="2"/>
      <c r="DI1172" s="2"/>
      <c r="DJ1172" s="2"/>
      <c r="DK1172" s="2"/>
      <c r="DL1172" s="2"/>
      <c r="DM1172" s="2"/>
      <c r="DN1172" s="2"/>
      <c r="DO1172" s="2"/>
      <c r="DP1172" s="2"/>
      <c r="DQ1172" s="2"/>
      <c r="DR1172" s="2"/>
      <c r="DS1172" s="2"/>
      <c r="DT1172" s="2"/>
      <c r="DU1172" s="2"/>
      <c r="DV1172" s="2"/>
      <c r="DW1172" s="2"/>
      <c r="DX1172" s="2"/>
      <c r="DY1172" s="2"/>
      <c r="DZ1172" s="2"/>
      <c r="EA1172" s="2"/>
      <c r="EB1172" s="2"/>
      <c r="EC1172" s="2"/>
      <c r="ED1172" s="2"/>
      <c r="EE1172" s="2"/>
      <c r="EF1172" s="2"/>
      <c r="EG1172" s="2"/>
      <c r="EH1172" s="2"/>
      <c r="EI1172" s="2"/>
      <c r="EJ1172" s="2"/>
      <c r="EK1172" s="2"/>
      <c r="EL1172" s="2"/>
      <c r="EM1172" s="2"/>
      <c r="EN1172" s="2"/>
      <c r="EO1172" s="2"/>
      <c r="EP1172" s="2"/>
      <c r="EQ1172" s="2"/>
      <c r="ER1172" s="2"/>
      <c r="ES1172" s="2"/>
      <c r="ET1172" s="2"/>
      <c r="EU1172" s="2"/>
      <c r="EV1172" s="2"/>
      <c r="EW1172" s="2"/>
      <c r="EX1172" s="2"/>
      <c r="EY1172" s="2"/>
      <c r="EZ1172" s="2"/>
      <c r="FA1172" s="2"/>
      <c r="FB1172" s="2"/>
      <c r="FC1172" s="2"/>
      <c r="FD1172" s="2"/>
      <c r="FE1172" s="2"/>
      <c r="FF1172" s="2"/>
      <c r="FG1172" s="2"/>
      <c r="FH1172" s="2"/>
      <c r="FI1172" s="2"/>
      <c r="FJ1172" s="2"/>
      <c r="FK1172" s="2"/>
      <c r="FL1172" s="2"/>
      <c r="FM1172" s="2"/>
      <c r="FN1172" s="2"/>
      <c r="FO1172" s="2"/>
      <c r="FP1172" s="2"/>
      <c r="FQ1172" s="2"/>
      <c r="FR1172" s="2"/>
      <c r="FS1172" s="2"/>
      <c r="FT1172" s="2"/>
      <c r="FU1172" s="2"/>
      <c r="FV1172" s="2"/>
      <c r="FW1172" s="2"/>
      <c r="FX1172" s="2"/>
      <c r="FY1172" s="2"/>
      <c r="FZ1172" s="2"/>
      <c r="GA1172" s="2"/>
      <c r="GB1172" s="2"/>
      <c r="GC1172" s="2"/>
      <c r="GD1172" s="2"/>
      <c r="GE1172" s="2"/>
      <c r="GF1172" s="2"/>
      <c r="GG1172" s="2"/>
      <c r="GH1172" s="2"/>
      <c r="GI1172" s="2"/>
      <c r="GJ1172" s="2"/>
      <c r="GK1172" s="2"/>
      <c r="GL1172" s="2"/>
      <c r="GM1172" s="2"/>
      <c r="GN1172" s="2"/>
      <c r="GO1172" s="2"/>
      <c r="GP1172" s="2"/>
    </row>
    <row r="1173" spans="6:198" s="1" customFormat="1" ht="12.75" customHeight="1">
      <c r="F1173" s="579" t="s">
        <v>490</v>
      </c>
      <c r="G1173" s="579"/>
      <c r="H1173" s="579"/>
      <c r="I1173" s="579"/>
      <c r="J1173" s="579"/>
      <c r="K1173" s="579"/>
      <c r="L1173" s="579"/>
      <c r="M1173" s="579"/>
      <c r="N1173" s="579"/>
      <c r="O1173" s="579"/>
      <c r="P1173" s="579"/>
      <c r="Q1173" s="579"/>
      <c r="R1173" s="579"/>
      <c r="S1173" s="579"/>
      <c r="T1173" s="579"/>
      <c r="U1173" s="579"/>
      <c r="V1173" s="579"/>
      <c r="W1173" s="579"/>
      <c r="X1173" s="579"/>
      <c r="Y1173" s="579"/>
      <c r="Z1173" s="579"/>
      <c r="AA1173" s="579"/>
      <c r="AB1173" s="579"/>
      <c r="AC1173" s="579"/>
      <c r="AD1173" s="579"/>
      <c r="AE1173" s="579"/>
      <c r="AF1173" s="579"/>
      <c r="AG1173" s="579"/>
      <c r="AH1173" s="579"/>
      <c r="AI1173" s="579"/>
      <c r="AJ1173" s="579"/>
      <c r="AK1173" s="579"/>
      <c r="AL1173" s="579"/>
      <c r="AM1173" s="579"/>
      <c r="AN1173" s="579"/>
      <c r="AO1173" s="579"/>
      <c r="AP1173" s="579"/>
      <c r="AQ1173" s="579"/>
      <c r="AR1173" s="579"/>
      <c r="AS1173" s="579"/>
      <c r="AT1173" s="579"/>
      <c r="AU1173" s="579"/>
      <c r="AV1173" s="579"/>
      <c r="AW1173" s="579"/>
      <c r="AX1173" s="579"/>
      <c r="AY1173" s="579"/>
      <c r="AZ1173" s="579"/>
      <c r="BA1173" s="579"/>
      <c r="BB1173" s="579"/>
      <c r="BC1173" s="579"/>
      <c r="BD1173" s="579"/>
      <c r="BE1173" s="579"/>
      <c r="BF1173" s="579"/>
      <c r="BG1173" s="579"/>
      <c r="BH1173" s="579"/>
      <c r="BI1173" s="579"/>
      <c r="BJ1173" s="579"/>
      <c r="BK1173" s="579"/>
      <c r="BR1173" s="2"/>
      <c r="BS1173" s="2"/>
      <c r="BT1173" s="2"/>
      <c r="BU1173" s="2"/>
      <c r="BV1173" s="2"/>
      <c r="BW1173" s="2"/>
      <c r="BX1173" s="2"/>
      <c r="BY1173" s="2"/>
      <c r="BZ1173" s="2"/>
      <c r="CA1173" s="2"/>
      <c r="CB1173" s="2"/>
      <c r="CC1173" s="2"/>
      <c r="CD1173" s="2"/>
      <c r="CE1173" s="2"/>
      <c r="CF1173" s="2"/>
      <c r="CG1173" s="2"/>
      <c r="CH1173" s="2"/>
      <c r="CI1173" s="2"/>
      <c r="CJ1173" s="2"/>
      <c r="CK1173" s="2"/>
      <c r="CL1173" s="2"/>
      <c r="CM1173" s="2"/>
      <c r="CN1173" s="2"/>
      <c r="CO1173" s="2"/>
      <c r="CP1173" s="2"/>
      <c r="CQ1173" s="2"/>
      <c r="CR1173" s="2"/>
      <c r="CS1173" s="2"/>
      <c r="CT1173" s="2"/>
      <c r="CU1173" s="2"/>
      <c r="CV1173" s="2"/>
      <c r="CW1173" s="2"/>
      <c r="CX1173" s="2"/>
      <c r="CY1173" s="2"/>
      <c r="CZ1173" s="2"/>
      <c r="DA1173" s="2"/>
      <c r="DB1173" s="2"/>
      <c r="DC1173" s="2"/>
      <c r="DD1173" s="2"/>
      <c r="DE1173" s="2"/>
      <c r="DF1173" s="2"/>
      <c r="DG1173" s="2"/>
      <c r="DH1173" s="2"/>
      <c r="DI1173" s="2"/>
      <c r="DJ1173" s="2"/>
      <c r="DK1173" s="2"/>
      <c r="DL1173" s="2"/>
      <c r="DM1173" s="2"/>
      <c r="DN1173" s="2"/>
      <c r="DO1173" s="2"/>
      <c r="DP1173" s="2"/>
      <c r="DQ1173" s="2"/>
      <c r="DR1173" s="2"/>
      <c r="DS1173" s="2"/>
      <c r="DT1173" s="2"/>
      <c r="DU1173" s="2"/>
      <c r="DV1173" s="2"/>
      <c r="DW1173" s="2"/>
      <c r="DX1173" s="2"/>
      <c r="DY1173" s="2"/>
      <c r="DZ1173" s="2"/>
      <c r="EA1173" s="2"/>
      <c r="EB1173" s="2"/>
      <c r="EC1173" s="2"/>
      <c r="ED1173" s="2"/>
      <c r="EE1173" s="2"/>
      <c r="EF1173" s="2"/>
      <c r="EG1173" s="2"/>
      <c r="EH1173" s="2"/>
      <c r="EI1173" s="2"/>
      <c r="EJ1173" s="2"/>
      <c r="EK1173" s="2"/>
      <c r="EL1173" s="2"/>
      <c r="EM1173" s="2"/>
      <c r="EN1173" s="2"/>
      <c r="EO1173" s="2"/>
      <c r="EP1173" s="2"/>
      <c r="EQ1173" s="2"/>
      <c r="ER1173" s="2"/>
      <c r="ES1173" s="2"/>
      <c r="ET1173" s="2"/>
      <c r="EU1173" s="2"/>
      <c r="EV1173" s="2"/>
      <c r="EW1173" s="2"/>
      <c r="EX1173" s="2"/>
      <c r="EY1173" s="2"/>
      <c r="EZ1173" s="2"/>
      <c r="FA1173" s="2"/>
      <c r="FB1173" s="2"/>
      <c r="FC1173" s="2"/>
      <c r="FD1173" s="2"/>
      <c r="FE1173" s="2"/>
      <c r="FF1173" s="2"/>
      <c r="FG1173" s="2"/>
      <c r="FH1173" s="2"/>
      <c r="FI1173" s="2"/>
      <c r="FJ1173" s="2"/>
      <c r="FK1173" s="2"/>
      <c r="FL1173" s="2"/>
      <c r="FM1173" s="2"/>
      <c r="FN1173" s="2"/>
      <c r="FO1173" s="2"/>
      <c r="FP1173" s="2"/>
      <c r="FQ1173" s="2"/>
      <c r="FR1173" s="2"/>
      <c r="FS1173" s="2"/>
      <c r="FT1173" s="2"/>
      <c r="FU1173" s="2"/>
      <c r="FV1173" s="2"/>
      <c r="FW1173" s="2"/>
      <c r="FX1173" s="2"/>
      <c r="FY1173" s="2"/>
      <c r="FZ1173" s="2"/>
      <c r="GA1173" s="2"/>
      <c r="GB1173" s="2"/>
      <c r="GC1173" s="2"/>
      <c r="GD1173" s="2"/>
      <c r="GE1173" s="2"/>
      <c r="GF1173" s="2"/>
      <c r="GG1173" s="2"/>
      <c r="GH1173" s="2"/>
      <c r="GI1173" s="2"/>
      <c r="GJ1173" s="2"/>
      <c r="GK1173" s="2"/>
      <c r="GL1173" s="2"/>
      <c r="GM1173" s="2"/>
      <c r="GN1173" s="2"/>
      <c r="GO1173" s="2"/>
      <c r="GP1173" s="2"/>
    </row>
    <row r="1174" spans="6:198" s="1" customFormat="1" ht="12.75" customHeight="1" thickBot="1">
      <c r="F1174" s="97" t="str">
        <f>F1133</f>
        <v xml:space="preserve">As at: </v>
      </c>
      <c r="G1174" s="347"/>
      <c r="H1174" s="789">
        <f>H1133</f>
        <v>43190</v>
      </c>
      <c r="I1174" s="789"/>
      <c r="J1174" s="789"/>
      <c r="K1174" s="775"/>
      <c r="L1174" s="775"/>
      <c r="M1174" s="347"/>
      <c r="N1174" s="347"/>
      <c r="O1174" s="347"/>
      <c r="P1174" s="347"/>
      <c r="Q1174" s="347"/>
      <c r="R1174" s="347"/>
      <c r="S1174" s="347"/>
      <c r="T1174" s="347"/>
      <c r="U1174" s="347"/>
      <c r="V1174" s="347"/>
      <c r="W1174" s="347"/>
      <c r="X1174" s="347"/>
      <c r="Y1174" s="347"/>
      <c r="Z1174" s="347"/>
      <c r="AA1174" s="347"/>
      <c r="AB1174" s="347"/>
      <c r="AC1174" s="347"/>
      <c r="AD1174" s="347"/>
      <c r="AE1174" s="347"/>
      <c r="AF1174" s="347"/>
      <c r="AG1174" s="347"/>
      <c r="AH1174" s="347"/>
      <c r="AI1174" s="347"/>
      <c r="AJ1174" s="347"/>
      <c r="AK1174" s="347"/>
      <c r="AL1174" s="347"/>
      <c r="AM1174" s="347"/>
      <c r="AN1174" s="347"/>
      <c r="AO1174" s="347"/>
      <c r="AP1174" s="347"/>
      <c r="AQ1174" s="347"/>
      <c r="AR1174" s="347"/>
      <c r="AS1174" s="347"/>
      <c r="AT1174" s="347"/>
      <c r="AU1174" s="347"/>
      <c r="AV1174" s="347"/>
      <c r="AW1174" s="347"/>
      <c r="AX1174" s="347"/>
      <c r="AY1174" s="347"/>
      <c r="AZ1174" s="347"/>
      <c r="BA1174" s="347"/>
      <c r="BB1174" s="347"/>
      <c r="BC1174" s="347"/>
      <c r="BD1174" s="347"/>
      <c r="BE1174" s="347"/>
      <c r="BF1174" s="347"/>
      <c r="BG1174" s="347"/>
      <c r="BH1174" s="347"/>
      <c r="BI1174" s="347"/>
      <c r="BJ1174" s="347"/>
      <c r="BK1174" s="347"/>
      <c r="BR1174" s="2"/>
      <c r="BS1174" s="2"/>
      <c r="BT1174" s="2"/>
      <c r="BU1174" s="2"/>
      <c r="BV1174" s="2"/>
      <c r="BW1174" s="2"/>
      <c r="BX1174" s="2"/>
      <c r="BY1174" s="2"/>
      <c r="BZ1174" s="2"/>
      <c r="CA1174" s="2"/>
      <c r="CB1174" s="2"/>
      <c r="CC1174" s="2"/>
      <c r="CD1174" s="2"/>
      <c r="CE1174" s="2"/>
      <c r="CF1174" s="2"/>
      <c r="CG1174" s="2"/>
      <c r="CH1174" s="2"/>
      <c r="CI1174" s="2"/>
      <c r="CJ1174" s="2"/>
      <c r="CK1174" s="2"/>
      <c r="CL1174" s="2"/>
      <c r="CM1174" s="2"/>
      <c r="CN1174" s="2"/>
      <c r="CO1174" s="2"/>
      <c r="CP1174" s="2"/>
      <c r="CQ1174" s="2"/>
      <c r="CR1174" s="2"/>
      <c r="CS1174" s="2"/>
      <c r="CT1174" s="2"/>
      <c r="CU1174" s="2"/>
      <c r="CV1174" s="2"/>
      <c r="CW1174" s="2"/>
      <c r="CX1174" s="2"/>
      <c r="CY1174" s="2"/>
      <c r="CZ1174" s="2"/>
      <c r="DA1174" s="2"/>
      <c r="DB1174" s="2"/>
      <c r="DC1174" s="2"/>
      <c r="DD1174" s="2"/>
      <c r="DE1174" s="2"/>
      <c r="DF1174" s="2"/>
      <c r="DG1174" s="2"/>
      <c r="DH1174" s="2"/>
      <c r="DI1174" s="2"/>
      <c r="DJ1174" s="2"/>
      <c r="DK1174" s="2"/>
      <c r="DL1174" s="2"/>
      <c r="DM1174" s="2"/>
      <c r="DN1174" s="2"/>
      <c r="DO1174" s="2"/>
      <c r="DP1174" s="2"/>
      <c r="DQ1174" s="2"/>
      <c r="DR1174" s="2"/>
      <c r="DS1174" s="2"/>
      <c r="DT1174" s="2"/>
      <c r="DU1174" s="2"/>
      <c r="DV1174" s="2"/>
      <c r="DW1174" s="2"/>
      <c r="DX1174" s="2"/>
      <c r="DY1174" s="2"/>
      <c r="DZ1174" s="2"/>
      <c r="EA1174" s="2"/>
      <c r="EB1174" s="2"/>
      <c r="EC1174" s="2"/>
      <c r="ED1174" s="2"/>
      <c r="EE1174" s="2"/>
      <c r="EF1174" s="2"/>
      <c r="EG1174" s="2"/>
      <c r="EH1174" s="2"/>
      <c r="EI1174" s="2"/>
      <c r="EJ1174" s="2"/>
      <c r="EK1174" s="2"/>
      <c r="EL1174" s="2"/>
      <c r="EM1174" s="2"/>
      <c r="EN1174" s="2"/>
      <c r="EO1174" s="2"/>
      <c r="EP1174" s="2"/>
      <c r="EQ1174" s="2"/>
      <c r="ER1174" s="2"/>
      <c r="ES1174" s="2"/>
      <c r="ET1174" s="2"/>
      <c r="EU1174" s="2"/>
      <c r="EV1174" s="2"/>
      <c r="EW1174" s="2"/>
      <c r="EX1174" s="2"/>
      <c r="EY1174" s="2"/>
      <c r="EZ1174" s="2"/>
      <c r="FA1174" s="2"/>
      <c r="FB1174" s="2"/>
      <c r="FC1174" s="2"/>
      <c r="FD1174" s="2"/>
      <c r="FE1174" s="2"/>
      <c r="FF1174" s="2"/>
      <c r="FG1174" s="2"/>
      <c r="FH1174" s="2"/>
      <c r="FI1174" s="2"/>
      <c r="FJ1174" s="2"/>
      <c r="FK1174" s="2"/>
      <c r="FL1174" s="2"/>
      <c r="FM1174" s="2"/>
      <c r="FN1174" s="2"/>
      <c r="FO1174" s="2"/>
      <c r="FP1174" s="2"/>
      <c r="FQ1174" s="2"/>
      <c r="FR1174" s="2"/>
      <c r="FS1174" s="2"/>
      <c r="FT1174" s="2"/>
      <c r="FU1174" s="2"/>
      <c r="FV1174" s="2"/>
      <c r="FW1174" s="2"/>
      <c r="FX1174" s="2"/>
      <c r="FY1174" s="2"/>
      <c r="FZ1174" s="2"/>
      <c r="GA1174" s="2"/>
      <c r="GB1174" s="2"/>
      <c r="GC1174" s="2"/>
      <c r="GD1174" s="2"/>
      <c r="GE1174" s="2"/>
      <c r="GF1174" s="2"/>
      <c r="GG1174" s="2"/>
      <c r="GH1174" s="2"/>
      <c r="GI1174" s="2"/>
      <c r="GJ1174" s="2"/>
      <c r="GK1174" s="2"/>
      <c r="GL1174" s="2"/>
      <c r="GM1174" s="2"/>
      <c r="GN1174" s="2"/>
      <c r="GO1174" s="2"/>
      <c r="GP1174" s="2"/>
    </row>
    <row r="1175" spans="6:198" s="1" customFormat="1" ht="12.75" customHeight="1" thickBot="1">
      <c r="F1175" s="81"/>
      <c r="G1175" s="347"/>
      <c r="H1175" s="347"/>
      <c r="I1175" s="347"/>
      <c r="J1175" s="347"/>
      <c r="K1175" s="482" t="s">
        <v>506</v>
      </c>
      <c r="L1175" s="482"/>
      <c r="M1175" s="482"/>
      <c r="N1175" s="482"/>
      <c r="O1175" s="482"/>
      <c r="P1175" s="482"/>
      <c r="Q1175" s="483"/>
      <c r="R1175" s="483"/>
      <c r="S1175" s="483"/>
      <c r="T1175" s="484"/>
      <c r="U1175" s="483" t="s">
        <v>56</v>
      </c>
      <c r="V1175" s="483"/>
      <c r="W1175" s="483"/>
      <c r="X1175" s="483"/>
      <c r="Y1175" s="483"/>
      <c r="Z1175" s="485"/>
      <c r="AA1175" s="486"/>
      <c r="AB1175" s="486"/>
      <c r="AC1175" s="486"/>
      <c r="AD1175" s="486" t="s">
        <v>472</v>
      </c>
      <c r="AE1175" s="486"/>
      <c r="AF1175" s="486"/>
      <c r="AG1175" s="486"/>
      <c r="AH1175" s="487"/>
      <c r="AI1175" s="845" t="s">
        <v>473</v>
      </c>
      <c r="AJ1175" s="845"/>
      <c r="AK1175" s="845"/>
      <c r="AL1175" s="845"/>
      <c r="AM1175" s="845"/>
      <c r="AN1175" s="845"/>
      <c r="AO1175" s="845"/>
      <c r="AP1175" s="487"/>
      <c r="AQ1175" s="487"/>
      <c r="AR1175" s="486"/>
      <c r="AS1175" s="486"/>
      <c r="AT1175" s="486"/>
      <c r="AU1175" s="486" t="s">
        <v>474</v>
      </c>
      <c r="AV1175" s="486"/>
      <c r="AW1175" s="486"/>
      <c r="AX1175" s="507"/>
      <c r="AY1175" s="507"/>
      <c r="AZ1175" s="500"/>
      <c r="BA1175" s="500"/>
      <c r="BB1175" s="500"/>
      <c r="BC1175" s="500"/>
      <c r="BD1175" s="347"/>
      <c r="BE1175" s="347"/>
      <c r="BF1175" s="347"/>
      <c r="BG1175" s="347"/>
      <c r="BH1175" s="347"/>
      <c r="BI1175" s="347"/>
      <c r="BJ1175" s="347"/>
      <c r="BK1175" s="347"/>
      <c r="BR1175" s="2"/>
      <c r="BS1175" s="2"/>
      <c r="BT1175" s="2"/>
      <c r="BU1175" s="2"/>
      <c r="BV1175" s="2"/>
      <c r="BW1175" s="2"/>
      <c r="BX1175" s="2"/>
      <c r="BY1175" s="2"/>
      <c r="BZ1175" s="2"/>
      <c r="CA1175" s="2"/>
      <c r="CB1175" s="2"/>
      <c r="CC1175" s="2"/>
      <c r="CD1175" s="2"/>
      <c r="CE1175" s="2"/>
      <c r="CF1175" s="2"/>
      <c r="CG1175" s="2"/>
      <c r="CH1175" s="2"/>
      <c r="CI1175" s="2"/>
      <c r="CJ1175" s="2"/>
      <c r="CK1175" s="2"/>
      <c r="CL1175" s="2"/>
      <c r="CM1175" s="2"/>
      <c r="CN1175" s="2"/>
      <c r="CO1175" s="2"/>
      <c r="CP1175" s="2"/>
      <c r="CQ1175" s="2"/>
      <c r="CR1175" s="2"/>
      <c r="CS1175" s="2"/>
      <c r="CT1175" s="2"/>
      <c r="CU1175" s="2"/>
      <c r="CV1175" s="2"/>
      <c r="CW1175" s="2"/>
      <c r="CX1175" s="2"/>
      <c r="CY1175" s="2"/>
      <c r="CZ1175" s="2"/>
      <c r="DA1175" s="2"/>
      <c r="DB1175" s="2"/>
      <c r="DC1175" s="2"/>
      <c r="DD1175" s="2"/>
      <c r="DE1175" s="2"/>
      <c r="DF1175" s="2"/>
      <c r="DG1175" s="2"/>
      <c r="DH1175" s="2"/>
      <c r="DI1175" s="2"/>
      <c r="DJ1175" s="2"/>
      <c r="DK1175" s="2"/>
      <c r="DL1175" s="2"/>
      <c r="DM1175" s="2"/>
      <c r="DN1175" s="2"/>
      <c r="DO1175" s="2"/>
      <c r="DP1175" s="2"/>
      <c r="DQ1175" s="2"/>
      <c r="DR1175" s="2"/>
      <c r="DS1175" s="2"/>
      <c r="DT1175" s="2"/>
      <c r="DU1175" s="2"/>
      <c r="DV1175" s="2"/>
      <c r="DW1175" s="2"/>
      <c r="DX1175" s="2"/>
      <c r="DY1175" s="2"/>
      <c r="DZ1175" s="2"/>
      <c r="EA1175" s="2"/>
      <c r="EB1175" s="2"/>
      <c r="EC1175" s="2"/>
      <c r="ED1175" s="2"/>
      <c r="EE1175" s="2"/>
      <c r="EF1175" s="2"/>
      <c r="EG1175" s="2"/>
      <c r="EH1175" s="2"/>
      <c r="EI1175" s="2"/>
      <c r="EJ1175" s="2"/>
      <c r="EK1175" s="2"/>
      <c r="EL1175" s="2"/>
      <c r="EM1175" s="2"/>
      <c r="EN1175" s="2"/>
      <c r="EO1175" s="2"/>
      <c r="EP1175" s="2"/>
      <c r="EQ1175" s="2"/>
      <c r="ER1175" s="2"/>
      <c r="ES1175" s="2"/>
      <c r="ET1175" s="2"/>
      <c r="EU1175" s="2"/>
      <c r="EV1175" s="2"/>
      <c r="EW1175" s="2"/>
      <c r="EX1175" s="2"/>
      <c r="EY1175" s="2"/>
      <c r="EZ1175" s="2"/>
      <c r="FA1175" s="2"/>
      <c r="FB1175" s="2"/>
      <c r="FC1175" s="2"/>
      <c r="FD1175" s="2"/>
      <c r="FE1175" s="2"/>
      <c r="FF1175" s="2"/>
      <c r="FG1175" s="2"/>
      <c r="FH1175" s="2"/>
      <c r="FI1175" s="2"/>
      <c r="FJ1175" s="2"/>
      <c r="FK1175" s="2"/>
      <c r="FL1175" s="2"/>
      <c r="FM1175" s="2"/>
      <c r="FN1175" s="2"/>
      <c r="FO1175" s="2"/>
      <c r="FP1175" s="2"/>
      <c r="FQ1175" s="2"/>
      <c r="FR1175" s="2"/>
      <c r="FS1175" s="2"/>
      <c r="FT1175" s="2"/>
      <c r="FU1175" s="2"/>
      <c r="FV1175" s="2"/>
      <c r="FW1175" s="2"/>
      <c r="FX1175" s="2"/>
      <c r="FY1175" s="2"/>
      <c r="FZ1175" s="2"/>
      <c r="GA1175" s="2"/>
      <c r="GB1175" s="2"/>
      <c r="GC1175" s="2"/>
      <c r="GD1175" s="2"/>
      <c r="GE1175" s="2"/>
      <c r="GF1175" s="2"/>
      <c r="GG1175" s="2"/>
      <c r="GH1175" s="2"/>
      <c r="GI1175" s="2"/>
      <c r="GJ1175" s="2"/>
      <c r="GK1175" s="2"/>
      <c r="GL1175" s="2"/>
      <c r="GM1175" s="2"/>
      <c r="GN1175" s="2"/>
      <c r="GO1175" s="2"/>
      <c r="GP1175" s="2"/>
    </row>
    <row r="1176" spans="6:198" s="1" customFormat="1" ht="12.75" customHeight="1">
      <c r="F1176" s="81"/>
      <c r="G1176" s="347"/>
      <c r="H1176" s="347"/>
      <c r="I1176" s="347"/>
      <c r="J1176" s="347"/>
      <c r="K1176" s="528" t="s">
        <v>507</v>
      </c>
      <c r="L1176" s="529"/>
      <c r="M1176" s="490"/>
      <c r="N1176" s="490"/>
      <c r="O1176" s="490"/>
      <c r="P1176" s="491"/>
      <c r="Q1176" s="491"/>
      <c r="R1176" s="491"/>
      <c r="S1176" s="846">
        <f>[1]Stratifications!$G77</f>
        <v>30932373.319999993</v>
      </c>
      <c r="T1176" s="846"/>
      <c r="U1176" s="846"/>
      <c r="V1176" s="846"/>
      <c r="W1176" s="846"/>
      <c r="X1176" s="492"/>
      <c r="Y1176" s="492"/>
      <c r="Z1176" s="493"/>
      <c r="AA1176" s="847">
        <f>[1]Stratifications!$J77</f>
        <v>8.2825545526519884E-2</v>
      </c>
      <c r="AB1176" s="847"/>
      <c r="AC1176" s="847"/>
      <c r="AD1176" s="847" t="s">
        <v>493</v>
      </c>
      <c r="AE1176" s="847"/>
      <c r="AF1176" s="847"/>
      <c r="AG1176" s="847"/>
      <c r="AH1176" s="493"/>
      <c r="AI1176" s="848">
        <f>[1]Stratifications!$M77</f>
        <v>201</v>
      </c>
      <c r="AJ1176" s="849"/>
      <c r="AK1176" s="849"/>
      <c r="AL1176" s="849" t="s">
        <v>493</v>
      </c>
      <c r="AM1176" s="849"/>
      <c r="AN1176" s="849"/>
      <c r="AO1176" s="849"/>
      <c r="AP1176" s="493"/>
      <c r="AQ1176" s="493"/>
      <c r="AR1176" s="847">
        <f>[1]Stratifications!$P77</f>
        <v>7.7100115074798622E-2</v>
      </c>
      <c r="AS1176" s="847"/>
      <c r="AT1176" s="847"/>
      <c r="AU1176" s="847" t="s">
        <v>493</v>
      </c>
      <c r="AV1176" s="847"/>
      <c r="AW1176" s="847"/>
      <c r="AX1176" s="847"/>
      <c r="AY1176" s="847"/>
      <c r="AZ1176" s="500"/>
      <c r="BA1176" s="500"/>
      <c r="BB1176" s="500"/>
      <c r="BC1176" s="500"/>
      <c r="BD1176" s="347"/>
      <c r="BE1176" s="347"/>
      <c r="BF1176" s="347"/>
      <c r="BG1176" s="347"/>
      <c r="BH1176" s="347"/>
      <c r="BI1176" s="347"/>
      <c r="BJ1176" s="347"/>
      <c r="BK1176" s="347"/>
      <c r="BR1176" s="2"/>
      <c r="BS1176" s="2"/>
      <c r="BT1176" s="2"/>
      <c r="BU1176" s="2"/>
      <c r="BV1176" s="2"/>
      <c r="BW1176" s="2"/>
      <c r="BX1176" s="2"/>
      <c r="BY1176" s="2"/>
      <c r="BZ1176" s="2"/>
      <c r="CA1176" s="2"/>
      <c r="CB1176" s="2"/>
      <c r="CC1176" s="2"/>
      <c r="CD1176" s="2"/>
      <c r="CE1176" s="2"/>
      <c r="CF1176" s="2"/>
      <c r="CG1176" s="2"/>
      <c r="CH1176" s="2"/>
      <c r="CI1176" s="2"/>
      <c r="CJ1176" s="2"/>
      <c r="CK1176" s="2"/>
      <c r="CL1176" s="2"/>
      <c r="CM1176" s="2"/>
      <c r="CN1176" s="2"/>
      <c r="CO1176" s="2"/>
      <c r="CP1176" s="2"/>
      <c r="CQ1176" s="2"/>
      <c r="CR1176" s="2"/>
      <c r="CS1176" s="2"/>
      <c r="CT1176" s="2"/>
      <c r="CU1176" s="2"/>
      <c r="CV1176" s="2"/>
      <c r="CW1176" s="2"/>
      <c r="CX1176" s="2"/>
      <c r="CY1176" s="2"/>
      <c r="CZ1176" s="2"/>
      <c r="DA1176" s="2"/>
      <c r="DB1176" s="2"/>
      <c r="DC1176" s="2"/>
      <c r="DD1176" s="2"/>
      <c r="DE1176" s="2"/>
      <c r="DF1176" s="2"/>
      <c r="DG1176" s="2"/>
      <c r="DH1176" s="2"/>
      <c r="DI1176" s="2"/>
      <c r="DJ1176" s="2"/>
      <c r="DK1176" s="2"/>
      <c r="DL1176" s="2"/>
      <c r="DM1176" s="2"/>
      <c r="DN1176" s="2"/>
      <c r="DO1176" s="2"/>
      <c r="DP1176" s="2"/>
      <c r="DQ1176" s="2"/>
      <c r="DR1176" s="2"/>
      <c r="DS1176" s="2"/>
      <c r="DT1176" s="2"/>
      <c r="DU1176" s="2"/>
      <c r="DV1176" s="2"/>
      <c r="DW1176" s="2"/>
      <c r="DX1176" s="2"/>
      <c r="DY1176" s="2"/>
      <c r="DZ1176" s="2"/>
      <c r="EA1176" s="2"/>
      <c r="EB1176" s="2"/>
      <c r="EC1176" s="2"/>
      <c r="ED1176" s="2"/>
      <c r="EE1176" s="2"/>
      <c r="EF1176" s="2"/>
      <c r="EG1176" s="2"/>
      <c r="EH1176" s="2"/>
      <c r="EI1176" s="2"/>
      <c r="EJ1176" s="2"/>
      <c r="EK1176" s="2"/>
      <c r="EL1176" s="2"/>
      <c r="EM1176" s="2"/>
      <c r="EN1176" s="2"/>
      <c r="EO1176" s="2"/>
      <c r="EP1176" s="2"/>
      <c r="EQ1176" s="2"/>
      <c r="ER1176" s="2"/>
      <c r="ES1176" s="2"/>
      <c r="ET1176" s="2"/>
      <c r="EU1176" s="2"/>
      <c r="EV1176" s="2"/>
      <c r="EW1176" s="2"/>
      <c r="EX1176" s="2"/>
      <c r="EY1176" s="2"/>
      <c r="EZ1176" s="2"/>
      <c r="FA1176" s="2"/>
      <c r="FB1176" s="2"/>
      <c r="FC1176" s="2"/>
      <c r="FD1176" s="2"/>
      <c r="FE1176" s="2"/>
      <c r="FF1176" s="2"/>
      <c r="FG1176" s="2"/>
      <c r="FH1176" s="2"/>
      <c r="FI1176" s="2"/>
      <c r="FJ1176" s="2"/>
      <c r="FK1176" s="2"/>
      <c r="FL1176" s="2"/>
      <c r="FM1176" s="2"/>
      <c r="FN1176" s="2"/>
      <c r="FO1176" s="2"/>
      <c r="FP1176" s="2"/>
      <c r="FQ1176" s="2"/>
      <c r="FR1176" s="2"/>
      <c r="FS1176" s="2"/>
      <c r="FT1176" s="2"/>
      <c r="FU1176" s="2"/>
      <c r="FV1176" s="2"/>
      <c r="FW1176" s="2"/>
      <c r="FX1176" s="2"/>
      <c r="FY1176" s="2"/>
      <c r="FZ1176" s="2"/>
      <c r="GA1176" s="2"/>
      <c r="GB1176" s="2"/>
      <c r="GC1176" s="2"/>
      <c r="GD1176" s="2"/>
      <c r="GE1176" s="2"/>
      <c r="GF1176" s="2"/>
      <c r="GG1176" s="2"/>
      <c r="GH1176" s="2"/>
      <c r="GI1176" s="2"/>
      <c r="GJ1176" s="2"/>
      <c r="GK1176" s="2"/>
      <c r="GL1176" s="2"/>
      <c r="GM1176" s="2"/>
      <c r="GN1176" s="2"/>
      <c r="GO1176" s="2"/>
      <c r="GP1176" s="2"/>
    </row>
    <row r="1177" spans="6:198" s="1" customFormat="1" ht="12.75" customHeight="1">
      <c r="F1177" s="81"/>
      <c r="G1177" s="347"/>
      <c r="H1177" s="347"/>
      <c r="I1177" s="347"/>
      <c r="J1177" s="347"/>
      <c r="K1177" s="530" t="s">
        <v>508</v>
      </c>
      <c r="L1177" s="531"/>
      <c r="M1177" s="496"/>
      <c r="N1177" s="496"/>
      <c r="O1177" s="496"/>
      <c r="P1177" s="491"/>
      <c r="Q1177" s="491"/>
      <c r="R1177" s="491"/>
      <c r="S1177" s="851">
        <f>[1]Stratifications!$G78</f>
        <v>31919559.00999999</v>
      </c>
      <c r="T1177" s="851"/>
      <c r="U1177" s="851"/>
      <c r="V1177" s="851"/>
      <c r="W1177" s="851"/>
      <c r="X1177" s="497"/>
      <c r="Y1177" s="497"/>
      <c r="Z1177" s="498"/>
      <c r="AA1177" s="852">
        <f>[1]Stratifications!$J78</f>
        <v>8.5468866569634191E-2</v>
      </c>
      <c r="AB1177" s="852"/>
      <c r="AC1177" s="852"/>
      <c r="AD1177" s="852" t="s">
        <v>493</v>
      </c>
      <c r="AE1177" s="852"/>
      <c r="AF1177" s="852"/>
      <c r="AG1177" s="852"/>
      <c r="AH1177" s="498"/>
      <c r="AI1177" s="853">
        <f>[1]Stratifications!$M78</f>
        <v>216</v>
      </c>
      <c r="AJ1177" s="854"/>
      <c r="AK1177" s="854"/>
      <c r="AL1177" s="854" t="s">
        <v>493</v>
      </c>
      <c r="AM1177" s="854"/>
      <c r="AN1177" s="854"/>
      <c r="AO1177" s="854"/>
      <c r="AP1177" s="498"/>
      <c r="AQ1177" s="498"/>
      <c r="AR1177" s="852">
        <f>[1]Stratifications!$P78</f>
        <v>8.2853855005753735E-2</v>
      </c>
      <c r="AS1177" s="852"/>
      <c r="AT1177" s="852"/>
      <c r="AU1177" s="852" t="s">
        <v>493</v>
      </c>
      <c r="AV1177" s="852"/>
      <c r="AW1177" s="852"/>
      <c r="AX1177" s="852"/>
      <c r="AY1177" s="852"/>
      <c r="AZ1177" s="500"/>
      <c r="BA1177" s="500"/>
      <c r="BB1177" s="500"/>
      <c r="BC1177" s="500"/>
      <c r="BD1177" s="347"/>
      <c r="BE1177" s="347"/>
      <c r="BF1177" s="347"/>
      <c r="BG1177" s="347"/>
      <c r="BH1177" s="347"/>
      <c r="BI1177" s="347"/>
      <c r="BJ1177" s="347"/>
      <c r="BK1177" s="347"/>
      <c r="BR1177" s="2"/>
      <c r="BS1177" s="2"/>
      <c r="BT1177" s="2"/>
      <c r="BU1177" s="2"/>
      <c r="BV1177" s="2"/>
      <c r="BW1177" s="2"/>
      <c r="BX1177" s="2"/>
      <c r="BY1177" s="2"/>
      <c r="BZ1177" s="2"/>
      <c r="CA1177" s="2"/>
      <c r="CB1177" s="2"/>
      <c r="CC1177" s="2"/>
      <c r="CD1177" s="2"/>
      <c r="CE1177" s="2"/>
      <c r="CF1177" s="2"/>
      <c r="CG1177" s="2"/>
      <c r="CH1177" s="2"/>
      <c r="CI1177" s="2"/>
      <c r="CJ1177" s="2"/>
      <c r="CK1177" s="2"/>
      <c r="CL1177" s="2"/>
      <c r="CM1177" s="2"/>
      <c r="CN1177" s="2"/>
      <c r="CO1177" s="2"/>
      <c r="CP1177" s="2"/>
      <c r="CQ1177" s="2"/>
      <c r="CR1177" s="2"/>
      <c r="CS1177" s="2"/>
      <c r="CT1177" s="2"/>
      <c r="CU1177" s="2"/>
      <c r="CV1177" s="2"/>
      <c r="CW1177" s="2"/>
      <c r="CX1177" s="2"/>
      <c r="CY1177" s="2"/>
      <c r="CZ1177" s="2"/>
      <c r="DA1177" s="2"/>
      <c r="DB1177" s="2"/>
      <c r="DC1177" s="2"/>
      <c r="DD1177" s="2"/>
      <c r="DE1177" s="2"/>
      <c r="DF1177" s="2"/>
      <c r="DG1177" s="2"/>
      <c r="DH1177" s="2"/>
      <c r="DI1177" s="2"/>
      <c r="DJ1177" s="2"/>
      <c r="DK1177" s="2"/>
      <c r="DL1177" s="2"/>
      <c r="DM1177" s="2"/>
      <c r="DN1177" s="2"/>
      <c r="DO1177" s="2"/>
      <c r="DP1177" s="2"/>
      <c r="DQ1177" s="2"/>
      <c r="DR1177" s="2"/>
      <c r="DS1177" s="2"/>
      <c r="DT1177" s="2"/>
      <c r="DU1177" s="2"/>
      <c r="DV1177" s="2"/>
      <c r="DW1177" s="2"/>
      <c r="DX1177" s="2"/>
      <c r="DY1177" s="2"/>
      <c r="DZ1177" s="2"/>
      <c r="EA1177" s="2"/>
      <c r="EB1177" s="2"/>
      <c r="EC1177" s="2"/>
      <c r="ED1177" s="2"/>
      <c r="EE1177" s="2"/>
      <c r="EF1177" s="2"/>
      <c r="EG1177" s="2"/>
      <c r="EH1177" s="2"/>
      <c r="EI1177" s="2"/>
      <c r="EJ1177" s="2"/>
      <c r="EK1177" s="2"/>
      <c r="EL1177" s="2"/>
      <c r="EM1177" s="2"/>
      <c r="EN1177" s="2"/>
      <c r="EO1177" s="2"/>
      <c r="EP1177" s="2"/>
      <c r="EQ1177" s="2"/>
      <c r="ER1177" s="2"/>
      <c r="ES1177" s="2"/>
      <c r="ET1177" s="2"/>
      <c r="EU1177" s="2"/>
      <c r="EV1177" s="2"/>
      <c r="EW1177" s="2"/>
      <c r="EX1177" s="2"/>
      <c r="EY1177" s="2"/>
      <c r="EZ1177" s="2"/>
      <c r="FA1177" s="2"/>
      <c r="FB1177" s="2"/>
      <c r="FC1177" s="2"/>
      <c r="FD1177" s="2"/>
      <c r="FE1177" s="2"/>
      <c r="FF1177" s="2"/>
      <c r="FG1177" s="2"/>
      <c r="FH1177" s="2"/>
      <c r="FI1177" s="2"/>
      <c r="FJ1177" s="2"/>
      <c r="FK1177" s="2"/>
      <c r="FL1177" s="2"/>
      <c r="FM1177" s="2"/>
      <c r="FN1177" s="2"/>
      <c r="FO1177" s="2"/>
      <c r="FP1177" s="2"/>
      <c r="FQ1177" s="2"/>
      <c r="FR1177" s="2"/>
      <c r="FS1177" s="2"/>
      <c r="FT1177" s="2"/>
      <c r="FU1177" s="2"/>
      <c r="FV1177" s="2"/>
      <c r="FW1177" s="2"/>
      <c r="FX1177" s="2"/>
      <c r="FY1177" s="2"/>
      <c r="FZ1177" s="2"/>
      <c r="GA1177" s="2"/>
      <c r="GB1177" s="2"/>
      <c r="GC1177" s="2"/>
      <c r="GD1177" s="2"/>
      <c r="GE1177" s="2"/>
      <c r="GF1177" s="2"/>
      <c r="GG1177" s="2"/>
      <c r="GH1177" s="2"/>
      <c r="GI1177" s="2"/>
      <c r="GJ1177" s="2"/>
      <c r="GK1177" s="2"/>
      <c r="GL1177" s="2"/>
      <c r="GM1177" s="2"/>
      <c r="GN1177" s="2"/>
      <c r="GO1177" s="2"/>
      <c r="GP1177" s="2"/>
    </row>
    <row r="1178" spans="6:198" s="1" customFormat="1" ht="12.75" customHeight="1">
      <c r="F1178" s="81"/>
      <c r="G1178" s="347"/>
      <c r="H1178" s="347"/>
      <c r="I1178" s="347"/>
      <c r="J1178" s="347"/>
      <c r="K1178" s="530" t="s">
        <v>509</v>
      </c>
      <c r="L1178" s="531"/>
      <c r="M1178" s="496"/>
      <c r="N1178" s="496"/>
      <c r="O1178" s="496"/>
      <c r="P1178" s="491"/>
      <c r="Q1178" s="491"/>
      <c r="R1178" s="491"/>
      <c r="S1178" s="851">
        <f>[1]Stratifications!$G79</f>
        <v>11752050.480000006</v>
      </c>
      <c r="T1178" s="851"/>
      <c r="U1178" s="851"/>
      <c r="V1178" s="851"/>
      <c r="W1178" s="851"/>
      <c r="X1178" s="497"/>
      <c r="Y1178" s="497"/>
      <c r="Z1178" s="498"/>
      <c r="AA1178" s="852">
        <f>[1]Stratifications!$J79</f>
        <v>3.1467678926267416E-2</v>
      </c>
      <c r="AB1178" s="852"/>
      <c r="AC1178" s="852"/>
      <c r="AD1178" s="852" t="s">
        <v>493</v>
      </c>
      <c r="AE1178" s="852"/>
      <c r="AF1178" s="852"/>
      <c r="AG1178" s="852"/>
      <c r="AH1178" s="498"/>
      <c r="AI1178" s="853">
        <f>[1]Stratifications!$M79</f>
        <v>68</v>
      </c>
      <c r="AJ1178" s="854"/>
      <c r="AK1178" s="854"/>
      <c r="AL1178" s="854" t="s">
        <v>493</v>
      </c>
      <c r="AM1178" s="854"/>
      <c r="AN1178" s="854"/>
      <c r="AO1178" s="854"/>
      <c r="AP1178" s="498"/>
      <c r="AQ1178" s="498"/>
      <c r="AR1178" s="852">
        <f>[1]Stratifications!$P79</f>
        <v>2.6083621020329881E-2</v>
      </c>
      <c r="AS1178" s="852"/>
      <c r="AT1178" s="852"/>
      <c r="AU1178" s="852" t="s">
        <v>493</v>
      </c>
      <c r="AV1178" s="852"/>
      <c r="AW1178" s="852"/>
      <c r="AX1178" s="852"/>
      <c r="AY1178" s="852"/>
      <c r="AZ1178" s="500"/>
      <c r="BA1178" s="500"/>
      <c r="BB1178" s="500"/>
      <c r="BC1178" s="500"/>
      <c r="BD1178" s="347"/>
      <c r="BE1178" s="347"/>
      <c r="BF1178" s="347"/>
      <c r="BG1178" s="347"/>
      <c r="BH1178" s="347"/>
      <c r="BI1178" s="347"/>
      <c r="BJ1178" s="347"/>
      <c r="BK1178" s="347"/>
      <c r="BR1178" s="2"/>
      <c r="BS1178" s="2"/>
      <c r="BT1178" s="2"/>
      <c r="BU1178" s="2"/>
      <c r="BV1178" s="2"/>
      <c r="BW1178" s="2"/>
      <c r="BX1178" s="2"/>
      <c r="BY1178" s="2"/>
      <c r="BZ1178" s="2"/>
      <c r="CA1178" s="2"/>
      <c r="CB1178" s="2"/>
      <c r="CC1178" s="2"/>
      <c r="CD1178" s="2"/>
      <c r="CE1178" s="2"/>
      <c r="CF1178" s="2"/>
      <c r="CG1178" s="2"/>
      <c r="CH1178" s="2"/>
      <c r="CI1178" s="2"/>
      <c r="CJ1178" s="2"/>
      <c r="CK1178" s="2"/>
      <c r="CL1178" s="2"/>
      <c r="CM1178" s="2"/>
      <c r="CN1178" s="2"/>
      <c r="CO1178" s="2"/>
      <c r="CP1178" s="2"/>
      <c r="CQ1178" s="2"/>
      <c r="CR1178" s="2"/>
      <c r="CS1178" s="2"/>
      <c r="CT1178" s="2"/>
      <c r="CU1178" s="2"/>
      <c r="CV1178" s="2"/>
      <c r="CW1178" s="2"/>
      <c r="CX1178" s="2"/>
      <c r="CY1178" s="2"/>
      <c r="CZ1178" s="2"/>
      <c r="DA1178" s="2"/>
      <c r="DB1178" s="2"/>
      <c r="DC1178" s="2"/>
      <c r="DD1178" s="2"/>
      <c r="DE1178" s="2"/>
      <c r="DF1178" s="2"/>
      <c r="DG1178" s="2"/>
      <c r="DH1178" s="2"/>
      <c r="DI1178" s="2"/>
      <c r="DJ1178" s="2"/>
      <c r="DK1178" s="2"/>
      <c r="DL1178" s="2"/>
      <c r="DM1178" s="2"/>
      <c r="DN1178" s="2"/>
      <c r="DO1178" s="2"/>
      <c r="DP1178" s="2"/>
      <c r="DQ1178" s="2"/>
      <c r="DR1178" s="2"/>
      <c r="DS1178" s="2"/>
      <c r="DT1178" s="2"/>
      <c r="DU1178" s="2"/>
      <c r="DV1178" s="2"/>
      <c r="DW1178" s="2"/>
      <c r="DX1178" s="2"/>
      <c r="DY1178" s="2"/>
      <c r="DZ1178" s="2"/>
      <c r="EA1178" s="2"/>
      <c r="EB1178" s="2"/>
      <c r="EC1178" s="2"/>
      <c r="ED1178" s="2"/>
      <c r="EE1178" s="2"/>
      <c r="EF1178" s="2"/>
      <c r="EG1178" s="2"/>
      <c r="EH1178" s="2"/>
      <c r="EI1178" s="2"/>
      <c r="EJ1178" s="2"/>
      <c r="EK1178" s="2"/>
      <c r="EL1178" s="2"/>
      <c r="EM1178" s="2"/>
      <c r="EN1178" s="2"/>
      <c r="EO1178" s="2"/>
      <c r="EP1178" s="2"/>
      <c r="EQ1178" s="2"/>
      <c r="ER1178" s="2"/>
      <c r="ES1178" s="2"/>
      <c r="ET1178" s="2"/>
      <c r="EU1178" s="2"/>
      <c r="EV1178" s="2"/>
      <c r="EW1178" s="2"/>
      <c r="EX1178" s="2"/>
      <c r="EY1178" s="2"/>
      <c r="EZ1178" s="2"/>
      <c r="FA1178" s="2"/>
      <c r="FB1178" s="2"/>
      <c r="FC1178" s="2"/>
      <c r="FD1178" s="2"/>
      <c r="FE1178" s="2"/>
      <c r="FF1178" s="2"/>
      <c r="FG1178" s="2"/>
      <c r="FH1178" s="2"/>
      <c r="FI1178" s="2"/>
      <c r="FJ1178" s="2"/>
      <c r="FK1178" s="2"/>
      <c r="FL1178" s="2"/>
      <c r="FM1178" s="2"/>
      <c r="FN1178" s="2"/>
      <c r="FO1178" s="2"/>
      <c r="FP1178" s="2"/>
      <c r="FQ1178" s="2"/>
      <c r="FR1178" s="2"/>
      <c r="FS1178" s="2"/>
      <c r="FT1178" s="2"/>
      <c r="FU1178" s="2"/>
      <c r="FV1178" s="2"/>
      <c r="FW1178" s="2"/>
      <c r="FX1178" s="2"/>
      <c r="FY1178" s="2"/>
      <c r="FZ1178" s="2"/>
      <c r="GA1178" s="2"/>
      <c r="GB1178" s="2"/>
      <c r="GC1178" s="2"/>
      <c r="GD1178" s="2"/>
      <c r="GE1178" s="2"/>
      <c r="GF1178" s="2"/>
      <c r="GG1178" s="2"/>
      <c r="GH1178" s="2"/>
      <c r="GI1178" s="2"/>
      <c r="GJ1178" s="2"/>
      <c r="GK1178" s="2"/>
      <c r="GL1178" s="2"/>
      <c r="GM1178" s="2"/>
      <c r="GN1178" s="2"/>
      <c r="GO1178" s="2"/>
      <c r="GP1178" s="2"/>
    </row>
    <row r="1179" spans="6:198" s="1" customFormat="1" ht="12.75" customHeight="1">
      <c r="F1179" s="81"/>
      <c r="G1179" s="347"/>
      <c r="H1179" s="347"/>
      <c r="I1179" s="347"/>
      <c r="J1179" s="347"/>
      <c r="K1179" s="530" t="s">
        <v>510</v>
      </c>
      <c r="L1179" s="531"/>
      <c r="M1179" s="496"/>
      <c r="N1179" s="496"/>
      <c r="O1179" s="496"/>
      <c r="P1179" s="491"/>
      <c r="Q1179" s="491"/>
      <c r="R1179" s="491"/>
      <c r="S1179" s="851">
        <f>[1]Stratifications!$G80</f>
        <v>74235122.229999959</v>
      </c>
      <c r="T1179" s="851"/>
      <c r="U1179" s="851"/>
      <c r="V1179" s="851"/>
      <c r="W1179" s="851"/>
      <c r="X1179" s="497"/>
      <c r="Y1179" s="497"/>
      <c r="Z1179" s="498"/>
      <c r="AA1179" s="852">
        <f>[1]Stratifications!$J80</f>
        <v>0.1987744177376827</v>
      </c>
      <c r="AB1179" s="852"/>
      <c r="AC1179" s="852"/>
      <c r="AD1179" s="852" t="s">
        <v>493</v>
      </c>
      <c r="AE1179" s="852"/>
      <c r="AF1179" s="852"/>
      <c r="AG1179" s="852"/>
      <c r="AH1179" s="498"/>
      <c r="AI1179" s="853">
        <f>[1]Stratifications!$M80</f>
        <v>514</v>
      </c>
      <c r="AJ1179" s="854"/>
      <c r="AK1179" s="854"/>
      <c r="AL1179" s="854" t="s">
        <v>493</v>
      </c>
      <c r="AM1179" s="854"/>
      <c r="AN1179" s="854"/>
      <c r="AO1179" s="854"/>
      <c r="AP1179" s="498"/>
      <c r="AQ1179" s="498"/>
      <c r="AR1179" s="852">
        <f>[1]Stratifications!$P80</f>
        <v>0.1971614883007288</v>
      </c>
      <c r="AS1179" s="852"/>
      <c r="AT1179" s="852"/>
      <c r="AU1179" s="852" t="s">
        <v>493</v>
      </c>
      <c r="AV1179" s="852"/>
      <c r="AW1179" s="852"/>
      <c r="AX1179" s="852"/>
      <c r="AY1179" s="852"/>
      <c r="AZ1179" s="500"/>
      <c r="BA1179" s="500"/>
      <c r="BB1179" s="500"/>
      <c r="BC1179" s="500"/>
      <c r="BD1179" s="347"/>
      <c r="BE1179" s="347"/>
      <c r="BF1179" s="347"/>
      <c r="BG1179" s="347"/>
      <c r="BH1179" s="347"/>
      <c r="BI1179" s="347"/>
      <c r="BJ1179" s="347"/>
      <c r="BK1179" s="347"/>
      <c r="BR1179" s="2"/>
      <c r="BS1179" s="2"/>
      <c r="BT1179" s="2"/>
      <c r="BU1179" s="2"/>
      <c r="BV1179" s="2"/>
      <c r="BW1179" s="2"/>
      <c r="BX1179" s="2"/>
      <c r="BY1179" s="2"/>
      <c r="BZ1179" s="2"/>
      <c r="CA1179" s="2"/>
      <c r="CB1179" s="2"/>
      <c r="CC1179" s="2"/>
      <c r="CD1179" s="2"/>
      <c r="CE1179" s="2"/>
      <c r="CF1179" s="2"/>
      <c r="CG1179" s="2"/>
      <c r="CH1179" s="2"/>
      <c r="CI1179" s="2"/>
      <c r="CJ1179" s="2"/>
      <c r="CK1179" s="2"/>
      <c r="CL1179" s="2"/>
      <c r="CM1179" s="2"/>
      <c r="CN1179" s="2"/>
      <c r="CO1179" s="2"/>
      <c r="CP1179" s="2"/>
      <c r="CQ1179" s="2"/>
      <c r="CR1179" s="2"/>
      <c r="CS1179" s="2"/>
      <c r="CT1179" s="2"/>
      <c r="CU1179" s="2"/>
      <c r="CV1179" s="2"/>
      <c r="CW1179" s="2"/>
      <c r="CX1179" s="2"/>
      <c r="CY1179" s="2"/>
      <c r="CZ1179" s="2"/>
      <c r="DA1179" s="2"/>
      <c r="DB1179" s="2"/>
      <c r="DC1179" s="2"/>
      <c r="DD1179" s="2"/>
      <c r="DE1179" s="2"/>
      <c r="DF1179" s="2"/>
      <c r="DG1179" s="2"/>
      <c r="DH1179" s="2"/>
      <c r="DI1179" s="2"/>
      <c r="DJ1179" s="2"/>
      <c r="DK1179" s="2"/>
      <c r="DL1179" s="2"/>
      <c r="DM1179" s="2"/>
      <c r="DN1179" s="2"/>
      <c r="DO1179" s="2"/>
      <c r="DP1179" s="2"/>
      <c r="DQ1179" s="2"/>
      <c r="DR1179" s="2"/>
      <c r="DS1179" s="2"/>
      <c r="DT1179" s="2"/>
      <c r="DU1179" s="2"/>
      <c r="DV1179" s="2"/>
      <c r="DW1179" s="2"/>
      <c r="DX1179" s="2"/>
      <c r="DY1179" s="2"/>
      <c r="DZ1179" s="2"/>
      <c r="EA1179" s="2"/>
      <c r="EB1179" s="2"/>
      <c r="EC1179" s="2"/>
      <c r="ED1179" s="2"/>
      <c r="EE1179" s="2"/>
      <c r="EF1179" s="2"/>
      <c r="EG1179" s="2"/>
      <c r="EH1179" s="2"/>
      <c r="EI1179" s="2"/>
      <c r="EJ1179" s="2"/>
      <c r="EK1179" s="2"/>
      <c r="EL1179" s="2"/>
      <c r="EM1179" s="2"/>
      <c r="EN1179" s="2"/>
      <c r="EO1179" s="2"/>
      <c r="EP1179" s="2"/>
      <c r="EQ1179" s="2"/>
      <c r="ER1179" s="2"/>
      <c r="ES1179" s="2"/>
      <c r="ET1179" s="2"/>
      <c r="EU1179" s="2"/>
      <c r="EV1179" s="2"/>
      <c r="EW1179" s="2"/>
      <c r="EX1179" s="2"/>
      <c r="EY1179" s="2"/>
      <c r="EZ1179" s="2"/>
      <c r="FA1179" s="2"/>
      <c r="FB1179" s="2"/>
      <c r="FC1179" s="2"/>
      <c r="FD1179" s="2"/>
      <c r="FE1179" s="2"/>
      <c r="FF1179" s="2"/>
      <c r="FG1179" s="2"/>
      <c r="FH1179" s="2"/>
      <c r="FI1179" s="2"/>
      <c r="FJ1179" s="2"/>
      <c r="FK1179" s="2"/>
      <c r="FL1179" s="2"/>
      <c r="FM1179" s="2"/>
      <c r="FN1179" s="2"/>
      <c r="FO1179" s="2"/>
      <c r="FP1179" s="2"/>
      <c r="FQ1179" s="2"/>
      <c r="FR1179" s="2"/>
      <c r="FS1179" s="2"/>
      <c r="FT1179" s="2"/>
      <c r="FU1179" s="2"/>
      <c r="FV1179" s="2"/>
      <c r="FW1179" s="2"/>
      <c r="FX1179" s="2"/>
      <c r="FY1179" s="2"/>
      <c r="FZ1179" s="2"/>
      <c r="GA1179" s="2"/>
      <c r="GB1179" s="2"/>
      <c r="GC1179" s="2"/>
      <c r="GD1179" s="2"/>
      <c r="GE1179" s="2"/>
      <c r="GF1179" s="2"/>
      <c r="GG1179" s="2"/>
      <c r="GH1179" s="2"/>
      <c r="GI1179" s="2"/>
      <c r="GJ1179" s="2"/>
      <c r="GK1179" s="2"/>
      <c r="GL1179" s="2"/>
      <c r="GM1179" s="2"/>
      <c r="GN1179" s="2"/>
      <c r="GO1179" s="2"/>
      <c r="GP1179" s="2"/>
    </row>
    <row r="1180" spans="6:198" s="1" customFormat="1" ht="12.75" customHeight="1">
      <c r="F1180" s="81"/>
      <c r="G1180" s="347"/>
      <c r="H1180" s="347"/>
      <c r="I1180" s="347"/>
      <c r="J1180" s="347"/>
      <c r="K1180" s="530" t="s">
        <v>511</v>
      </c>
      <c r="L1180" s="531"/>
      <c r="M1180" s="496"/>
      <c r="N1180" s="496"/>
      <c r="O1180" s="496"/>
      <c r="P1180" s="491"/>
      <c r="Q1180" s="491"/>
      <c r="R1180" s="491"/>
      <c r="S1180" s="851">
        <f>[1]Stratifications!$G81</f>
        <v>6963461.4199999999</v>
      </c>
      <c r="T1180" s="851"/>
      <c r="U1180" s="851"/>
      <c r="V1180" s="851"/>
      <c r="W1180" s="851"/>
      <c r="X1180" s="497"/>
      <c r="Y1180" s="497"/>
      <c r="Z1180" s="498"/>
      <c r="AA1180" s="852">
        <f>[1]Stratifications!$J81</f>
        <v>1.8645594532879343E-2</v>
      </c>
      <c r="AB1180" s="852"/>
      <c r="AC1180" s="852"/>
      <c r="AD1180" s="852" t="s">
        <v>493</v>
      </c>
      <c r="AE1180" s="852"/>
      <c r="AF1180" s="852"/>
      <c r="AG1180" s="852"/>
      <c r="AH1180" s="498"/>
      <c r="AI1180" s="853">
        <f>[1]Stratifications!$M81</f>
        <v>41</v>
      </c>
      <c r="AJ1180" s="854"/>
      <c r="AK1180" s="854"/>
      <c r="AL1180" s="854" t="s">
        <v>493</v>
      </c>
      <c r="AM1180" s="854"/>
      <c r="AN1180" s="854"/>
      <c r="AO1180" s="854"/>
      <c r="AP1180" s="498"/>
      <c r="AQ1180" s="498"/>
      <c r="AR1180" s="852">
        <f>[1]Stratifications!$P81</f>
        <v>1.5726889144610665E-2</v>
      </c>
      <c r="AS1180" s="852"/>
      <c r="AT1180" s="852"/>
      <c r="AU1180" s="852" t="s">
        <v>493</v>
      </c>
      <c r="AV1180" s="852"/>
      <c r="AW1180" s="852"/>
      <c r="AX1180" s="852"/>
      <c r="AY1180" s="852"/>
      <c r="AZ1180" s="500"/>
      <c r="BA1180" s="500"/>
      <c r="BB1180" s="500"/>
      <c r="BC1180" s="500"/>
      <c r="BD1180" s="347"/>
      <c r="BE1180" s="347"/>
      <c r="BF1180" s="347"/>
      <c r="BG1180" s="347"/>
      <c r="BH1180" s="347"/>
      <c r="BI1180" s="347"/>
      <c r="BJ1180" s="347"/>
      <c r="BK1180" s="347"/>
      <c r="BR1180" s="2"/>
      <c r="BS1180" s="2"/>
      <c r="BT1180" s="2"/>
      <c r="BU1180" s="2"/>
      <c r="BV1180" s="2"/>
      <c r="BW1180" s="2"/>
      <c r="BX1180" s="2"/>
      <c r="BY1180" s="2"/>
      <c r="BZ1180" s="2"/>
      <c r="CA1180" s="2"/>
      <c r="CB1180" s="2"/>
      <c r="CC1180" s="2"/>
      <c r="CD1180" s="2"/>
      <c r="CE1180" s="2"/>
      <c r="CF1180" s="2"/>
      <c r="CG1180" s="2"/>
      <c r="CH1180" s="2"/>
      <c r="CI1180" s="2"/>
      <c r="CJ1180" s="2"/>
      <c r="CK1180" s="2"/>
      <c r="CL1180" s="2"/>
      <c r="CM1180" s="2"/>
      <c r="CN1180" s="2"/>
      <c r="CO1180" s="2"/>
      <c r="CP1180" s="2"/>
      <c r="CQ1180" s="2"/>
      <c r="CR1180" s="2"/>
      <c r="CS1180" s="2"/>
      <c r="CT1180" s="2"/>
      <c r="CU1180" s="2"/>
      <c r="CV1180" s="2"/>
      <c r="CW1180" s="2"/>
      <c r="CX1180" s="2"/>
      <c r="CY1180" s="2"/>
      <c r="CZ1180" s="2"/>
      <c r="DA1180" s="2"/>
      <c r="DB1180" s="2"/>
      <c r="DC1180" s="2"/>
      <c r="DD1180" s="2"/>
      <c r="DE1180" s="2"/>
      <c r="DF1180" s="2"/>
      <c r="DG1180" s="2"/>
      <c r="DH1180" s="2"/>
      <c r="DI1180" s="2"/>
      <c r="DJ1180" s="2"/>
      <c r="DK1180" s="2"/>
      <c r="DL1180" s="2"/>
      <c r="DM1180" s="2"/>
      <c r="DN1180" s="2"/>
      <c r="DO1180" s="2"/>
      <c r="DP1180" s="2"/>
      <c r="DQ1180" s="2"/>
      <c r="DR1180" s="2"/>
      <c r="DS1180" s="2"/>
      <c r="DT1180" s="2"/>
      <c r="DU1180" s="2"/>
      <c r="DV1180" s="2"/>
      <c r="DW1180" s="2"/>
      <c r="DX1180" s="2"/>
      <c r="DY1180" s="2"/>
      <c r="DZ1180" s="2"/>
      <c r="EA1180" s="2"/>
      <c r="EB1180" s="2"/>
      <c r="EC1180" s="2"/>
      <c r="ED1180" s="2"/>
      <c r="EE1180" s="2"/>
      <c r="EF1180" s="2"/>
      <c r="EG1180" s="2"/>
      <c r="EH1180" s="2"/>
      <c r="EI1180" s="2"/>
      <c r="EJ1180" s="2"/>
      <c r="EK1180" s="2"/>
      <c r="EL1180" s="2"/>
      <c r="EM1180" s="2"/>
      <c r="EN1180" s="2"/>
      <c r="EO1180" s="2"/>
      <c r="EP1180" s="2"/>
      <c r="EQ1180" s="2"/>
      <c r="ER1180" s="2"/>
      <c r="ES1180" s="2"/>
      <c r="ET1180" s="2"/>
      <c r="EU1180" s="2"/>
      <c r="EV1180" s="2"/>
      <c r="EW1180" s="2"/>
      <c r="EX1180" s="2"/>
      <c r="EY1180" s="2"/>
      <c r="EZ1180" s="2"/>
      <c r="FA1180" s="2"/>
      <c r="FB1180" s="2"/>
      <c r="FC1180" s="2"/>
      <c r="FD1180" s="2"/>
      <c r="FE1180" s="2"/>
      <c r="FF1180" s="2"/>
      <c r="FG1180" s="2"/>
      <c r="FH1180" s="2"/>
      <c r="FI1180" s="2"/>
      <c r="FJ1180" s="2"/>
      <c r="FK1180" s="2"/>
      <c r="FL1180" s="2"/>
      <c r="FM1180" s="2"/>
      <c r="FN1180" s="2"/>
      <c r="FO1180" s="2"/>
      <c r="FP1180" s="2"/>
      <c r="FQ1180" s="2"/>
      <c r="FR1180" s="2"/>
      <c r="FS1180" s="2"/>
      <c r="FT1180" s="2"/>
      <c r="FU1180" s="2"/>
      <c r="FV1180" s="2"/>
      <c r="FW1180" s="2"/>
      <c r="FX1180" s="2"/>
      <c r="FY1180" s="2"/>
      <c r="FZ1180" s="2"/>
      <c r="GA1180" s="2"/>
      <c r="GB1180" s="2"/>
      <c r="GC1180" s="2"/>
      <c r="GD1180" s="2"/>
      <c r="GE1180" s="2"/>
      <c r="GF1180" s="2"/>
      <c r="GG1180" s="2"/>
      <c r="GH1180" s="2"/>
      <c r="GI1180" s="2"/>
      <c r="GJ1180" s="2"/>
      <c r="GK1180" s="2"/>
      <c r="GL1180" s="2"/>
      <c r="GM1180" s="2"/>
      <c r="GN1180" s="2"/>
      <c r="GO1180" s="2"/>
      <c r="GP1180" s="2"/>
    </row>
    <row r="1181" spans="6:198" s="1" customFormat="1" ht="12.75" customHeight="1">
      <c r="F1181" s="81"/>
      <c r="G1181" s="347"/>
      <c r="H1181" s="347"/>
      <c r="I1181" s="347"/>
      <c r="J1181" s="347"/>
      <c r="K1181" s="530" t="s">
        <v>512</v>
      </c>
      <c r="L1181" s="531"/>
      <c r="M1181" s="496"/>
      <c r="N1181" s="496"/>
      <c r="O1181" s="496"/>
      <c r="P1181" s="491"/>
      <c r="Q1181" s="491"/>
      <c r="R1181" s="491"/>
      <c r="S1181" s="851">
        <f>[1]Stratifications!$G82</f>
        <v>9963036.8199999984</v>
      </c>
      <c r="T1181" s="851"/>
      <c r="U1181" s="851"/>
      <c r="V1181" s="851"/>
      <c r="W1181" s="851"/>
      <c r="X1181" s="497"/>
      <c r="Y1181" s="497"/>
      <c r="Z1181" s="498"/>
      <c r="AA1181" s="852">
        <f>[1]Stratifications!$J82</f>
        <v>2.6677356799639968E-2</v>
      </c>
      <c r="AB1181" s="852"/>
      <c r="AC1181" s="852"/>
      <c r="AD1181" s="852" t="s">
        <v>493</v>
      </c>
      <c r="AE1181" s="852"/>
      <c r="AF1181" s="852"/>
      <c r="AG1181" s="852"/>
      <c r="AH1181" s="498"/>
      <c r="AI1181" s="853">
        <f>[1]Stratifications!$M82</f>
        <v>50</v>
      </c>
      <c r="AJ1181" s="854"/>
      <c r="AK1181" s="854"/>
      <c r="AL1181" s="854" t="s">
        <v>493</v>
      </c>
      <c r="AM1181" s="854"/>
      <c r="AN1181" s="854"/>
      <c r="AO1181" s="854"/>
      <c r="AP1181" s="498"/>
      <c r="AQ1181" s="498"/>
      <c r="AR1181" s="852">
        <f>[1]Stratifications!$P82</f>
        <v>1.9179133103183737E-2</v>
      </c>
      <c r="AS1181" s="852"/>
      <c r="AT1181" s="852"/>
      <c r="AU1181" s="852" t="s">
        <v>493</v>
      </c>
      <c r="AV1181" s="852"/>
      <c r="AW1181" s="852"/>
      <c r="AX1181" s="852"/>
      <c r="AY1181" s="852"/>
      <c r="AZ1181" s="500"/>
      <c r="BA1181" s="500"/>
      <c r="BB1181" s="500"/>
      <c r="BC1181" s="500"/>
      <c r="BD1181" s="347"/>
      <c r="BE1181" s="347"/>
      <c r="BF1181" s="347"/>
      <c r="BG1181" s="347"/>
      <c r="BH1181" s="347"/>
      <c r="BI1181" s="347"/>
      <c r="BJ1181" s="347"/>
      <c r="BK1181" s="347"/>
      <c r="BR1181" s="2"/>
      <c r="BS1181" s="2"/>
      <c r="BT1181" s="2"/>
      <c r="BU1181" s="2"/>
      <c r="BV1181" s="2"/>
      <c r="BW1181" s="2"/>
      <c r="BX1181" s="2"/>
      <c r="BY1181" s="2"/>
      <c r="BZ1181" s="2"/>
      <c r="CA1181" s="2"/>
      <c r="CB1181" s="2"/>
      <c r="CC1181" s="2"/>
      <c r="CD1181" s="2"/>
      <c r="CE1181" s="2"/>
      <c r="CF1181" s="2"/>
      <c r="CG1181" s="2"/>
      <c r="CH1181" s="2"/>
      <c r="CI1181" s="2"/>
      <c r="CJ1181" s="2"/>
      <c r="CK1181" s="2"/>
      <c r="CL1181" s="2"/>
      <c r="CM1181" s="2"/>
      <c r="CN1181" s="2"/>
      <c r="CO1181" s="2"/>
      <c r="CP1181" s="2"/>
      <c r="CQ1181" s="2"/>
      <c r="CR1181" s="2"/>
      <c r="CS1181" s="2"/>
      <c r="CT1181" s="2"/>
      <c r="CU1181" s="2"/>
      <c r="CV1181" s="2"/>
      <c r="CW1181" s="2"/>
      <c r="CX1181" s="2"/>
      <c r="CY1181" s="2"/>
      <c r="CZ1181" s="2"/>
      <c r="DA1181" s="2"/>
      <c r="DB1181" s="2"/>
      <c r="DC1181" s="2"/>
      <c r="DD1181" s="2"/>
      <c r="DE1181" s="2"/>
      <c r="DF1181" s="2"/>
      <c r="DG1181" s="2"/>
      <c r="DH1181" s="2"/>
      <c r="DI1181" s="2"/>
      <c r="DJ1181" s="2"/>
      <c r="DK1181" s="2"/>
      <c r="DL1181" s="2"/>
      <c r="DM1181" s="2"/>
      <c r="DN1181" s="2"/>
      <c r="DO1181" s="2"/>
      <c r="DP1181" s="2"/>
      <c r="DQ1181" s="2"/>
      <c r="DR1181" s="2"/>
      <c r="DS1181" s="2"/>
      <c r="DT1181" s="2"/>
      <c r="DU1181" s="2"/>
      <c r="DV1181" s="2"/>
      <c r="DW1181" s="2"/>
      <c r="DX1181" s="2"/>
      <c r="DY1181" s="2"/>
      <c r="DZ1181" s="2"/>
      <c r="EA1181" s="2"/>
      <c r="EB1181" s="2"/>
      <c r="EC1181" s="2"/>
      <c r="ED1181" s="2"/>
      <c r="EE1181" s="2"/>
      <c r="EF1181" s="2"/>
      <c r="EG1181" s="2"/>
      <c r="EH1181" s="2"/>
      <c r="EI1181" s="2"/>
      <c r="EJ1181" s="2"/>
      <c r="EK1181" s="2"/>
      <c r="EL1181" s="2"/>
      <c r="EM1181" s="2"/>
      <c r="EN1181" s="2"/>
      <c r="EO1181" s="2"/>
      <c r="EP1181" s="2"/>
      <c r="EQ1181" s="2"/>
      <c r="ER1181" s="2"/>
      <c r="ES1181" s="2"/>
      <c r="ET1181" s="2"/>
      <c r="EU1181" s="2"/>
      <c r="EV1181" s="2"/>
      <c r="EW1181" s="2"/>
      <c r="EX1181" s="2"/>
      <c r="EY1181" s="2"/>
      <c r="EZ1181" s="2"/>
      <c r="FA1181" s="2"/>
      <c r="FB1181" s="2"/>
      <c r="FC1181" s="2"/>
      <c r="FD1181" s="2"/>
      <c r="FE1181" s="2"/>
      <c r="FF1181" s="2"/>
      <c r="FG1181" s="2"/>
      <c r="FH1181" s="2"/>
      <c r="FI1181" s="2"/>
      <c r="FJ1181" s="2"/>
      <c r="FK1181" s="2"/>
      <c r="FL1181" s="2"/>
      <c r="FM1181" s="2"/>
      <c r="FN1181" s="2"/>
      <c r="FO1181" s="2"/>
      <c r="FP1181" s="2"/>
      <c r="FQ1181" s="2"/>
      <c r="FR1181" s="2"/>
      <c r="FS1181" s="2"/>
      <c r="FT1181" s="2"/>
      <c r="FU1181" s="2"/>
      <c r="FV1181" s="2"/>
      <c r="FW1181" s="2"/>
      <c r="FX1181" s="2"/>
      <c r="FY1181" s="2"/>
      <c r="FZ1181" s="2"/>
      <c r="GA1181" s="2"/>
      <c r="GB1181" s="2"/>
      <c r="GC1181" s="2"/>
      <c r="GD1181" s="2"/>
      <c r="GE1181" s="2"/>
      <c r="GF1181" s="2"/>
      <c r="GG1181" s="2"/>
      <c r="GH1181" s="2"/>
      <c r="GI1181" s="2"/>
      <c r="GJ1181" s="2"/>
      <c r="GK1181" s="2"/>
      <c r="GL1181" s="2"/>
      <c r="GM1181" s="2"/>
      <c r="GN1181" s="2"/>
      <c r="GO1181" s="2"/>
      <c r="GP1181" s="2"/>
    </row>
    <row r="1182" spans="6:198" s="1" customFormat="1" ht="12.75" customHeight="1">
      <c r="F1182" s="81"/>
      <c r="G1182" s="347"/>
      <c r="H1182" s="347"/>
      <c r="I1182" s="347"/>
      <c r="J1182" s="347"/>
      <c r="K1182" s="530" t="s">
        <v>513</v>
      </c>
      <c r="L1182" s="532"/>
      <c r="M1182" s="501"/>
      <c r="N1182" s="501"/>
      <c r="O1182" s="501"/>
      <c r="P1182" s="500"/>
      <c r="Q1182" s="500"/>
      <c r="R1182" s="500"/>
      <c r="S1182" s="851">
        <f>[1]Stratifications!$G83</f>
        <v>173787191.74999973</v>
      </c>
      <c r="T1182" s="851"/>
      <c r="U1182" s="851"/>
      <c r="V1182" s="851"/>
      <c r="W1182" s="851"/>
      <c r="X1182" s="497"/>
      <c r="Y1182" s="497"/>
      <c r="Z1182" s="498"/>
      <c r="AA1182" s="852">
        <f>[1]Stratifications!$J83</f>
        <v>0.46533833059970475</v>
      </c>
      <c r="AB1182" s="852"/>
      <c r="AC1182" s="852"/>
      <c r="AD1182" s="852" t="s">
        <v>493</v>
      </c>
      <c r="AE1182" s="852"/>
      <c r="AF1182" s="852"/>
      <c r="AG1182" s="852"/>
      <c r="AH1182" s="498"/>
      <c r="AI1182" s="853">
        <f>[1]Stratifications!$M83</f>
        <v>1238</v>
      </c>
      <c r="AJ1182" s="854"/>
      <c r="AK1182" s="854"/>
      <c r="AL1182" s="854" t="s">
        <v>493</v>
      </c>
      <c r="AM1182" s="854"/>
      <c r="AN1182" s="854"/>
      <c r="AO1182" s="854"/>
      <c r="AP1182" s="498"/>
      <c r="AQ1182" s="498"/>
      <c r="AR1182" s="852">
        <f>[1]Stratifications!$P83</f>
        <v>0.47487533563482931</v>
      </c>
      <c r="AS1182" s="852"/>
      <c r="AT1182" s="852"/>
      <c r="AU1182" s="852" t="s">
        <v>493</v>
      </c>
      <c r="AV1182" s="852"/>
      <c r="AW1182" s="852"/>
      <c r="AX1182" s="852"/>
      <c r="AY1182" s="852"/>
      <c r="AZ1182" s="500"/>
      <c r="BA1182" s="500"/>
      <c r="BB1182" s="500"/>
      <c r="BC1182" s="500"/>
      <c r="BD1182" s="347"/>
      <c r="BE1182" s="347"/>
      <c r="BF1182" s="347"/>
      <c r="BG1182" s="347"/>
      <c r="BH1182" s="347"/>
      <c r="BI1182" s="347"/>
      <c r="BJ1182" s="347"/>
      <c r="BK1182" s="347"/>
      <c r="BR1182" s="2"/>
      <c r="BS1182" s="2"/>
      <c r="BT1182" s="2"/>
      <c r="BU1182" s="2"/>
      <c r="BV1182" s="2"/>
      <c r="BW1182" s="2"/>
      <c r="BX1182" s="2"/>
      <c r="BY1182" s="2"/>
      <c r="BZ1182" s="2"/>
      <c r="CA1182" s="2"/>
      <c r="CB1182" s="2"/>
      <c r="CC1182" s="2"/>
      <c r="CD1182" s="2"/>
      <c r="CE1182" s="2"/>
      <c r="CF1182" s="2"/>
      <c r="CG1182" s="2"/>
      <c r="CH1182" s="2"/>
      <c r="CI1182" s="2"/>
      <c r="CJ1182" s="2"/>
      <c r="CK1182" s="2"/>
      <c r="CL1182" s="2"/>
      <c r="CM1182" s="2"/>
      <c r="CN1182" s="2"/>
      <c r="CO1182" s="2"/>
      <c r="CP1182" s="2"/>
      <c r="CQ1182" s="2"/>
      <c r="CR1182" s="2"/>
      <c r="CS1182" s="2"/>
      <c r="CT1182" s="2"/>
      <c r="CU1182" s="2"/>
      <c r="CV1182" s="2"/>
      <c r="CW1182" s="2"/>
      <c r="CX1182" s="2"/>
      <c r="CY1182" s="2"/>
      <c r="CZ1182" s="2"/>
      <c r="DA1182" s="2"/>
      <c r="DB1182" s="2"/>
      <c r="DC1182" s="2"/>
      <c r="DD1182" s="2"/>
      <c r="DE1182" s="2"/>
      <c r="DF1182" s="2"/>
      <c r="DG1182" s="2"/>
      <c r="DH1182" s="2"/>
      <c r="DI1182" s="2"/>
      <c r="DJ1182" s="2"/>
      <c r="DK1182" s="2"/>
      <c r="DL1182" s="2"/>
      <c r="DM1182" s="2"/>
      <c r="DN1182" s="2"/>
      <c r="DO1182" s="2"/>
      <c r="DP1182" s="2"/>
      <c r="DQ1182" s="2"/>
      <c r="DR1182" s="2"/>
      <c r="DS1182" s="2"/>
      <c r="DT1182" s="2"/>
      <c r="DU1182" s="2"/>
      <c r="DV1182" s="2"/>
      <c r="DW1182" s="2"/>
      <c r="DX1182" s="2"/>
      <c r="DY1182" s="2"/>
      <c r="DZ1182" s="2"/>
      <c r="EA1182" s="2"/>
      <c r="EB1182" s="2"/>
      <c r="EC1182" s="2"/>
      <c r="ED1182" s="2"/>
      <c r="EE1182" s="2"/>
      <c r="EF1182" s="2"/>
      <c r="EG1182" s="2"/>
      <c r="EH1182" s="2"/>
      <c r="EI1182" s="2"/>
      <c r="EJ1182" s="2"/>
      <c r="EK1182" s="2"/>
      <c r="EL1182" s="2"/>
      <c r="EM1182" s="2"/>
      <c r="EN1182" s="2"/>
      <c r="EO1182" s="2"/>
      <c r="EP1182" s="2"/>
      <c r="EQ1182" s="2"/>
      <c r="ER1182" s="2"/>
      <c r="ES1182" s="2"/>
      <c r="ET1182" s="2"/>
      <c r="EU1182" s="2"/>
      <c r="EV1182" s="2"/>
      <c r="EW1182" s="2"/>
      <c r="EX1182" s="2"/>
      <c r="EY1182" s="2"/>
      <c r="EZ1182" s="2"/>
      <c r="FA1182" s="2"/>
      <c r="FB1182" s="2"/>
      <c r="FC1182" s="2"/>
      <c r="FD1182" s="2"/>
      <c r="FE1182" s="2"/>
      <c r="FF1182" s="2"/>
      <c r="FG1182" s="2"/>
      <c r="FH1182" s="2"/>
      <c r="FI1182" s="2"/>
      <c r="FJ1182" s="2"/>
      <c r="FK1182" s="2"/>
      <c r="FL1182" s="2"/>
      <c r="FM1182" s="2"/>
      <c r="FN1182" s="2"/>
      <c r="FO1182" s="2"/>
      <c r="FP1182" s="2"/>
      <c r="FQ1182" s="2"/>
      <c r="FR1182" s="2"/>
      <c r="FS1182" s="2"/>
      <c r="FT1182" s="2"/>
      <c r="FU1182" s="2"/>
      <c r="FV1182" s="2"/>
      <c r="FW1182" s="2"/>
      <c r="FX1182" s="2"/>
      <c r="FY1182" s="2"/>
      <c r="FZ1182" s="2"/>
      <c r="GA1182" s="2"/>
      <c r="GB1182" s="2"/>
      <c r="GC1182" s="2"/>
      <c r="GD1182" s="2"/>
      <c r="GE1182" s="2"/>
      <c r="GF1182" s="2"/>
      <c r="GG1182" s="2"/>
      <c r="GH1182" s="2"/>
      <c r="GI1182" s="2"/>
      <c r="GJ1182" s="2"/>
      <c r="GK1182" s="2"/>
      <c r="GL1182" s="2"/>
      <c r="GM1182" s="2"/>
      <c r="GN1182" s="2"/>
      <c r="GO1182" s="2"/>
      <c r="GP1182" s="2"/>
    </row>
    <row r="1183" spans="6:198" s="1" customFormat="1" ht="12.75" customHeight="1">
      <c r="F1183" s="81"/>
      <c r="G1183" s="347"/>
      <c r="H1183" s="347"/>
      <c r="I1183" s="347"/>
      <c r="J1183" s="347"/>
      <c r="K1183" s="530" t="s">
        <v>514</v>
      </c>
      <c r="L1183" s="532"/>
      <c r="M1183" s="501"/>
      <c r="N1183" s="501"/>
      <c r="O1183" s="501"/>
      <c r="P1183" s="500"/>
      <c r="Q1183" s="500"/>
      <c r="R1183" s="500"/>
      <c r="S1183" s="851">
        <f>[1]Stratifications!$G84</f>
        <v>1780307.94</v>
      </c>
      <c r="T1183" s="851"/>
      <c r="U1183" s="851"/>
      <c r="V1183" s="851"/>
      <c r="W1183" s="851"/>
      <c r="X1183" s="497"/>
      <c r="Y1183" s="497"/>
      <c r="Z1183" s="498"/>
      <c r="AA1183" s="852">
        <f>[1]Stratifications!$J84</f>
        <v>4.7670114029160068E-3</v>
      </c>
      <c r="AB1183" s="852"/>
      <c r="AC1183" s="852"/>
      <c r="AD1183" s="852" t="s">
        <v>493</v>
      </c>
      <c r="AE1183" s="852"/>
      <c r="AF1183" s="852"/>
      <c r="AG1183" s="852"/>
      <c r="AH1183" s="498"/>
      <c r="AI1183" s="853">
        <f>[1]Stratifications!$M84</f>
        <v>13</v>
      </c>
      <c r="AJ1183" s="854"/>
      <c r="AK1183" s="854"/>
      <c r="AL1183" s="854" t="s">
        <v>493</v>
      </c>
      <c r="AM1183" s="854"/>
      <c r="AN1183" s="854"/>
      <c r="AO1183" s="854"/>
      <c r="AP1183" s="498"/>
      <c r="AQ1183" s="498"/>
      <c r="AR1183" s="852">
        <f>[1]Stratifications!$P84</f>
        <v>4.9865746068277718E-3</v>
      </c>
      <c r="AS1183" s="852"/>
      <c r="AT1183" s="852"/>
      <c r="AU1183" s="852" t="s">
        <v>493</v>
      </c>
      <c r="AV1183" s="852"/>
      <c r="AW1183" s="852"/>
      <c r="AX1183" s="852"/>
      <c r="AY1183" s="852"/>
      <c r="AZ1183" s="500"/>
      <c r="BA1183" s="500"/>
      <c r="BB1183" s="500"/>
      <c r="BC1183" s="500"/>
      <c r="BD1183" s="347"/>
      <c r="BE1183" s="347"/>
      <c r="BF1183" s="347"/>
      <c r="BG1183" s="347"/>
      <c r="BH1183" s="347"/>
      <c r="BI1183" s="347"/>
      <c r="BJ1183" s="347"/>
      <c r="BK1183" s="347"/>
      <c r="BR1183" s="2"/>
      <c r="BS1183" s="2"/>
      <c r="BT1183" s="2"/>
      <c r="BU1183" s="2"/>
      <c r="BV1183" s="2"/>
      <c r="BW1183" s="2"/>
      <c r="BX1183" s="2"/>
      <c r="BY1183" s="2"/>
      <c r="BZ1183" s="2"/>
      <c r="CA1183" s="2"/>
      <c r="CB1183" s="2"/>
      <c r="CC1183" s="2"/>
      <c r="CD1183" s="2"/>
      <c r="CE1183" s="2"/>
      <c r="CF1183" s="2"/>
      <c r="CG1183" s="2"/>
      <c r="CH1183" s="2"/>
      <c r="CI1183" s="2"/>
      <c r="CJ1183" s="2"/>
      <c r="CK1183" s="2"/>
      <c r="CL1183" s="2"/>
      <c r="CM1183" s="2"/>
      <c r="CN1183" s="2"/>
      <c r="CO1183" s="2"/>
      <c r="CP1183" s="2"/>
      <c r="CQ1183" s="2"/>
      <c r="CR1183" s="2"/>
      <c r="CS1183" s="2"/>
      <c r="CT1183" s="2"/>
      <c r="CU1183" s="2"/>
      <c r="CV1183" s="2"/>
      <c r="CW1183" s="2"/>
      <c r="CX1183" s="2"/>
      <c r="CY1183" s="2"/>
      <c r="CZ1183" s="2"/>
      <c r="DA1183" s="2"/>
      <c r="DB1183" s="2"/>
      <c r="DC1183" s="2"/>
      <c r="DD1183" s="2"/>
      <c r="DE1183" s="2"/>
      <c r="DF1183" s="2"/>
      <c r="DG1183" s="2"/>
      <c r="DH1183" s="2"/>
      <c r="DI1183" s="2"/>
      <c r="DJ1183" s="2"/>
      <c r="DK1183" s="2"/>
      <c r="DL1183" s="2"/>
      <c r="DM1183" s="2"/>
      <c r="DN1183" s="2"/>
      <c r="DO1183" s="2"/>
      <c r="DP1183" s="2"/>
      <c r="DQ1183" s="2"/>
      <c r="DR1183" s="2"/>
      <c r="DS1183" s="2"/>
      <c r="DT1183" s="2"/>
      <c r="DU1183" s="2"/>
      <c r="DV1183" s="2"/>
      <c r="DW1183" s="2"/>
      <c r="DX1183" s="2"/>
      <c r="DY1183" s="2"/>
      <c r="DZ1183" s="2"/>
      <c r="EA1183" s="2"/>
      <c r="EB1183" s="2"/>
      <c r="EC1183" s="2"/>
      <c r="ED1183" s="2"/>
      <c r="EE1183" s="2"/>
      <c r="EF1183" s="2"/>
      <c r="EG1183" s="2"/>
      <c r="EH1183" s="2"/>
      <c r="EI1183" s="2"/>
      <c r="EJ1183" s="2"/>
      <c r="EK1183" s="2"/>
      <c r="EL1183" s="2"/>
      <c r="EM1183" s="2"/>
      <c r="EN1183" s="2"/>
      <c r="EO1183" s="2"/>
      <c r="EP1183" s="2"/>
      <c r="EQ1183" s="2"/>
      <c r="ER1183" s="2"/>
      <c r="ES1183" s="2"/>
      <c r="ET1183" s="2"/>
      <c r="EU1183" s="2"/>
      <c r="EV1183" s="2"/>
      <c r="EW1183" s="2"/>
      <c r="EX1183" s="2"/>
      <c r="EY1183" s="2"/>
      <c r="EZ1183" s="2"/>
      <c r="FA1183" s="2"/>
      <c r="FB1183" s="2"/>
      <c r="FC1183" s="2"/>
      <c r="FD1183" s="2"/>
      <c r="FE1183" s="2"/>
      <c r="FF1183" s="2"/>
      <c r="FG1183" s="2"/>
      <c r="FH1183" s="2"/>
      <c r="FI1183" s="2"/>
      <c r="FJ1183" s="2"/>
      <c r="FK1183" s="2"/>
      <c r="FL1183" s="2"/>
      <c r="FM1183" s="2"/>
      <c r="FN1183" s="2"/>
      <c r="FO1183" s="2"/>
      <c r="FP1183" s="2"/>
      <c r="FQ1183" s="2"/>
      <c r="FR1183" s="2"/>
      <c r="FS1183" s="2"/>
      <c r="FT1183" s="2"/>
      <c r="FU1183" s="2"/>
      <c r="FV1183" s="2"/>
      <c r="FW1183" s="2"/>
      <c r="FX1183" s="2"/>
      <c r="FY1183" s="2"/>
      <c r="FZ1183" s="2"/>
      <c r="GA1183" s="2"/>
      <c r="GB1183" s="2"/>
      <c r="GC1183" s="2"/>
      <c r="GD1183" s="2"/>
      <c r="GE1183" s="2"/>
      <c r="GF1183" s="2"/>
      <c r="GG1183" s="2"/>
      <c r="GH1183" s="2"/>
      <c r="GI1183" s="2"/>
      <c r="GJ1183" s="2"/>
      <c r="GK1183" s="2"/>
      <c r="GL1183" s="2"/>
      <c r="GM1183" s="2"/>
      <c r="GN1183" s="2"/>
      <c r="GO1183" s="2"/>
      <c r="GP1183" s="2"/>
    </row>
    <row r="1184" spans="6:198" s="1" customFormat="1" ht="12.75" customHeight="1">
      <c r="F1184" s="81"/>
      <c r="G1184" s="347"/>
      <c r="H1184" s="347"/>
      <c r="I1184" s="347"/>
      <c r="J1184" s="347"/>
      <c r="K1184" s="533" t="s">
        <v>515</v>
      </c>
      <c r="L1184" s="534"/>
      <c r="M1184" s="503"/>
      <c r="N1184" s="503"/>
      <c r="O1184" s="503"/>
      <c r="P1184" s="500"/>
      <c r="Q1184" s="500"/>
      <c r="R1184" s="500"/>
      <c r="S1184" s="851">
        <f>[1]Stratifications!$G85</f>
        <v>32131063.469999999</v>
      </c>
      <c r="T1184" s="851"/>
      <c r="U1184" s="851"/>
      <c r="V1184" s="851"/>
      <c r="W1184" s="851"/>
      <c r="X1184" s="498"/>
      <c r="Y1184" s="498"/>
      <c r="Z1184" s="498"/>
      <c r="AA1184" s="852">
        <f>[1]Stratifications!$J85</f>
        <v>8.6035197904755709E-2</v>
      </c>
      <c r="AB1184" s="852"/>
      <c r="AC1184" s="852"/>
      <c r="AD1184" s="852" t="s">
        <v>493</v>
      </c>
      <c r="AE1184" s="852"/>
      <c r="AF1184" s="852"/>
      <c r="AG1184" s="852"/>
      <c r="AH1184" s="498"/>
      <c r="AI1184" s="853">
        <f>[1]Stratifications!$M85</f>
        <v>266</v>
      </c>
      <c r="AJ1184" s="854"/>
      <c r="AK1184" s="854"/>
      <c r="AL1184" s="854" t="s">
        <v>493</v>
      </c>
      <c r="AM1184" s="854"/>
      <c r="AN1184" s="854"/>
      <c r="AO1184" s="854"/>
      <c r="AP1184" s="498"/>
      <c r="AQ1184" s="498"/>
      <c r="AR1184" s="852">
        <f>[1]Stratifications!$P85</f>
        <v>0.10203298810893748</v>
      </c>
      <c r="AS1184" s="852"/>
      <c r="AT1184" s="852"/>
      <c r="AU1184" s="852" t="s">
        <v>493</v>
      </c>
      <c r="AV1184" s="852"/>
      <c r="AW1184" s="852"/>
      <c r="AX1184" s="852"/>
      <c r="AY1184" s="852"/>
      <c r="AZ1184" s="500"/>
      <c r="BA1184" s="500"/>
      <c r="BB1184" s="500"/>
      <c r="BC1184" s="500"/>
      <c r="BD1184" s="347"/>
      <c r="BE1184" s="347"/>
      <c r="BF1184" s="347"/>
      <c r="BG1184" s="347"/>
      <c r="BH1184" s="347"/>
      <c r="BI1184" s="347"/>
      <c r="BJ1184" s="347"/>
      <c r="BK1184" s="347"/>
      <c r="BR1184" s="2"/>
      <c r="BS1184" s="2"/>
      <c r="BT1184" s="2"/>
      <c r="BU1184" s="2"/>
      <c r="BV1184" s="2"/>
      <c r="BW1184" s="2"/>
      <c r="BX1184" s="2"/>
      <c r="BY1184" s="2"/>
      <c r="BZ1184" s="2"/>
      <c r="CA1184" s="2"/>
      <c r="CB1184" s="2"/>
      <c r="CC1184" s="2"/>
      <c r="CD1184" s="2"/>
      <c r="CE1184" s="2"/>
      <c r="CF1184" s="2"/>
      <c r="CG1184" s="2"/>
      <c r="CH1184" s="2"/>
      <c r="CI1184" s="2"/>
      <c r="CJ1184" s="2"/>
      <c r="CK1184" s="2"/>
      <c r="CL1184" s="2"/>
      <c r="CM1184" s="2"/>
      <c r="CN1184" s="2"/>
      <c r="CO1184" s="2"/>
      <c r="CP1184" s="2"/>
      <c r="CQ1184" s="2"/>
      <c r="CR1184" s="2"/>
      <c r="CS1184" s="2"/>
      <c r="CT1184" s="2"/>
      <c r="CU1184" s="2"/>
      <c r="CV1184" s="2"/>
      <c r="CW1184" s="2"/>
      <c r="CX1184" s="2"/>
      <c r="CY1184" s="2"/>
      <c r="CZ1184" s="2"/>
      <c r="DA1184" s="2"/>
      <c r="DB1184" s="2"/>
      <c r="DC1184" s="2"/>
      <c r="DD1184" s="2"/>
      <c r="DE1184" s="2"/>
      <c r="DF1184" s="2"/>
      <c r="DG1184" s="2"/>
      <c r="DH1184" s="2"/>
      <c r="DI1184" s="2"/>
      <c r="DJ1184" s="2"/>
      <c r="DK1184" s="2"/>
      <c r="DL1184" s="2"/>
      <c r="DM1184" s="2"/>
      <c r="DN1184" s="2"/>
      <c r="DO1184" s="2"/>
      <c r="DP1184" s="2"/>
      <c r="DQ1184" s="2"/>
      <c r="DR1184" s="2"/>
      <c r="DS1184" s="2"/>
      <c r="DT1184" s="2"/>
      <c r="DU1184" s="2"/>
      <c r="DV1184" s="2"/>
      <c r="DW1184" s="2"/>
      <c r="DX1184" s="2"/>
      <c r="DY1184" s="2"/>
      <c r="DZ1184" s="2"/>
      <c r="EA1184" s="2"/>
      <c r="EB1184" s="2"/>
      <c r="EC1184" s="2"/>
      <c r="ED1184" s="2"/>
      <c r="EE1184" s="2"/>
      <c r="EF1184" s="2"/>
      <c r="EG1184" s="2"/>
      <c r="EH1184" s="2"/>
      <c r="EI1184" s="2"/>
      <c r="EJ1184" s="2"/>
      <c r="EK1184" s="2"/>
      <c r="EL1184" s="2"/>
      <c r="EM1184" s="2"/>
      <c r="EN1184" s="2"/>
      <c r="EO1184" s="2"/>
      <c r="EP1184" s="2"/>
      <c r="EQ1184" s="2"/>
      <c r="ER1184" s="2"/>
      <c r="ES1184" s="2"/>
      <c r="ET1184" s="2"/>
      <c r="EU1184" s="2"/>
      <c r="EV1184" s="2"/>
      <c r="EW1184" s="2"/>
      <c r="EX1184" s="2"/>
      <c r="EY1184" s="2"/>
      <c r="EZ1184" s="2"/>
      <c r="FA1184" s="2"/>
      <c r="FB1184" s="2"/>
      <c r="FC1184" s="2"/>
      <c r="FD1184" s="2"/>
      <c r="FE1184" s="2"/>
      <c r="FF1184" s="2"/>
      <c r="FG1184" s="2"/>
      <c r="FH1184" s="2"/>
      <c r="FI1184" s="2"/>
      <c r="FJ1184" s="2"/>
      <c r="FK1184" s="2"/>
      <c r="FL1184" s="2"/>
      <c r="FM1184" s="2"/>
      <c r="FN1184" s="2"/>
      <c r="FO1184" s="2"/>
      <c r="FP1184" s="2"/>
      <c r="FQ1184" s="2"/>
      <c r="FR1184" s="2"/>
      <c r="FS1184" s="2"/>
      <c r="FT1184" s="2"/>
      <c r="FU1184" s="2"/>
      <c r="FV1184" s="2"/>
      <c r="FW1184" s="2"/>
      <c r="FX1184" s="2"/>
      <c r="FY1184" s="2"/>
      <c r="FZ1184" s="2"/>
      <c r="GA1184" s="2"/>
      <c r="GB1184" s="2"/>
      <c r="GC1184" s="2"/>
      <c r="GD1184" s="2"/>
      <c r="GE1184" s="2"/>
      <c r="GF1184" s="2"/>
      <c r="GG1184" s="2"/>
      <c r="GH1184" s="2"/>
      <c r="GI1184" s="2"/>
      <c r="GJ1184" s="2"/>
      <c r="GK1184" s="2"/>
      <c r="GL1184" s="2"/>
      <c r="GM1184" s="2"/>
      <c r="GN1184" s="2"/>
      <c r="GO1184" s="2"/>
      <c r="GP1184" s="2"/>
    </row>
    <row r="1185" spans="6:198" s="1" customFormat="1" ht="12.75" customHeight="1">
      <c r="F1185" s="81"/>
      <c r="G1185" s="347"/>
      <c r="H1185" s="347"/>
      <c r="I1185" s="347"/>
      <c r="J1185" s="347"/>
      <c r="K1185" s="504" t="s">
        <v>278</v>
      </c>
      <c r="L1185" s="505"/>
      <c r="M1185" s="505"/>
      <c r="N1185" s="505"/>
      <c r="O1185" s="505"/>
      <c r="P1185" s="505"/>
      <c r="Q1185" s="505"/>
      <c r="R1185" s="505"/>
      <c r="S1185" s="856">
        <f>[1]Stratifications!$G86</f>
        <v>373464166.4399997</v>
      </c>
      <c r="T1185" s="856"/>
      <c r="U1185" s="856"/>
      <c r="V1185" s="856"/>
      <c r="W1185" s="856"/>
      <c r="X1185" s="506"/>
      <c r="Y1185" s="506"/>
      <c r="Z1185" s="506"/>
      <c r="AA1185" s="857">
        <f>[1]Stratifications!$J86</f>
        <v>1</v>
      </c>
      <c r="AB1185" s="857"/>
      <c r="AC1185" s="857"/>
      <c r="AD1185" s="857" t="s">
        <v>493</v>
      </c>
      <c r="AE1185" s="857"/>
      <c r="AF1185" s="857"/>
      <c r="AG1185" s="857"/>
      <c r="AH1185" s="506"/>
      <c r="AI1185" s="858">
        <f>[1]Stratifications!$M86</f>
        <v>2607</v>
      </c>
      <c r="AJ1185" s="859"/>
      <c r="AK1185" s="859"/>
      <c r="AL1185" s="859" t="s">
        <v>493</v>
      </c>
      <c r="AM1185" s="859"/>
      <c r="AN1185" s="859"/>
      <c r="AO1185" s="859"/>
      <c r="AP1185" s="506"/>
      <c r="AQ1185" s="506"/>
      <c r="AR1185" s="857">
        <f>[1]Stratifications!$P86</f>
        <v>0.99999999999999989</v>
      </c>
      <c r="AS1185" s="857"/>
      <c r="AT1185" s="857"/>
      <c r="AU1185" s="857" t="s">
        <v>493</v>
      </c>
      <c r="AV1185" s="857"/>
      <c r="AW1185" s="857"/>
      <c r="AX1185" s="857"/>
      <c r="AY1185" s="857"/>
      <c r="AZ1185" s="500"/>
      <c r="BA1185" s="500"/>
      <c r="BB1185" s="500"/>
      <c r="BC1185" s="500"/>
      <c r="BD1185" s="347"/>
      <c r="BE1185" s="347"/>
      <c r="BF1185" s="347"/>
      <c r="BG1185" s="347"/>
      <c r="BH1185" s="347"/>
      <c r="BI1185" s="347"/>
      <c r="BJ1185" s="347"/>
      <c r="BK1185" s="347"/>
      <c r="BR1185" s="2"/>
      <c r="BS1185" s="2"/>
      <c r="BT1185" s="2"/>
      <c r="BU1185" s="2"/>
      <c r="BV1185" s="2"/>
      <c r="BW1185" s="2"/>
      <c r="BX1185" s="2"/>
      <c r="BY1185" s="2"/>
      <c r="BZ1185" s="2"/>
      <c r="CA1185" s="2"/>
      <c r="CB1185" s="2"/>
      <c r="CC1185" s="2"/>
      <c r="CD1185" s="2"/>
      <c r="CE1185" s="2"/>
      <c r="CF1185" s="2"/>
      <c r="CG1185" s="2"/>
      <c r="CH1185" s="2"/>
      <c r="CI1185" s="2"/>
      <c r="CJ1185" s="2"/>
      <c r="CK1185" s="2"/>
      <c r="CL1185" s="2"/>
      <c r="CM1185" s="2"/>
      <c r="CN1185" s="2"/>
      <c r="CO1185" s="2"/>
      <c r="CP1185" s="2"/>
      <c r="CQ1185" s="2"/>
      <c r="CR1185" s="2"/>
      <c r="CS1185" s="2"/>
      <c r="CT1185" s="2"/>
      <c r="CU1185" s="2"/>
      <c r="CV1185" s="2"/>
      <c r="CW1185" s="2"/>
      <c r="CX1185" s="2"/>
      <c r="CY1185" s="2"/>
      <c r="CZ1185" s="2"/>
      <c r="DA1185" s="2"/>
      <c r="DB1185" s="2"/>
      <c r="DC1185" s="2"/>
      <c r="DD1185" s="2"/>
      <c r="DE1185" s="2"/>
      <c r="DF1185" s="2"/>
      <c r="DG1185" s="2"/>
      <c r="DH1185" s="2"/>
      <c r="DI1185" s="2"/>
      <c r="DJ1185" s="2"/>
      <c r="DK1185" s="2"/>
      <c r="DL1185" s="2"/>
      <c r="DM1185" s="2"/>
      <c r="DN1185" s="2"/>
      <c r="DO1185" s="2"/>
      <c r="DP1185" s="2"/>
      <c r="DQ1185" s="2"/>
      <c r="DR1185" s="2"/>
      <c r="DS1185" s="2"/>
      <c r="DT1185" s="2"/>
      <c r="DU1185" s="2"/>
      <c r="DV1185" s="2"/>
      <c r="DW1185" s="2"/>
      <c r="DX1185" s="2"/>
      <c r="DY1185" s="2"/>
      <c r="DZ1185" s="2"/>
      <c r="EA1185" s="2"/>
      <c r="EB1185" s="2"/>
      <c r="EC1185" s="2"/>
      <c r="ED1185" s="2"/>
      <c r="EE1185" s="2"/>
      <c r="EF1185" s="2"/>
      <c r="EG1185" s="2"/>
      <c r="EH1185" s="2"/>
      <c r="EI1185" s="2"/>
      <c r="EJ1185" s="2"/>
      <c r="EK1185" s="2"/>
      <c r="EL1185" s="2"/>
      <c r="EM1185" s="2"/>
      <c r="EN1185" s="2"/>
      <c r="EO1185" s="2"/>
      <c r="EP1185" s="2"/>
      <c r="EQ1185" s="2"/>
      <c r="ER1185" s="2"/>
      <c r="ES1185" s="2"/>
      <c r="ET1185" s="2"/>
      <c r="EU1185" s="2"/>
      <c r="EV1185" s="2"/>
      <c r="EW1185" s="2"/>
      <c r="EX1185" s="2"/>
      <c r="EY1185" s="2"/>
      <c r="EZ1185" s="2"/>
      <c r="FA1185" s="2"/>
      <c r="FB1185" s="2"/>
      <c r="FC1185" s="2"/>
      <c r="FD1185" s="2"/>
      <c r="FE1185" s="2"/>
      <c r="FF1185" s="2"/>
      <c r="FG1185" s="2"/>
      <c r="FH1185" s="2"/>
      <c r="FI1185" s="2"/>
      <c r="FJ1185" s="2"/>
      <c r="FK1185" s="2"/>
      <c r="FL1185" s="2"/>
      <c r="FM1185" s="2"/>
      <c r="FN1185" s="2"/>
      <c r="FO1185" s="2"/>
      <c r="FP1185" s="2"/>
      <c r="FQ1185" s="2"/>
      <c r="FR1185" s="2"/>
      <c r="FS1185" s="2"/>
      <c r="FT1185" s="2"/>
      <c r="FU1185" s="2"/>
      <c r="FV1185" s="2"/>
      <c r="FW1185" s="2"/>
      <c r="FX1185" s="2"/>
      <c r="FY1185" s="2"/>
      <c r="FZ1185" s="2"/>
      <c r="GA1185" s="2"/>
      <c r="GB1185" s="2"/>
      <c r="GC1185" s="2"/>
      <c r="GD1185" s="2"/>
      <c r="GE1185" s="2"/>
      <c r="GF1185" s="2"/>
      <c r="GG1185" s="2"/>
      <c r="GH1185" s="2"/>
      <c r="GI1185" s="2"/>
      <c r="GJ1185" s="2"/>
      <c r="GK1185" s="2"/>
      <c r="GL1185" s="2"/>
      <c r="GM1185" s="2"/>
      <c r="GN1185" s="2"/>
      <c r="GO1185" s="2"/>
      <c r="GP1185" s="2"/>
    </row>
    <row r="1186" spans="6:198" s="1" customFormat="1" ht="12.75" customHeight="1" thickBot="1">
      <c r="F1186" s="81"/>
      <c r="G1186" s="347"/>
      <c r="H1186" s="347"/>
      <c r="I1186" s="347"/>
      <c r="J1186" s="347"/>
      <c r="K1186" s="500"/>
      <c r="L1186" s="500"/>
      <c r="M1186" s="500"/>
      <c r="N1186" s="500"/>
      <c r="O1186" s="500"/>
      <c r="P1186" s="500"/>
      <c r="Q1186" s="500"/>
      <c r="R1186" s="500"/>
      <c r="S1186" s="500"/>
      <c r="T1186" s="500"/>
      <c r="U1186" s="500"/>
      <c r="V1186" s="500"/>
      <c r="W1186" s="500"/>
      <c r="X1186" s="500"/>
      <c r="Y1186" s="500"/>
      <c r="Z1186" s="500"/>
      <c r="AA1186" s="500"/>
      <c r="AB1186" s="500"/>
      <c r="AC1186" s="500"/>
      <c r="AD1186" s="500"/>
      <c r="AE1186" s="500"/>
      <c r="AF1186" s="500"/>
      <c r="AG1186" s="500"/>
      <c r="AH1186" s="500"/>
      <c r="AI1186" s="500"/>
      <c r="AJ1186" s="500"/>
      <c r="AK1186" s="500"/>
      <c r="AL1186" s="500"/>
      <c r="AM1186" s="500"/>
      <c r="AN1186" s="500"/>
      <c r="AO1186" s="500"/>
      <c r="AP1186" s="500"/>
      <c r="AQ1186" s="500"/>
      <c r="AR1186" s="500"/>
      <c r="AS1186" s="500"/>
      <c r="AT1186" s="500"/>
      <c r="AU1186" s="500"/>
      <c r="AV1186" s="500"/>
      <c r="AW1186" s="500"/>
      <c r="AX1186" s="500"/>
      <c r="AY1186" s="500"/>
      <c r="AZ1186" s="500"/>
      <c r="BA1186" s="500"/>
      <c r="BB1186" s="500"/>
      <c r="BC1186" s="500"/>
      <c r="BD1186" s="347"/>
      <c r="BE1186" s="347"/>
      <c r="BF1186" s="347"/>
      <c r="BG1186" s="347"/>
      <c r="BH1186" s="347"/>
      <c r="BI1186" s="347"/>
      <c r="BJ1186" s="347"/>
      <c r="BK1186" s="347"/>
      <c r="BR1186" s="2"/>
      <c r="BS1186" s="2"/>
      <c r="BT1186" s="2"/>
      <c r="BU1186" s="2"/>
      <c r="BV1186" s="2"/>
      <c r="BW1186" s="2"/>
      <c r="BX1186" s="2"/>
      <c r="BY1186" s="2"/>
      <c r="BZ1186" s="2"/>
      <c r="CA1186" s="2"/>
      <c r="CB1186" s="2"/>
      <c r="CC1186" s="2"/>
      <c r="CD1186" s="2"/>
      <c r="CE1186" s="2"/>
      <c r="CF1186" s="2"/>
      <c r="CG1186" s="2"/>
      <c r="CH1186" s="2"/>
      <c r="CI1186" s="2"/>
      <c r="CJ1186" s="2"/>
      <c r="CK1186" s="2"/>
      <c r="CL1186" s="2"/>
      <c r="CM1186" s="2"/>
      <c r="CN1186" s="2"/>
      <c r="CO1186" s="2"/>
      <c r="CP1186" s="2"/>
      <c r="CQ1186" s="2"/>
      <c r="CR1186" s="2"/>
      <c r="CS1186" s="2"/>
      <c r="CT1186" s="2"/>
      <c r="CU1186" s="2"/>
      <c r="CV1186" s="2"/>
      <c r="CW1186" s="2"/>
      <c r="CX1186" s="2"/>
      <c r="CY1186" s="2"/>
      <c r="CZ1186" s="2"/>
      <c r="DA1186" s="2"/>
      <c r="DB1186" s="2"/>
      <c r="DC1186" s="2"/>
      <c r="DD1186" s="2"/>
      <c r="DE1186" s="2"/>
      <c r="DF1186" s="2"/>
      <c r="DG1186" s="2"/>
      <c r="DH1186" s="2"/>
      <c r="DI1186" s="2"/>
      <c r="DJ1186" s="2"/>
      <c r="DK1186" s="2"/>
      <c r="DL1186" s="2"/>
      <c r="DM1186" s="2"/>
      <c r="DN1186" s="2"/>
      <c r="DO1186" s="2"/>
      <c r="DP1186" s="2"/>
      <c r="DQ1186" s="2"/>
      <c r="DR1186" s="2"/>
      <c r="DS1186" s="2"/>
      <c r="DT1186" s="2"/>
      <c r="DU1186" s="2"/>
      <c r="DV1186" s="2"/>
      <c r="DW1186" s="2"/>
      <c r="DX1186" s="2"/>
      <c r="DY1186" s="2"/>
      <c r="DZ1186" s="2"/>
      <c r="EA1186" s="2"/>
      <c r="EB1186" s="2"/>
      <c r="EC1186" s="2"/>
      <c r="ED1186" s="2"/>
      <c r="EE1186" s="2"/>
      <c r="EF1186" s="2"/>
      <c r="EG1186" s="2"/>
      <c r="EH1186" s="2"/>
      <c r="EI1186" s="2"/>
      <c r="EJ1186" s="2"/>
      <c r="EK1186" s="2"/>
      <c r="EL1186" s="2"/>
      <c r="EM1186" s="2"/>
      <c r="EN1186" s="2"/>
      <c r="EO1186" s="2"/>
      <c r="EP1186" s="2"/>
      <c r="EQ1186" s="2"/>
      <c r="ER1186" s="2"/>
      <c r="ES1186" s="2"/>
      <c r="ET1186" s="2"/>
      <c r="EU1186" s="2"/>
      <c r="EV1186" s="2"/>
      <c r="EW1186" s="2"/>
      <c r="EX1186" s="2"/>
      <c r="EY1186" s="2"/>
      <c r="EZ1186" s="2"/>
      <c r="FA1186" s="2"/>
      <c r="FB1186" s="2"/>
      <c r="FC1186" s="2"/>
      <c r="FD1186" s="2"/>
      <c r="FE1186" s="2"/>
      <c r="FF1186" s="2"/>
      <c r="FG1186" s="2"/>
      <c r="FH1186" s="2"/>
      <c r="FI1186" s="2"/>
      <c r="FJ1186" s="2"/>
      <c r="FK1186" s="2"/>
      <c r="FL1186" s="2"/>
      <c r="FM1186" s="2"/>
      <c r="FN1186" s="2"/>
      <c r="FO1186" s="2"/>
      <c r="FP1186" s="2"/>
      <c r="FQ1186" s="2"/>
      <c r="FR1186" s="2"/>
      <c r="FS1186" s="2"/>
      <c r="FT1186" s="2"/>
      <c r="FU1186" s="2"/>
      <c r="FV1186" s="2"/>
      <c r="FW1186" s="2"/>
      <c r="FX1186" s="2"/>
      <c r="FY1186" s="2"/>
      <c r="FZ1186" s="2"/>
      <c r="GA1186" s="2"/>
      <c r="GB1186" s="2"/>
      <c r="GC1186" s="2"/>
      <c r="GD1186" s="2"/>
      <c r="GE1186" s="2"/>
      <c r="GF1186" s="2"/>
      <c r="GG1186" s="2"/>
      <c r="GH1186" s="2"/>
      <c r="GI1186" s="2"/>
      <c r="GJ1186" s="2"/>
      <c r="GK1186" s="2"/>
      <c r="GL1186" s="2"/>
      <c r="GM1186" s="2"/>
      <c r="GN1186" s="2"/>
      <c r="GO1186" s="2"/>
      <c r="GP1186" s="2"/>
    </row>
    <row r="1187" spans="6:198" s="1" customFormat="1" ht="12.75" customHeight="1" thickBot="1">
      <c r="F1187" s="81"/>
      <c r="G1187" s="347"/>
      <c r="H1187" s="347"/>
      <c r="I1187" s="347"/>
      <c r="J1187" s="347"/>
      <c r="K1187" s="482" t="s">
        <v>516</v>
      </c>
      <c r="L1187" s="482"/>
      <c r="M1187" s="482"/>
      <c r="N1187" s="482"/>
      <c r="O1187" s="482"/>
      <c r="P1187" s="482"/>
      <c r="Q1187" s="483"/>
      <c r="R1187" s="483"/>
      <c r="S1187" s="483"/>
      <c r="T1187" s="484"/>
      <c r="U1187" s="483" t="s">
        <v>56</v>
      </c>
      <c r="V1187" s="483"/>
      <c r="W1187" s="483"/>
      <c r="X1187" s="483"/>
      <c r="Y1187" s="483"/>
      <c r="Z1187" s="485"/>
      <c r="AA1187" s="486"/>
      <c r="AB1187" s="486"/>
      <c r="AC1187" s="486"/>
      <c r="AD1187" s="486" t="s">
        <v>472</v>
      </c>
      <c r="AE1187" s="486"/>
      <c r="AF1187" s="486"/>
      <c r="AG1187" s="486"/>
      <c r="AH1187" s="487"/>
      <c r="AI1187" s="845" t="s">
        <v>473</v>
      </c>
      <c r="AJ1187" s="878"/>
      <c r="AK1187" s="878"/>
      <c r="AL1187" s="878"/>
      <c r="AM1187" s="878"/>
      <c r="AN1187" s="878"/>
      <c r="AO1187" s="878"/>
      <c r="AP1187" s="487"/>
      <c r="AQ1187" s="487"/>
      <c r="AR1187" s="486"/>
      <c r="AS1187" s="486"/>
      <c r="AT1187" s="486"/>
      <c r="AU1187" s="486" t="s">
        <v>474</v>
      </c>
      <c r="AV1187" s="486"/>
      <c r="AW1187" s="486"/>
      <c r="AX1187" s="507"/>
      <c r="AY1187" s="507"/>
      <c r="AZ1187" s="500"/>
      <c r="BA1187" s="500"/>
      <c r="BB1187" s="500"/>
      <c r="BC1187" s="500"/>
      <c r="BD1187" s="347"/>
      <c r="BE1187" s="347"/>
      <c r="BF1187" s="347"/>
      <c r="BG1187" s="347"/>
      <c r="BH1187" s="347"/>
      <c r="BI1187" s="347"/>
      <c r="BJ1187" s="347"/>
      <c r="BK1187" s="347"/>
      <c r="BR1187" s="2"/>
      <c r="BS1187" s="2"/>
      <c r="BT1187" s="2"/>
      <c r="BU1187" s="2"/>
      <c r="BV1187" s="2"/>
      <c r="BW1187" s="2"/>
      <c r="BX1187" s="2"/>
      <c r="BY1187" s="2"/>
      <c r="BZ1187" s="2"/>
      <c r="CA1187" s="2"/>
      <c r="CB1187" s="2"/>
      <c r="CC1187" s="2"/>
      <c r="CD1187" s="2"/>
      <c r="CE1187" s="2"/>
      <c r="CF1187" s="2"/>
      <c r="CG1187" s="2"/>
      <c r="CH1187" s="2"/>
      <c r="CI1187" s="2"/>
      <c r="CJ1187" s="2"/>
      <c r="CK1187" s="2"/>
      <c r="CL1187" s="2"/>
      <c r="CM1187" s="2"/>
      <c r="CN1187" s="2"/>
      <c r="CO1187" s="2"/>
      <c r="CP1187" s="2"/>
      <c r="CQ1187" s="2"/>
      <c r="CR1187" s="2"/>
      <c r="CS1187" s="2"/>
      <c r="CT1187" s="2"/>
      <c r="CU1187" s="2"/>
      <c r="CV1187" s="2"/>
      <c r="CW1187" s="2"/>
      <c r="CX1187" s="2"/>
      <c r="CY1187" s="2"/>
      <c r="CZ1187" s="2"/>
      <c r="DA1187" s="2"/>
      <c r="DB1187" s="2"/>
      <c r="DC1187" s="2"/>
      <c r="DD1187" s="2"/>
      <c r="DE1187" s="2"/>
      <c r="DF1187" s="2"/>
      <c r="DG1187" s="2"/>
      <c r="DH1187" s="2"/>
      <c r="DI1187" s="2"/>
      <c r="DJ1187" s="2"/>
      <c r="DK1187" s="2"/>
      <c r="DL1187" s="2"/>
      <c r="DM1187" s="2"/>
      <c r="DN1187" s="2"/>
      <c r="DO1187" s="2"/>
      <c r="DP1187" s="2"/>
      <c r="DQ1187" s="2"/>
      <c r="DR1187" s="2"/>
      <c r="DS1187" s="2"/>
      <c r="DT1187" s="2"/>
      <c r="DU1187" s="2"/>
      <c r="DV1187" s="2"/>
      <c r="DW1187" s="2"/>
      <c r="DX1187" s="2"/>
      <c r="DY1187" s="2"/>
      <c r="DZ1187" s="2"/>
      <c r="EA1187" s="2"/>
      <c r="EB1187" s="2"/>
      <c r="EC1187" s="2"/>
      <c r="ED1187" s="2"/>
      <c r="EE1187" s="2"/>
      <c r="EF1187" s="2"/>
      <c r="EG1187" s="2"/>
      <c r="EH1187" s="2"/>
      <c r="EI1187" s="2"/>
      <c r="EJ1187" s="2"/>
      <c r="EK1187" s="2"/>
      <c r="EL1187" s="2"/>
      <c r="EM1187" s="2"/>
      <c r="EN1187" s="2"/>
      <c r="EO1187" s="2"/>
      <c r="EP1187" s="2"/>
      <c r="EQ1187" s="2"/>
      <c r="ER1187" s="2"/>
      <c r="ES1187" s="2"/>
      <c r="ET1187" s="2"/>
      <c r="EU1187" s="2"/>
      <c r="EV1187" s="2"/>
      <c r="EW1187" s="2"/>
      <c r="EX1187" s="2"/>
      <c r="EY1187" s="2"/>
      <c r="EZ1187" s="2"/>
      <c r="FA1187" s="2"/>
      <c r="FB1187" s="2"/>
      <c r="FC1187" s="2"/>
      <c r="FD1187" s="2"/>
      <c r="FE1187" s="2"/>
      <c r="FF1187" s="2"/>
      <c r="FG1187" s="2"/>
      <c r="FH1187" s="2"/>
      <c r="FI1187" s="2"/>
      <c r="FJ1187" s="2"/>
      <c r="FK1187" s="2"/>
      <c r="FL1187" s="2"/>
      <c r="FM1187" s="2"/>
      <c r="FN1187" s="2"/>
      <c r="FO1187" s="2"/>
      <c r="FP1187" s="2"/>
      <c r="FQ1187" s="2"/>
      <c r="FR1187" s="2"/>
      <c r="FS1187" s="2"/>
      <c r="FT1187" s="2"/>
      <c r="FU1187" s="2"/>
      <c r="FV1187" s="2"/>
      <c r="FW1187" s="2"/>
      <c r="FX1187" s="2"/>
      <c r="FY1187" s="2"/>
      <c r="FZ1187" s="2"/>
      <c r="GA1187" s="2"/>
      <c r="GB1187" s="2"/>
      <c r="GC1187" s="2"/>
      <c r="GD1187" s="2"/>
      <c r="GE1187" s="2"/>
      <c r="GF1187" s="2"/>
      <c r="GG1187" s="2"/>
      <c r="GH1187" s="2"/>
      <c r="GI1187" s="2"/>
      <c r="GJ1187" s="2"/>
      <c r="GK1187" s="2"/>
      <c r="GL1187" s="2"/>
      <c r="GM1187" s="2"/>
      <c r="GN1187" s="2"/>
      <c r="GO1187" s="2"/>
      <c r="GP1187" s="2"/>
    </row>
    <row r="1188" spans="6:198" s="1" customFormat="1" ht="12.75" customHeight="1">
      <c r="F1188" s="81"/>
      <c r="G1188" s="347"/>
      <c r="H1188" s="347"/>
      <c r="I1188" s="347"/>
      <c r="J1188" s="347"/>
      <c r="K1188" s="530" t="s">
        <v>517</v>
      </c>
      <c r="L1188" s="531"/>
      <c r="M1188" s="496"/>
      <c r="N1188" s="496"/>
      <c r="O1188" s="496"/>
      <c r="P1188" s="491"/>
      <c r="Q1188" s="491"/>
      <c r="R1188" s="491"/>
      <c r="S1188" s="851">
        <f>[1]Stratifications!$G89</f>
        <v>429665.47</v>
      </c>
      <c r="T1188" s="851"/>
      <c r="U1188" s="851"/>
      <c r="V1188" s="851"/>
      <c r="W1188" s="851"/>
      <c r="X1188" s="497"/>
      <c r="Y1188" s="497"/>
      <c r="Z1188" s="493"/>
      <c r="AA1188" s="852">
        <f>[1]Stratifications!$J89</f>
        <v>1.1504864686101804E-3</v>
      </c>
      <c r="AB1188" s="852"/>
      <c r="AC1188" s="852"/>
      <c r="AD1188" s="852" t="s">
        <v>493</v>
      </c>
      <c r="AE1188" s="852"/>
      <c r="AF1188" s="852"/>
      <c r="AG1188" s="852"/>
      <c r="AH1188" s="493"/>
      <c r="AI1188" s="853">
        <f>[1]Stratifications!$M89</f>
        <v>2</v>
      </c>
      <c r="AJ1188" s="854"/>
      <c r="AK1188" s="854"/>
      <c r="AL1188" s="854" t="s">
        <v>493</v>
      </c>
      <c r="AM1188" s="854"/>
      <c r="AN1188" s="854"/>
      <c r="AO1188" s="854"/>
      <c r="AP1188" s="493"/>
      <c r="AQ1188" s="493"/>
      <c r="AR1188" s="852">
        <f>[1]Stratifications!$P89</f>
        <v>7.6716532412734941E-4</v>
      </c>
      <c r="AS1188" s="852"/>
      <c r="AT1188" s="852"/>
      <c r="AU1188" s="852" t="s">
        <v>493</v>
      </c>
      <c r="AV1188" s="852"/>
      <c r="AW1188" s="852"/>
      <c r="AX1188" s="852"/>
      <c r="AY1188" s="852"/>
      <c r="AZ1188" s="500"/>
      <c r="BA1188" s="500"/>
      <c r="BB1188" s="500"/>
      <c r="BC1188" s="500"/>
      <c r="BD1188" s="347"/>
      <c r="BE1188" s="347"/>
      <c r="BF1188" s="347"/>
      <c r="BG1188" s="347"/>
      <c r="BH1188" s="347"/>
      <c r="BI1188" s="347"/>
      <c r="BJ1188" s="347"/>
      <c r="BK1188" s="347"/>
      <c r="BR1188" s="2"/>
      <c r="BS1188" s="2"/>
      <c r="BT1188" s="2"/>
      <c r="BU1188" s="2"/>
      <c r="BV1188" s="2"/>
      <c r="BW1188" s="2"/>
      <c r="BX1188" s="2"/>
      <c r="BY1188" s="2"/>
      <c r="BZ1188" s="2"/>
      <c r="CA1188" s="2"/>
      <c r="CB1188" s="2"/>
      <c r="CC1188" s="2"/>
      <c r="CD1188" s="2"/>
      <c r="CE1188" s="2"/>
      <c r="CF1188" s="2"/>
      <c r="CG1188" s="2"/>
      <c r="CH1188" s="2"/>
      <c r="CI1188" s="2"/>
      <c r="CJ1188" s="2"/>
      <c r="CK1188" s="2"/>
      <c r="CL1188" s="2"/>
      <c r="CM1188" s="2"/>
      <c r="CN1188" s="2"/>
      <c r="CO1188" s="2"/>
      <c r="CP1188" s="2"/>
      <c r="CQ1188" s="2"/>
      <c r="CR1188" s="2"/>
      <c r="CS1188" s="2"/>
      <c r="CT1188" s="2"/>
      <c r="CU1188" s="2"/>
      <c r="CV1188" s="2"/>
      <c r="CW1188" s="2"/>
      <c r="CX1188" s="2"/>
      <c r="CY1188" s="2"/>
      <c r="CZ1188" s="2"/>
      <c r="DA1188" s="2"/>
      <c r="DB1188" s="2"/>
      <c r="DC1188" s="2"/>
      <c r="DD1188" s="2"/>
      <c r="DE1188" s="2"/>
      <c r="DF1188" s="2"/>
      <c r="DG1188" s="2"/>
      <c r="DH1188" s="2"/>
      <c r="DI1188" s="2"/>
      <c r="DJ1188" s="2"/>
      <c r="DK1188" s="2"/>
      <c r="DL1188" s="2"/>
      <c r="DM1188" s="2"/>
      <c r="DN1188" s="2"/>
      <c r="DO1188" s="2"/>
      <c r="DP1188" s="2"/>
      <c r="DQ1188" s="2"/>
      <c r="DR1188" s="2"/>
      <c r="DS1188" s="2"/>
      <c r="DT1188" s="2"/>
      <c r="DU1188" s="2"/>
      <c r="DV1188" s="2"/>
      <c r="DW1188" s="2"/>
      <c r="DX1188" s="2"/>
      <c r="DY1188" s="2"/>
      <c r="DZ1188" s="2"/>
      <c r="EA1188" s="2"/>
      <c r="EB1188" s="2"/>
      <c r="EC1188" s="2"/>
      <c r="ED1188" s="2"/>
      <c r="EE1188" s="2"/>
      <c r="EF1188" s="2"/>
      <c r="EG1188" s="2"/>
      <c r="EH1188" s="2"/>
      <c r="EI1188" s="2"/>
      <c r="EJ1188" s="2"/>
      <c r="EK1188" s="2"/>
      <c r="EL1188" s="2"/>
      <c r="EM1188" s="2"/>
      <c r="EN1188" s="2"/>
      <c r="EO1188" s="2"/>
      <c r="EP1188" s="2"/>
      <c r="EQ1188" s="2"/>
      <c r="ER1188" s="2"/>
      <c r="ES1188" s="2"/>
      <c r="ET1188" s="2"/>
      <c r="EU1188" s="2"/>
      <c r="EV1188" s="2"/>
      <c r="EW1188" s="2"/>
      <c r="EX1188" s="2"/>
      <c r="EY1188" s="2"/>
      <c r="EZ1188" s="2"/>
      <c r="FA1188" s="2"/>
      <c r="FB1188" s="2"/>
      <c r="FC1188" s="2"/>
      <c r="FD1188" s="2"/>
      <c r="FE1188" s="2"/>
      <c r="FF1188" s="2"/>
      <c r="FG1188" s="2"/>
      <c r="FH1188" s="2"/>
      <c r="FI1188" s="2"/>
      <c r="FJ1188" s="2"/>
      <c r="FK1188" s="2"/>
      <c r="FL1188" s="2"/>
      <c r="FM1188" s="2"/>
      <c r="FN1188" s="2"/>
      <c r="FO1188" s="2"/>
      <c r="FP1188" s="2"/>
      <c r="FQ1188" s="2"/>
      <c r="FR1188" s="2"/>
      <c r="FS1188" s="2"/>
      <c r="FT1188" s="2"/>
      <c r="FU1188" s="2"/>
      <c r="FV1188" s="2"/>
      <c r="FW1188" s="2"/>
      <c r="FX1188" s="2"/>
      <c r="FY1188" s="2"/>
      <c r="FZ1188" s="2"/>
      <c r="GA1188" s="2"/>
      <c r="GB1188" s="2"/>
      <c r="GC1188" s="2"/>
      <c r="GD1188" s="2"/>
      <c r="GE1188" s="2"/>
      <c r="GF1188" s="2"/>
      <c r="GG1188" s="2"/>
      <c r="GH1188" s="2"/>
      <c r="GI1188" s="2"/>
      <c r="GJ1188" s="2"/>
      <c r="GK1188" s="2"/>
      <c r="GL1188" s="2"/>
      <c r="GM1188" s="2"/>
      <c r="GN1188" s="2"/>
      <c r="GO1188" s="2"/>
      <c r="GP1188" s="2"/>
    </row>
    <row r="1189" spans="6:198" s="1" customFormat="1" ht="12.75" customHeight="1">
      <c r="F1189" s="81"/>
      <c r="G1189" s="347"/>
      <c r="H1189" s="347"/>
      <c r="I1189" s="347"/>
      <c r="J1189" s="347"/>
      <c r="K1189" s="530" t="s">
        <v>518</v>
      </c>
      <c r="L1189" s="531"/>
      <c r="M1189" s="496"/>
      <c r="N1189" s="496"/>
      <c r="O1189" s="496"/>
      <c r="P1189" s="491"/>
      <c r="Q1189" s="491"/>
      <c r="R1189" s="491"/>
      <c r="S1189" s="851">
        <f>[1]Stratifications!$G90</f>
        <v>3252809.5</v>
      </c>
      <c r="T1189" s="851"/>
      <c r="U1189" s="851"/>
      <c r="V1189" s="851"/>
      <c r="W1189" s="851"/>
      <c r="X1189" s="432"/>
      <c r="Y1189" s="432"/>
      <c r="Z1189" s="493"/>
      <c r="AA1189" s="852">
        <f>[1]Stratifications!$J90</f>
        <v>8.7098302656637653E-3</v>
      </c>
      <c r="AB1189" s="852"/>
      <c r="AC1189" s="852"/>
      <c r="AD1189" s="852" t="s">
        <v>493</v>
      </c>
      <c r="AE1189" s="852"/>
      <c r="AF1189" s="852"/>
      <c r="AG1189" s="852"/>
      <c r="AH1189" s="493"/>
      <c r="AI1189" s="853">
        <f>[1]Stratifications!$M90</f>
        <v>26</v>
      </c>
      <c r="AJ1189" s="854"/>
      <c r="AK1189" s="854"/>
      <c r="AL1189" s="854" t="s">
        <v>493</v>
      </c>
      <c r="AM1189" s="854"/>
      <c r="AN1189" s="854"/>
      <c r="AO1189" s="854"/>
      <c r="AP1189" s="493"/>
      <c r="AQ1189" s="493"/>
      <c r="AR1189" s="852">
        <f>[1]Stratifications!$P90</f>
        <v>9.9731492136555435E-3</v>
      </c>
      <c r="AS1189" s="852"/>
      <c r="AT1189" s="852"/>
      <c r="AU1189" s="852" t="s">
        <v>493</v>
      </c>
      <c r="AV1189" s="852"/>
      <c r="AW1189" s="852"/>
      <c r="AX1189" s="852"/>
      <c r="AY1189" s="852"/>
      <c r="AZ1189" s="500"/>
      <c r="BA1189" s="500"/>
      <c r="BB1189" s="500"/>
      <c r="BC1189" s="500"/>
      <c r="BD1189" s="347"/>
      <c r="BE1189" s="347"/>
      <c r="BF1189" s="347"/>
      <c r="BG1189" s="347"/>
      <c r="BH1189" s="347"/>
      <c r="BI1189" s="347"/>
      <c r="BJ1189" s="347"/>
      <c r="BK1189" s="347"/>
      <c r="BR1189" s="2"/>
      <c r="BS1189" s="2"/>
      <c r="BT1189" s="2"/>
      <c r="BU1189" s="2"/>
      <c r="BV1189" s="2"/>
      <c r="BW1189" s="2"/>
      <c r="BX1189" s="2"/>
      <c r="BY1189" s="2"/>
      <c r="BZ1189" s="2"/>
      <c r="CA1189" s="2"/>
      <c r="CB1189" s="2"/>
      <c r="CC1189" s="2"/>
      <c r="CD1189" s="2"/>
      <c r="CE1189" s="2"/>
      <c r="CF1189" s="2"/>
      <c r="CG1189" s="2"/>
      <c r="CH1189" s="2"/>
      <c r="CI1189" s="2"/>
      <c r="CJ1189" s="2"/>
      <c r="CK1189" s="2"/>
      <c r="CL1189" s="2"/>
      <c r="CM1189" s="2"/>
      <c r="CN1189" s="2"/>
      <c r="CO1189" s="2"/>
      <c r="CP1189" s="2"/>
      <c r="CQ1189" s="2"/>
      <c r="CR1189" s="2"/>
      <c r="CS1189" s="2"/>
      <c r="CT1189" s="2"/>
      <c r="CU1189" s="2"/>
      <c r="CV1189" s="2"/>
      <c r="CW1189" s="2"/>
      <c r="CX1189" s="2"/>
      <c r="CY1189" s="2"/>
      <c r="CZ1189" s="2"/>
      <c r="DA1189" s="2"/>
      <c r="DB1189" s="2"/>
      <c r="DC1189" s="2"/>
      <c r="DD1189" s="2"/>
      <c r="DE1189" s="2"/>
      <c r="DF1189" s="2"/>
      <c r="DG1189" s="2"/>
      <c r="DH1189" s="2"/>
      <c r="DI1189" s="2"/>
      <c r="DJ1189" s="2"/>
      <c r="DK1189" s="2"/>
      <c r="DL1189" s="2"/>
      <c r="DM1189" s="2"/>
      <c r="DN1189" s="2"/>
      <c r="DO1189" s="2"/>
      <c r="DP1189" s="2"/>
      <c r="DQ1189" s="2"/>
      <c r="DR1189" s="2"/>
      <c r="DS1189" s="2"/>
      <c r="DT1189" s="2"/>
      <c r="DU1189" s="2"/>
      <c r="DV1189" s="2"/>
      <c r="DW1189" s="2"/>
      <c r="DX1189" s="2"/>
      <c r="DY1189" s="2"/>
      <c r="DZ1189" s="2"/>
      <c r="EA1189" s="2"/>
      <c r="EB1189" s="2"/>
      <c r="EC1189" s="2"/>
      <c r="ED1189" s="2"/>
      <c r="EE1189" s="2"/>
      <c r="EF1189" s="2"/>
      <c r="EG1189" s="2"/>
      <c r="EH1189" s="2"/>
      <c r="EI1189" s="2"/>
      <c r="EJ1189" s="2"/>
      <c r="EK1189" s="2"/>
      <c r="EL1189" s="2"/>
      <c r="EM1189" s="2"/>
      <c r="EN1189" s="2"/>
      <c r="EO1189" s="2"/>
      <c r="EP1189" s="2"/>
      <c r="EQ1189" s="2"/>
      <c r="ER1189" s="2"/>
      <c r="ES1189" s="2"/>
      <c r="ET1189" s="2"/>
      <c r="EU1189" s="2"/>
      <c r="EV1189" s="2"/>
      <c r="EW1189" s="2"/>
      <c r="EX1189" s="2"/>
      <c r="EY1189" s="2"/>
      <c r="EZ1189" s="2"/>
      <c r="FA1189" s="2"/>
      <c r="FB1189" s="2"/>
      <c r="FC1189" s="2"/>
      <c r="FD1189" s="2"/>
      <c r="FE1189" s="2"/>
      <c r="FF1189" s="2"/>
      <c r="FG1189" s="2"/>
      <c r="FH1189" s="2"/>
      <c r="FI1189" s="2"/>
      <c r="FJ1189" s="2"/>
      <c r="FK1189" s="2"/>
      <c r="FL1189" s="2"/>
      <c r="FM1189" s="2"/>
      <c r="FN1189" s="2"/>
      <c r="FO1189" s="2"/>
      <c r="FP1189" s="2"/>
      <c r="FQ1189" s="2"/>
      <c r="FR1189" s="2"/>
      <c r="FS1189" s="2"/>
      <c r="FT1189" s="2"/>
      <c r="FU1189" s="2"/>
      <c r="FV1189" s="2"/>
      <c r="FW1189" s="2"/>
      <c r="FX1189" s="2"/>
      <c r="FY1189" s="2"/>
      <c r="FZ1189" s="2"/>
      <c r="GA1189" s="2"/>
      <c r="GB1189" s="2"/>
      <c r="GC1189" s="2"/>
      <c r="GD1189" s="2"/>
      <c r="GE1189" s="2"/>
      <c r="GF1189" s="2"/>
      <c r="GG1189" s="2"/>
      <c r="GH1189" s="2"/>
      <c r="GI1189" s="2"/>
      <c r="GJ1189" s="2"/>
      <c r="GK1189" s="2"/>
      <c r="GL1189" s="2"/>
      <c r="GM1189" s="2"/>
      <c r="GN1189" s="2"/>
      <c r="GO1189" s="2"/>
      <c r="GP1189" s="2"/>
    </row>
    <row r="1190" spans="6:198" s="1" customFormat="1" ht="12.75" customHeight="1">
      <c r="F1190" s="81"/>
      <c r="G1190" s="347"/>
      <c r="H1190" s="347"/>
      <c r="I1190" s="347"/>
      <c r="J1190" s="347"/>
      <c r="K1190" s="530" t="s">
        <v>519</v>
      </c>
      <c r="L1190" s="531"/>
      <c r="M1190" s="496"/>
      <c r="N1190" s="496"/>
      <c r="O1190" s="496"/>
      <c r="P1190" s="491"/>
      <c r="Q1190" s="491"/>
      <c r="R1190" s="491"/>
      <c r="S1190" s="851">
        <f>[1]Stratifications!$G91</f>
        <v>19958285.800000004</v>
      </c>
      <c r="T1190" s="851"/>
      <c r="U1190" s="851"/>
      <c r="V1190" s="851"/>
      <c r="W1190" s="851"/>
      <c r="X1190" s="432"/>
      <c r="Y1190" s="432"/>
      <c r="Z1190" s="493"/>
      <c r="AA1190" s="852">
        <f>[1]Stratifications!$J91</f>
        <v>5.3440965943934743E-2</v>
      </c>
      <c r="AB1190" s="852"/>
      <c r="AC1190" s="852"/>
      <c r="AD1190" s="852" t="s">
        <v>493</v>
      </c>
      <c r="AE1190" s="852"/>
      <c r="AF1190" s="852"/>
      <c r="AG1190" s="852"/>
      <c r="AH1190" s="493"/>
      <c r="AI1190" s="853">
        <f>[1]Stratifications!$M91</f>
        <v>120</v>
      </c>
      <c r="AJ1190" s="854"/>
      <c r="AK1190" s="854"/>
      <c r="AL1190" s="854" t="s">
        <v>493</v>
      </c>
      <c r="AM1190" s="854"/>
      <c r="AN1190" s="854"/>
      <c r="AO1190" s="854"/>
      <c r="AP1190" s="493"/>
      <c r="AQ1190" s="493"/>
      <c r="AR1190" s="852">
        <f>[1]Stratifications!$P91</f>
        <v>4.6029919447640968E-2</v>
      </c>
      <c r="AS1190" s="852"/>
      <c r="AT1190" s="852"/>
      <c r="AU1190" s="852" t="s">
        <v>493</v>
      </c>
      <c r="AV1190" s="852"/>
      <c r="AW1190" s="852"/>
      <c r="AX1190" s="852"/>
      <c r="AY1190" s="852"/>
      <c r="AZ1190" s="500"/>
      <c r="BA1190" s="500"/>
      <c r="BB1190" s="500"/>
      <c r="BC1190" s="500"/>
      <c r="BD1190" s="347"/>
      <c r="BE1190" s="347"/>
      <c r="BF1190" s="347"/>
      <c r="BG1190" s="347"/>
      <c r="BH1190" s="347"/>
      <c r="BI1190" s="347"/>
      <c r="BJ1190" s="347"/>
      <c r="BK1190" s="347"/>
      <c r="BR1190" s="2"/>
      <c r="BS1190" s="2"/>
      <c r="BT1190" s="2"/>
      <c r="BU1190" s="2"/>
      <c r="BV1190" s="2"/>
      <c r="BW1190" s="2"/>
      <c r="BX1190" s="2"/>
      <c r="BY1190" s="2"/>
      <c r="BZ1190" s="2"/>
      <c r="CA1190" s="2"/>
      <c r="CB1190" s="2"/>
      <c r="CC1190" s="2"/>
      <c r="CD1190" s="2"/>
      <c r="CE1190" s="2"/>
      <c r="CF1190" s="2"/>
      <c r="CG1190" s="2"/>
      <c r="CH1190" s="2"/>
      <c r="CI1190" s="2"/>
      <c r="CJ1190" s="2"/>
      <c r="CK1190" s="2"/>
      <c r="CL1190" s="2"/>
      <c r="CM1190" s="2"/>
      <c r="CN1190" s="2"/>
      <c r="CO1190" s="2"/>
      <c r="CP1190" s="2"/>
      <c r="CQ1190" s="2"/>
      <c r="CR1190" s="2"/>
      <c r="CS1190" s="2"/>
      <c r="CT1190" s="2"/>
      <c r="CU1190" s="2"/>
      <c r="CV1190" s="2"/>
      <c r="CW1190" s="2"/>
      <c r="CX1190" s="2"/>
      <c r="CY1190" s="2"/>
      <c r="CZ1190" s="2"/>
      <c r="DA1190" s="2"/>
      <c r="DB1190" s="2"/>
      <c r="DC1190" s="2"/>
      <c r="DD1190" s="2"/>
      <c r="DE1190" s="2"/>
      <c r="DF1190" s="2"/>
      <c r="DG1190" s="2"/>
      <c r="DH1190" s="2"/>
      <c r="DI1190" s="2"/>
      <c r="DJ1190" s="2"/>
      <c r="DK1190" s="2"/>
      <c r="DL1190" s="2"/>
      <c r="DM1190" s="2"/>
      <c r="DN1190" s="2"/>
      <c r="DO1190" s="2"/>
      <c r="DP1190" s="2"/>
      <c r="DQ1190" s="2"/>
      <c r="DR1190" s="2"/>
      <c r="DS1190" s="2"/>
      <c r="DT1190" s="2"/>
      <c r="DU1190" s="2"/>
      <c r="DV1190" s="2"/>
      <c r="DW1190" s="2"/>
      <c r="DX1190" s="2"/>
      <c r="DY1190" s="2"/>
      <c r="DZ1190" s="2"/>
      <c r="EA1190" s="2"/>
      <c r="EB1190" s="2"/>
      <c r="EC1190" s="2"/>
      <c r="ED1190" s="2"/>
      <c r="EE1190" s="2"/>
      <c r="EF1190" s="2"/>
      <c r="EG1190" s="2"/>
      <c r="EH1190" s="2"/>
      <c r="EI1190" s="2"/>
      <c r="EJ1190" s="2"/>
      <c r="EK1190" s="2"/>
      <c r="EL1190" s="2"/>
      <c r="EM1190" s="2"/>
      <c r="EN1190" s="2"/>
      <c r="EO1190" s="2"/>
      <c r="EP1190" s="2"/>
      <c r="EQ1190" s="2"/>
      <c r="ER1190" s="2"/>
      <c r="ES1190" s="2"/>
      <c r="ET1190" s="2"/>
      <c r="EU1190" s="2"/>
      <c r="EV1190" s="2"/>
      <c r="EW1190" s="2"/>
      <c r="EX1190" s="2"/>
      <c r="EY1190" s="2"/>
      <c r="EZ1190" s="2"/>
      <c r="FA1190" s="2"/>
      <c r="FB1190" s="2"/>
      <c r="FC1190" s="2"/>
      <c r="FD1190" s="2"/>
      <c r="FE1190" s="2"/>
      <c r="FF1190" s="2"/>
      <c r="FG1190" s="2"/>
      <c r="FH1190" s="2"/>
      <c r="FI1190" s="2"/>
      <c r="FJ1190" s="2"/>
      <c r="FK1190" s="2"/>
      <c r="FL1190" s="2"/>
      <c r="FM1190" s="2"/>
      <c r="FN1190" s="2"/>
      <c r="FO1190" s="2"/>
      <c r="FP1190" s="2"/>
      <c r="FQ1190" s="2"/>
      <c r="FR1190" s="2"/>
      <c r="FS1190" s="2"/>
      <c r="FT1190" s="2"/>
      <c r="FU1190" s="2"/>
      <c r="FV1190" s="2"/>
      <c r="FW1190" s="2"/>
      <c r="FX1190" s="2"/>
      <c r="FY1190" s="2"/>
      <c r="FZ1190" s="2"/>
      <c r="GA1190" s="2"/>
      <c r="GB1190" s="2"/>
      <c r="GC1190" s="2"/>
      <c r="GD1190" s="2"/>
      <c r="GE1190" s="2"/>
      <c r="GF1190" s="2"/>
      <c r="GG1190" s="2"/>
      <c r="GH1190" s="2"/>
      <c r="GI1190" s="2"/>
      <c r="GJ1190" s="2"/>
      <c r="GK1190" s="2"/>
      <c r="GL1190" s="2"/>
      <c r="GM1190" s="2"/>
      <c r="GN1190" s="2"/>
      <c r="GO1190" s="2"/>
      <c r="GP1190" s="2"/>
    </row>
    <row r="1191" spans="6:198" s="1" customFormat="1" ht="12.75" customHeight="1">
      <c r="F1191" s="81"/>
      <c r="G1191" s="347"/>
      <c r="H1191" s="347"/>
      <c r="I1191" s="347"/>
      <c r="J1191" s="347"/>
      <c r="K1191" s="530" t="s">
        <v>520</v>
      </c>
      <c r="L1191" s="531"/>
      <c r="M1191" s="496"/>
      <c r="N1191" s="496"/>
      <c r="O1191" s="496"/>
      <c r="P1191" s="491"/>
      <c r="Q1191" s="491"/>
      <c r="R1191" s="491"/>
      <c r="S1191" s="851">
        <f>[1]Stratifications!$G92</f>
        <v>23047557.010000002</v>
      </c>
      <c r="T1191" s="851"/>
      <c r="U1191" s="851"/>
      <c r="V1191" s="851"/>
      <c r="W1191" s="851"/>
      <c r="X1191" s="432"/>
      <c r="Y1191" s="432"/>
      <c r="Z1191" s="493"/>
      <c r="AA1191" s="852">
        <f>[1]Stratifications!$J92</f>
        <v>6.1712900677186627E-2</v>
      </c>
      <c r="AB1191" s="852"/>
      <c r="AC1191" s="852"/>
      <c r="AD1191" s="852" t="s">
        <v>493</v>
      </c>
      <c r="AE1191" s="852"/>
      <c r="AF1191" s="852"/>
      <c r="AG1191" s="852"/>
      <c r="AH1191" s="493"/>
      <c r="AI1191" s="853">
        <f>[1]Stratifications!$M92</f>
        <v>162</v>
      </c>
      <c r="AJ1191" s="854"/>
      <c r="AK1191" s="854"/>
      <c r="AL1191" s="854" t="s">
        <v>493</v>
      </c>
      <c r="AM1191" s="854"/>
      <c r="AN1191" s="854"/>
      <c r="AO1191" s="854"/>
      <c r="AP1191" s="493"/>
      <c r="AQ1191" s="493"/>
      <c r="AR1191" s="852">
        <f>[1]Stratifications!$P92</f>
        <v>6.2140391254315308E-2</v>
      </c>
      <c r="AS1191" s="852"/>
      <c r="AT1191" s="852"/>
      <c r="AU1191" s="852" t="s">
        <v>493</v>
      </c>
      <c r="AV1191" s="852"/>
      <c r="AW1191" s="852"/>
      <c r="AX1191" s="852"/>
      <c r="AY1191" s="852"/>
      <c r="AZ1191" s="500"/>
      <c r="BA1191" s="500"/>
      <c r="BB1191" s="500"/>
      <c r="BC1191" s="500"/>
      <c r="BD1191" s="347"/>
      <c r="BE1191" s="347"/>
      <c r="BF1191" s="347"/>
      <c r="BG1191" s="347"/>
      <c r="BH1191" s="347"/>
      <c r="BI1191" s="347"/>
      <c r="BJ1191" s="347"/>
      <c r="BK1191" s="347"/>
      <c r="BR1191" s="2"/>
      <c r="BS1191" s="2"/>
      <c r="BT1191" s="2"/>
      <c r="BU1191" s="2"/>
      <c r="BV1191" s="2"/>
      <c r="BW1191" s="2"/>
      <c r="BX1191" s="2"/>
      <c r="BY1191" s="2"/>
      <c r="BZ1191" s="2"/>
      <c r="CA1191" s="2"/>
      <c r="CB1191" s="2"/>
      <c r="CC1191" s="2"/>
      <c r="CD1191" s="2"/>
      <c r="CE1191" s="2"/>
      <c r="CF1191" s="2"/>
      <c r="CG1191" s="2"/>
      <c r="CH1191" s="2"/>
      <c r="CI1191" s="2"/>
      <c r="CJ1191" s="2"/>
      <c r="CK1191" s="2"/>
      <c r="CL1191" s="2"/>
      <c r="CM1191" s="2"/>
      <c r="CN1191" s="2"/>
      <c r="CO1191" s="2"/>
      <c r="CP1191" s="2"/>
      <c r="CQ1191" s="2"/>
      <c r="CR1191" s="2"/>
      <c r="CS1191" s="2"/>
      <c r="CT1191" s="2"/>
      <c r="CU1191" s="2"/>
      <c r="CV1191" s="2"/>
      <c r="CW1191" s="2"/>
      <c r="CX1191" s="2"/>
      <c r="CY1191" s="2"/>
      <c r="CZ1191" s="2"/>
      <c r="DA1191" s="2"/>
      <c r="DB1191" s="2"/>
      <c r="DC1191" s="2"/>
      <c r="DD1191" s="2"/>
      <c r="DE1191" s="2"/>
      <c r="DF1191" s="2"/>
      <c r="DG1191" s="2"/>
      <c r="DH1191" s="2"/>
      <c r="DI1191" s="2"/>
      <c r="DJ1191" s="2"/>
      <c r="DK1191" s="2"/>
      <c r="DL1191" s="2"/>
      <c r="DM1191" s="2"/>
      <c r="DN1191" s="2"/>
      <c r="DO1191" s="2"/>
      <c r="DP1191" s="2"/>
      <c r="DQ1191" s="2"/>
      <c r="DR1191" s="2"/>
      <c r="DS1191" s="2"/>
      <c r="DT1191" s="2"/>
      <c r="DU1191" s="2"/>
      <c r="DV1191" s="2"/>
      <c r="DW1191" s="2"/>
      <c r="DX1191" s="2"/>
      <c r="DY1191" s="2"/>
      <c r="DZ1191" s="2"/>
      <c r="EA1191" s="2"/>
      <c r="EB1191" s="2"/>
      <c r="EC1191" s="2"/>
      <c r="ED1191" s="2"/>
      <c r="EE1191" s="2"/>
      <c r="EF1191" s="2"/>
      <c r="EG1191" s="2"/>
      <c r="EH1191" s="2"/>
      <c r="EI1191" s="2"/>
      <c r="EJ1191" s="2"/>
      <c r="EK1191" s="2"/>
      <c r="EL1191" s="2"/>
      <c r="EM1191" s="2"/>
      <c r="EN1191" s="2"/>
      <c r="EO1191" s="2"/>
      <c r="EP1191" s="2"/>
      <c r="EQ1191" s="2"/>
      <c r="ER1191" s="2"/>
      <c r="ES1191" s="2"/>
      <c r="ET1191" s="2"/>
      <c r="EU1191" s="2"/>
      <c r="EV1191" s="2"/>
      <c r="EW1191" s="2"/>
      <c r="EX1191" s="2"/>
      <c r="EY1191" s="2"/>
      <c r="EZ1191" s="2"/>
      <c r="FA1191" s="2"/>
      <c r="FB1191" s="2"/>
      <c r="FC1191" s="2"/>
      <c r="FD1191" s="2"/>
      <c r="FE1191" s="2"/>
      <c r="FF1191" s="2"/>
      <c r="FG1191" s="2"/>
      <c r="FH1191" s="2"/>
      <c r="FI1191" s="2"/>
      <c r="FJ1191" s="2"/>
      <c r="FK1191" s="2"/>
      <c r="FL1191" s="2"/>
      <c r="FM1191" s="2"/>
      <c r="FN1191" s="2"/>
      <c r="FO1191" s="2"/>
      <c r="FP1191" s="2"/>
      <c r="FQ1191" s="2"/>
      <c r="FR1191" s="2"/>
      <c r="FS1191" s="2"/>
      <c r="FT1191" s="2"/>
      <c r="FU1191" s="2"/>
      <c r="FV1191" s="2"/>
      <c r="FW1191" s="2"/>
      <c r="FX1191" s="2"/>
      <c r="FY1191" s="2"/>
      <c r="FZ1191" s="2"/>
      <c r="GA1191" s="2"/>
      <c r="GB1191" s="2"/>
      <c r="GC1191" s="2"/>
      <c r="GD1191" s="2"/>
      <c r="GE1191" s="2"/>
      <c r="GF1191" s="2"/>
      <c r="GG1191" s="2"/>
      <c r="GH1191" s="2"/>
      <c r="GI1191" s="2"/>
      <c r="GJ1191" s="2"/>
      <c r="GK1191" s="2"/>
      <c r="GL1191" s="2"/>
      <c r="GM1191" s="2"/>
      <c r="GN1191" s="2"/>
      <c r="GO1191" s="2"/>
      <c r="GP1191" s="2"/>
    </row>
    <row r="1192" spans="6:198" s="1" customFormat="1" ht="12.75" customHeight="1">
      <c r="F1192" s="81"/>
      <c r="G1192" s="347"/>
      <c r="H1192" s="347"/>
      <c r="I1192" s="347"/>
      <c r="J1192" s="347"/>
      <c r="K1192" s="530" t="s">
        <v>521</v>
      </c>
      <c r="L1192" s="531"/>
      <c r="M1192" s="496"/>
      <c r="N1192" s="496"/>
      <c r="O1192" s="496"/>
      <c r="P1192" s="491"/>
      <c r="Q1192" s="491"/>
      <c r="R1192" s="491"/>
      <c r="S1192" s="851">
        <f>[1]Stratifications!$G93</f>
        <v>26135188.430000003</v>
      </c>
      <c r="T1192" s="851"/>
      <c r="U1192" s="851"/>
      <c r="V1192" s="851"/>
      <c r="W1192" s="851"/>
      <c r="X1192" s="432"/>
      <c r="Y1192" s="432"/>
      <c r="Z1192" s="493"/>
      <c r="AA1192" s="852">
        <f>[1]Stratifications!$J93</f>
        <v>6.9980444654517734E-2</v>
      </c>
      <c r="AB1192" s="852"/>
      <c r="AC1192" s="852"/>
      <c r="AD1192" s="852" t="s">
        <v>493</v>
      </c>
      <c r="AE1192" s="852"/>
      <c r="AF1192" s="852"/>
      <c r="AG1192" s="852"/>
      <c r="AH1192" s="493"/>
      <c r="AI1192" s="853">
        <f>[1]Stratifications!$M93</f>
        <v>164</v>
      </c>
      <c r="AJ1192" s="854"/>
      <c r="AK1192" s="854"/>
      <c r="AL1192" s="854" t="s">
        <v>493</v>
      </c>
      <c r="AM1192" s="854"/>
      <c r="AN1192" s="854"/>
      <c r="AO1192" s="854"/>
      <c r="AP1192" s="493"/>
      <c r="AQ1192" s="493"/>
      <c r="AR1192" s="852">
        <f>[1]Stratifications!$P93</f>
        <v>6.2907556578442658E-2</v>
      </c>
      <c r="AS1192" s="852"/>
      <c r="AT1192" s="852"/>
      <c r="AU1192" s="852" t="s">
        <v>493</v>
      </c>
      <c r="AV1192" s="852"/>
      <c r="AW1192" s="852"/>
      <c r="AX1192" s="852"/>
      <c r="AY1192" s="852"/>
      <c r="AZ1192" s="500"/>
      <c r="BA1192" s="500"/>
      <c r="BB1192" s="500"/>
      <c r="BC1192" s="500"/>
      <c r="BD1192" s="347"/>
      <c r="BE1192" s="347"/>
      <c r="BF1192" s="347"/>
      <c r="BG1192" s="347"/>
      <c r="BH1192" s="347"/>
      <c r="BI1192" s="347"/>
      <c r="BJ1192" s="347"/>
      <c r="BK1192" s="347"/>
      <c r="BR1192" s="2"/>
      <c r="BS1192" s="2"/>
      <c r="BT1192" s="2"/>
      <c r="BU1192" s="2"/>
      <c r="BV1192" s="2"/>
      <c r="BW1192" s="2"/>
      <c r="BX1192" s="2"/>
      <c r="BY1192" s="2"/>
      <c r="BZ1192" s="2"/>
      <c r="CA1192" s="2"/>
      <c r="CB1192" s="2"/>
      <c r="CC1192" s="2"/>
      <c r="CD1192" s="2"/>
      <c r="CE1192" s="2"/>
      <c r="CF1192" s="2"/>
      <c r="CG1192" s="2"/>
      <c r="CH1192" s="2"/>
      <c r="CI1192" s="2"/>
      <c r="CJ1192" s="2"/>
      <c r="CK1192" s="2"/>
      <c r="CL1192" s="2"/>
      <c r="CM1192" s="2"/>
      <c r="CN1192" s="2"/>
      <c r="CO1192" s="2"/>
      <c r="CP1192" s="2"/>
      <c r="CQ1192" s="2"/>
      <c r="CR1192" s="2"/>
      <c r="CS1192" s="2"/>
      <c r="CT1192" s="2"/>
      <c r="CU1192" s="2"/>
      <c r="CV1192" s="2"/>
      <c r="CW1192" s="2"/>
      <c r="CX1192" s="2"/>
      <c r="CY1192" s="2"/>
      <c r="CZ1192" s="2"/>
      <c r="DA1192" s="2"/>
      <c r="DB1192" s="2"/>
      <c r="DC1192" s="2"/>
      <c r="DD1192" s="2"/>
      <c r="DE1192" s="2"/>
      <c r="DF1192" s="2"/>
      <c r="DG1192" s="2"/>
      <c r="DH1192" s="2"/>
      <c r="DI1192" s="2"/>
      <c r="DJ1192" s="2"/>
      <c r="DK1192" s="2"/>
      <c r="DL1192" s="2"/>
      <c r="DM1192" s="2"/>
      <c r="DN1192" s="2"/>
      <c r="DO1192" s="2"/>
      <c r="DP1192" s="2"/>
      <c r="DQ1192" s="2"/>
      <c r="DR1192" s="2"/>
      <c r="DS1192" s="2"/>
      <c r="DT1192" s="2"/>
      <c r="DU1192" s="2"/>
      <c r="DV1192" s="2"/>
      <c r="DW1192" s="2"/>
      <c r="DX1192" s="2"/>
      <c r="DY1192" s="2"/>
      <c r="DZ1192" s="2"/>
      <c r="EA1192" s="2"/>
      <c r="EB1192" s="2"/>
      <c r="EC1192" s="2"/>
      <c r="ED1192" s="2"/>
      <c r="EE1192" s="2"/>
      <c r="EF1192" s="2"/>
      <c r="EG1192" s="2"/>
      <c r="EH1192" s="2"/>
      <c r="EI1192" s="2"/>
      <c r="EJ1192" s="2"/>
      <c r="EK1192" s="2"/>
      <c r="EL1192" s="2"/>
      <c r="EM1192" s="2"/>
      <c r="EN1192" s="2"/>
      <c r="EO1192" s="2"/>
      <c r="EP1192" s="2"/>
      <c r="EQ1192" s="2"/>
      <c r="ER1192" s="2"/>
      <c r="ES1192" s="2"/>
      <c r="ET1192" s="2"/>
      <c r="EU1192" s="2"/>
      <c r="EV1192" s="2"/>
      <c r="EW1192" s="2"/>
      <c r="EX1192" s="2"/>
      <c r="EY1192" s="2"/>
      <c r="EZ1192" s="2"/>
      <c r="FA1192" s="2"/>
      <c r="FB1192" s="2"/>
      <c r="FC1192" s="2"/>
      <c r="FD1192" s="2"/>
      <c r="FE1192" s="2"/>
      <c r="FF1192" s="2"/>
      <c r="FG1192" s="2"/>
      <c r="FH1192" s="2"/>
      <c r="FI1192" s="2"/>
      <c r="FJ1192" s="2"/>
      <c r="FK1192" s="2"/>
      <c r="FL1192" s="2"/>
      <c r="FM1192" s="2"/>
      <c r="FN1192" s="2"/>
      <c r="FO1192" s="2"/>
      <c r="FP1192" s="2"/>
      <c r="FQ1192" s="2"/>
      <c r="FR1192" s="2"/>
      <c r="FS1192" s="2"/>
      <c r="FT1192" s="2"/>
      <c r="FU1192" s="2"/>
      <c r="FV1192" s="2"/>
      <c r="FW1192" s="2"/>
      <c r="FX1192" s="2"/>
      <c r="FY1192" s="2"/>
      <c r="FZ1192" s="2"/>
      <c r="GA1192" s="2"/>
      <c r="GB1192" s="2"/>
      <c r="GC1192" s="2"/>
      <c r="GD1192" s="2"/>
      <c r="GE1192" s="2"/>
      <c r="GF1192" s="2"/>
      <c r="GG1192" s="2"/>
      <c r="GH1192" s="2"/>
      <c r="GI1192" s="2"/>
      <c r="GJ1192" s="2"/>
      <c r="GK1192" s="2"/>
      <c r="GL1192" s="2"/>
      <c r="GM1192" s="2"/>
      <c r="GN1192" s="2"/>
      <c r="GO1192" s="2"/>
      <c r="GP1192" s="2"/>
    </row>
    <row r="1193" spans="6:198" s="1" customFormat="1" ht="12.75" customHeight="1">
      <c r="F1193" s="81"/>
      <c r="G1193" s="347"/>
      <c r="H1193" s="347"/>
      <c r="I1193" s="347"/>
      <c r="J1193" s="347"/>
      <c r="K1193" s="530" t="s">
        <v>522</v>
      </c>
      <c r="L1193" s="531"/>
      <c r="M1193" s="496"/>
      <c r="N1193" s="496"/>
      <c r="O1193" s="496"/>
      <c r="P1193" s="491"/>
      <c r="Q1193" s="491"/>
      <c r="R1193" s="491"/>
      <c r="S1193" s="851">
        <f>[1]Stratifications!$G94</f>
        <v>77423790.629999965</v>
      </c>
      <c r="T1193" s="851"/>
      <c r="U1193" s="851"/>
      <c r="V1193" s="851"/>
      <c r="W1193" s="851"/>
      <c r="X1193" s="432"/>
      <c r="Y1193" s="432"/>
      <c r="Z1193" s="493"/>
      <c r="AA1193" s="852">
        <f>[1]Stratifications!$J94</f>
        <v>0.20731250167327303</v>
      </c>
      <c r="AB1193" s="852"/>
      <c r="AC1193" s="852"/>
      <c r="AD1193" s="852" t="s">
        <v>493</v>
      </c>
      <c r="AE1193" s="852"/>
      <c r="AF1193" s="852"/>
      <c r="AG1193" s="852"/>
      <c r="AH1193" s="493"/>
      <c r="AI1193" s="853">
        <f>[1]Stratifications!$M94</f>
        <v>533</v>
      </c>
      <c r="AJ1193" s="854"/>
      <c r="AK1193" s="854"/>
      <c r="AL1193" s="854" t="s">
        <v>493</v>
      </c>
      <c r="AM1193" s="854"/>
      <c r="AN1193" s="854"/>
      <c r="AO1193" s="854"/>
      <c r="AP1193" s="493"/>
      <c r="AQ1193" s="493"/>
      <c r="AR1193" s="852">
        <f>[1]Stratifications!$P94</f>
        <v>0.20444955887993863</v>
      </c>
      <c r="AS1193" s="852"/>
      <c r="AT1193" s="852"/>
      <c r="AU1193" s="852" t="s">
        <v>493</v>
      </c>
      <c r="AV1193" s="852"/>
      <c r="AW1193" s="852"/>
      <c r="AX1193" s="852"/>
      <c r="AY1193" s="852"/>
      <c r="AZ1193" s="500"/>
      <c r="BA1193" s="500"/>
      <c r="BB1193" s="500"/>
      <c r="BC1193" s="500"/>
      <c r="BD1193" s="347"/>
      <c r="BE1193" s="347"/>
      <c r="BF1193" s="347"/>
      <c r="BG1193" s="347"/>
      <c r="BH1193" s="347"/>
      <c r="BI1193" s="347"/>
      <c r="BJ1193" s="347"/>
      <c r="BK1193" s="347"/>
      <c r="BR1193" s="2"/>
      <c r="BS1193" s="2"/>
      <c r="BT1193" s="2"/>
      <c r="BU1193" s="2"/>
      <c r="BV1193" s="2"/>
      <c r="BW1193" s="2"/>
      <c r="BX1193" s="2"/>
      <c r="BY1193" s="2"/>
      <c r="BZ1193" s="2"/>
      <c r="CA1193" s="2"/>
      <c r="CB1193" s="2"/>
      <c r="CC1193" s="2"/>
      <c r="CD1193" s="2"/>
      <c r="CE1193" s="2"/>
      <c r="CF1193" s="2"/>
      <c r="CG1193" s="2"/>
      <c r="CH1193" s="2"/>
      <c r="CI1193" s="2"/>
      <c r="CJ1193" s="2"/>
      <c r="CK1193" s="2"/>
      <c r="CL1193" s="2"/>
      <c r="CM1193" s="2"/>
      <c r="CN1193" s="2"/>
      <c r="CO1193" s="2"/>
      <c r="CP1193" s="2"/>
      <c r="CQ1193" s="2"/>
      <c r="CR1193" s="2"/>
      <c r="CS1193" s="2"/>
      <c r="CT1193" s="2"/>
      <c r="CU1193" s="2"/>
      <c r="CV1193" s="2"/>
      <c r="CW1193" s="2"/>
      <c r="CX1193" s="2"/>
      <c r="CY1193" s="2"/>
      <c r="CZ1193" s="2"/>
      <c r="DA1193" s="2"/>
      <c r="DB1193" s="2"/>
      <c r="DC1193" s="2"/>
      <c r="DD1193" s="2"/>
      <c r="DE1193" s="2"/>
      <c r="DF1193" s="2"/>
      <c r="DG1193" s="2"/>
      <c r="DH1193" s="2"/>
      <c r="DI1193" s="2"/>
      <c r="DJ1193" s="2"/>
      <c r="DK1193" s="2"/>
      <c r="DL1193" s="2"/>
      <c r="DM1193" s="2"/>
      <c r="DN1193" s="2"/>
      <c r="DO1193" s="2"/>
      <c r="DP1193" s="2"/>
      <c r="DQ1193" s="2"/>
      <c r="DR1193" s="2"/>
      <c r="DS1193" s="2"/>
      <c r="DT1193" s="2"/>
      <c r="DU1193" s="2"/>
      <c r="DV1193" s="2"/>
      <c r="DW1193" s="2"/>
      <c r="DX1193" s="2"/>
      <c r="DY1193" s="2"/>
      <c r="DZ1193" s="2"/>
      <c r="EA1193" s="2"/>
      <c r="EB1193" s="2"/>
      <c r="EC1193" s="2"/>
      <c r="ED1193" s="2"/>
      <c r="EE1193" s="2"/>
      <c r="EF1193" s="2"/>
      <c r="EG1193" s="2"/>
      <c r="EH1193" s="2"/>
      <c r="EI1193" s="2"/>
      <c r="EJ1193" s="2"/>
      <c r="EK1193" s="2"/>
      <c r="EL1193" s="2"/>
      <c r="EM1193" s="2"/>
      <c r="EN1193" s="2"/>
      <c r="EO1193" s="2"/>
      <c r="EP1193" s="2"/>
      <c r="EQ1193" s="2"/>
      <c r="ER1193" s="2"/>
      <c r="ES1193" s="2"/>
      <c r="ET1193" s="2"/>
      <c r="EU1193" s="2"/>
      <c r="EV1193" s="2"/>
      <c r="EW1193" s="2"/>
      <c r="EX1193" s="2"/>
      <c r="EY1193" s="2"/>
      <c r="EZ1193" s="2"/>
      <c r="FA1193" s="2"/>
      <c r="FB1193" s="2"/>
      <c r="FC1193" s="2"/>
      <c r="FD1193" s="2"/>
      <c r="FE1193" s="2"/>
      <c r="FF1193" s="2"/>
      <c r="FG1193" s="2"/>
      <c r="FH1193" s="2"/>
      <c r="FI1193" s="2"/>
      <c r="FJ1193" s="2"/>
      <c r="FK1193" s="2"/>
      <c r="FL1193" s="2"/>
      <c r="FM1193" s="2"/>
      <c r="FN1193" s="2"/>
      <c r="FO1193" s="2"/>
      <c r="FP1193" s="2"/>
      <c r="FQ1193" s="2"/>
      <c r="FR1193" s="2"/>
      <c r="FS1193" s="2"/>
      <c r="FT1193" s="2"/>
      <c r="FU1193" s="2"/>
      <c r="FV1193" s="2"/>
      <c r="FW1193" s="2"/>
      <c r="FX1193" s="2"/>
      <c r="FY1193" s="2"/>
      <c r="FZ1193" s="2"/>
      <c r="GA1193" s="2"/>
      <c r="GB1193" s="2"/>
      <c r="GC1193" s="2"/>
      <c r="GD1193" s="2"/>
      <c r="GE1193" s="2"/>
      <c r="GF1193" s="2"/>
      <c r="GG1193" s="2"/>
      <c r="GH1193" s="2"/>
      <c r="GI1193" s="2"/>
      <c r="GJ1193" s="2"/>
      <c r="GK1193" s="2"/>
      <c r="GL1193" s="2"/>
      <c r="GM1193" s="2"/>
      <c r="GN1193" s="2"/>
      <c r="GO1193" s="2"/>
      <c r="GP1193" s="2"/>
    </row>
    <row r="1194" spans="6:198" ht="12.75" customHeight="1">
      <c r="K1194" s="530" t="s">
        <v>523</v>
      </c>
      <c r="L1194" s="532"/>
      <c r="M1194" s="501"/>
      <c r="N1194" s="501"/>
      <c r="O1194" s="501"/>
      <c r="P1194" s="500"/>
      <c r="Q1194" s="500"/>
      <c r="R1194" s="500"/>
      <c r="S1194" s="851">
        <f>[1]Stratifications!$G95</f>
        <v>24978643.129999999</v>
      </c>
      <c r="T1194" s="851"/>
      <c r="U1194" s="851"/>
      <c r="V1194" s="851"/>
      <c r="W1194" s="851"/>
      <c r="X1194" s="432"/>
      <c r="Y1194" s="432"/>
      <c r="Z1194" s="493"/>
      <c r="AA1194" s="852">
        <f>[1]Stratifications!$J95</f>
        <v>6.6883640720087761E-2</v>
      </c>
      <c r="AB1194" s="852"/>
      <c r="AC1194" s="852"/>
      <c r="AD1194" s="852" t="s">
        <v>493</v>
      </c>
      <c r="AE1194" s="852"/>
      <c r="AF1194" s="852"/>
      <c r="AG1194" s="852"/>
      <c r="AH1194" s="493"/>
      <c r="AI1194" s="853">
        <f>[1]Stratifications!$M95</f>
        <v>151</v>
      </c>
      <c r="AJ1194" s="854"/>
      <c r="AK1194" s="854"/>
      <c r="AL1194" s="854" t="s">
        <v>493</v>
      </c>
      <c r="AM1194" s="854"/>
      <c r="AN1194" s="854"/>
      <c r="AO1194" s="854"/>
      <c r="AP1194" s="493"/>
      <c r="AQ1194" s="493"/>
      <c r="AR1194" s="852">
        <f>[1]Stratifications!$P95</f>
        <v>5.7920981971614882E-2</v>
      </c>
      <c r="AS1194" s="852"/>
      <c r="AT1194" s="852"/>
      <c r="AU1194" s="852" t="s">
        <v>493</v>
      </c>
      <c r="AV1194" s="852"/>
      <c r="AW1194" s="852"/>
      <c r="AX1194" s="852"/>
      <c r="AY1194" s="852"/>
      <c r="AZ1194" s="500"/>
      <c r="BA1194" s="500"/>
      <c r="BB1194" s="500"/>
      <c r="BC1194" s="500"/>
    </row>
    <row r="1195" spans="6:198" ht="12.75" customHeight="1">
      <c r="K1195" s="530" t="s">
        <v>524</v>
      </c>
      <c r="L1195" s="532"/>
      <c r="M1195" s="501"/>
      <c r="N1195" s="501"/>
      <c r="O1195" s="501"/>
      <c r="P1195" s="500"/>
      <c r="Q1195" s="500"/>
      <c r="R1195" s="500"/>
      <c r="S1195" s="851">
        <f>[1]Stratifications!$G96</f>
        <v>164883688.52999979</v>
      </c>
      <c r="T1195" s="851"/>
      <c r="U1195" s="851"/>
      <c r="V1195" s="851"/>
      <c r="W1195" s="851"/>
      <c r="X1195" s="497"/>
      <c r="Y1195" s="497"/>
      <c r="Z1195" s="493"/>
      <c r="AA1195" s="852">
        <f>[1]Stratifications!$J96</f>
        <v>0.44149801599905242</v>
      </c>
      <c r="AB1195" s="852"/>
      <c r="AC1195" s="852"/>
      <c r="AD1195" s="852" t="s">
        <v>493</v>
      </c>
      <c r="AE1195" s="852"/>
      <c r="AF1195" s="852"/>
      <c r="AG1195" s="852"/>
      <c r="AH1195" s="493"/>
      <c r="AI1195" s="853">
        <f>[1]Stratifications!$M96</f>
        <v>1174</v>
      </c>
      <c r="AJ1195" s="854"/>
      <c r="AK1195" s="854"/>
      <c r="AL1195" s="854" t="s">
        <v>493</v>
      </c>
      <c r="AM1195" s="854"/>
      <c r="AN1195" s="854"/>
      <c r="AO1195" s="854"/>
      <c r="AP1195" s="493"/>
      <c r="AQ1195" s="493"/>
      <c r="AR1195" s="852">
        <f>[1]Stratifications!$P96</f>
        <v>0.4503260452627541</v>
      </c>
      <c r="AS1195" s="852"/>
      <c r="AT1195" s="852"/>
      <c r="AU1195" s="852" t="s">
        <v>493</v>
      </c>
      <c r="AV1195" s="852"/>
      <c r="AW1195" s="852"/>
      <c r="AX1195" s="852"/>
      <c r="AY1195" s="852"/>
      <c r="AZ1195" s="500"/>
      <c r="BA1195" s="500"/>
      <c r="BB1195" s="500"/>
      <c r="BC1195" s="500"/>
    </row>
    <row r="1196" spans="6:198" ht="12.75" customHeight="1">
      <c r="K1196" s="533" t="s">
        <v>525</v>
      </c>
      <c r="L1196" s="534"/>
      <c r="M1196" s="503"/>
      <c r="N1196" s="503"/>
      <c r="O1196" s="503"/>
      <c r="P1196" s="500"/>
      <c r="Q1196" s="500"/>
      <c r="R1196" s="500"/>
      <c r="S1196" s="851">
        <f>[1]Stratifications!$G97</f>
        <v>33354537.940000009</v>
      </c>
      <c r="T1196" s="851"/>
      <c r="U1196" s="851"/>
      <c r="V1196" s="851"/>
      <c r="W1196" s="851"/>
      <c r="X1196" s="498"/>
      <c r="Y1196" s="498"/>
      <c r="Z1196" s="498"/>
      <c r="AA1196" s="852">
        <f>[1]Stratifications!$J97</f>
        <v>8.9311213597673772E-2</v>
      </c>
      <c r="AB1196" s="852"/>
      <c r="AC1196" s="852"/>
      <c r="AD1196" s="852" t="s">
        <v>493</v>
      </c>
      <c r="AE1196" s="852"/>
      <c r="AF1196" s="852"/>
      <c r="AG1196" s="852"/>
      <c r="AH1196" s="498"/>
      <c r="AI1196" s="853">
        <f>[1]Stratifications!$M97</f>
        <v>275</v>
      </c>
      <c r="AJ1196" s="854"/>
      <c r="AK1196" s="854"/>
      <c r="AL1196" s="854" t="s">
        <v>493</v>
      </c>
      <c r="AM1196" s="854"/>
      <c r="AN1196" s="854"/>
      <c r="AO1196" s="854"/>
      <c r="AP1196" s="498"/>
      <c r="AQ1196" s="498"/>
      <c r="AR1196" s="852">
        <f>[1]Stratifications!$P97</f>
        <v>0.10548523206751055</v>
      </c>
      <c r="AS1196" s="852"/>
      <c r="AT1196" s="852"/>
      <c r="AU1196" s="852" t="s">
        <v>493</v>
      </c>
      <c r="AV1196" s="852"/>
      <c r="AW1196" s="852"/>
      <c r="AX1196" s="852"/>
      <c r="AY1196" s="852"/>
      <c r="AZ1196" s="500"/>
      <c r="BA1196" s="500"/>
      <c r="BB1196" s="500"/>
      <c r="BC1196" s="500"/>
    </row>
    <row r="1197" spans="6:198" ht="12.75" customHeight="1">
      <c r="K1197" s="504" t="s">
        <v>278</v>
      </c>
      <c r="L1197" s="505"/>
      <c r="M1197" s="505"/>
      <c r="N1197" s="505"/>
      <c r="O1197" s="505"/>
      <c r="P1197" s="505"/>
      <c r="Q1197" s="505"/>
      <c r="R1197" s="505"/>
      <c r="S1197" s="856">
        <f>[1]Stratifications!$G98</f>
        <v>373464166.43999976</v>
      </c>
      <c r="T1197" s="856"/>
      <c r="U1197" s="856"/>
      <c r="V1197" s="856"/>
      <c r="W1197" s="856"/>
      <c r="X1197" s="506"/>
      <c r="Y1197" s="506"/>
      <c r="Z1197" s="506"/>
      <c r="AA1197" s="857">
        <f>[1]Stratifications!$J98</f>
        <v>1</v>
      </c>
      <c r="AB1197" s="857"/>
      <c r="AC1197" s="857"/>
      <c r="AD1197" s="857" t="s">
        <v>493</v>
      </c>
      <c r="AE1197" s="857"/>
      <c r="AF1197" s="857"/>
      <c r="AG1197" s="857"/>
      <c r="AH1197" s="506"/>
      <c r="AI1197" s="858">
        <f>[1]Stratifications!$M98</f>
        <v>2607</v>
      </c>
      <c r="AJ1197" s="859"/>
      <c r="AK1197" s="859"/>
      <c r="AL1197" s="859" t="s">
        <v>493</v>
      </c>
      <c r="AM1197" s="859"/>
      <c r="AN1197" s="859"/>
      <c r="AO1197" s="859"/>
      <c r="AP1197" s="506"/>
      <c r="AQ1197" s="506"/>
      <c r="AR1197" s="857">
        <f>[1]Stratifications!$P98</f>
        <v>1</v>
      </c>
      <c r="AS1197" s="857"/>
      <c r="AT1197" s="857"/>
      <c r="AU1197" s="857" t="s">
        <v>493</v>
      </c>
      <c r="AV1197" s="857"/>
      <c r="AW1197" s="857"/>
      <c r="AX1197" s="857"/>
      <c r="AY1197" s="857"/>
      <c r="AZ1197" s="500"/>
      <c r="BA1197" s="500"/>
      <c r="BB1197" s="500"/>
      <c r="BC1197" s="500"/>
    </row>
    <row r="1198" spans="6:198" ht="12.75" customHeight="1" thickBot="1">
      <c r="K1198" s="500"/>
      <c r="L1198" s="500"/>
      <c r="M1198" s="500"/>
      <c r="N1198" s="500"/>
      <c r="O1198" s="500"/>
      <c r="P1198" s="500"/>
      <c r="Q1198" s="500"/>
      <c r="R1198" s="500"/>
      <c r="S1198" s="500"/>
      <c r="T1198" s="500"/>
      <c r="U1198" s="500"/>
      <c r="V1198" s="500"/>
      <c r="W1198" s="500"/>
      <c r="X1198" s="500"/>
      <c r="Y1198" s="500"/>
      <c r="Z1198" s="500"/>
      <c r="AA1198" s="500"/>
      <c r="AB1198" s="500"/>
      <c r="AC1198" s="500"/>
      <c r="AD1198" s="500"/>
      <c r="AE1198" s="500"/>
      <c r="AF1198" s="500"/>
      <c r="AG1198" s="500"/>
      <c r="AH1198" s="500"/>
      <c r="AI1198" s="500"/>
      <c r="AJ1198" s="500"/>
      <c r="AK1198" s="500"/>
      <c r="AL1198" s="500"/>
      <c r="AM1198" s="500"/>
      <c r="AN1198" s="500"/>
      <c r="AO1198" s="500"/>
      <c r="AP1198" s="500"/>
      <c r="AQ1198" s="500"/>
      <c r="AR1198" s="500"/>
      <c r="AS1198" s="500"/>
      <c r="AT1198" s="500"/>
      <c r="AU1198" s="500"/>
      <c r="AV1198" s="500"/>
      <c r="AW1198" s="500"/>
      <c r="AX1198" s="500"/>
      <c r="AY1198" s="500"/>
      <c r="AZ1198" s="500"/>
      <c r="BA1198" s="500"/>
      <c r="BB1198" s="500"/>
      <c r="BC1198" s="500"/>
    </row>
    <row r="1199" spans="6:198" ht="12.75" customHeight="1" thickBot="1">
      <c r="K1199" s="482" t="s">
        <v>526</v>
      </c>
      <c r="L1199" s="482"/>
      <c r="M1199" s="482"/>
      <c r="N1199" s="482"/>
      <c r="O1199" s="482"/>
      <c r="P1199" s="482"/>
      <c r="Q1199" s="483"/>
      <c r="R1199" s="483"/>
      <c r="S1199" s="483"/>
      <c r="T1199" s="484"/>
      <c r="U1199" s="483" t="s">
        <v>56</v>
      </c>
      <c r="V1199" s="483"/>
      <c r="W1199" s="483"/>
      <c r="X1199" s="483"/>
      <c r="Y1199" s="483"/>
      <c r="Z1199" s="485"/>
      <c r="AA1199" s="486"/>
      <c r="AB1199" s="486"/>
      <c r="AC1199" s="486"/>
      <c r="AD1199" s="486" t="s">
        <v>472</v>
      </c>
      <c r="AE1199" s="486"/>
      <c r="AF1199" s="486"/>
      <c r="AG1199" s="486"/>
      <c r="AH1199" s="487"/>
      <c r="AI1199" s="486"/>
      <c r="AJ1199" s="845" t="s">
        <v>473</v>
      </c>
      <c r="AK1199" s="878"/>
      <c r="AL1199" s="878"/>
      <c r="AM1199" s="878"/>
      <c r="AN1199" s="878"/>
      <c r="AO1199" s="878"/>
      <c r="AP1199" s="487"/>
      <c r="AQ1199" s="487"/>
      <c r="AR1199" s="486"/>
      <c r="AS1199" s="486"/>
      <c r="AT1199" s="486"/>
      <c r="AU1199" s="486" t="s">
        <v>474</v>
      </c>
      <c r="AV1199" s="486"/>
      <c r="AW1199" s="486"/>
      <c r="AX1199" s="507"/>
      <c r="AY1199" s="535"/>
      <c r="AZ1199" s="500"/>
      <c r="BA1199" s="500"/>
      <c r="BB1199" s="500"/>
      <c r="BC1199" s="500"/>
    </row>
    <row r="1200" spans="6:198" ht="12.75" customHeight="1">
      <c r="K1200" s="528" t="s">
        <v>527</v>
      </c>
      <c r="L1200" s="536"/>
      <c r="M1200" s="536"/>
      <c r="N1200" s="491"/>
      <c r="O1200" s="491"/>
      <c r="P1200" s="491"/>
      <c r="Q1200" s="491"/>
      <c r="R1200" s="491"/>
      <c r="S1200" s="851">
        <f>[1]Stratifications!$G$101</f>
        <v>38507682.690000005</v>
      </c>
      <c r="T1200" s="851"/>
      <c r="U1200" s="851"/>
      <c r="V1200" s="851"/>
      <c r="W1200" s="851"/>
      <c r="X1200" s="492"/>
      <c r="Y1200" s="492"/>
      <c r="Z1200" s="493"/>
      <c r="AA1200" s="847">
        <f>[1]Stratifications!$J101</f>
        <v>0.10310944436000295</v>
      </c>
      <c r="AB1200" s="847"/>
      <c r="AC1200" s="847"/>
      <c r="AD1200" s="847" t="s">
        <v>493</v>
      </c>
      <c r="AE1200" s="847"/>
      <c r="AF1200" s="847"/>
      <c r="AG1200" s="847"/>
      <c r="AH1200" s="493"/>
      <c r="AI1200" s="848">
        <f>[1]Stratifications!$M101</f>
        <v>393</v>
      </c>
      <c r="AJ1200" s="849"/>
      <c r="AK1200" s="849"/>
      <c r="AL1200" s="849" t="s">
        <v>493</v>
      </c>
      <c r="AM1200" s="849"/>
      <c r="AN1200" s="849"/>
      <c r="AO1200" s="849"/>
      <c r="AP1200" s="493"/>
      <c r="AQ1200" s="493"/>
      <c r="AR1200" s="847">
        <f>[1]Stratifications!$P101</f>
        <v>0.15074798619102417</v>
      </c>
      <c r="AS1200" s="847"/>
      <c r="AT1200" s="847"/>
      <c r="AU1200" s="847" t="s">
        <v>493</v>
      </c>
      <c r="AV1200" s="847"/>
      <c r="AW1200" s="847"/>
      <c r="AX1200" s="847"/>
      <c r="AY1200" s="847"/>
    </row>
    <row r="1201" spans="6:198" ht="12.75" customHeight="1">
      <c r="K1201" s="530" t="s">
        <v>528</v>
      </c>
      <c r="L1201" s="537"/>
      <c r="M1201" s="537"/>
      <c r="N1201" s="491"/>
      <c r="O1201" s="491"/>
      <c r="P1201" s="491"/>
      <c r="Q1201" s="491"/>
      <c r="R1201" s="491"/>
      <c r="S1201" s="851">
        <f>[1]Stratifications!$G$102</f>
        <v>334956483.74999946</v>
      </c>
      <c r="T1201" s="851"/>
      <c r="U1201" s="851"/>
      <c r="V1201" s="851"/>
      <c r="W1201" s="851"/>
      <c r="X1201" s="432"/>
      <c r="Y1201" s="432"/>
      <c r="Z1201" s="493"/>
      <c r="AA1201" s="852">
        <f>[1]Stratifications!$J102</f>
        <v>0.89689055563999709</v>
      </c>
      <c r="AB1201" s="852"/>
      <c r="AC1201" s="852"/>
      <c r="AD1201" s="852" t="s">
        <v>493</v>
      </c>
      <c r="AE1201" s="852"/>
      <c r="AF1201" s="852"/>
      <c r="AG1201" s="852"/>
      <c r="AH1201" s="498"/>
      <c r="AI1201" s="853">
        <f>[1]Stratifications!$M102</f>
        <v>2214</v>
      </c>
      <c r="AJ1201" s="854"/>
      <c r="AK1201" s="854"/>
      <c r="AL1201" s="854" t="s">
        <v>493</v>
      </c>
      <c r="AM1201" s="854"/>
      <c r="AN1201" s="854"/>
      <c r="AO1201" s="854"/>
      <c r="AP1201" s="498"/>
      <c r="AQ1201" s="498"/>
      <c r="AR1201" s="852">
        <f>[1]Stratifications!$P102</f>
        <v>0.84925201380897586</v>
      </c>
      <c r="AS1201" s="852"/>
      <c r="AT1201" s="852"/>
      <c r="AU1201" s="852" t="s">
        <v>493</v>
      </c>
      <c r="AV1201" s="852"/>
      <c r="AW1201" s="852"/>
      <c r="AX1201" s="852"/>
      <c r="AY1201" s="852"/>
    </row>
    <row r="1202" spans="6:198" ht="12.75" customHeight="1">
      <c r="K1202" s="496" t="s">
        <v>529</v>
      </c>
      <c r="L1202" s="538"/>
      <c r="M1202" s="538"/>
      <c r="N1202" s="538"/>
      <c r="O1202" s="538"/>
      <c r="P1202" s="538"/>
      <c r="Q1202" s="538"/>
      <c r="R1202" s="538"/>
      <c r="S1202" s="851">
        <f>[1]Stratifications!$G$103</f>
        <v>0</v>
      </c>
      <c r="T1202" s="851"/>
      <c r="U1202" s="851"/>
      <c r="V1202" s="851"/>
      <c r="W1202" s="851"/>
      <c r="X1202" s="498"/>
      <c r="Y1202" s="498"/>
      <c r="Z1202" s="498"/>
      <c r="AA1202" s="852">
        <f>[1]Stratifications!$J103</f>
        <v>0</v>
      </c>
      <c r="AB1202" s="852"/>
      <c r="AC1202" s="852"/>
      <c r="AD1202" s="852" t="s">
        <v>493</v>
      </c>
      <c r="AE1202" s="852"/>
      <c r="AF1202" s="852"/>
      <c r="AG1202" s="852"/>
      <c r="AH1202" s="498"/>
      <c r="AI1202" s="853">
        <f>[1]Stratifications!$M103</f>
        <v>0</v>
      </c>
      <c r="AJ1202" s="854"/>
      <c r="AK1202" s="854"/>
      <c r="AL1202" s="854" t="s">
        <v>493</v>
      </c>
      <c r="AM1202" s="854"/>
      <c r="AN1202" s="854"/>
      <c r="AO1202" s="854"/>
      <c r="AP1202" s="498"/>
      <c r="AQ1202" s="498"/>
      <c r="AR1202" s="852">
        <f>[1]Stratifications!$P103</f>
        <v>0</v>
      </c>
      <c r="AS1202" s="852"/>
      <c r="AT1202" s="852"/>
      <c r="AU1202" s="852" t="s">
        <v>493</v>
      </c>
      <c r="AV1202" s="852"/>
      <c r="AW1202" s="852"/>
      <c r="AX1202" s="852"/>
      <c r="AY1202" s="852"/>
      <c r="AZ1202" s="499"/>
    </row>
    <row r="1203" spans="6:198" ht="12.75" customHeight="1">
      <c r="K1203" s="504" t="s">
        <v>278</v>
      </c>
      <c r="L1203" s="505"/>
      <c r="M1203" s="505"/>
      <c r="N1203" s="505"/>
      <c r="O1203" s="505"/>
      <c r="P1203" s="505"/>
      <c r="Q1203" s="505"/>
      <c r="R1203" s="505"/>
      <c r="S1203" s="856">
        <f>[1]Stratifications!$G$104</f>
        <v>373464166.43999946</v>
      </c>
      <c r="T1203" s="856"/>
      <c r="U1203" s="856"/>
      <c r="V1203" s="856"/>
      <c r="W1203" s="856"/>
      <c r="X1203" s="506"/>
      <c r="Y1203" s="506"/>
      <c r="Z1203" s="506"/>
      <c r="AA1203" s="857">
        <f>[1]Stratifications!$J104</f>
        <v>1</v>
      </c>
      <c r="AB1203" s="857"/>
      <c r="AC1203" s="857"/>
      <c r="AD1203" s="857" t="s">
        <v>493</v>
      </c>
      <c r="AE1203" s="857"/>
      <c r="AF1203" s="857"/>
      <c r="AG1203" s="857"/>
      <c r="AH1203" s="506"/>
      <c r="AI1203" s="858">
        <f>[1]Stratifications!$M104</f>
        <v>2607</v>
      </c>
      <c r="AJ1203" s="859"/>
      <c r="AK1203" s="859"/>
      <c r="AL1203" s="859" t="s">
        <v>493</v>
      </c>
      <c r="AM1203" s="859"/>
      <c r="AN1203" s="859"/>
      <c r="AO1203" s="859"/>
      <c r="AP1203" s="506"/>
      <c r="AQ1203" s="506"/>
      <c r="AR1203" s="857">
        <f>[1]Stratifications!$P104</f>
        <v>1</v>
      </c>
      <c r="AS1203" s="857"/>
      <c r="AT1203" s="857"/>
      <c r="AU1203" s="857" t="s">
        <v>493</v>
      </c>
      <c r="AV1203" s="857"/>
      <c r="AW1203" s="857"/>
      <c r="AX1203" s="857"/>
      <c r="AY1203" s="857"/>
    </row>
    <row r="1205" spans="6:198" s="1" customFormat="1" ht="12.75" customHeight="1">
      <c r="F1205" s="81"/>
      <c r="G1205" s="671"/>
      <c r="H1205" s="671"/>
      <c r="I1205" s="671"/>
      <c r="J1205" s="671"/>
      <c r="K1205" s="671"/>
      <c r="L1205" s="671"/>
      <c r="M1205" s="81"/>
      <c r="N1205" s="98"/>
      <c r="O1205" s="98"/>
      <c r="P1205" s="98"/>
      <c r="Q1205" s="98"/>
      <c r="R1205" s="98"/>
      <c r="S1205" s="98"/>
      <c r="T1205" s="98"/>
      <c r="U1205" s="98"/>
      <c r="V1205" s="98"/>
      <c r="W1205" s="98"/>
      <c r="X1205" s="98"/>
      <c r="Y1205" s="98"/>
      <c r="Z1205" s="98"/>
      <c r="AA1205" s="98"/>
      <c r="AB1205" s="98"/>
      <c r="AC1205" s="98"/>
      <c r="AD1205" s="98"/>
      <c r="AE1205" s="98"/>
      <c r="AF1205" s="98"/>
      <c r="AG1205" s="98"/>
      <c r="AH1205" s="98"/>
      <c r="AI1205" s="98"/>
      <c r="AJ1205" s="98"/>
      <c r="AK1205" s="98"/>
      <c r="AL1205" s="98"/>
      <c r="AM1205" s="98"/>
      <c r="AN1205" s="98"/>
      <c r="AO1205" s="98"/>
      <c r="AP1205" s="862"/>
      <c r="AQ1205" s="862"/>
      <c r="AR1205" s="862"/>
      <c r="AS1205" s="862"/>
      <c r="AT1205" s="862"/>
      <c r="AU1205" s="862"/>
      <c r="AV1205" s="862"/>
      <c r="AW1205" s="396"/>
      <c r="AX1205" s="396"/>
      <c r="AY1205" s="396"/>
      <c r="AZ1205" s="396"/>
      <c r="BA1205" s="396"/>
      <c r="BB1205" s="396"/>
      <c r="BC1205" s="258"/>
      <c r="BD1205" s="862"/>
      <c r="BE1205" s="862"/>
      <c r="BF1205" s="862"/>
      <c r="BG1205" s="862"/>
      <c r="BH1205" s="862"/>
      <c r="BI1205" s="862"/>
      <c r="BJ1205" s="862"/>
      <c r="BK1205" s="862"/>
      <c r="BR1205" s="2"/>
      <c r="BS1205" s="2"/>
      <c r="BT1205" s="2"/>
      <c r="BU1205" s="2"/>
      <c r="BV1205" s="2"/>
      <c r="BW1205" s="2"/>
      <c r="BX1205" s="2"/>
      <c r="BY1205" s="2"/>
      <c r="BZ1205" s="2"/>
      <c r="CA1205" s="2"/>
      <c r="CB1205" s="2"/>
      <c r="CC1205" s="2"/>
      <c r="CD1205" s="2"/>
      <c r="CE1205" s="2"/>
      <c r="CF1205" s="2"/>
      <c r="CG1205" s="2"/>
      <c r="CH1205" s="2"/>
      <c r="CI1205" s="2"/>
      <c r="CJ1205" s="2"/>
      <c r="CK1205" s="2"/>
      <c r="CL1205" s="2"/>
      <c r="CM1205" s="2"/>
      <c r="CN1205" s="2"/>
      <c r="CO1205" s="2"/>
      <c r="CP1205" s="2"/>
      <c r="CQ1205" s="2"/>
      <c r="CR1205" s="2"/>
      <c r="CS1205" s="2"/>
      <c r="CT1205" s="2"/>
      <c r="CU1205" s="2"/>
      <c r="CV1205" s="2"/>
      <c r="CW1205" s="2"/>
      <c r="CX1205" s="2"/>
      <c r="CY1205" s="2"/>
      <c r="CZ1205" s="2"/>
      <c r="DA1205" s="2"/>
      <c r="DB1205" s="2"/>
      <c r="DC1205" s="2"/>
      <c r="DD1205" s="2"/>
      <c r="DE1205" s="2"/>
      <c r="DF1205" s="2"/>
      <c r="DG1205" s="2"/>
      <c r="DH1205" s="2"/>
      <c r="DI1205" s="2"/>
      <c r="DJ1205" s="2"/>
      <c r="DK1205" s="2"/>
      <c r="DL1205" s="2"/>
      <c r="DM1205" s="2"/>
      <c r="DN1205" s="2"/>
      <c r="DO1205" s="2"/>
      <c r="DP1205" s="2"/>
      <c r="DQ1205" s="2"/>
      <c r="DR1205" s="2"/>
      <c r="DS1205" s="2"/>
      <c r="DT1205" s="2"/>
      <c r="DU1205" s="2"/>
      <c r="DV1205" s="2"/>
      <c r="DW1205" s="2"/>
      <c r="DX1205" s="2"/>
      <c r="DY1205" s="2"/>
      <c r="DZ1205" s="2"/>
      <c r="EA1205" s="2"/>
      <c r="EB1205" s="2"/>
      <c r="EC1205" s="2"/>
      <c r="ED1205" s="2"/>
      <c r="EE1205" s="2"/>
      <c r="EF1205" s="2"/>
      <c r="EG1205" s="2"/>
      <c r="EH1205" s="2"/>
      <c r="EI1205" s="2"/>
      <c r="EJ1205" s="2"/>
      <c r="EK1205" s="2"/>
      <c r="EL1205" s="2"/>
      <c r="EM1205" s="2"/>
      <c r="EN1205" s="2"/>
      <c r="EO1205" s="2"/>
      <c r="EP1205" s="2"/>
      <c r="EQ1205" s="2"/>
      <c r="ER1205" s="2"/>
      <c r="ES1205" s="2"/>
      <c r="ET1205" s="2"/>
      <c r="EU1205" s="2"/>
      <c r="EV1205" s="2"/>
      <c r="EW1205" s="2"/>
      <c r="EX1205" s="2"/>
      <c r="EY1205" s="2"/>
      <c r="EZ1205" s="2"/>
      <c r="FA1205" s="2"/>
      <c r="FB1205" s="2"/>
      <c r="FC1205" s="2"/>
      <c r="FD1205" s="2"/>
      <c r="FE1205" s="2"/>
      <c r="FF1205" s="2"/>
      <c r="FG1205" s="2"/>
      <c r="FH1205" s="2"/>
      <c r="FI1205" s="2"/>
      <c r="FJ1205" s="2"/>
      <c r="FK1205" s="2"/>
      <c r="FL1205" s="2"/>
      <c r="FM1205" s="2"/>
      <c r="FN1205" s="2"/>
      <c r="FO1205" s="2"/>
      <c r="FP1205" s="2"/>
      <c r="FQ1205" s="2"/>
      <c r="FR1205" s="2"/>
      <c r="FS1205" s="2"/>
      <c r="FT1205" s="2"/>
      <c r="FU1205" s="2"/>
      <c r="FV1205" s="2"/>
      <c r="FW1205" s="2"/>
      <c r="FX1205" s="2"/>
      <c r="FY1205" s="2"/>
      <c r="FZ1205" s="2"/>
      <c r="GA1205" s="2"/>
      <c r="GB1205" s="2"/>
      <c r="GC1205" s="2"/>
      <c r="GD1205" s="2"/>
      <c r="GE1205" s="2"/>
      <c r="GF1205" s="2"/>
      <c r="GG1205" s="2"/>
      <c r="GH1205" s="2"/>
      <c r="GI1205" s="2"/>
      <c r="GJ1205" s="2"/>
      <c r="GK1205" s="2"/>
      <c r="GL1205" s="2"/>
      <c r="GM1205" s="2"/>
      <c r="GN1205" s="2"/>
      <c r="GO1205" s="2"/>
      <c r="GP1205" s="2"/>
    </row>
    <row r="1206" spans="6:198" s="1" customFormat="1" ht="12.75" customHeight="1">
      <c r="F1206" s="81"/>
      <c r="G1206" s="671"/>
      <c r="H1206" s="671"/>
      <c r="I1206" s="671"/>
      <c r="J1206" s="671"/>
      <c r="K1206" s="12"/>
      <c r="L1206" s="12"/>
      <c r="M1206" s="12"/>
      <c r="N1206" s="12"/>
      <c r="O1206" s="12"/>
      <c r="P1206" s="12"/>
      <c r="Q1206" s="12"/>
      <c r="R1206" s="12"/>
      <c r="S1206" s="12"/>
      <c r="T1206" s="12"/>
      <c r="U1206" s="12"/>
      <c r="V1206" s="12"/>
      <c r="W1206" s="12"/>
      <c r="X1206" s="12"/>
      <c r="Y1206" s="12"/>
      <c r="Z1206" s="12"/>
      <c r="AA1206" s="12"/>
      <c r="AB1206" s="12"/>
      <c r="AC1206" s="12"/>
      <c r="AD1206" s="12"/>
      <c r="AE1206" s="12"/>
      <c r="AF1206" s="98"/>
      <c r="AG1206" s="98"/>
      <c r="AH1206" s="98"/>
      <c r="AI1206" s="98"/>
      <c r="AJ1206" s="98"/>
      <c r="AK1206" s="98"/>
      <c r="AL1206" s="98"/>
      <c r="AM1206" s="98"/>
      <c r="AN1206" s="98"/>
      <c r="AO1206" s="98"/>
      <c r="AP1206" s="862"/>
      <c r="AQ1206" s="862"/>
      <c r="AR1206" s="862"/>
      <c r="AS1206" s="862"/>
      <c r="AT1206" s="862"/>
      <c r="AU1206" s="862"/>
      <c r="AV1206" s="862"/>
      <c r="AW1206" s="396"/>
      <c r="AX1206" s="396"/>
      <c r="AY1206" s="396"/>
      <c r="AZ1206" s="396"/>
      <c r="BA1206" s="396"/>
      <c r="BB1206" s="396"/>
      <c r="BC1206" s="258"/>
      <c r="BD1206" s="862"/>
      <c r="BE1206" s="862"/>
      <c r="BF1206" s="862"/>
      <c r="BG1206" s="862"/>
      <c r="BH1206" s="862"/>
      <c r="BI1206" s="862"/>
      <c r="BJ1206" s="862"/>
      <c r="BK1206" s="862"/>
      <c r="BR1206" s="2"/>
      <c r="BS1206" s="2"/>
      <c r="BT1206" s="2"/>
      <c r="BU1206" s="2"/>
      <c r="BV1206" s="2"/>
      <c r="BW1206" s="2"/>
      <c r="BX1206" s="2"/>
      <c r="BY1206" s="2"/>
      <c r="BZ1206" s="2"/>
      <c r="CA1206" s="2"/>
      <c r="CB1206" s="2"/>
      <c r="CC1206" s="2"/>
      <c r="CD1206" s="2"/>
      <c r="CE1206" s="2"/>
      <c r="CF1206" s="2"/>
      <c r="CG1206" s="2"/>
      <c r="CH1206" s="2"/>
      <c r="CI1206" s="2"/>
      <c r="CJ1206" s="2"/>
      <c r="CK1206" s="2"/>
      <c r="CL1206" s="2"/>
      <c r="CM1206" s="2"/>
      <c r="CN1206" s="2"/>
      <c r="CO1206" s="2"/>
      <c r="CP1206" s="2"/>
      <c r="CQ1206" s="2"/>
      <c r="CR1206" s="2"/>
      <c r="CS1206" s="2"/>
      <c r="CT1206" s="2"/>
      <c r="CU1206" s="2"/>
      <c r="CV1206" s="2"/>
      <c r="CW1206" s="2"/>
      <c r="CX1206" s="2"/>
      <c r="CY1206" s="2"/>
      <c r="CZ1206" s="2"/>
      <c r="DA1206" s="2"/>
      <c r="DB1206" s="2"/>
      <c r="DC1206" s="2"/>
      <c r="DD1206" s="2"/>
      <c r="DE1206" s="2"/>
      <c r="DF1206" s="2"/>
      <c r="DG1206" s="2"/>
      <c r="DH1206" s="2"/>
      <c r="DI1206" s="2"/>
      <c r="DJ1206" s="2"/>
      <c r="DK1206" s="2"/>
      <c r="DL1206" s="2"/>
      <c r="DM1206" s="2"/>
      <c r="DN1206" s="2"/>
      <c r="DO1206" s="2"/>
      <c r="DP1206" s="2"/>
      <c r="DQ1206" s="2"/>
      <c r="DR1206" s="2"/>
      <c r="DS1206" s="2"/>
      <c r="DT1206" s="2"/>
      <c r="DU1206" s="2"/>
      <c r="DV1206" s="2"/>
      <c r="DW1206" s="2"/>
      <c r="DX1206" s="2"/>
      <c r="DY1206" s="2"/>
      <c r="DZ1206" s="2"/>
      <c r="EA1206" s="2"/>
      <c r="EB1206" s="2"/>
      <c r="EC1206" s="2"/>
      <c r="ED1206" s="2"/>
      <c r="EE1206" s="2"/>
      <c r="EF1206" s="2"/>
      <c r="EG1206" s="2"/>
      <c r="EH1206" s="2"/>
      <c r="EI1206" s="2"/>
      <c r="EJ1206" s="2"/>
      <c r="EK1206" s="2"/>
      <c r="EL1206" s="2"/>
      <c r="EM1206" s="2"/>
      <c r="EN1206" s="2"/>
      <c r="EO1206" s="2"/>
      <c r="EP1206" s="2"/>
      <c r="EQ1206" s="2"/>
      <c r="ER1206" s="2"/>
      <c r="ES1206" s="2"/>
      <c r="ET1206" s="2"/>
      <c r="EU1206" s="2"/>
      <c r="EV1206" s="2"/>
      <c r="EW1206" s="2"/>
      <c r="EX1206" s="2"/>
      <c r="EY1206" s="2"/>
      <c r="EZ1206" s="2"/>
      <c r="FA1206" s="2"/>
      <c r="FB1206" s="2"/>
      <c r="FC1206" s="2"/>
      <c r="FD1206" s="2"/>
      <c r="FE1206" s="2"/>
      <c r="FF1206" s="2"/>
      <c r="FG1206" s="2"/>
      <c r="FH1206" s="2"/>
      <c r="FI1206" s="2"/>
      <c r="FJ1206" s="2"/>
      <c r="FK1206" s="2"/>
      <c r="FL1206" s="2"/>
      <c r="FM1206" s="2"/>
      <c r="FN1206" s="2"/>
      <c r="FO1206" s="2"/>
      <c r="FP1206" s="2"/>
      <c r="FQ1206" s="2"/>
      <c r="FR1206" s="2"/>
      <c r="FS1206" s="2"/>
      <c r="FT1206" s="2"/>
      <c r="FU1206" s="2"/>
      <c r="FV1206" s="2"/>
      <c r="FW1206" s="2"/>
      <c r="FX1206" s="2"/>
      <c r="FY1206" s="2"/>
      <c r="FZ1206" s="2"/>
      <c r="GA1206" s="2"/>
      <c r="GB1206" s="2"/>
      <c r="GC1206" s="2"/>
      <c r="GD1206" s="2"/>
      <c r="GE1206" s="2"/>
      <c r="GF1206" s="2"/>
      <c r="GG1206" s="2"/>
      <c r="GH1206" s="2"/>
      <c r="GI1206" s="2"/>
      <c r="GJ1206" s="2"/>
      <c r="GK1206" s="2"/>
      <c r="GL1206" s="2"/>
      <c r="GM1206" s="2"/>
      <c r="GN1206" s="2"/>
      <c r="GO1206" s="2"/>
      <c r="GP1206" s="2"/>
    </row>
    <row r="1207" spans="6:198" s="1" customFormat="1" ht="12.75" customHeight="1">
      <c r="F1207" s="81"/>
      <c r="G1207" s="671"/>
      <c r="H1207" s="671"/>
      <c r="I1207" s="671"/>
      <c r="J1207" s="671"/>
      <c r="K1207" s="12"/>
      <c r="L1207" s="12"/>
      <c r="M1207" s="12"/>
      <c r="N1207" s="12"/>
      <c r="O1207" s="12"/>
      <c r="P1207" s="12"/>
      <c r="Q1207" s="12"/>
      <c r="R1207" s="12"/>
      <c r="S1207" s="12"/>
      <c r="T1207" s="12"/>
      <c r="U1207" s="12"/>
      <c r="V1207" s="12"/>
      <c r="W1207" s="12"/>
      <c r="X1207" s="12"/>
      <c r="Y1207" s="12"/>
      <c r="Z1207" s="12"/>
      <c r="AA1207" s="12"/>
      <c r="AB1207" s="12"/>
      <c r="AC1207" s="12"/>
      <c r="AD1207" s="12"/>
      <c r="AE1207" s="12"/>
      <c r="AF1207" s="98"/>
      <c r="AG1207" s="98"/>
      <c r="AH1207" s="98"/>
      <c r="AI1207" s="98"/>
      <c r="AJ1207" s="98"/>
      <c r="AK1207" s="98"/>
      <c r="AL1207" s="98"/>
      <c r="AM1207" s="98"/>
      <c r="AN1207" s="98"/>
      <c r="AO1207" s="98"/>
      <c r="AP1207" s="862"/>
      <c r="AQ1207" s="862"/>
      <c r="AR1207" s="862"/>
      <c r="AS1207" s="862"/>
      <c r="AT1207" s="862"/>
      <c r="AU1207" s="862"/>
      <c r="AV1207" s="862"/>
      <c r="AW1207" s="396"/>
      <c r="AX1207" s="396"/>
      <c r="AY1207" s="396"/>
      <c r="AZ1207" s="396"/>
      <c r="BA1207" s="396"/>
      <c r="BB1207" s="396"/>
      <c r="BC1207" s="258"/>
      <c r="BD1207" s="862"/>
      <c r="BE1207" s="862"/>
      <c r="BF1207" s="862"/>
      <c r="BG1207" s="862"/>
      <c r="BH1207" s="862"/>
      <c r="BI1207" s="862"/>
      <c r="BJ1207" s="862"/>
      <c r="BK1207" s="862"/>
      <c r="BR1207" s="2"/>
      <c r="BS1207" s="2"/>
      <c r="BT1207" s="2"/>
      <c r="BU1207" s="2"/>
      <c r="BV1207" s="2"/>
      <c r="BW1207" s="2"/>
      <c r="BX1207" s="2"/>
      <c r="BY1207" s="2"/>
      <c r="BZ1207" s="2"/>
      <c r="CA1207" s="2"/>
      <c r="CB1207" s="2"/>
      <c r="CC1207" s="2"/>
      <c r="CD1207" s="2"/>
      <c r="CE1207" s="2"/>
      <c r="CF1207" s="2"/>
      <c r="CG1207" s="2"/>
      <c r="CH1207" s="2"/>
      <c r="CI1207" s="2"/>
      <c r="CJ1207" s="2"/>
      <c r="CK1207" s="2"/>
      <c r="CL1207" s="2"/>
      <c r="CM1207" s="2"/>
      <c r="CN1207" s="2"/>
      <c r="CO1207" s="2"/>
      <c r="CP1207" s="2"/>
      <c r="CQ1207" s="2"/>
      <c r="CR1207" s="2"/>
      <c r="CS1207" s="2"/>
      <c r="CT1207" s="2"/>
      <c r="CU1207" s="2"/>
      <c r="CV1207" s="2"/>
      <c r="CW1207" s="2"/>
      <c r="CX1207" s="2"/>
      <c r="CY1207" s="2"/>
      <c r="CZ1207" s="2"/>
      <c r="DA1207" s="2"/>
      <c r="DB1207" s="2"/>
      <c r="DC1207" s="2"/>
      <c r="DD1207" s="2"/>
      <c r="DE1207" s="2"/>
      <c r="DF1207" s="2"/>
      <c r="DG1207" s="2"/>
      <c r="DH1207" s="2"/>
      <c r="DI1207" s="2"/>
      <c r="DJ1207" s="2"/>
      <c r="DK1207" s="2"/>
      <c r="DL1207" s="2"/>
      <c r="DM1207" s="2"/>
      <c r="DN1207" s="2"/>
      <c r="DO1207" s="2"/>
      <c r="DP1207" s="2"/>
      <c r="DQ1207" s="2"/>
      <c r="DR1207" s="2"/>
      <c r="DS1207" s="2"/>
      <c r="DT1207" s="2"/>
      <c r="DU1207" s="2"/>
      <c r="DV1207" s="2"/>
      <c r="DW1207" s="2"/>
      <c r="DX1207" s="2"/>
      <c r="DY1207" s="2"/>
      <c r="DZ1207" s="2"/>
      <c r="EA1207" s="2"/>
      <c r="EB1207" s="2"/>
      <c r="EC1207" s="2"/>
      <c r="ED1207" s="2"/>
      <c r="EE1207" s="2"/>
      <c r="EF1207" s="2"/>
      <c r="EG1207" s="2"/>
      <c r="EH1207" s="2"/>
      <c r="EI1207" s="2"/>
      <c r="EJ1207" s="2"/>
      <c r="EK1207" s="2"/>
      <c r="EL1207" s="2"/>
      <c r="EM1207" s="2"/>
      <c r="EN1207" s="2"/>
      <c r="EO1207" s="2"/>
      <c r="EP1207" s="2"/>
      <c r="EQ1207" s="2"/>
      <c r="ER1207" s="2"/>
      <c r="ES1207" s="2"/>
      <c r="ET1207" s="2"/>
      <c r="EU1207" s="2"/>
      <c r="EV1207" s="2"/>
      <c r="EW1207" s="2"/>
      <c r="EX1207" s="2"/>
      <c r="EY1207" s="2"/>
      <c r="EZ1207" s="2"/>
      <c r="FA1207" s="2"/>
      <c r="FB1207" s="2"/>
      <c r="FC1207" s="2"/>
      <c r="FD1207" s="2"/>
      <c r="FE1207" s="2"/>
      <c r="FF1207" s="2"/>
      <c r="FG1207" s="2"/>
      <c r="FH1207" s="2"/>
      <c r="FI1207" s="2"/>
      <c r="FJ1207" s="2"/>
      <c r="FK1207" s="2"/>
      <c r="FL1207" s="2"/>
      <c r="FM1207" s="2"/>
      <c r="FN1207" s="2"/>
      <c r="FO1207" s="2"/>
      <c r="FP1207" s="2"/>
      <c r="FQ1207" s="2"/>
      <c r="FR1207" s="2"/>
      <c r="FS1207" s="2"/>
      <c r="FT1207" s="2"/>
      <c r="FU1207" s="2"/>
      <c r="FV1207" s="2"/>
      <c r="FW1207" s="2"/>
      <c r="FX1207" s="2"/>
      <c r="FY1207" s="2"/>
      <c r="FZ1207" s="2"/>
      <c r="GA1207" s="2"/>
      <c r="GB1207" s="2"/>
      <c r="GC1207" s="2"/>
      <c r="GD1207" s="2"/>
      <c r="GE1207" s="2"/>
      <c r="GF1207" s="2"/>
      <c r="GG1207" s="2"/>
      <c r="GH1207" s="2"/>
      <c r="GI1207" s="2"/>
      <c r="GJ1207" s="2"/>
      <c r="GK1207" s="2"/>
      <c r="GL1207" s="2"/>
      <c r="GM1207" s="2"/>
      <c r="GN1207" s="2"/>
      <c r="GO1207" s="2"/>
      <c r="GP1207" s="2"/>
    </row>
    <row r="1208" spans="6:198" s="1" customFormat="1" ht="13.5" customHeight="1" thickBot="1">
      <c r="F1208" s="192"/>
      <c r="G1208" s="193"/>
      <c r="H1208" s="193"/>
      <c r="I1208" s="193"/>
      <c r="J1208" s="193"/>
      <c r="K1208" s="193"/>
      <c r="L1208" s="193"/>
      <c r="M1208" s="193"/>
      <c r="N1208" s="193"/>
      <c r="O1208" s="193"/>
      <c r="P1208" s="193"/>
      <c r="Q1208" s="193"/>
      <c r="R1208" s="193"/>
      <c r="S1208" s="193"/>
      <c r="T1208" s="193"/>
      <c r="U1208" s="193"/>
      <c r="V1208" s="193"/>
      <c r="W1208" s="193"/>
      <c r="X1208" s="193"/>
      <c r="Y1208" s="193"/>
      <c r="Z1208" s="193"/>
      <c r="AA1208" s="193"/>
      <c r="AB1208" s="193"/>
      <c r="AC1208" s="193"/>
      <c r="AD1208" s="193"/>
      <c r="AE1208" s="193"/>
      <c r="AF1208" s="193"/>
      <c r="AG1208" s="193"/>
      <c r="AH1208" s="193"/>
      <c r="AI1208" s="193"/>
      <c r="AJ1208" s="193"/>
      <c r="AK1208" s="193"/>
      <c r="AL1208" s="193"/>
      <c r="AM1208" s="193"/>
      <c r="AN1208" s="193"/>
      <c r="AO1208" s="193"/>
      <c r="AP1208" s="193"/>
      <c r="AQ1208" s="193"/>
      <c r="AR1208" s="193"/>
      <c r="AS1208" s="193"/>
      <c r="AT1208" s="193"/>
      <c r="AU1208" s="193"/>
      <c r="AV1208" s="193"/>
      <c r="AW1208" s="193"/>
      <c r="AX1208" s="193"/>
      <c r="AY1208" s="193"/>
      <c r="AZ1208" s="193"/>
      <c r="BA1208" s="193"/>
      <c r="BB1208" s="193"/>
      <c r="BC1208" s="193"/>
      <c r="BD1208" s="193"/>
      <c r="BE1208" s="193"/>
      <c r="BF1208" s="193"/>
      <c r="BG1208" s="193"/>
      <c r="BH1208" s="193"/>
      <c r="BI1208" s="193"/>
      <c r="BJ1208" s="193"/>
      <c r="BK1208" s="192"/>
      <c r="BR1208" s="2"/>
      <c r="BS1208" s="2"/>
      <c r="BT1208" s="2"/>
      <c r="BU1208" s="2"/>
      <c r="BV1208" s="2"/>
      <c r="BW1208" s="2"/>
      <c r="BX1208" s="2"/>
      <c r="BY1208" s="2"/>
      <c r="BZ1208" s="2"/>
      <c r="CA1208" s="2"/>
      <c r="CB1208" s="2"/>
      <c r="CC1208" s="2"/>
      <c r="CD1208" s="2"/>
      <c r="CE1208" s="2"/>
      <c r="CF1208" s="2"/>
      <c r="CG1208" s="2"/>
      <c r="CH1208" s="2"/>
      <c r="CI1208" s="2"/>
      <c r="CJ1208" s="2"/>
      <c r="CK1208" s="2"/>
      <c r="CL1208" s="2"/>
      <c r="CM1208" s="2"/>
      <c r="CN1208" s="2"/>
      <c r="CO1208" s="2"/>
      <c r="CP1208" s="2"/>
      <c r="CQ1208" s="2"/>
      <c r="CR1208" s="2"/>
      <c r="CS1208" s="2"/>
      <c r="CT1208" s="2"/>
      <c r="CU1208" s="2"/>
      <c r="CV1208" s="2"/>
      <c r="CW1208" s="2"/>
      <c r="CX1208" s="2"/>
      <c r="CY1208" s="2"/>
      <c r="CZ1208" s="2"/>
      <c r="DA1208" s="2"/>
      <c r="DB1208" s="2"/>
      <c r="DC1208" s="2"/>
      <c r="DD1208" s="2"/>
      <c r="DE1208" s="2"/>
      <c r="DF1208" s="2"/>
      <c r="DG1208" s="2"/>
      <c r="DH1208" s="2"/>
      <c r="DI1208" s="2"/>
      <c r="DJ1208" s="2"/>
      <c r="DK1208" s="2"/>
      <c r="DL1208" s="2"/>
      <c r="DM1208" s="2"/>
      <c r="DN1208" s="2"/>
      <c r="DO1208" s="2"/>
      <c r="DP1208" s="2"/>
      <c r="DQ1208" s="2"/>
      <c r="DR1208" s="2"/>
      <c r="DS1208" s="2"/>
      <c r="DT1208" s="2"/>
      <c r="DU1208" s="2"/>
      <c r="DV1208" s="2"/>
      <c r="DW1208" s="2"/>
      <c r="DX1208" s="2"/>
      <c r="DY1208" s="2"/>
      <c r="DZ1208" s="2"/>
      <c r="EA1208" s="2"/>
      <c r="EB1208" s="2"/>
      <c r="EC1208" s="2"/>
      <c r="ED1208" s="2"/>
      <c r="EE1208" s="2"/>
      <c r="EF1208" s="2"/>
      <c r="EG1208" s="2"/>
      <c r="EH1208" s="2"/>
      <c r="EI1208" s="2"/>
      <c r="EJ1208" s="2"/>
      <c r="EK1208" s="2"/>
      <c r="EL1208" s="2"/>
      <c r="EM1208" s="2"/>
      <c r="EN1208" s="2"/>
      <c r="EO1208" s="2"/>
      <c r="EP1208" s="2"/>
      <c r="EQ1208" s="2"/>
      <c r="ER1208" s="2"/>
      <c r="ES1208" s="2"/>
      <c r="ET1208" s="2"/>
      <c r="EU1208" s="2"/>
      <c r="EV1208" s="2"/>
      <c r="EW1208" s="2"/>
      <c r="EX1208" s="2"/>
      <c r="EY1208" s="2"/>
      <c r="EZ1208" s="2"/>
      <c r="FA1208" s="2"/>
      <c r="FB1208" s="2"/>
      <c r="FC1208" s="2"/>
      <c r="FD1208" s="2"/>
      <c r="FE1208" s="2"/>
      <c r="FF1208" s="2"/>
      <c r="FG1208" s="2"/>
      <c r="FH1208" s="2"/>
      <c r="FI1208" s="2"/>
      <c r="FJ1208" s="2"/>
      <c r="FK1208" s="2"/>
      <c r="FL1208" s="2"/>
      <c r="FM1208" s="2"/>
      <c r="FN1208" s="2"/>
      <c r="FO1208" s="2"/>
      <c r="FP1208" s="2"/>
      <c r="FQ1208" s="2"/>
      <c r="FR1208" s="2"/>
      <c r="FS1208" s="2"/>
      <c r="FT1208" s="2"/>
      <c r="FU1208" s="2"/>
      <c r="FV1208" s="2"/>
      <c r="FW1208" s="2"/>
      <c r="FX1208" s="2"/>
      <c r="FY1208" s="2"/>
      <c r="FZ1208" s="2"/>
      <c r="GA1208" s="2"/>
      <c r="GB1208" s="2"/>
      <c r="GC1208" s="2"/>
      <c r="GD1208" s="2"/>
      <c r="GE1208" s="2"/>
      <c r="GF1208" s="2"/>
      <c r="GG1208" s="2"/>
      <c r="GH1208" s="2"/>
      <c r="GI1208" s="2"/>
      <c r="GJ1208" s="2"/>
      <c r="GK1208" s="2"/>
      <c r="GL1208" s="2"/>
      <c r="GM1208" s="2"/>
      <c r="GN1208" s="2"/>
      <c r="GO1208" s="2"/>
      <c r="GP1208" s="2"/>
    </row>
    <row r="1209" spans="6:198" s="1" customFormat="1" ht="18" customHeight="1">
      <c r="F1209" s="550" t="str">
        <f>[2]Setup!$B$5</f>
        <v>Precise Mortgage Funding 2018-2B plc</v>
      </c>
      <c r="G1209" s="550"/>
      <c r="H1209" s="550"/>
      <c r="I1209" s="550"/>
      <c r="J1209" s="550"/>
      <c r="K1209" s="550"/>
      <c r="L1209" s="550"/>
      <c r="M1209" s="550"/>
      <c r="N1209" s="550"/>
      <c r="O1209" s="550"/>
      <c r="P1209" s="550"/>
      <c r="Q1209" s="550"/>
      <c r="R1209" s="550"/>
      <c r="S1209" s="550"/>
      <c r="T1209" s="550"/>
      <c r="U1209" s="550"/>
      <c r="V1209" s="550"/>
      <c r="W1209" s="550"/>
      <c r="X1209" s="550"/>
      <c r="Y1209" s="550"/>
      <c r="Z1209" s="550"/>
      <c r="AA1209" s="550"/>
      <c r="AB1209" s="550"/>
      <c r="AC1209" s="550"/>
      <c r="AD1209" s="550"/>
      <c r="AE1209" s="550"/>
      <c r="AF1209" s="550"/>
      <c r="AG1209" s="550"/>
      <c r="AH1209" s="550"/>
      <c r="AI1209" s="550"/>
      <c r="AJ1209" s="550"/>
      <c r="AK1209" s="550"/>
      <c r="AL1209" s="550"/>
      <c r="AM1209" s="550"/>
      <c r="AN1209" s="550"/>
      <c r="AO1209" s="550"/>
      <c r="AP1209" s="550"/>
      <c r="AQ1209" s="550"/>
      <c r="AR1209" s="550"/>
      <c r="AS1209" s="550"/>
      <c r="AT1209" s="550"/>
      <c r="AU1209" s="550"/>
      <c r="AV1209" s="550"/>
      <c r="AW1209" s="550"/>
      <c r="AX1209" s="550"/>
      <c r="AY1209" s="550"/>
      <c r="AZ1209" s="550"/>
      <c r="BA1209" s="550"/>
      <c r="BB1209" s="550"/>
      <c r="BC1209" s="550"/>
      <c r="BD1209" s="550"/>
      <c r="BE1209" s="550"/>
      <c r="BF1209" s="550"/>
      <c r="BG1209" s="550"/>
      <c r="BH1209" s="550"/>
      <c r="BI1209" s="550"/>
      <c r="BJ1209" s="550"/>
      <c r="BK1209" s="550"/>
      <c r="BR1209" s="2"/>
      <c r="BS1209" s="2"/>
      <c r="BT1209" s="2"/>
      <c r="BU1209" s="2"/>
      <c r="BV1209" s="2"/>
      <c r="BW1209" s="2"/>
      <c r="BX1209" s="2"/>
      <c r="BY1209" s="2"/>
      <c r="BZ1209" s="2"/>
      <c r="CA1209" s="2"/>
      <c r="CB1209" s="2"/>
      <c r="CC1209" s="2"/>
      <c r="CD1209" s="2"/>
      <c r="CE1209" s="2"/>
      <c r="CF1209" s="2"/>
      <c r="CG1209" s="2"/>
      <c r="CH1209" s="2"/>
      <c r="CI1209" s="2"/>
      <c r="CJ1209" s="2"/>
      <c r="CK1209" s="2"/>
      <c r="CL1209" s="2"/>
      <c r="CM1209" s="2"/>
      <c r="CN1209" s="2"/>
      <c r="CO1209" s="2"/>
      <c r="CP1209" s="2"/>
      <c r="CQ1209" s="2"/>
      <c r="CR1209" s="2"/>
      <c r="CS1209" s="2"/>
      <c r="CT1209" s="2"/>
      <c r="CU1209" s="2"/>
      <c r="CV1209" s="2"/>
      <c r="CW1209" s="2"/>
      <c r="CX1209" s="2"/>
      <c r="CY1209" s="2"/>
      <c r="CZ1209" s="2"/>
      <c r="DA1209" s="2"/>
      <c r="DB1209" s="2"/>
      <c r="DC1209" s="2"/>
      <c r="DD1209" s="2"/>
      <c r="DE1209" s="2"/>
      <c r="DF1209" s="2"/>
      <c r="DG1209" s="2"/>
      <c r="DH1209" s="2"/>
      <c r="DI1209" s="2"/>
      <c r="DJ1209" s="2"/>
      <c r="DK1209" s="2"/>
      <c r="DL1209" s="2"/>
      <c r="DM1209" s="2"/>
      <c r="DN1209" s="2"/>
      <c r="DO1209" s="2"/>
      <c r="DP1209" s="2"/>
      <c r="DQ1209" s="2"/>
      <c r="DR1209" s="2"/>
      <c r="DS1209" s="2"/>
      <c r="DT1209" s="2"/>
      <c r="DU1209" s="2"/>
      <c r="DV1209" s="2"/>
      <c r="DW1209" s="2"/>
      <c r="DX1209" s="2"/>
      <c r="DY1209" s="2"/>
      <c r="DZ1209" s="2"/>
      <c r="EA1209" s="2"/>
      <c r="EB1209" s="2"/>
      <c r="EC1209" s="2"/>
      <c r="ED1209" s="2"/>
      <c r="EE1209" s="2"/>
      <c r="EF1209" s="2"/>
      <c r="EG1209" s="2"/>
      <c r="EH1209" s="2"/>
      <c r="EI1209" s="2"/>
      <c r="EJ1209" s="2"/>
      <c r="EK1209" s="2"/>
      <c r="EL1209" s="2"/>
      <c r="EM1209" s="2"/>
      <c r="EN1209" s="2"/>
      <c r="EO1209" s="2"/>
      <c r="EP1209" s="2"/>
      <c r="EQ1209" s="2"/>
      <c r="ER1209" s="2"/>
      <c r="ES1209" s="2"/>
      <c r="ET1209" s="2"/>
      <c r="EU1209" s="2"/>
      <c r="EV1209" s="2"/>
      <c r="EW1209" s="2"/>
      <c r="EX1209" s="2"/>
      <c r="EY1209" s="2"/>
      <c r="EZ1209" s="2"/>
      <c r="FA1209" s="2"/>
      <c r="FB1209" s="2"/>
      <c r="FC1209" s="2"/>
      <c r="FD1209" s="2"/>
      <c r="FE1209" s="2"/>
      <c r="FF1209" s="2"/>
      <c r="FG1209" s="2"/>
      <c r="FH1209" s="2"/>
      <c r="FI1209" s="2"/>
      <c r="FJ1209" s="2"/>
      <c r="FK1209" s="2"/>
      <c r="FL1209" s="2"/>
      <c r="FM1209" s="2"/>
      <c r="FN1209" s="2"/>
      <c r="FO1209" s="2"/>
      <c r="FP1209" s="2"/>
      <c r="FQ1209" s="2"/>
      <c r="FR1209" s="2"/>
      <c r="FS1209" s="2"/>
      <c r="FT1209" s="2"/>
      <c r="FU1209" s="2"/>
      <c r="FV1209" s="2"/>
      <c r="FW1209" s="2"/>
      <c r="FX1209" s="2"/>
      <c r="FY1209" s="2"/>
      <c r="FZ1209" s="2"/>
      <c r="GA1209" s="2"/>
      <c r="GB1209" s="2"/>
      <c r="GC1209" s="2"/>
      <c r="GD1209" s="2"/>
      <c r="GE1209" s="2"/>
      <c r="GF1209" s="2"/>
      <c r="GG1209" s="2"/>
      <c r="GH1209" s="2"/>
      <c r="GI1209" s="2"/>
      <c r="GJ1209" s="2"/>
      <c r="GK1209" s="2"/>
      <c r="GL1209" s="2"/>
      <c r="GM1209" s="2"/>
      <c r="GN1209" s="2"/>
      <c r="GO1209" s="2"/>
      <c r="GP1209" s="2"/>
    </row>
    <row r="1210" spans="6:198" s="1" customFormat="1" ht="15" customHeight="1">
      <c r="F1210" s="551" t="s">
        <v>1</v>
      </c>
      <c r="G1210" s="551"/>
      <c r="H1210" s="551"/>
      <c r="I1210" s="551"/>
      <c r="J1210" s="551"/>
      <c r="K1210" s="551"/>
      <c r="L1210" s="551"/>
      <c r="M1210" s="551"/>
      <c r="N1210" s="551"/>
      <c r="O1210" s="551"/>
      <c r="P1210" s="551"/>
      <c r="Q1210" s="551"/>
      <c r="R1210" s="551"/>
      <c r="S1210" s="551"/>
      <c r="T1210" s="551"/>
      <c r="U1210" s="551"/>
      <c r="V1210" s="551"/>
      <c r="W1210" s="551"/>
      <c r="X1210" s="551"/>
      <c r="Y1210" s="551"/>
      <c r="Z1210" s="551"/>
      <c r="AA1210" s="551"/>
      <c r="AB1210" s="551"/>
      <c r="AC1210" s="551"/>
      <c r="AD1210" s="551"/>
      <c r="AE1210" s="551"/>
      <c r="AF1210" s="551"/>
      <c r="AG1210" s="551"/>
      <c r="AH1210" s="551"/>
      <c r="AI1210" s="551"/>
      <c r="AJ1210" s="551"/>
      <c r="AK1210" s="551"/>
      <c r="AL1210" s="551"/>
      <c r="AM1210" s="551"/>
      <c r="AN1210" s="551"/>
      <c r="AO1210" s="551"/>
      <c r="AP1210" s="551"/>
      <c r="AQ1210" s="551"/>
      <c r="AR1210" s="551"/>
      <c r="AS1210" s="551"/>
      <c r="AT1210" s="551"/>
      <c r="AU1210" s="551"/>
      <c r="AV1210" s="551"/>
      <c r="AW1210" s="551"/>
      <c r="AX1210" s="551"/>
      <c r="AY1210" s="551"/>
      <c r="AZ1210" s="551"/>
      <c r="BA1210" s="551"/>
      <c r="BB1210" s="551"/>
      <c r="BC1210" s="551"/>
      <c r="BD1210" s="551"/>
      <c r="BE1210" s="551"/>
      <c r="BF1210" s="551"/>
      <c r="BG1210" s="551"/>
      <c r="BH1210" s="551"/>
      <c r="BI1210" s="551"/>
      <c r="BJ1210" s="551"/>
      <c r="BK1210" s="551"/>
      <c r="BR1210" s="2"/>
      <c r="BS1210" s="2"/>
      <c r="BT1210" s="2"/>
      <c r="BU1210" s="2"/>
      <c r="BV1210" s="2"/>
      <c r="BW1210" s="2"/>
      <c r="BX1210" s="2"/>
      <c r="BY1210" s="2"/>
      <c r="BZ1210" s="2"/>
      <c r="CA1210" s="2"/>
      <c r="CB1210" s="2"/>
      <c r="CC1210" s="2"/>
      <c r="CD1210" s="2"/>
      <c r="CE1210" s="2"/>
      <c r="CF1210" s="2"/>
      <c r="CG1210" s="2"/>
      <c r="CH1210" s="2"/>
      <c r="CI1210" s="2"/>
      <c r="CJ1210" s="2"/>
      <c r="CK1210" s="2"/>
      <c r="CL1210" s="2"/>
      <c r="CM1210" s="2"/>
      <c r="CN1210" s="2"/>
      <c r="CO1210" s="2"/>
      <c r="CP1210" s="2"/>
      <c r="CQ1210" s="2"/>
      <c r="CR1210" s="2"/>
      <c r="CS1210" s="2"/>
      <c r="CT1210" s="2"/>
      <c r="CU1210" s="2"/>
      <c r="CV1210" s="2"/>
      <c r="CW1210" s="2"/>
      <c r="CX1210" s="2"/>
      <c r="CY1210" s="2"/>
      <c r="CZ1210" s="2"/>
      <c r="DA1210" s="2"/>
      <c r="DB1210" s="2"/>
      <c r="DC1210" s="2"/>
      <c r="DD1210" s="2"/>
      <c r="DE1210" s="2"/>
      <c r="DF1210" s="2"/>
      <c r="DG1210" s="2"/>
      <c r="DH1210" s="2"/>
      <c r="DI1210" s="2"/>
      <c r="DJ1210" s="2"/>
      <c r="DK1210" s="2"/>
      <c r="DL1210" s="2"/>
      <c r="DM1210" s="2"/>
      <c r="DN1210" s="2"/>
      <c r="DO1210" s="2"/>
      <c r="DP1210" s="2"/>
      <c r="DQ1210" s="2"/>
      <c r="DR1210" s="2"/>
      <c r="DS1210" s="2"/>
      <c r="DT1210" s="2"/>
      <c r="DU1210" s="2"/>
      <c r="DV1210" s="2"/>
      <c r="DW1210" s="2"/>
      <c r="DX1210" s="2"/>
      <c r="DY1210" s="2"/>
      <c r="DZ1210" s="2"/>
      <c r="EA1210" s="2"/>
      <c r="EB1210" s="2"/>
      <c r="EC1210" s="2"/>
      <c r="ED1210" s="2"/>
      <c r="EE1210" s="2"/>
      <c r="EF1210" s="2"/>
      <c r="EG1210" s="2"/>
      <c r="EH1210" s="2"/>
      <c r="EI1210" s="2"/>
      <c r="EJ1210" s="2"/>
      <c r="EK1210" s="2"/>
      <c r="EL1210" s="2"/>
      <c r="EM1210" s="2"/>
      <c r="EN1210" s="2"/>
      <c r="EO1210" s="2"/>
      <c r="EP1210" s="2"/>
      <c r="EQ1210" s="2"/>
      <c r="ER1210" s="2"/>
      <c r="ES1210" s="2"/>
      <c r="ET1210" s="2"/>
      <c r="EU1210" s="2"/>
      <c r="EV1210" s="2"/>
      <c r="EW1210" s="2"/>
      <c r="EX1210" s="2"/>
      <c r="EY1210" s="2"/>
      <c r="EZ1210" s="2"/>
      <c r="FA1210" s="2"/>
      <c r="FB1210" s="2"/>
      <c r="FC1210" s="2"/>
      <c r="FD1210" s="2"/>
      <c r="FE1210" s="2"/>
      <c r="FF1210" s="2"/>
      <c r="FG1210" s="2"/>
      <c r="FH1210" s="2"/>
      <c r="FI1210" s="2"/>
      <c r="FJ1210" s="2"/>
      <c r="FK1210" s="2"/>
      <c r="FL1210" s="2"/>
      <c r="FM1210" s="2"/>
      <c r="FN1210" s="2"/>
      <c r="FO1210" s="2"/>
      <c r="FP1210" s="2"/>
      <c r="FQ1210" s="2"/>
      <c r="FR1210" s="2"/>
      <c r="FS1210" s="2"/>
      <c r="FT1210" s="2"/>
      <c r="FU1210" s="2"/>
      <c r="FV1210" s="2"/>
      <c r="FW1210" s="2"/>
      <c r="FX1210" s="2"/>
      <c r="FY1210" s="2"/>
      <c r="FZ1210" s="2"/>
      <c r="GA1210" s="2"/>
      <c r="GB1210" s="2"/>
      <c r="GC1210" s="2"/>
      <c r="GD1210" s="2"/>
      <c r="GE1210" s="2"/>
      <c r="GF1210" s="2"/>
      <c r="GG1210" s="2"/>
      <c r="GH1210" s="2"/>
      <c r="GI1210" s="2"/>
      <c r="GJ1210" s="2"/>
      <c r="GK1210" s="2"/>
      <c r="GL1210" s="2"/>
      <c r="GM1210" s="2"/>
      <c r="GN1210" s="2"/>
      <c r="GO1210" s="2"/>
      <c r="GP1210" s="2"/>
    </row>
    <row r="1211" spans="6:198" s="1" customFormat="1" ht="15" customHeight="1">
      <c r="F1211" s="551" t="s">
        <v>2</v>
      </c>
      <c r="G1211" s="551"/>
      <c r="H1211" s="551"/>
      <c r="I1211" s="551"/>
      <c r="J1211" s="551"/>
      <c r="K1211" s="551"/>
      <c r="L1211" s="551"/>
      <c r="M1211" s="551"/>
      <c r="N1211" s="551"/>
      <c r="O1211" s="551"/>
      <c r="P1211" s="551"/>
      <c r="Q1211" s="551"/>
      <c r="R1211" s="551"/>
      <c r="S1211" s="551"/>
      <c r="T1211" s="551"/>
      <c r="U1211" s="551"/>
      <c r="V1211" s="551"/>
      <c r="W1211" s="551"/>
      <c r="X1211" s="551"/>
      <c r="Y1211" s="551"/>
      <c r="Z1211" s="551"/>
      <c r="AA1211" s="551"/>
      <c r="AB1211" s="551"/>
      <c r="AC1211" s="551"/>
      <c r="AD1211" s="551"/>
      <c r="AE1211" s="551"/>
      <c r="AF1211" s="551"/>
      <c r="AG1211" s="551"/>
      <c r="AH1211" s="551"/>
      <c r="AI1211" s="551"/>
      <c r="AJ1211" s="551"/>
      <c r="AK1211" s="551"/>
      <c r="AL1211" s="551"/>
      <c r="AM1211" s="551"/>
      <c r="AN1211" s="551"/>
      <c r="AO1211" s="551"/>
      <c r="AP1211" s="551"/>
      <c r="AQ1211" s="551"/>
      <c r="AR1211" s="551"/>
      <c r="AS1211" s="551"/>
      <c r="AT1211" s="551"/>
      <c r="AU1211" s="551"/>
      <c r="AV1211" s="551"/>
      <c r="AW1211" s="551"/>
      <c r="AX1211" s="551"/>
      <c r="AY1211" s="551"/>
      <c r="AZ1211" s="551"/>
      <c r="BA1211" s="551"/>
      <c r="BB1211" s="551"/>
      <c r="BC1211" s="551"/>
      <c r="BD1211" s="551"/>
      <c r="BE1211" s="551"/>
      <c r="BF1211" s="551"/>
      <c r="BG1211" s="551"/>
      <c r="BH1211" s="551"/>
      <c r="BI1211" s="551"/>
      <c r="BJ1211" s="551"/>
      <c r="BK1211" s="551"/>
      <c r="BR1211" s="2"/>
      <c r="BS1211" s="2"/>
      <c r="BT1211" s="2"/>
      <c r="BU1211" s="2"/>
      <c r="BV1211" s="2"/>
      <c r="BW1211" s="2"/>
      <c r="BX1211" s="2"/>
      <c r="BY1211" s="2"/>
      <c r="BZ1211" s="2"/>
      <c r="CA1211" s="2"/>
      <c r="CB1211" s="2"/>
      <c r="CC1211" s="2"/>
      <c r="CD1211" s="2"/>
      <c r="CE1211" s="2"/>
      <c r="CF1211" s="2"/>
      <c r="CG1211" s="2"/>
      <c r="CH1211" s="2"/>
      <c r="CI1211" s="2"/>
      <c r="CJ1211" s="2"/>
      <c r="CK1211" s="2"/>
      <c r="CL1211" s="2"/>
      <c r="CM1211" s="2"/>
      <c r="CN1211" s="2"/>
      <c r="CO1211" s="2"/>
      <c r="CP1211" s="2"/>
      <c r="CQ1211" s="2"/>
      <c r="CR1211" s="2"/>
      <c r="CS1211" s="2"/>
      <c r="CT1211" s="2"/>
      <c r="CU1211" s="2"/>
      <c r="CV1211" s="2"/>
      <c r="CW1211" s="2"/>
      <c r="CX1211" s="2"/>
      <c r="CY1211" s="2"/>
      <c r="CZ1211" s="2"/>
      <c r="DA1211" s="2"/>
      <c r="DB1211" s="2"/>
      <c r="DC1211" s="2"/>
      <c r="DD1211" s="2"/>
      <c r="DE1211" s="2"/>
      <c r="DF1211" s="2"/>
      <c r="DG1211" s="2"/>
      <c r="DH1211" s="2"/>
      <c r="DI1211" s="2"/>
      <c r="DJ1211" s="2"/>
      <c r="DK1211" s="2"/>
      <c r="DL1211" s="2"/>
      <c r="DM1211" s="2"/>
      <c r="DN1211" s="2"/>
      <c r="DO1211" s="2"/>
      <c r="DP1211" s="2"/>
      <c r="DQ1211" s="2"/>
      <c r="DR1211" s="2"/>
      <c r="DS1211" s="2"/>
      <c r="DT1211" s="2"/>
      <c r="DU1211" s="2"/>
      <c r="DV1211" s="2"/>
      <c r="DW1211" s="2"/>
      <c r="DX1211" s="2"/>
      <c r="DY1211" s="2"/>
      <c r="DZ1211" s="2"/>
      <c r="EA1211" s="2"/>
      <c r="EB1211" s="2"/>
      <c r="EC1211" s="2"/>
      <c r="ED1211" s="2"/>
      <c r="EE1211" s="2"/>
      <c r="EF1211" s="2"/>
      <c r="EG1211" s="2"/>
      <c r="EH1211" s="2"/>
      <c r="EI1211" s="2"/>
      <c r="EJ1211" s="2"/>
      <c r="EK1211" s="2"/>
      <c r="EL1211" s="2"/>
      <c r="EM1211" s="2"/>
      <c r="EN1211" s="2"/>
      <c r="EO1211" s="2"/>
      <c r="EP1211" s="2"/>
      <c r="EQ1211" s="2"/>
      <c r="ER1211" s="2"/>
      <c r="ES1211" s="2"/>
      <c r="ET1211" s="2"/>
      <c r="EU1211" s="2"/>
      <c r="EV1211" s="2"/>
      <c r="EW1211" s="2"/>
      <c r="EX1211" s="2"/>
      <c r="EY1211" s="2"/>
      <c r="EZ1211" s="2"/>
      <c r="FA1211" s="2"/>
      <c r="FB1211" s="2"/>
      <c r="FC1211" s="2"/>
      <c r="FD1211" s="2"/>
      <c r="FE1211" s="2"/>
      <c r="FF1211" s="2"/>
      <c r="FG1211" s="2"/>
      <c r="FH1211" s="2"/>
      <c r="FI1211" s="2"/>
      <c r="FJ1211" s="2"/>
      <c r="FK1211" s="2"/>
      <c r="FL1211" s="2"/>
      <c r="FM1211" s="2"/>
      <c r="FN1211" s="2"/>
      <c r="FO1211" s="2"/>
      <c r="FP1211" s="2"/>
      <c r="FQ1211" s="2"/>
      <c r="FR1211" s="2"/>
      <c r="FS1211" s="2"/>
      <c r="FT1211" s="2"/>
      <c r="FU1211" s="2"/>
      <c r="FV1211" s="2"/>
      <c r="FW1211" s="2"/>
      <c r="FX1211" s="2"/>
      <c r="FY1211" s="2"/>
      <c r="FZ1211" s="2"/>
      <c r="GA1211" s="2"/>
      <c r="GB1211" s="2"/>
      <c r="GC1211" s="2"/>
      <c r="GD1211" s="2"/>
      <c r="GE1211" s="2"/>
      <c r="GF1211" s="2"/>
      <c r="GG1211" s="2"/>
      <c r="GH1211" s="2"/>
      <c r="GI1211" s="2"/>
      <c r="GJ1211" s="2"/>
      <c r="GK1211" s="2"/>
      <c r="GL1211" s="2"/>
      <c r="GM1211" s="2"/>
      <c r="GN1211" s="2"/>
      <c r="GO1211" s="2"/>
      <c r="GP1211" s="2"/>
    </row>
    <row r="1212" spans="6:198" s="1" customFormat="1" ht="13.5" customHeight="1" thickBot="1">
      <c r="F1212" s="552">
        <f>[1]Input!$C$112</f>
        <v>43211</v>
      </c>
      <c r="G1212" s="552"/>
      <c r="H1212" s="552"/>
      <c r="I1212" s="552"/>
      <c r="J1212" s="552"/>
      <c r="K1212" s="552"/>
      <c r="L1212" s="552"/>
      <c r="M1212" s="552"/>
      <c r="N1212" s="552"/>
      <c r="O1212" s="552"/>
      <c r="P1212" s="552"/>
      <c r="Q1212" s="552"/>
      <c r="R1212" s="552"/>
      <c r="S1212" s="552"/>
      <c r="T1212" s="552"/>
      <c r="U1212" s="552"/>
      <c r="V1212" s="552"/>
      <c r="W1212" s="552"/>
      <c r="X1212" s="552"/>
      <c r="Y1212" s="552"/>
      <c r="Z1212" s="552"/>
      <c r="AA1212" s="552"/>
      <c r="AB1212" s="552"/>
      <c r="AC1212" s="552"/>
      <c r="AD1212" s="552"/>
      <c r="AE1212" s="552"/>
      <c r="AF1212" s="552"/>
      <c r="AG1212" s="552"/>
      <c r="AH1212" s="552"/>
      <c r="AI1212" s="552"/>
      <c r="AJ1212" s="552"/>
      <c r="AK1212" s="552"/>
      <c r="AL1212" s="552"/>
      <c r="AM1212" s="552"/>
      <c r="AN1212" s="552"/>
      <c r="AO1212" s="552"/>
      <c r="AP1212" s="552"/>
      <c r="AQ1212" s="552"/>
      <c r="AR1212" s="552"/>
      <c r="AS1212" s="552"/>
      <c r="AT1212" s="552"/>
      <c r="AU1212" s="552"/>
      <c r="AV1212" s="552"/>
      <c r="AW1212" s="552"/>
      <c r="AX1212" s="552"/>
      <c r="AY1212" s="552"/>
      <c r="AZ1212" s="552"/>
      <c r="BA1212" s="552"/>
      <c r="BB1212" s="552"/>
      <c r="BC1212" s="552"/>
      <c r="BD1212" s="552"/>
      <c r="BE1212" s="552"/>
      <c r="BF1212" s="552"/>
      <c r="BG1212" s="552"/>
      <c r="BH1212" s="552"/>
      <c r="BI1212" s="552"/>
      <c r="BJ1212" s="552"/>
      <c r="BK1212" s="552"/>
      <c r="BR1212" s="2"/>
      <c r="BS1212" s="2"/>
      <c r="BT1212" s="2"/>
      <c r="BU1212" s="2"/>
      <c r="BV1212" s="2"/>
      <c r="BW1212" s="2"/>
      <c r="BX1212" s="2"/>
      <c r="BY1212" s="2"/>
      <c r="BZ1212" s="2"/>
      <c r="CA1212" s="2"/>
      <c r="CB1212" s="2"/>
      <c r="CC1212" s="2"/>
      <c r="CD1212" s="2"/>
      <c r="CE1212" s="2"/>
      <c r="CF1212" s="2"/>
      <c r="CG1212" s="2"/>
      <c r="CH1212" s="2"/>
      <c r="CI1212" s="2"/>
      <c r="CJ1212" s="2"/>
      <c r="CK1212" s="2"/>
      <c r="CL1212" s="2"/>
      <c r="CM1212" s="2"/>
      <c r="CN1212" s="2"/>
      <c r="CO1212" s="2"/>
      <c r="CP1212" s="2"/>
      <c r="CQ1212" s="2"/>
      <c r="CR1212" s="2"/>
      <c r="CS1212" s="2"/>
      <c r="CT1212" s="2"/>
      <c r="CU1212" s="2"/>
      <c r="CV1212" s="2"/>
      <c r="CW1212" s="2"/>
      <c r="CX1212" s="2"/>
      <c r="CY1212" s="2"/>
      <c r="CZ1212" s="2"/>
      <c r="DA1212" s="2"/>
      <c r="DB1212" s="2"/>
      <c r="DC1212" s="2"/>
      <c r="DD1212" s="2"/>
      <c r="DE1212" s="2"/>
      <c r="DF1212" s="2"/>
      <c r="DG1212" s="2"/>
      <c r="DH1212" s="2"/>
      <c r="DI1212" s="2"/>
      <c r="DJ1212" s="2"/>
      <c r="DK1212" s="2"/>
      <c r="DL1212" s="2"/>
      <c r="DM1212" s="2"/>
      <c r="DN1212" s="2"/>
      <c r="DO1212" s="2"/>
      <c r="DP1212" s="2"/>
      <c r="DQ1212" s="2"/>
      <c r="DR1212" s="2"/>
      <c r="DS1212" s="2"/>
      <c r="DT1212" s="2"/>
      <c r="DU1212" s="2"/>
      <c r="DV1212" s="2"/>
      <c r="DW1212" s="2"/>
      <c r="DX1212" s="2"/>
      <c r="DY1212" s="2"/>
      <c r="DZ1212" s="2"/>
      <c r="EA1212" s="2"/>
      <c r="EB1212" s="2"/>
      <c r="EC1212" s="2"/>
      <c r="ED1212" s="2"/>
      <c r="EE1212" s="2"/>
      <c r="EF1212" s="2"/>
      <c r="EG1212" s="2"/>
      <c r="EH1212" s="2"/>
      <c r="EI1212" s="2"/>
      <c r="EJ1212" s="2"/>
      <c r="EK1212" s="2"/>
      <c r="EL1212" s="2"/>
      <c r="EM1212" s="2"/>
      <c r="EN1212" s="2"/>
      <c r="EO1212" s="2"/>
      <c r="EP1212" s="2"/>
      <c r="EQ1212" s="2"/>
      <c r="ER1212" s="2"/>
      <c r="ES1212" s="2"/>
      <c r="ET1212" s="2"/>
      <c r="EU1212" s="2"/>
      <c r="EV1212" s="2"/>
      <c r="EW1212" s="2"/>
      <c r="EX1212" s="2"/>
      <c r="EY1212" s="2"/>
      <c r="EZ1212" s="2"/>
      <c r="FA1212" s="2"/>
      <c r="FB1212" s="2"/>
      <c r="FC1212" s="2"/>
      <c r="FD1212" s="2"/>
      <c r="FE1212" s="2"/>
      <c r="FF1212" s="2"/>
      <c r="FG1212" s="2"/>
      <c r="FH1212" s="2"/>
      <c r="FI1212" s="2"/>
      <c r="FJ1212" s="2"/>
      <c r="FK1212" s="2"/>
      <c r="FL1212" s="2"/>
      <c r="FM1212" s="2"/>
      <c r="FN1212" s="2"/>
      <c r="FO1212" s="2"/>
      <c r="FP1212" s="2"/>
      <c r="FQ1212" s="2"/>
      <c r="FR1212" s="2"/>
      <c r="FS1212" s="2"/>
      <c r="FT1212" s="2"/>
      <c r="FU1212" s="2"/>
      <c r="FV1212" s="2"/>
      <c r="FW1212" s="2"/>
      <c r="FX1212" s="2"/>
      <c r="FY1212" s="2"/>
      <c r="FZ1212" s="2"/>
      <c r="GA1212" s="2"/>
      <c r="GB1212" s="2"/>
      <c r="GC1212" s="2"/>
      <c r="GD1212" s="2"/>
      <c r="GE1212" s="2"/>
      <c r="GF1212" s="2"/>
      <c r="GG1212" s="2"/>
      <c r="GH1212" s="2"/>
      <c r="GI1212" s="2"/>
      <c r="GJ1212" s="2"/>
      <c r="GK1212" s="2"/>
      <c r="GL1212" s="2"/>
      <c r="GM1212" s="2"/>
      <c r="GN1212" s="2"/>
      <c r="GO1212" s="2"/>
      <c r="GP1212" s="2"/>
    </row>
    <row r="1213" spans="6:198" s="1" customFormat="1" ht="12.75" customHeight="1">
      <c r="F1213" s="4"/>
      <c r="G1213" s="4"/>
      <c r="H1213" s="4"/>
      <c r="I1213" s="4"/>
      <c r="J1213" s="4"/>
      <c r="K1213" s="4"/>
      <c r="L1213" s="4"/>
      <c r="M1213" s="4"/>
      <c r="N1213" s="4"/>
      <c r="O1213" s="4"/>
      <c r="P1213" s="4"/>
      <c r="Q1213" s="4"/>
      <c r="R1213" s="4"/>
      <c r="S1213" s="4"/>
      <c r="T1213" s="4"/>
      <c r="U1213" s="4"/>
      <c r="V1213" s="4"/>
      <c r="W1213" s="4"/>
      <c r="X1213" s="4"/>
      <c r="Y1213" s="4"/>
      <c r="Z1213" s="4"/>
      <c r="AA1213" s="4"/>
      <c r="AB1213" s="4"/>
      <c r="AC1213" s="4"/>
      <c r="AD1213" s="4"/>
      <c r="AE1213" s="4"/>
      <c r="AF1213" s="4"/>
      <c r="AG1213" s="4"/>
      <c r="AH1213" s="4"/>
      <c r="AI1213" s="4"/>
      <c r="AJ1213" s="4"/>
      <c r="AK1213" s="4"/>
      <c r="AL1213" s="4"/>
      <c r="AM1213" s="4"/>
      <c r="AN1213" s="4"/>
      <c r="AO1213" s="4"/>
      <c r="AP1213" s="4"/>
      <c r="AQ1213" s="4"/>
      <c r="AR1213" s="4"/>
      <c r="AS1213" s="4"/>
      <c r="AT1213" s="4"/>
      <c r="AU1213" s="4"/>
      <c r="AV1213" s="4"/>
      <c r="AW1213" s="4"/>
      <c r="AX1213" s="4"/>
      <c r="AY1213" s="4"/>
      <c r="AZ1213" s="4"/>
      <c r="BA1213" s="4"/>
      <c r="BB1213" s="4"/>
      <c r="BC1213" s="4"/>
      <c r="BD1213" s="4"/>
      <c r="BE1213" s="4"/>
      <c r="BF1213" s="4"/>
      <c r="BG1213" s="4"/>
      <c r="BH1213" s="4"/>
      <c r="BI1213" s="4"/>
      <c r="BJ1213" s="4"/>
      <c r="BK1213" s="4"/>
      <c r="BR1213" s="2"/>
      <c r="BS1213" s="2"/>
      <c r="BT1213" s="2"/>
      <c r="BU1213" s="2"/>
      <c r="BV1213" s="2"/>
      <c r="BW1213" s="2"/>
      <c r="BX1213" s="2"/>
      <c r="BY1213" s="2"/>
      <c r="BZ1213" s="2"/>
      <c r="CA1213" s="2"/>
      <c r="CB1213" s="2"/>
      <c r="CC1213" s="2"/>
      <c r="CD1213" s="2"/>
      <c r="CE1213" s="2"/>
      <c r="CF1213" s="2"/>
      <c r="CG1213" s="2"/>
      <c r="CH1213" s="2"/>
      <c r="CI1213" s="2"/>
      <c r="CJ1213" s="2"/>
      <c r="CK1213" s="2"/>
      <c r="CL1213" s="2"/>
      <c r="CM1213" s="2"/>
      <c r="CN1213" s="2"/>
      <c r="CO1213" s="2"/>
      <c r="CP1213" s="2"/>
      <c r="CQ1213" s="2"/>
      <c r="CR1213" s="2"/>
      <c r="CS1213" s="2"/>
      <c r="CT1213" s="2"/>
      <c r="CU1213" s="2"/>
      <c r="CV1213" s="2"/>
      <c r="CW1213" s="2"/>
      <c r="CX1213" s="2"/>
      <c r="CY1213" s="2"/>
      <c r="CZ1213" s="2"/>
      <c r="DA1213" s="2"/>
      <c r="DB1213" s="2"/>
      <c r="DC1213" s="2"/>
      <c r="DD1213" s="2"/>
      <c r="DE1213" s="2"/>
      <c r="DF1213" s="2"/>
      <c r="DG1213" s="2"/>
      <c r="DH1213" s="2"/>
      <c r="DI1213" s="2"/>
      <c r="DJ1213" s="2"/>
      <c r="DK1213" s="2"/>
      <c r="DL1213" s="2"/>
      <c r="DM1213" s="2"/>
      <c r="DN1213" s="2"/>
      <c r="DO1213" s="2"/>
      <c r="DP1213" s="2"/>
      <c r="DQ1213" s="2"/>
      <c r="DR1213" s="2"/>
      <c r="DS1213" s="2"/>
      <c r="DT1213" s="2"/>
      <c r="DU1213" s="2"/>
      <c r="DV1213" s="2"/>
      <c r="DW1213" s="2"/>
      <c r="DX1213" s="2"/>
      <c r="DY1213" s="2"/>
      <c r="DZ1213" s="2"/>
      <c r="EA1213" s="2"/>
      <c r="EB1213" s="2"/>
      <c r="EC1213" s="2"/>
      <c r="ED1213" s="2"/>
      <c r="EE1213" s="2"/>
      <c r="EF1213" s="2"/>
      <c r="EG1213" s="2"/>
      <c r="EH1213" s="2"/>
      <c r="EI1213" s="2"/>
      <c r="EJ1213" s="2"/>
      <c r="EK1213" s="2"/>
      <c r="EL1213" s="2"/>
      <c r="EM1213" s="2"/>
      <c r="EN1213" s="2"/>
      <c r="EO1213" s="2"/>
      <c r="EP1213" s="2"/>
      <c r="EQ1213" s="2"/>
      <c r="ER1213" s="2"/>
      <c r="ES1213" s="2"/>
      <c r="ET1213" s="2"/>
      <c r="EU1213" s="2"/>
      <c r="EV1213" s="2"/>
      <c r="EW1213" s="2"/>
      <c r="EX1213" s="2"/>
      <c r="EY1213" s="2"/>
      <c r="EZ1213" s="2"/>
      <c r="FA1213" s="2"/>
      <c r="FB1213" s="2"/>
      <c r="FC1213" s="2"/>
      <c r="FD1213" s="2"/>
      <c r="FE1213" s="2"/>
      <c r="FF1213" s="2"/>
      <c r="FG1213" s="2"/>
      <c r="FH1213" s="2"/>
      <c r="FI1213" s="2"/>
      <c r="FJ1213" s="2"/>
      <c r="FK1213" s="2"/>
      <c r="FL1213" s="2"/>
      <c r="FM1213" s="2"/>
      <c r="FN1213" s="2"/>
      <c r="FO1213" s="2"/>
      <c r="FP1213" s="2"/>
      <c r="FQ1213" s="2"/>
      <c r="FR1213" s="2"/>
      <c r="FS1213" s="2"/>
      <c r="FT1213" s="2"/>
      <c r="FU1213" s="2"/>
      <c r="FV1213" s="2"/>
      <c r="FW1213" s="2"/>
      <c r="FX1213" s="2"/>
      <c r="FY1213" s="2"/>
      <c r="FZ1213" s="2"/>
      <c r="GA1213" s="2"/>
      <c r="GB1213" s="2"/>
      <c r="GC1213" s="2"/>
      <c r="GD1213" s="2"/>
      <c r="GE1213" s="2"/>
      <c r="GF1213" s="2"/>
      <c r="GG1213" s="2"/>
      <c r="GH1213" s="2"/>
      <c r="GI1213" s="2"/>
      <c r="GJ1213" s="2"/>
      <c r="GK1213" s="2"/>
      <c r="GL1213" s="2"/>
      <c r="GM1213" s="2"/>
      <c r="GN1213" s="2"/>
      <c r="GO1213" s="2"/>
      <c r="GP1213" s="2"/>
    </row>
    <row r="1214" spans="6:198" s="1" customFormat="1" ht="12.75" customHeight="1">
      <c r="F1214" s="579" t="s">
        <v>490</v>
      </c>
      <c r="G1214" s="579"/>
      <c r="H1214" s="579"/>
      <c r="I1214" s="579"/>
      <c r="J1214" s="579"/>
      <c r="K1214" s="579"/>
      <c r="L1214" s="579"/>
      <c r="M1214" s="579"/>
      <c r="N1214" s="579"/>
      <c r="O1214" s="579"/>
      <c r="P1214" s="579"/>
      <c r="Q1214" s="579"/>
      <c r="R1214" s="579"/>
      <c r="S1214" s="579"/>
      <c r="T1214" s="579"/>
      <c r="U1214" s="579"/>
      <c r="V1214" s="579"/>
      <c r="W1214" s="579"/>
      <c r="X1214" s="579"/>
      <c r="Y1214" s="579"/>
      <c r="Z1214" s="579"/>
      <c r="AA1214" s="579"/>
      <c r="AB1214" s="579"/>
      <c r="AC1214" s="579"/>
      <c r="AD1214" s="579"/>
      <c r="AE1214" s="579"/>
      <c r="AF1214" s="579"/>
      <c r="AG1214" s="579"/>
      <c r="AH1214" s="579"/>
      <c r="AI1214" s="579"/>
      <c r="AJ1214" s="579"/>
      <c r="AK1214" s="579"/>
      <c r="AL1214" s="579"/>
      <c r="AM1214" s="579"/>
      <c r="AN1214" s="579"/>
      <c r="AO1214" s="579"/>
      <c r="AP1214" s="579"/>
      <c r="AQ1214" s="579"/>
      <c r="AR1214" s="579"/>
      <c r="AS1214" s="579"/>
      <c r="AT1214" s="579"/>
      <c r="AU1214" s="579"/>
      <c r="AV1214" s="579"/>
      <c r="AW1214" s="579"/>
      <c r="AX1214" s="579"/>
      <c r="AY1214" s="579"/>
      <c r="AZ1214" s="579"/>
      <c r="BA1214" s="579"/>
      <c r="BB1214" s="579"/>
      <c r="BC1214" s="579"/>
      <c r="BD1214" s="579"/>
      <c r="BE1214" s="579"/>
      <c r="BF1214" s="579"/>
      <c r="BG1214" s="579"/>
      <c r="BH1214" s="579"/>
      <c r="BI1214" s="579"/>
      <c r="BJ1214" s="579"/>
      <c r="BK1214" s="579"/>
      <c r="BR1214" s="2"/>
      <c r="BS1214" s="2"/>
      <c r="BT1214" s="2"/>
      <c r="BU1214" s="2"/>
      <c r="BV1214" s="2"/>
      <c r="BW1214" s="2"/>
      <c r="BX1214" s="2"/>
      <c r="BY1214" s="2"/>
      <c r="BZ1214" s="2"/>
      <c r="CA1214" s="2"/>
      <c r="CB1214" s="2"/>
      <c r="CC1214" s="2"/>
      <c r="CD1214" s="2"/>
      <c r="CE1214" s="2"/>
      <c r="CF1214" s="2"/>
      <c r="CG1214" s="2"/>
      <c r="CH1214" s="2"/>
      <c r="CI1214" s="2"/>
      <c r="CJ1214" s="2"/>
      <c r="CK1214" s="2"/>
      <c r="CL1214" s="2"/>
      <c r="CM1214" s="2"/>
      <c r="CN1214" s="2"/>
      <c r="CO1214" s="2"/>
      <c r="CP1214" s="2"/>
      <c r="CQ1214" s="2"/>
      <c r="CR1214" s="2"/>
      <c r="CS1214" s="2"/>
      <c r="CT1214" s="2"/>
      <c r="CU1214" s="2"/>
      <c r="CV1214" s="2"/>
      <c r="CW1214" s="2"/>
      <c r="CX1214" s="2"/>
      <c r="CY1214" s="2"/>
      <c r="CZ1214" s="2"/>
      <c r="DA1214" s="2"/>
      <c r="DB1214" s="2"/>
      <c r="DC1214" s="2"/>
      <c r="DD1214" s="2"/>
      <c r="DE1214" s="2"/>
      <c r="DF1214" s="2"/>
      <c r="DG1214" s="2"/>
      <c r="DH1214" s="2"/>
      <c r="DI1214" s="2"/>
      <c r="DJ1214" s="2"/>
      <c r="DK1214" s="2"/>
      <c r="DL1214" s="2"/>
      <c r="DM1214" s="2"/>
      <c r="DN1214" s="2"/>
      <c r="DO1214" s="2"/>
      <c r="DP1214" s="2"/>
      <c r="DQ1214" s="2"/>
      <c r="DR1214" s="2"/>
      <c r="DS1214" s="2"/>
      <c r="DT1214" s="2"/>
      <c r="DU1214" s="2"/>
      <c r="DV1214" s="2"/>
      <c r="DW1214" s="2"/>
      <c r="DX1214" s="2"/>
      <c r="DY1214" s="2"/>
      <c r="DZ1214" s="2"/>
      <c r="EA1214" s="2"/>
      <c r="EB1214" s="2"/>
      <c r="EC1214" s="2"/>
      <c r="ED1214" s="2"/>
      <c r="EE1214" s="2"/>
      <c r="EF1214" s="2"/>
      <c r="EG1214" s="2"/>
      <c r="EH1214" s="2"/>
      <c r="EI1214" s="2"/>
      <c r="EJ1214" s="2"/>
      <c r="EK1214" s="2"/>
      <c r="EL1214" s="2"/>
      <c r="EM1214" s="2"/>
      <c r="EN1214" s="2"/>
      <c r="EO1214" s="2"/>
      <c r="EP1214" s="2"/>
      <c r="EQ1214" s="2"/>
      <c r="ER1214" s="2"/>
      <c r="ES1214" s="2"/>
      <c r="ET1214" s="2"/>
      <c r="EU1214" s="2"/>
      <c r="EV1214" s="2"/>
      <c r="EW1214" s="2"/>
      <c r="EX1214" s="2"/>
      <c r="EY1214" s="2"/>
      <c r="EZ1214" s="2"/>
      <c r="FA1214" s="2"/>
      <c r="FB1214" s="2"/>
      <c r="FC1214" s="2"/>
      <c r="FD1214" s="2"/>
      <c r="FE1214" s="2"/>
      <c r="FF1214" s="2"/>
      <c r="FG1214" s="2"/>
      <c r="FH1214" s="2"/>
      <c r="FI1214" s="2"/>
      <c r="FJ1214" s="2"/>
      <c r="FK1214" s="2"/>
      <c r="FL1214" s="2"/>
      <c r="FM1214" s="2"/>
      <c r="FN1214" s="2"/>
      <c r="FO1214" s="2"/>
      <c r="FP1214" s="2"/>
      <c r="FQ1214" s="2"/>
      <c r="FR1214" s="2"/>
      <c r="FS1214" s="2"/>
      <c r="FT1214" s="2"/>
      <c r="FU1214" s="2"/>
      <c r="FV1214" s="2"/>
      <c r="FW1214" s="2"/>
      <c r="FX1214" s="2"/>
      <c r="FY1214" s="2"/>
      <c r="FZ1214" s="2"/>
      <c r="GA1214" s="2"/>
      <c r="GB1214" s="2"/>
      <c r="GC1214" s="2"/>
      <c r="GD1214" s="2"/>
      <c r="GE1214" s="2"/>
      <c r="GF1214" s="2"/>
      <c r="GG1214" s="2"/>
      <c r="GH1214" s="2"/>
      <c r="GI1214" s="2"/>
      <c r="GJ1214" s="2"/>
      <c r="GK1214" s="2"/>
      <c r="GL1214" s="2"/>
      <c r="GM1214" s="2"/>
      <c r="GN1214" s="2"/>
      <c r="GO1214" s="2"/>
      <c r="GP1214" s="2"/>
    </row>
    <row r="1215" spans="6:198" s="1" customFormat="1" ht="12.75" customHeight="1" thickBot="1">
      <c r="F1215" s="97" t="str">
        <f>F1174</f>
        <v xml:space="preserve">As at: </v>
      </c>
      <c r="G1215" s="347"/>
      <c r="H1215" s="789">
        <f>H1174</f>
        <v>43190</v>
      </c>
      <c r="I1215" s="789"/>
      <c r="J1215" s="789"/>
      <c r="K1215" s="775"/>
      <c r="L1215" s="775"/>
      <c r="M1215" s="347"/>
      <c r="N1215" s="347"/>
      <c r="O1215" s="347"/>
      <c r="P1215" s="347"/>
      <c r="Q1215" s="347"/>
      <c r="R1215" s="347"/>
      <c r="S1215" s="347"/>
      <c r="T1215" s="347"/>
      <c r="U1215" s="347"/>
      <c r="V1215" s="347"/>
      <c r="W1215" s="347"/>
      <c r="X1215" s="347"/>
      <c r="Y1215" s="347"/>
      <c r="Z1215" s="347"/>
      <c r="AA1215" s="347"/>
      <c r="AB1215" s="347"/>
      <c r="AC1215" s="347"/>
      <c r="AD1215" s="347"/>
      <c r="AE1215" s="347"/>
      <c r="AF1215" s="347"/>
      <c r="AG1215" s="347"/>
      <c r="AH1215" s="347"/>
      <c r="AI1215" s="347"/>
      <c r="AJ1215" s="347"/>
      <c r="AK1215" s="347"/>
      <c r="AL1215" s="347"/>
      <c r="AM1215" s="347"/>
      <c r="AN1215" s="347"/>
      <c r="AO1215" s="347"/>
      <c r="AP1215" s="347"/>
      <c r="AQ1215" s="347"/>
      <c r="AR1215" s="347"/>
      <c r="AS1215" s="347"/>
      <c r="AT1215" s="347"/>
      <c r="AU1215" s="347"/>
      <c r="AV1215" s="347"/>
      <c r="AW1215" s="347"/>
      <c r="AX1215" s="347"/>
      <c r="AY1215" s="347"/>
      <c r="AZ1215" s="347"/>
      <c r="BA1215" s="347"/>
      <c r="BB1215" s="347"/>
      <c r="BC1215" s="347"/>
      <c r="BD1215" s="347"/>
      <c r="BE1215" s="347"/>
      <c r="BF1215" s="347"/>
      <c r="BG1215" s="347"/>
      <c r="BH1215" s="347"/>
      <c r="BI1215" s="347"/>
      <c r="BJ1215" s="347"/>
      <c r="BK1215" s="347"/>
      <c r="BR1215" s="2"/>
      <c r="BS1215" s="2"/>
      <c r="BT1215" s="2"/>
      <c r="BU1215" s="2"/>
      <c r="BV1215" s="2"/>
      <c r="BW1215" s="2"/>
      <c r="BX1215" s="2"/>
      <c r="BY1215" s="2"/>
      <c r="BZ1215" s="2"/>
      <c r="CA1215" s="2"/>
      <c r="CB1215" s="2"/>
      <c r="CC1215" s="2"/>
      <c r="CD1215" s="2"/>
      <c r="CE1215" s="2"/>
      <c r="CF1215" s="2"/>
      <c r="CG1215" s="2"/>
      <c r="CH1215" s="2"/>
      <c r="CI1215" s="2"/>
      <c r="CJ1215" s="2"/>
      <c r="CK1215" s="2"/>
      <c r="CL1215" s="2"/>
      <c r="CM1215" s="2"/>
      <c r="CN1215" s="2"/>
      <c r="CO1215" s="2"/>
      <c r="CP1215" s="2"/>
      <c r="CQ1215" s="2"/>
      <c r="CR1215" s="2"/>
      <c r="CS1215" s="2"/>
      <c r="CT1215" s="2"/>
      <c r="CU1215" s="2"/>
      <c r="CV1215" s="2"/>
      <c r="CW1215" s="2"/>
      <c r="CX1215" s="2"/>
      <c r="CY1215" s="2"/>
      <c r="CZ1215" s="2"/>
      <c r="DA1215" s="2"/>
      <c r="DB1215" s="2"/>
      <c r="DC1215" s="2"/>
      <c r="DD1215" s="2"/>
      <c r="DE1215" s="2"/>
      <c r="DF1215" s="2"/>
      <c r="DG1215" s="2"/>
      <c r="DH1215" s="2"/>
      <c r="DI1215" s="2"/>
      <c r="DJ1215" s="2"/>
      <c r="DK1215" s="2"/>
      <c r="DL1215" s="2"/>
      <c r="DM1215" s="2"/>
      <c r="DN1215" s="2"/>
      <c r="DO1215" s="2"/>
      <c r="DP1215" s="2"/>
      <c r="DQ1215" s="2"/>
      <c r="DR1215" s="2"/>
      <c r="DS1215" s="2"/>
      <c r="DT1215" s="2"/>
      <c r="DU1215" s="2"/>
      <c r="DV1215" s="2"/>
      <c r="DW1215" s="2"/>
      <c r="DX1215" s="2"/>
      <c r="DY1215" s="2"/>
      <c r="DZ1215" s="2"/>
      <c r="EA1215" s="2"/>
      <c r="EB1215" s="2"/>
      <c r="EC1215" s="2"/>
      <c r="ED1215" s="2"/>
      <c r="EE1215" s="2"/>
      <c r="EF1215" s="2"/>
      <c r="EG1215" s="2"/>
      <c r="EH1215" s="2"/>
      <c r="EI1215" s="2"/>
      <c r="EJ1215" s="2"/>
      <c r="EK1215" s="2"/>
      <c r="EL1215" s="2"/>
      <c r="EM1215" s="2"/>
      <c r="EN1215" s="2"/>
      <c r="EO1215" s="2"/>
      <c r="EP1215" s="2"/>
      <c r="EQ1215" s="2"/>
      <c r="ER1215" s="2"/>
      <c r="ES1215" s="2"/>
      <c r="ET1215" s="2"/>
      <c r="EU1215" s="2"/>
      <c r="EV1215" s="2"/>
      <c r="EW1215" s="2"/>
      <c r="EX1215" s="2"/>
      <c r="EY1215" s="2"/>
      <c r="EZ1215" s="2"/>
      <c r="FA1215" s="2"/>
      <c r="FB1215" s="2"/>
      <c r="FC1215" s="2"/>
      <c r="FD1215" s="2"/>
      <c r="FE1215" s="2"/>
      <c r="FF1215" s="2"/>
      <c r="FG1215" s="2"/>
      <c r="FH1215" s="2"/>
      <c r="FI1215" s="2"/>
      <c r="FJ1215" s="2"/>
      <c r="FK1215" s="2"/>
      <c r="FL1215" s="2"/>
      <c r="FM1215" s="2"/>
      <c r="FN1215" s="2"/>
      <c r="FO1215" s="2"/>
      <c r="FP1215" s="2"/>
      <c r="FQ1215" s="2"/>
      <c r="FR1215" s="2"/>
      <c r="FS1215" s="2"/>
      <c r="FT1215" s="2"/>
      <c r="FU1215" s="2"/>
      <c r="FV1215" s="2"/>
      <c r="FW1215" s="2"/>
      <c r="FX1215" s="2"/>
      <c r="FY1215" s="2"/>
      <c r="FZ1215" s="2"/>
      <c r="GA1215" s="2"/>
      <c r="GB1215" s="2"/>
      <c r="GC1215" s="2"/>
      <c r="GD1215" s="2"/>
      <c r="GE1215" s="2"/>
      <c r="GF1215" s="2"/>
      <c r="GG1215" s="2"/>
      <c r="GH1215" s="2"/>
      <c r="GI1215" s="2"/>
      <c r="GJ1215" s="2"/>
      <c r="GK1215" s="2"/>
      <c r="GL1215" s="2"/>
      <c r="GM1215" s="2"/>
      <c r="GN1215" s="2"/>
      <c r="GO1215" s="2"/>
      <c r="GP1215" s="2"/>
    </row>
    <row r="1216" spans="6:198" s="1" customFormat="1" ht="12.75" customHeight="1" thickBot="1">
      <c r="F1216" s="81"/>
      <c r="G1216" s="347"/>
      <c r="H1216" s="347"/>
      <c r="I1216" s="347"/>
      <c r="J1216" s="347"/>
      <c r="K1216" s="482" t="s">
        <v>530</v>
      </c>
      <c r="L1216" s="482"/>
      <c r="M1216" s="482"/>
      <c r="N1216" s="482"/>
      <c r="O1216" s="482"/>
      <c r="P1216" s="482"/>
      <c r="Q1216" s="483"/>
      <c r="R1216" s="483"/>
      <c r="S1216" s="483"/>
      <c r="T1216" s="484"/>
      <c r="U1216" s="483" t="s">
        <v>56</v>
      </c>
      <c r="V1216" s="483"/>
      <c r="W1216" s="483"/>
      <c r="X1216" s="483"/>
      <c r="Y1216" s="483"/>
      <c r="Z1216" s="485"/>
      <c r="AA1216" s="486"/>
      <c r="AB1216" s="486"/>
      <c r="AC1216" s="486"/>
      <c r="AD1216" s="486" t="s">
        <v>472</v>
      </c>
      <c r="AE1216" s="486"/>
      <c r="AF1216" s="486"/>
      <c r="AG1216" s="486"/>
      <c r="AH1216" s="487"/>
      <c r="AI1216" s="486"/>
      <c r="AJ1216" s="845" t="s">
        <v>473</v>
      </c>
      <c r="AK1216" s="878"/>
      <c r="AL1216" s="878"/>
      <c r="AM1216" s="878"/>
      <c r="AN1216" s="878"/>
      <c r="AO1216" s="878"/>
      <c r="AP1216" s="487"/>
      <c r="AQ1216" s="487"/>
      <c r="AR1216" s="486"/>
      <c r="AS1216" s="486"/>
      <c r="AT1216" s="486"/>
      <c r="AU1216" s="486" t="s">
        <v>474</v>
      </c>
      <c r="AV1216" s="486"/>
      <c r="AW1216" s="486"/>
      <c r="AX1216" s="507"/>
      <c r="AY1216" s="507"/>
      <c r="AZ1216" s="500"/>
      <c r="BA1216" s="500"/>
      <c r="BB1216" s="500"/>
      <c r="BC1216" s="500"/>
      <c r="BD1216" s="347"/>
      <c r="BE1216" s="347"/>
      <c r="BF1216" s="347"/>
      <c r="BG1216" s="347"/>
      <c r="BH1216" s="347"/>
      <c r="BI1216" s="347"/>
      <c r="BJ1216" s="347"/>
      <c r="BK1216" s="347"/>
      <c r="BR1216" s="2"/>
      <c r="BS1216" s="2"/>
      <c r="BT1216" s="2"/>
      <c r="BU1216" s="2"/>
      <c r="BV1216" s="2"/>
      <c r="BW1216" s="2"/>
      <c r="BX1216" s="2"/>
      <c r="BY1216" s="2"/>
      <c r="BZ1216" s="2"/>
      <c r="CA1216" s="2"/>
      <c r="CB1216" s="2"/>
      <c r="CC1216" s="2"/>
      <c r="CD1216" s="2"/>
      <c r="CE1216" s="2"/>
      <c r="CF1216" s="2"/>
      <c r="CG1216" s="2"/>
      <c r="CH1216" s="2"/>
      <c r="CI1216" s="2"/>
      <c r="CJ1216" s="2"/>
      <c r="CK1216" s="2"/>
      <c r="CL1216" s="2"/>
      <c r="CM1216" s="2"/>
      <c r="CN1216" s="2"/>
      <c r="CO1216" s="2"/>
      <c r="CP1216" s="2"/>
      <c r="CQ1216" s="2"/>
      <c r="CR1216" s="2"/>
      <c r="CS1216" s="2"/>
      <c r="CT1216" s="2"/>
      <c r="CU1216" s="2"/>
      <c r="CV1216" s="2"/>
      <c r="CW1216" s="2"/>
      <c r="CX1216" s="2"/>
      <c r="CY1216" s="2"/>
      <c r="CZ1216" s="2"/>
      <c r="DA1216" s="2"/>
      <c r="DB1216" s="2"/>
      <c r="DC1216" s="2"/>
      <c r="DD1216" s="2"/>
      <c r="DE1216" s="2"/>
      <c r="DF1216" s="2"/>
      <c r="DG1216" s="2"/>
      <c r="DH1216" s="2"/>
      <c r="DI1216" s="2"/>
      <c r="DJ1216" s="2"/>
      <c r="DK1216" s="2"/>
      <c r="DL1216" s="2"/>
      <c r="DM1216" s="2"/>
      <c r="DN1216" s="2"/>
      <c r="DO1216" s="2"/>
      <c r="DP1216" s="2"/>
      <c r="DQ1216" s="2"/>
      <c r="DR1216" s="2"/>
      <c r="DS1216" s="2"/>
      <c r="DT1216" s="2"/>
      <c r="DU1216" s="2"/>
      <c r="DV1216" s="2"/>
      <c r="DW1216" s="2"/>
      <c r="DX1216" s="2"/>
      <c r="DY1216" s="2"/>
      <c r="DZ1216" s="2"/>
      <c r="EA1216" s="2"/>
      <c r="EB1216" s="2"/>
      <c r="EC1216" s="2"/>
      <c r="ED1216" s="2"/>
      <c r="EE1216" s="2"/>
      <c r="EF1216" s="2"/>
      <c r="EG1216" s="2"/>
      <c r="EH1216" s="2"/>
      <c r="EI1216" s="2"/>
      <c r="EJ1216" s="2"/>
      <c r="EK1216" s="2"/>
      <c r="EL1216" s="2"/>
      <c r="EM1216" s="2"/>
      <c r="EN1216" s="2"/>
      <c r="EO1216" s="2"/>
      <c r="EP1216" s="2"/>
      <c r="EQ1216" s="2"/>
      <c r="ER1216" s="2"/>
      <c r="ES1216" s="2"/>
      <c r="ET1216" s="2"/>
      <c r="EU1216" s="2"/>
      <c r="EV1216" s="2"/>
      <c r="EW1216" s="2"/>
      <c r="EX1216" s="2"/>
      <c r="EY1216" s="2"/>
      <c r="EZ1216" s="2"/>
      <c r="FA1216" s="2"/>
      <c r="FB1216" s="2"/>
      <c r="FC1216" s="2"/>
      <c r="FD1216" s="2"/>
      <c r="FE1216" s="2"/>
      <c r="FF1216" s="2"/>
      <c r="FG1216" s="2"/>
      <c r="FH1216" s="2"/>
      <c r="FI1216" s="2"/>
      <c r="FJ1216" s="2"/>
      <c r="FK1216" s="2"/>
      <c r="FL1216" s="2"/>
      <c r="FM1216" s="2"/>
      <c r="FN1216" s="2"/>
      <c r="FO1216" s="2"/>
      <c r="FP1216" s="2"/>
      <c r="FQ1216" s="2"/>
      <c r="FR1216" s="2"/>
      <c r="FS1216" s="2"/>
      <c r="FT1216" s="2"/>
      <c r="FU1216" s="2"/>
      <c r="FV1216" s="2"/>
      <c r="FW1216" s="2"/>
      <c r="FX1216" s="2"/>
      <c r="FY1216" s="2"/>
      <c r="FZ1216" s="2"/>
      <c r="GA1216" s="2"/>
      <c r="GB1216" s="2"/>
      <c r="GC1216" s="2"/>
      <c r="GD1216" s="2"/>
      <c r="GE1216" s="2"/>
      <c r="GF1216" s="2"/>
      <c r="GG1216" s="2"/>
      <c r="GH1216" s="2"/>
      <c r="GI1216" s="2"/>
      <c r="GJ1216" s="2"/>
      <c r="GK1216" s="2"/>
      <c r="GL1216" s="2"/>
      <c r="GM1216" s="2"/>
      <c r="GN1216" s="2"/>
      <c r="GO1216" s="2"/>
      <c r="GP1216" s="2"/>
    </row>
    <row r="1217" spans="6:198" s="1" customFormat="1" ht="12.75" customHeight="1">
      <c r="F1217" s="81"/>
      <c r="G1217" s="347"/>
      <c r="H1217" s="347"/>
      <c r="I1217" s="347"/>
      <c r="J1217" s="347"/>
      <c r="K1217" s="528" t="s">
        <v>531</v>
      </c>
      <c r="L1217" s="489"/>
      <c r="M1217" s="490"/>
      <c r="N1217" s="490"/>
      <c r="O1217" s="490"/>
      <c r="P1217" s="490"/>
      <c r="Q1217" s="490"/>
      <c r="R1217" s="491"/>
      <c r="S1217" s="851">
        <f>[1]Stratifications!$G108</f>
        <v>0</v>
      </c>
      <c r="T1217" s="851"/>
      <c r="U1217" s="851"/>
      <c r="V1217" s="851"/>
      <c r="W1217" s="851"/>
      <c r="X1217" s="492"/>
      <c r="Y1217" s="492"/>
      <c r="Z1217" s="493"/>
      <c r="AA1217" s="847">
        <f>[1]Stratifications!$J108</f>
        <v>0</v>
      </c>
      <c r="AB1217" s="847"/>
      <c r="AC1217" s="847"/>
      <c r="AD1217" s="847" t="s">
        <v>493</v>
      </c>
      <c r="AE1217" s="847"/>
      <c r="AF1217" s="847"/>
      <c r="AG1217" s="847"/>
      <c r="AH1217" s="493"/>
      <c r="AI1217" s="848">
        <f>[1]Stratifications!$M108</f>
        <v>0</v>
      </c>
      <c r="AJ1217" s="849"/>
      <c r="AK1217" s="849"/>
      <c r="AL1217" s="849" t="s">
        <v>493</v>
      </c>
      <c r="AM1217" s="849"/>
      <c r="AN1217" s="849"/>
      <c r="AO1217" s="849"/>
      <c r="AP1217" s="493"/>
      <c r="AQ1217" s="493"/>
      <c r="AR1217" s="847">
        <f>[1]Stratifications!$P108</f>
        <v>0</v>
      </c>
      <c r="AS1217" s="847"/>
      <c r="AT1217" s="847"/>
      <c r="AU1217" s="847" t="s">
        <v>493</v>
      </c>
      <c r="AV1217" s="847"/>
      <c r="AW1217" s="847"/>
      <c r="AX1217" s="847"/>
      <c r="AY1217" s="847"/>
      <c r="AZ1217" s="500"/>
      <c r="BA1217" s="500"/>
      <c r="BB1217" s="500"/>
      <c r="BC1217" s="500"/>
      <c r="BD1217" s="347"/>
      <c r="BE1217" s="347"/>
      <c r="BF1217" s="347"/>
      <c r="BG1217" s="347"/>
      <c r="BH1217" s="347"/>
      <c r="BI1217" s="347"/>
      <c r="BJ1217" s="347"/>
      <c r="BK1217" s="347"/>
      <c r="BR1217" s="2"/>
      <c r="BS1217" s="2"/>
      <c r="BT1217" s="2"/>
      <c r="BU1217" s="2"/>
      <c r="BV1217" s="2"/>
      <c r="BW1217" s="2"/>
      <c r="BX1217" s="2"/>
      <c r="BY1217" s="2"/>
      <c r="BZ1217" s="2"/>
      <c r="CA1217" s="2"/>
      <c r="CB1217" s="2"/>
      <c r="CC1217" s="2"/>
      <c r="CD1217" s="2"/>
      <c r="CE1217" s="2"/>
      <c r="CF1217" s="2"/>
      <c r="CG1217" s="2"/>
      <c r="CH1217" s="2"/>
      <c r="CI1217" s="2"/>
      <c r="CJ1217" s="2"/>
      <c r="CK1217" s="2"/>
      <c r="CL1217" s="2"/>
      <c r="CM1217" s="2"/>
      <c r="CN1217" s="2"/>
      <c r="CO1217" s="2"/>
      <c r="CP1217" s="2"/>
      <c r="CQ1217" s="2"/>
      <c r="CR1217" s="2"/>
      <c r="CS1217" s="2"/>
      <c r="CT1217" s="2"/>
      <c r="CU1217" s="2"/>
      <c r="CV1217" s="2"/>
      <c r="CW1217" s="2"/>
      <c r="CX1217" s="2"/>
      <c r="CY1217" s="2"/>
      <c r="CZ1217" s="2"/>
      <c r="DA1217" s="2"/>
      <c r="DB1217" s="2"/>
      <c r="DC1217" s="2"/>
      <c r="DD1217" s="2"/>
      <c r="DE1217" s="2"/>
      <c r="DF1217" s="2"/>
      <c r="DG1217" s="2"/>
      <c r="DH1217" s="2"/>
      <c r="DI1217" s="2"/>
      <c r="DJ1217" s="2"/>
      <c r="DK1217" s="2"/>
      <c r="DL1217" s="2"/>
      <c r="DM1217" s="2"/>
      <c r="DN1217" s="2"/>
      <c r="DO1217" s="2"/>
      <c r="DP1217" s="2"/>
      <c r="DQ1217" s="2"/>
      <c r="DR1217" s="2"/>
      <c r="DS1217" s="2"/>
      <c r="DT1217" s="2"/>
      <c r="DU1217" s="2"/>
      <c r="DV1217" s="2"/>
      <c r="DW1217" s="2"/>
      <c r="DX1217" s="2"/>
      <c r="DY1217" s="2"/>
      <c r="DZ1217" s="2"/>
      <c r="EA1217" s="2"/>
      <c r="EB1217" s="2"/>
      <c r="EC1217" s="2"/>
      <c r="ED1217" s="2"/>
      <c r="EE1217" s="2"/>
      <c r="EF1217" s="2"/>
      <c r="EG1217" s="2"/>
      <c r="EH1217" s="2"/>
      <c r="EI1217" s="2"/>
      <c r="EJ1217" s="2"/>
      <c r="EK1217" s="2"/>
      <c r="EL1217" s="2"/>
      <c r="EM1217" s="2"/>
      <c r="EN1217" s="2"/>
      <c r="EO1217" s="2"/>
      <c r="EP1217" s="2"/>
      <c r="EQ1217" s="2"/>
      <c r="ER1217" s="2"/>
      <c r="ES1217" s="2"/>
      <c r="ET1217" s="2"/>
      <c r="EU1217" s="2"/>
      <c r="EV1217" s="2"/>
      <c r="EW1217" s="2"/>
      <c r="EX1217" s="2"/>
      <c r="EY1217" s="2"/>
      <c r="EZ1217" s="2"/>
      <c r="FA1217" s="2"/>
      <c r="FB1217" s="2"/>
      <c r="FC1217" s="2"/>
      <c r="FD1217" s="2"/>
      <c r="FE1217" s="2"/>
      <c r="FF1217" s="2"/>
      <c r="FG1217" s="2"/>
      <c r="FH1217" s="2"/>
      <c r="FI1217" s="2"/>
      <c r="FJ1217" s="2"/>
      <c r="FK1217" s="2"/>
      <c r="FL1217" s="2"/>
      <c r="FM1217" s="2"/>
      <c r="FN1217" s="2"/>
      <c r="FO1217" s="2"/>
      <c r="FP1217" s="2"/>
      <c r="FQ1217" s="2"/>
      <c r="FR1217" s="2"/>
      <c r="FS1217" s="2"/>
      <c r="FT1217" s="2"/>
      <c r="FU1217" s="2"/>
      <c r="FV1217" s="2"/>
      <c r="FW1217" s="2"/>
      <c r="FX1217" s="2"/>
      <c r="FY1217" s="2"/>
      <c r="FZ1217" s="2"/>
      <c r="GA1217" s="2"/>
      <c r="GB1217" s="2"/>
      <c r="GC1217" s="2"/>
      <c r="GD1217" s="2"/>
      <c r="GE1217" s="2"/>
      <c r="GF1217" s="2"/>
      <c r="GG1217" s="2"/>
      <c r="GH1217" s="2"/>
      <c r="GI1217" s="2"/>
      <c r="GJ1217" s="2"/>
      <c r="GK1217" s="2"/>
      <c r="GL1217" s="2"/>
      <c r="GM1217" s="2"/>
      <c r="GN1217" s="2"/>
      <c r="GO1217" s="2"/>
      <c r="GP1217" s="2"/>
    </row>
    <row r="1218" spans="6:198" s="1" customFormat="1" ht="12.75" customHeight="1">
      <c r="F1218" s="81"/>
      <c r="G1218" s="347"/>
      <c r="H1218" s="347"/>
      <c r="I1218" s="347"/>
      <c r="J1218" s="347"/>
      <c r="K1218" s="530" t="s">
        <v>532</v>
      </c>
      <c r="L1218" s="495"/>
      <c r="M1218" s="496"/>
      <c r="N1218" s="496"/>
      <c r="O1218" s="496"/>
      <c r="P1218" s="496"/>
      <c r="Q1218" s="496"/>
      <c r="R1218" s="491"/>
      <c r="S1218" s="851">
        <f>[1]Stratifications!$G109</f>
        <v>11636456.300000001</v>
      </c>
      <c r="T1218" s="851"/>
      <c r="U1218" s="851"/>
      <c r="V1218" s="851"/>
      <c r="W1218" s="851"/>
      <c r="X1218" s="497"/>
      <c r="Y1218" s="497"/>
      <c r="Z1218" s="498"/>
      <c r="AA1218" s="852">
        <f>[1]Stratifications!$J109</f>
        <v>3.1158160127979739E-2</v>
      </c>
      <c r="AB1218" s="852"/>
      <c r="AC1218" s="852"/>
      <c r="AD1218" s="852" t="s">
        <v>493</v>
      </c>
      <c r="AE1218" s="852"/>
      <c r="AF1218" s="852"/>
      <c r="AG1218" s="852"/>
      <c r="AH1218" s="498"/>
      <c r="AI1218" s="853">
        <f>[1]Stratifications!$M109</f>
        <v>69</v>
      </c>
      <c r="AJ1218" s="854"/>
      <c r="AK1218" s="854"/>
      <c r="AL1218" s="854" t="s">
        <v>493</v>
      </c>
      <c r="AM1218" s="854"/>
      <c r="AN1218" s="854"/>
      <c r="AO1218" s="854"/>
      <c r="AP1218" s="498"/>
      <c r="AQ1218" s="498"/>
      <c r="AR1218" s="852">
        <f>[1]Stratifications!$P109</f>
        <v>2.6467203682393557E-2</v>
      </c>
      <c r="AS1218" s="852"/>
      <c r="AT1218" s="852"/>
      <c r="AU1218" s="852" t="s">
        <v>493</v>
      </c>
      <c r="AV1218" s="852"/>
      <c r="AW1218" s="852"/>
      <c r="AX1218" s="852"/>
      <c r="AY1218" s="852"/>
      <c r="AZ1218" s="500"/>
      <c r="BA1218" s="500"/>
      <c r="BB1218" s="500"/>
      <c r="BC1218" s="500"/>
      <c r="BD1218" s="347"/>
      <c r="BE1218" s="347"/>
      <c r="BF1218" s="347"/>
      <c r="BG1218" s="347"/>
      <c r="BH1218" s="347"/>
      <c r="BI1218" s="347"/>
      <c r="BJ1218" s="347"/>
      <c r="BK1218" s="347"/>
      <c r="BR1218" s="2"/>
      <c r="BS1218" s="2"/>
      <c r="BT1218" s="2"/>
      <c r="BU1218" s="2"/>
      <c r="BV1218" s="2"/>
      <c r="BW1218" s="2"/>
      <c r="BX1218" s="2"/>
      <c r="BY1218" s="2"/>
      <c r="BZ1218" s="2"/>
      <c r="CA1218" s="2"/>
      <c r="CB1218" s="2"/>
      <c r="CC1218" s="2"/>
      <c r="CD1218" s="2"/>
      <c r="CE1218" s="2"/>
      <c r="CF1218" s="2"/>
      <c r="CG1218" s="2"/>
      <c r="CH1218" s="2"/>
      <c r="CI1218" s="2"/>
      <c r="CJ1218" s="2"/>
      <c r="CK1218" s="2"/>
      <c r="CL1218" s="2"/>
      <c r="CM1218" s="2"/>
      <c r="CN1218" s="2"/>
      <c r="CO1218" s="2"/>
      <c r="CP1218" s="2"/>
      <c r="CQ1218" s="2"/>
      <c r="CR1218" s="2"/>
      <c r="CS1218" s="2"/>
      <c r="CT1218" s="2"/>
      <c r="CU1218" s="2"/>
      <c r="CV1218" s="2"/>
      <c r="CW1218" s="2"/>
      <c r="CX1218" s="2"/>
      <c r="CY1218" s="2"/>
      <c r="CZ1218" s="2"/>
      <c r="DA1218" s="2"/>
      <c r="DB1218" s="2"/>
      <c r="DC1218" s="2"/>
      <c r="DD1218" s="2"/>
      <c r="DE1218" s="2"/>
      <c r="DF1218" s="2"/>
      <c r="DG1218" s="2"/>
      <c r="DH1218" s="2"/>
      <c r="DI1218" s="2"/>
      <c r="DJ1218" s="2"/>
      <c r="DK1218" s="2"/>
      <c r="DL1218" s="2"/>
      <c r="DM1218" s="2"/>
      <c r="DN1218" s="2"/>
      <c r="DO1218" s="2"/>
      <c r="DP1218" s="2"/>
      <c r="DQ1218" s="2"/>
      <c r="DR1218" s="2"/>
      <c r="DS1218" s="2"/>
      <c r="DT1218" s="2"/>
      <c r="DU1218" s="2"/>
      <c r="DV1218" s="2"/>
      <c r="DW1218" s="2"/>
      <c r="DX1218" s="2"/>
      <c r="DY1218" s="2"/>
      <c r="DZ1218" s="2"/>
      <c r="EA1218" s="2"/>
      <c r="EB1218" s="2"/>
      <c r="EC1218" s="2"/>
      <c r="ED1218" s="2"/>
      <c r="EE1218" s="2"/>
      <c r="EF1218" s="2"/>
      <c r="EG1218" s="2"/>
      <c r="EH1218" s="2"/>
      <c r="EI1218" s="2"/>
      <c r="EJ1218" s="2"/>
      <c r="EK1218" s="2"/>
      <c r="EL1218" s="2"/>
      <c r="EM1218" s="2"/>
      <c r="EN1218" s="2"/>
      <c r="EO1218" s="2"/>
      <c r="EP1218" s="2"/>
      <c r="EQ1218" s="2"/>
      <c r="ER1218" s="2"/>
      <c r="ES1218" s="2"/>
      <c r="ET1218" s="2"/>
      <c r="EU1218" s="2"/>
      <c r="EV1218" s="2"/>
      <c r="EW1218" s="2"/>
      <c r="EX1218" s="2"/>
      <c r="EY1218" s="2"/>
      <c r="EZ1218" s="2"/>
      <c r="FA1218" s="2"/>
      <c r="FB1218" s="2"/>
      <c r="FC1218" s="2"/>
      <c r="FD1218" s="2"/>
      <c r="FE1218" s="2"/>
      <c r="FF1218" s="2"/>
      <c r="FG1218" s="2"/>
      <c r="FH1218" s="2"/>
      <c r="FI1218" s="2"/>
      <c r="FJ1218" s="2"/>
      <c r="FK1218" s="2"/>
      <c r="FL1218" s="2"/>
      <c r="FM1218" s="2"/>
      <c r="FN1218" s="2"/>
      <c r="FO1218" s="2"/>
      <c r="FP1218" s="2"/>
      <c r="FQ1218" s="2"/>
      <c r="FR1218" s="2"/>
      <c r="FS1218" s="2"/>
      <c r="FT1218" s="2"/>
      <c r="FU1218" s="2"/>
      <c r="FV1218" s="2"/>
      <c r="FW1218" s="2"/>
      <c r="FX1218" s="2"/>
      <c r="FY1218" s="2"/>
      <c r="FZ1218" s="2"/>
      <c r="GA1218" s="2"/>
      <c r="GB1218" s="2"/>
      <c r="GC1218" s="2"/>
      <c r="GD1218" s="2"/>
      <c r="GE1218" s="2"/>
      <c r="GF1218" s="2"/>
      <c r="GG1218" s="2"/>
      <c r="GH1218" s="2"/>
      <c r="GI1218" s="2"/>
      <c r="GJ1218" s="2"/>
      <c r="GK1218" s="2"/>
      <c r="GL1218" s="2"/>
      <c r="GM1218" s="2"/>
      <c r="GN1218" s="2"/>
      <c r="GO1218" s="2"/>
      <c r="GP1218" s="2"/>
    </row>
    <row r="1219" spans="6:198" s="1" customFormat="1" ht="12.75" customHeight="1">
      <c r="F1219" s="81"/>
      <c r="G1219" s="347"/>
      <c r="H1219" s="347"/>
      <c r="I1219" s="347"/>
      <c r="J1219" s="347"/>
      <c r="K1219" s="530" t="s">
        <v>533</v>
      </c>
      <c r="L1219" s="495"/>
      <c r="M1219" s="496"/>
      <c r="N1219" s="496"/>
      <c r="O1219" s="496"/>
      <c r="P1219" s="496"/>
      <c r="Q1219" s="496"/>
      <c r="R1219" s="491"/>
      <c r="S1219" s="851">
        <f>[1]Stratifications!$G110</f>
        <v>21237083.599999994</v>
      </c>
      <c r="T1219" s="851"/>
      <c r="U1219" s="851"/>
      <c r="V1219" s="851"/>
      <c r="W1219" s="851"/>
      <c r="X1219" s="497"/>
      <c r="Y1219" s="497"/>
      <c r="Z1219" s="498"/>
      <c r="AA1219" s="852">
        <f>[1]Stratifications!$J110</f>
        <v>5.686511721442998E-2</v>
      </c>
      <c r="AB1219" s="852"/>
      <c r="AC1219" s="852"/>
      <c r="AD1219" s="852" t="s">
        <v>493</v>
      </c>
      <c r="AE1219" s="852"/>
      <c r="AF1219" s="852"/>
      <c r="AG1219" s="852"/>
      <c r="AH1219" s="498"/>
      <c r="AI1219" s="853">
        <f>[1]Stratifications!$M110</f>
        <v>214</v>
      </c>
      <c r="AJ1219" s="854"/>
      <c r="AK1219" s="854"/>
      <c r="AL1219" s="854" t="s">
        <v>493</v>
      </c>
      <c r="AM1219" s="854"/>
      <c r="AN1219" s="854"/>
      <c r="AO1219" s="854"/>
      <c r="AP1219" s="498"/>
      <c r="AQ1219" s="498"/>
      <c r="AR1219" s="852">
        <f>[1]Stratifications!$P110</f>
        <v>8.2086689681626385E-2</v>
      </c>
      <c r="AS1219" s="852"/>
      <c r="AT1219" s="852"/>
      <c r="AU1219" s="852" t="s">
        <v>493</v>
      </c>
      <c r="AV1219" s="852"/>
      <c r="AW1219" s="852"/>
      <c r="AX1219" s="852"/>
      <c r="AY1219" s="852"/>
      <c r="AZ1219" s="500"/>
      <c r="BA1219" s="500"/>
      <c r="BB1219" s="500"/>
      <c r="BC1219" s="500"/>
      <c r="BD1219" s="347"/>
      <c r="BE1219" s="347"/>
      <c r="BF1219" s="347"/>
      <c r="BG1219" s="347"/>
      <c r="BH1219" s="347"/>
      <c r="BI1219" s="347"/>
      <c r="BJ1219" s="347"/>
      <c r="BK1219" s="347"/>
      <c r="BR1219" s="2"/>
      <c r="BS1219" s="2"/>
      <c r="BT1219" s="2"/>
      <c r="BU1219" s="2"/>
      <c r="BV1219" s="2"/>
      <c r="BW1219" s="2"/>
      <c r="BX1219" s="2"/>
      <c r="BY1219" s="2"/>
      <c r="BZ1219" s="2"/>
      <c r="CA1219" s="2"/>
      <c r="CB1219" s="2"/>
      <c r="CC1219" s="2"/>
      <c r="CD1219" s="2"/>
      <c r="CE1219" s="2"/>
      <c r="CF1219" s="2"/>
      <c r="CG1219" s="2"/>
      <c r="CH1219" s="2"/>
      <c r="CI1219" s="2"/>
      <c r="CJ1219" s="2"/>
      <c r="CK1219" s="2"/>
      <c r="CL1219" s="2"/>
      <c r="CM1219" s="2"/>
      <c r="CN1219" s="2"/>
      <c r="CO1219" s="2"/>
      <c r="CP1219" s="2"/>
      <c r="CQ1219" s="2"/>
      <c r="CR1219" s="2"/>
      <c r="CS1219" s="2"/>
      <c r="CT1219" s="2"/>
      <c r="CU1219" s="2"/>
      <c r="CV1219" s="2"/>
      <c r="CW1219" s="2"/>
      <c r="CX1219" s="2"/>
      <c r="CY1219" s="2"/>
      <c r="CZ1219" s="2"/>
      <c r="DA1219" s="2"/>
      <c r="DB1219" s="2"/>
      <c r="DC1219" s="2"/>
      <c r="DD1219" s="2"/>
      <c r="DE1219" s="2"/>
      <c r="DF1219" s="2"/>
      <c r="DG1219" s="2"/>
      <c r="DH1219" s="2"/>
      <c r="DI1219" s="2"/>
      <c r="DJ1219" s="2"/>
      <c r="DK1219" s="2"/>
      <c r="DL1219" s="2"/>
      <c r="DM1219" s="2"/>
      <c r="DN1219" s="2"/>
      <c r="DO1219" s="2"/>
      <c r="DP1219" s="2"/>
      <c r="DQ1219" s="2"/>
      <c r="DR1219" s="2"/>
      <c r="DS1219" s="2"/>
      <c r="DT1219" s="2"/>
      <c r="DU1219" s="2"/>
      <c r="DV1219" s="2"/>
      <c r="DW1219" s="2"/>
      <c r="DX1219" s="2"/>
      <c r="DY1219" s="2"/>
      <c r="DZ1219" s="2"/>
      <c r="EA1219" s="2"/>
      <c r="EB1219" s="2"/>
      <c r="EC1219" s="2"/>
      <c r="ED1219" s="2"/>
      <c r="EE1219" s="2"/>
      <c r="EF1219" s="2"/>
      <c r="EG1219" s="2"/>
      <c r="EH1219" s="2"/>
      <c r="EI1219" s="2"/>
      <c r="EJ1219" s="2"/>
      <c r="EK1219" s="2"/>
      <c r="EL1219" s="2"/>
      <c r="EM1219" s="2"/>
      <c r="EN1219" s="2"/>
      <c r="EO1219" s="2"/>
      <c r="EP1219" s="2"/>
      <c r="EQ1219" s="2"/>
      <c r="ER1219" s="2"/>
      <c r="ES1219" s="2"/>
      <c r="ET1219" s="2"/>
      <c r="EU1219" s="2"/>
      <c r="EV1219" s="2"/>
      <c r="EW1219" s="2"/>
      <c r="EX1219" s="2"/>
      <c r="EY1219" s="2"/>
      <c r="EZ1219" s="2"/>
      <c r="FA1219" s="2"/>
      <c r="FB1219" s="2"/>
      <c r="FC1219" s="2"/>
      <c r="FD1219" s="2"/>
      <c r="FE1219" s="2"/>
      <c r="FF1219" s="2"/>
      <c r="FG1219" s="2"/>
      <c r="FH1219" s="2"/>
      <c r="FI1219" s="2"/>
      <c r="FJ1219" s="2"/>
      <c r="FK1219" s="2"/>
      <c r="FL1219" s="2"/>
      <c r="FM1219" s="2"/>
      <c r="FN1219" s="2"/>
      <c r="FO1219" s="2"/>
      <c r="FP1219" s="2"/>
      <c r="FQ1219" s="2"/>
      <c r="FR1219" s="2"/>
      <c r="FS1219" s="2"/>
      <c r="FT1219" s="2"/>
      <c r="FU1219" s="2"/>
      <c r="FV1219" s="2"/>
      <c r="FW1219" s="2"/>
      <c r="FX1219" s="2"/>
      <c r="FY1219" s="2"/>
      <c r="FZ1219" s="2"/>
      <c r="GA1219" s="2"/>
      <c r="GB1219" s="2"/>
      <c r="GC1219" s="2"/>
      <c r="GD1219" s="2"/>
      <c r="GE1219" s="2"/>
      <c r="GF1219" s="2"/>
      <c r="GG1219" s="2"/>
      <c r="GH1219" s="2"/>
      <c r="GI1219" s="2"/>
      <c r="GJ1219" s="2"/>
      <c r="GK1219" s="2"/>
      <c r="GL1219" s="2"/>
      <c r="GM1219" s="2"/>
      <c r="GN1219" s="2"/>
      <c r="GO1219" s="2"/>
      <c r="GP1219" s="2"/>
    </row>
    <row r="1220" spans="6:198" s="1" customFormat="1" ht="12.75" customHeight="1">
      <c r="F1220" s="81"/>
      <c r="G1220" s="347"/>
      <c r="H1220" s="347"/>
      <c r="I1220" s="347"/>
      <c r="J1220" s="347"/>
      <c r="K1220" s="530" t="s">
        <v>534</v>
      </c>
      <c r="L1220" s="495"/>
      <c r="M1220" s="496"/>
      <c r="N1220" s="496"/>
      <c r="O1220" s="496"/>
      <c r="P1220" s="496"/>
      <c r="Q1220" s="496"/>
      <c r="R1220" s="491"/>
      <c r="S1220" s="851">
        <f>[1]Stratifications!$G111</f>
        <v>84883166.690000042</v>
      </c>
      <c r="T1220" s="851"/>
      <c r="U1220" s="851"/>
      <c r="V1220" s="851"/>
      <c r="W1220" s="851"/>
      <c r="X1220" s="497"/>
      <c r="Y1220" s="497"/>
      <c r="Z1220" s="498"/>
      <c r="AA1220" s="852">
        <f>[1]Stratifications!$J111</f>
        <v>0.22728597364276762</v>
      </c>
      <c r="AB1220" s="852"/>
      <c r="AC1220" s="852"/>
      <c r="AD1220" s="852" t="s">
        <v>493</v>
      </c>
      <c r="AE1220" s="852"/>
      <c r="AF1220" s="852"/>
      <c r="AG1220" s="852"/>
      <c r="AH1220" s="498"/>
      <c r="AI1220" s="853">
        <f>[1]Stratifications!$M111</f>
        <v>652</v>
      </c>
      <c r="AJ1220" s="854"/>
      <c r="AK1220" s="854"/>
      <c r="AL1220" s="854" t="s">
        <v>493</v>
      </c>
      <c r="AM1220" s="854"/>
      <c r="AN1220" s="854"/>
      <c r="AO1220" s="854"/>
      <c r="AP1220" s="498"/>
      <c r="AQ1220" s="498"/>
      <c r="AR1220" s="852">
        <f>[1]Stratifications!$P111</f>
        <v>0.25009589566551593</v>
      </c>
      <c r="AS1220" s="852"/>
      <c r="AT1220" s="852"/>
      <c r="AU1220" s="852" t="s">
        <v>493</v>
      </c>
      <c r="AV1220" s="852"/>
      <c r="AW1220" s="852"/>
      <c r="AX1220" s="852"/>
      <c r="AY1220" s="852"/>
      <c r="AZ1220" s="500"/>
      <c r="BA1220" s="500"/>
      <c r="BB1220" s="500"/>
      <c r="BC1220" s="500"/>
      <c r="BD1220" s="347"/>
      <c r="BE1220" s="347"/>
      <c r="BF1220" s="347"/>
      <c r="BG1220" s="347"/>
      <c r="BH1220" s="347"/>
      <c r="BI1220" s="347"/>
      <c r="BJ1220" s="347"/>
      <c r="BK1220" s="347"/>
      <c r="BR1220" s="2"/>
      <c r="BS1220" s="2"/>
      <c r="BT1220" s="2"/>
      <c r="BU1220" s="2"/>
      <c r="BV1220" s="2"/>
      <c r="BW1220" s="2"/>
      <c r="BX1220" s="2"/>
      <c r="BY1220" s="2"/>
      <c r="BZ1220" s="2"/>
      <c r="CA1220" s="2"/>
      <c r="CB1220" s="2"/>
      <c r="CC1220" s="2"/>
      <c r="CD1220" s="2"/>
      <c r="CE1220" s="2"/>
      <c r="CF1220" s="2"/>
      <c r="CG1220" s="2"/>
      <c r="CH1220" s="2"/>
      <c r="CI1220" s="2"/>
      <c r="CJ1220" s="2"/>
      <c r="CK1220" s="2"/>
      <c r="CL1220" s="2"/>
      <c r="CM1220" s="2"/>
      <c r="CN1220" s="2"/>
      <c r="CO1220" s="2"/>
      <c r="CP1220" s="2"/>
      <c r="CQ1220" s="2"/>
      <c r="CR1220" s="2"/>
      <c r="CS1220" s="2"/>
      <c r="CT1220" s="2"/>
      <c r="CU1220" s="2"/>
      <c r="CV1220" s="2"/>
      <c r="CW1220" s="2"/>
      <c r="CX1220" s="2"/>
      <c r="CY1220" s="2"/>
      <c r="CZ1220" s="2"/>
      <c r="DA1220" s="2"/>
      <c r="DB1220" s="2"/>
      <c r="DC1220" s="2"/>
      <c r="DD1220" s="2"/>
      <c r="DE1220" s="2"/>
      <c r="DF1220" s="2"/>
      <c r="DG1220" s="2"/>
      <c r="DH1220" s="2"/>
      <c r="DI1220" s="2"/>
      <c r="DJ1220" s="2"/>
      <c r="DK1220" s="2"/>
      <c r="DL1220" s="2"/>
      <c r="DM1220" s="2"/>
      <c r="DN1220" s="2"/>
      <c r="DO1220" s="2"/>
      <c r="DP1220" s="2"/>
      <c r="DQ1220" s="2"/>
      <c r="DR1220" s="2"/>
      <c r="DS1220" s="2"/>
      <c r="DT1220" s="2"/>
      <c r="DU1220" s="2"/>
      <c r="DV1220" s="2"/>
      <c r="DW1220" s="2"/>
      <c r="DX1220" s="2"/>
      <c r="DY1220" s="2"/>
      <c r="DZ1220" s="2"/>
      <c r="EA1220" s="2"/>
      <c r="EB1220" s="2"/>
      <c r="EC1220" s="2"/>
      <c r="ED1220" s="2"/>
      <c r="EE1220" s="2"/>
      <c r="EF1220" s="2"/>
      <c r="EG1220" s="2"/>
      <c r="EH1220" s="2"/>
      <c r="EI1220" s="2"/>
      <c r="EJ1220" s="2"/>
      <c r="EK1220" s="2"/>
      <c r="EL1220" s="2"/>
      <c r="EM1220" s="2"/>
      <c r="EN1220" s="2"/>
      <c r="EO1220" s="2"/>
      <c r="EP1220" s="2"/>
      <c r="EQ1220" s="2"/>
      <c r="ER1220" s="2"/>
      <c r="ES1220" s="2"/>
      <c r="ET1220" s="2"/>
      <c r="EU1220" s="2"/>
      <c r="EV1220" s="2"/>
      <c r="EW1220" s="2"/>
      <c r="EX1220" s="2"/>
      <c r="EY1220" s="2"/>
      <c r="EZ1220" s="2"/>
      <c r="FA1220" s="2"/>
      <c r="FB1220" s="2"/>
      <c r="FC1220" s="2"/>
      <c r="FD1220" s="2"/>
      <c r="FE1220" s="2"/>
      <c r="FF1220" s="2"/>
      <c r="FG1220" s="2"/>
      <c r="FH1220" s="2"/>
      <c r="FI1220" s="2"/>
      <c r="FJ1220" s="2"/>
      <c r="FK1220" s="2"/>
      <c r="FL1220" s="2"/>
      <c r="FM1220" s="2"/>
      <c r="FN1220" s="2"/>
      <c r="FO1220" s="2"/>
      <c r="FP1220" s="2"/>
      <c r="FQ1220" s="2"/>
      <c r="FR1220" s="2"/>
      <c r="FS1220" s="2"/>
      <c r="FT1220" s="2"/>
      <c r="FU1220" s="2"/>
      <c r="FV1220" s="2"/>
      <c r="FW1220" s="2"/>
      <c r="FX1220" s="2"/>
      <c r="FY1220" s="2"/>
      <c r="FZ1220" s="2"/>
      <c r="GA1220" s="2"/>
      <c r="GB1220" s="2"/>
      <c r="GC1220" s="2"/>
      <c r="GD1220" s="2"/>
      <c r="GE1220" s="2"/>
      <c r="GF1220" s="2"/>
      <c r="GG1220" s="2"/>
      <c r="GH1220" s="2"/>
      <c r="GI1220" s="2"/>
      <c r="GJ1220" s="2"/>
      <c r="GK1220" s="2"/>
      <c r="GL1220" s="2"/>
      <c r="GM1220" s="2"/>
      <c r="GN1220" s="2"/>
      <c r="GO1220" s="2"/>
      <c r="GP1220" s="2"/>
    </row>
    <row r="1221" spans="6:198" s="1" customFormat="1" ht="12.75" customHeight="1">
      <c r="F1221" s="81"/>
      <c r="G1221" s="347"/>
      <c r="H1221" s="347"/>
      <c r="I1221" s="347"/>
      <c r="J1221" s="347"/>
      <c r="K1221" s="530" t="s">
        <v>535</v>
      </c>
      <c r="L1221" s="495"/>
      <c r="M1221" s="496"/>
      <c r="N1221" s="496"/>
      <c r="O1221" s="496"/>
      <c r="P1221" s="496"/>
      <c r="Q1221" s="496"/>
      <c r="R1221" s="491"/>
      <c r="S1221" s="851">
        <f>[1]Stratifications!$G112</f>
        <v>113102840.26000012</v>
      </c>
      <c r="T1221" s="851"/>
      <c r="U1221" s="851"/>
      <c r="V1221" s="851"/>
      <c r="W1221" s="851"/>
      <c r="X1221" s="497"/>
      <c r="Y1221" s="497"/>
      <c r="Z1221" s="498"/>
      <c r="AA1221" s="852">
        <f>[1]Stratifications!$J112</f>
        <v>0.30284790462800926</v>
      </c>
      <c r="AB1221" s="852"/>
      <c r="AC1221" s="852"/>
      <c r="AD1221" s="852" t="s">
        <v>493</v>
      </c>
      <c r="AE1221" s="852"/>
      <c r="AF1221" s="852"/>
      <c r="AG1221" s="852"/>
      <c r="AH1221" s="498"/>
      <c r="AI1221" s="853">
        <f>[1]Stratifications!$M112</f>
        <v>710</v>
      </c>
      <c r="AJ1221" s="854"/>
      <c r="AK1221" s="854"/>
      <c r="AL1221" s="854" t="s">
        <v>493</v>
      </c>
      <c r="AM1221" s="854"/>
      <c r="AN1221" s="854"/>
      <c r="AO1221" s="854"/>
      <c r="AP1221" s="498"/>
      <c r="AQ1221" s="498"/>
      <c r="AR1221" s="852">
        <f>[1]Stratifications!$P112</f>
        <v>0.27234369006520903</v>
      </c>
      <c r="AS1221" s="852"/>
      <c r="AT1221" s="852"/>
      <c r="AU1221" s="852" t="s">
        <v>493</v>
      </c>
      <c r="AV1221" s="852"/>
      <c r="AW1221" s="852"/>
      <c r="AX1221" s="852"/>
      <c r="AY1221" s="852"/>
      <c r="AZ1221" s="500"/>
      <c r="BA1221" s="500"/>
      <c r="BB1221" s="500"/>
      <c r="BC1221" s="500"/>
      <c r="BD1221" s="347"/>
      <c r="BE1221" s="347"/>
      <c r="BF1221" s="347"/>
      <c r="BG1221" s="347"/>
      <c r="BH1221" s="347"/>
      <c r="BI1221" s="347"/>
      <c r="BJ1221" s="347"/>
      <c r="BK1221" s="347"/>
      <c r="BR1221" s="2"/>
      <c r="BS1221" s="2"/>
      <c r="BT1221" s="2"/>
      <c r="BU1221" s="2"/>
      <c r="BV1221" s="2"/>
      <c r="BW1221" s="2"/>
      <c r="BX1221" s="2"/>
      <c r="BY1221" s="2"/>
      <c r="BZ1221" s="2"/>
      <c r="CA1221" s="2"/>
      <c r="CB1221" s="2"/>
      <c r="CC1221" s="2"/>
      <c r="CD1221" s="2"/>
      <c r="CE1221" s="2"/>
      <c r="CF1221" s="2"/>
      <c r="CG1221" s="2"/>
      <c r="CH1221" s="2"/>
      <c r="CI1221" s="2"/>
      <c r="CJ1221" s="2"/>
      <c r="CK1221" s="2"/>
      <c r="CL1221" s="2"/>
      <c r="CM1221" s="2"/>
      <c r="CN1221" s="2"/>
      <c r="CO1221" s="2"/>
      <c r="CP1221" s="2"/>
      <c r="CQ1221" s="2"/>
      <c r="CR1221" s="2"/>
      <c r="CS1221" s="2"/>
      <c r="CT1221" s="2"/>
      <c r="CU1221" s="2"/>
      <c r="CV1221" s="2"/>
      <c r="CW1221" s="2"/>
      <c r="CX1221" s="2"/>
      <c r="CY1221" s="2"/>
      <c r="CZ1221" s="2"/>
      <c r="DA1221" s="2"/>
      <c r="DB1221" s="2"/>
      <c r="DC1221" s="2"/>
      <c r="DD1221" s="2"/>
      <c r="DE1221" s="2"/>
      <c r="DF1221" s="2"/>
      <c r="DG1221" s="2"/>
      <c r="DH1221" s="2"/>
      <c r="DI1221" s="2"/>
      <c r="DJ1221" s="2"/>
      <c r="DK1221" s="2"/>
      <c r="DL1221" s="2"/>
      <c r="DM1221" s="2"/>
      <c r="DN1221" s="2"/>
      <c r="DO1221" s="2"/>
      <c r="DP1221" s="2"/>
      <c r="DQ1221" s="2"/>
      <c r="DR1221" s="2"/>
      <c r="DS1221" s="2"/>
      <c r="DT1221" s="2"/>
      <c r="DU1221" s="2"/>
      <c r="DV1221" s="2"/>
      <c r="DW1221" s="2"/>
      <c r="DX1221" s="2"/>
      <c r="DY1221" s="2"/>
      <c r="DZ1221" s="2"/>
      <c r="EA1221" s="2"/>
      <c r="EB1221" s="2"/>
      <c r="EC1221" s="2"/>
      <c r="ED1221" s="2"/>
      <c r="EE1221" s="2"/>
      <c r="EF1221" s="2"/>
      <c r="EG1221" s="2"/>
      <c r="EH1221" s="2"/>
      <c r="EI1221" s="2"/>
      <c r="EJ1221" s="2"/>
      <c r="EK1221" s="2"/>
      <c r="EL1221" s="2"/>
      <c r="EM1221" s="2"/>
      <c r="EN1221" s="2"/>
      <c r="EO1221" s="2"/>
      <c r="EP1221" s="2"/>
      <c r="EQ1221" s="2"/>
      <c r="ER1221" s="2"/>
      <c r="ES1221" s="2"/>
      <c r="ET1221" s="2"/>
      <c r="EU1221" s="2"/>
      <c r="EV1221" s="2"/>
      <c r="EW1221" s="2"/>
      <c r="EX1221" s="2"/>
      <c r="EY1221" s="2"/>
      <c r="EZ1221" s="2"/>
      <c r="FA1221" s="2"/>
      <c r="FB1221" s="2"/>
      <c r="FC1221" s="2"/>
      <c r="FD1221" s="2"/>
      <c r="FE1221" s="2"/>
      <c r="FF1221" s="2"/>
      <c r="FG1221" s="2"/>
      <c r="FH1221" s="2"/>
      <c r="FI1221" s="2"/>
      <c r="FJ1221" s="2"/>
      <c r="FK1221" s="2"/>
      <c r="FL1221" s="2"/>
      <c r="FM1221" s="2"/>
      <c r="FN1221" s="2"/>
      <c r="FO1221" s="2"/>
      <c r="FP1221" s="2"/>
      <c r="FQ1221" s="2"/>
      <c r="FR1221" s="2"/>
      <c r="FS1221" s="2"/>
      <c r="FT1221" s="2"/>
      <c r="FU1221" s="2"/>
      <c r="FV1221" s="2"/>
      <c r="FW1221" s="2"/>
      <c r="FX1221" s="2"/>
      <c r="FY1221" s="2"/>
      <c r="FZ1221" s="2"/>
      <c r="GA1221" s="2"/>
      <c r="GB1221" s="2"/>
      <c r="GC1221" s="2"/>
      <c r="GD1221" s="2"/>
      <c r="GE1221" s="2"/>
      <c r="GF1221" s="2"/>
      <c r="GG1221" s="2"/>
      <c r="GH1221" s="2"/>
      <c r="GI1221" s="2"/>
      <c r="GJ1221" s="2"/>
      <c r="GK1221" s="2"/>
      <c r="GL1221" s="2"/>
      <c r="GM1221" s="2"/>
      <c r="GN1221" s="2"/>
      <c r="GO1221" s="2"/>
      <c r="GP1221" s="2"/>
    </row>
    <row r="1222" spans="6:198" s="1" customFormat="1" ht="12.75" customHeight="1">
      <c r="F1222" s="81"/>
      <c r="G1222" s="347"/>
      <c r="H1222" s="347"/>
      <c r="I1222" s="347"/>
      <c r="J1222" s="347"/>
      <c r="K1222" s="530" t="s">
        <v>536</v>
      </c>
      <c r="L1222" s="495"/>
      <c r="M1222" s="496"/>
      <c r="N1222" s="496"/>
      <c r="O1222" s="496"/>
      <c r="P1222" s="496"/>
      <c r="Q1222" s="496"/>
      <c r="R1222" s="491"/>
      <c r="S1222" s="851">
        <f>[1]Stratifications!$G113</f>
        <v>79566257.389999926</v>
      </c>
      <c r="T1222" s="851"/>
      <c r="U1222" s="851"/>
      <c r="V1222" s="851"/>
      <c r="W1222" s="851"/>
      <c r="X1222" s="497"/>
      <c r="Y1222" s="497"/>
      <c r="Z1222" s="498"/>
      <c r="AA1222" s="852">
        <f>[1]Stratifications!$J113</f>
        <v>0.21304924150676946</v>
      </c>
      <c r="AB1222" s="852"/>
      <c r="AC1222" s="852"/>
      <c r="AD1222" s="852" t="s">
        <v>493</v>
      </c>
      <c r="AE1222" s="852"/>
      <c r="AF1222" s="852"/>
      <c r="AG1222" s="852"/>
      <c r="AH1222" s="498"/>
      <c r="AI1222" s="853">
        <f>[1]Stratifications!$M113</f>
        <v>498</v>
      </c>
      <c r="AJ1222" s="854"/>
      <c r="AK1222" s="854"/>
      <c r="AL1222" s="854" t="s">
        <v>493</v>
      </c>
      <c r="AM1222" s="854"/>
      <c r="AN1222" s="854"/>
      <c r="AO1222" s="854"/>
      <c r="AP1222" s="498"/>
      <c r="AQ1222" s="498"/>
      <c r="AR1222" s="852">
        <f>[1]Stratifications!$P113</f>
        <v>0.19102416570771003</v>
      </c>
      <c r="AS1222" s="852"/>
      <c r="AT1222" s="852"/>
      <c r="AU1222" s="852" t="s">
        <v>493</v>
      </c>
      <c r="AV1222" s="852"/>
      <c r="AW1222" s="852"/>
      <c r="AX1222" s="852"/>
      <c r="AY1222" s="852"/>
      <c r="AZ1222" s="500"/>
      <c r="BA1222" s="500"/>
      <c r="BB1222" s="500"/>
      <c r="BC1222" s="500"/>
      <c r="BD1222" s="347"/>
      <c r="BE1222" s="347"/>
      <c r="BF1222" s="347"/>
      <c r="BG1222" s="347"/>
      <c r="BH1222" s="347"/>
      <c r="BI1222" s="347"/>
      <c r="BJ1222" s="347"/>
      <c r="BK1222" s="347"/>
      <c r="BR1222" s="2"/>
      <c r="BS1222" s="2"/>
      <c r="BT1222" s="2"/>
      <c r="BU1222" s="2"/>
      <c r="BV1222" s="2"/>
      <c r="BW1222" s="2"/>
      <c r="BX1222" s="2"/>
      <c r="BY1222" s="2"/>
      <c r="BZ1222" s="2"/>
      <c r="CA1222" s="2"/>
      <c r="CB1222" s="2"/>
      <c r="CC1222" s="2"/>
      <c r="CD1222" s="2"/>
      <c r="CE1222" s="2"/>
      <c r="CF1222" s="2"/>
      <c r="CG1222" s="2"/>
      <c r="CH1222" s="2"/>
      <c r="CI1222" s="2"/>
      <c r="CJ1222" s="2"/>
      <c r="CK1222" s="2"/>
      <c r="CL1222" s="2"/>
      <c r="CM1222" s="2"/>
      <c r="CN1222" s="2"/>
      <c r="CO1222" s="2"/>
      <c r="CP1222" s="2"/>
      <c r="CQ1222" s="2"/>
      <c r="CR1222" s="2"/>
      <c r="CS1222" s="2"/>
      <c r="CT1222" s="2"/>
      <c r="CU1222" s="2"/>
      <c r="CV1222" s="2"/>
      <c r="CW1222" s="2"/>
      <c r="CX1222" s="2"/>
      <c r="CY1222" s="2"/>
      <c r="CZ1222" s="2"/>
      <c r="DA1222" s="2"/>
      <c r="DB1222" s="2"/>
      <c r="DC1222" s="2"/>
      <c r="DD1222" s="2"/>
      <c r="DE1222" s="2"/>
      <c r="DF1222" s="2"/>
      <c r="DG1222" s="2"/>
      <c r="DH1222" s="2"/>
      <c r="DI1222" s="2"/>
      <c r="DJ1222" s="2"/>
      <c r="DK1222" s="2"/>
      <c r="DL1222" s="2"/>
      <c r="DM1222" s="2"/>
      <c r="DN1222" s="2"/>
      <c r="DO1222" s="2"/>
      <c r="DP1222" s="2"/>
      <c r="DQ1222" s="2"/>
      <c r="DR1222" s="2"/>
      <c r="DS1222" s="2"/>
      <c r="DT1222" s="2"/>
      <c r="DU1222" s="2"/>
      <c r="DV1222" s="2"/>
      <c r="DW1222" s="2"/>
      <c r="DX1222" s="2"/>
      <c r="DY1222" s="2"/>
      <c r="DZ1222" s="2"/>
      <c r="EA1222" s="2"/>
      <c r="EB1222" s="2"/>
      <c r="EC1222" s="2"/>
      <c r="ED1222" s="2"/>
      <c r="EE1222" s="2"/>
      <c r="EF1222" s="2"/>
      <c r="EG1222" s="2"/>
      <c r="EH1222" s="2"/>
      <c r="EI1222" s="2"/>
      <c r="EJ1222" s="2"/>
      <c r="EK1222" s="2"/>
      <c r="EL1222" s="2"/>
      <c r="EM1222" s="2"/>
      <c r="EN1222" s="2"/>
      <c r="EO1222" s="2"/>
      <c r="EP1222" s="2"/>
      <c r="EQ1222" s="2"/>
      <c r="ER1222" s="2"/>
      <c r="ES1222" s="2"/>
      <c r="ET1222" s="2"/>
      <c r="EU1222" s="2"/>
      <c r="EV1222" s="2"/>
      <c r="EW1222" s="2"/>
      <c r="EX1222" s="2"/>
      <c r="EY1222" s="2"/>
      <c r="EZ1222" s="2"/>
      <c r="FA1222" s="2"/>
      <c r="FB1222" s="2"/>
      <c r="FC1222" s="2"/>
      <c r="FD1222" s="2"/>
      <c r="FE1222" s="2"/>
      <c r="FF1222" s="2"/>
      <c r="FG1222" s="2"/>
      <c r="FH1222" s="2"/>
      <c r="FI1222" s="2"/>
      <c r="FJ1222" s="2"/>
      <c r="FK1222" s="2"/>
      <c r="FL1222" s="2"/>
      <c r="FM1222" s="2"/>
      <c r="FN1222" s="2"/>
      <c r="FO1222" s="2"/>
      <c r="FP1222" s="2"/>
      <c r="FQ1222" s="2"/>
      <c r="FR1222" s="2"/>
      <c r="FS1222" s="2"/>
      <c r="FT1222" s="2"/>
      <c r="FU1222" s="2"/>
      <c r="FV1222" s="2"/>
      <c r="FW1222" s="2"/>
      <c r="FX1222" s="2"/>
      <c r="FY1222" s="2"/>
      <c r="FZ1222" s="2"/>
      <c r="GA1222" s="2"/>
      <c r="GB1222" s="2"/>
      <c r="GC1222" s="2"/>
      <c r="GD1222" s="2"/>
      <c r="GE1222" s="2"/>
      <c r="GF1222" s="2"/>
      <c r="GG1222" s="2"/>
      <c r="GH1222" s="2"/>
      <c r="GI1222" s="2"/>
      <c r="GJ1222" s="2"/>
      <c r="GK1222" s="2"/>
      <c r="GL1222" s="2"/>
      <c r="GM1222" s="2"/>
      <c r="GN1222" s="2"/>
      <c r="GO1222" s="2"/>
      <c r="GP1222" s="2"/>
    </row>
    <row r="1223" spans="6:198" s="1" customFormat="1" ht="12.75" customHeight="1">
      <c r="F1223" s="81"/>
      <c r="G1223" s="347"/>
      <c r="H1223" s="347"/>
      <c r="I1223" s="347"/>
      <c r="J1223" s="347"/>
      <c r="K1223" s="530" t="s">
        <v>537</v>
      </c>
      <c r="L1223" s="495"/>
      <c r="M1223" s="496"/>
      <c r="N1223" s="496"/>
      <c r="O1223" s="496"/>
      <c r="P1223" s="496"/>
      <c r="Q1223" s="496"/>
      <c r="R1223" s="491"/>
      <c r="S1223" s="851">
        <f>[1]Stratifications!$G114</f>
        <v>30453130.869999997</v>
      </c>
      <c r="T1223" s="851"/>
      <c r="U1223" s="851"/>
      <c r="V1223" s="851"/>
      <c r="W1223" s="851"/>
      <c r="X1223" s="497"/>
      <c r="Y1223" s="497"/>
      <c r="Z1223" s="498"/>
      <c r="AA1223" s="852">
        <f>[1]Stratifications!$J114</f>
        <v>8.1542310097085388E-2</v>
      </c>
      <c r="AB1223" s="852"/>
      <c r="AC1223" s="852"/>
      <c r="AD1223" s="852" t="s">
        <v>493</v>
      </c>
      <c r="AE1223" s="852"/>
      <c r="AF1223" s="852"/>
      <c r="AG1223" s="852"/>
      <c r="AH1223" s="498"/>
      <c r="AI1223" s="853">
        <f>[1]Stratifications!$M114</f>
        <v>190</v>
      </c>
      <c r="AJ1223" s="854"/>
      <c r="AK1223" s="854"/>
      <c r="AL1223" s="854" t="s">
        <v>493</v>
      </c>
      <c r="AM1223" s="854"/>
      <c r="AN1223" s="854"/>
      <c r="AO1223" s="854"/>
      <c r="AP1223" s="498"/>
      <c r="AQ1223" s="498"/>
      <c r="AR1223" s="852">
        <f>[1]Stratifications!$P114</f>
        <v>7.2880705792098197E-2</v>
      </c>
      <c r="AS1223" s="852"/>
      <c r="AT1223" s="852"/>
      <c r="AU1223" s="852" t="s">
        <v>493</v>
      </c>
      <c r="AV1223" s="852"/>
      <c r="AW1223" s="852"/>
      <c r="AX1223" s="852"/>
      <c r="AY1223" s="852"/>
      <c r="AZ1223" s="500"/>
      <c r="BA1223" s="500"/>
      <c r="BB1223" s="500"/>
      <c r="BC1223" s="500"/>
      <c r="BD1223" s="347"/>
      <c r="BE1223" s="347"/>
      <c r="BF1223" s="347"/>
      <c r="BG1223" s="347"/>
      <c r="BH1223" s="347"/>
      <c r="BI1223" s="347"/>
      <c r="BJ1223" s="347"/>
      <c r="BK1223" s="347"/>
      <c r="BR1223" s="2"/>
      <c r="BS1223" s="2"/>
      <c r="BT1223" s="2"/>
      <c r="BU1223" s="2"/>
      <c r="BV1223" s="2"/>
      <c r="BW1223" s="2"/>
      <c r="BX1223" s="2"/>
      <c r="BY1223" s="2"/>
      <c r="BZ1223" s="2"/>
      <c r="CA1223" s="2"/>
      <c r="CB1223" s="2"/>
      <c r="CC1223" s="2"/>
      <c r="CD1223" s="2"/>
      <c r="CE1223" s="2"/>
      <c r="CF1223" s="2"/>
      <c r="CG1223" s="2"/>
      <c r="CH1223" s="2"/>
      <c r="CI1223" s="2"/>
      <c r="CJ1223" s="2"/>
      <c r="CK1223" s="2"/>
      <c r="CL1223" s="2"/>
      <c r="CM1223" s="2"/>
      <c r="CN1223" s="2"/>
      <c r="CO1223" s="2"/>
      <c r="CP1223" s="2"/>
      <c r="CQ1223" s="2"/>
      <c r="CR1223" s="2"/>
      <c r="CS1223" s="2"/>
      <c r="CT1223" s="2"/>
      <c r="CU1223" s="2"/>
      <c r="CV1223" s="2"/>
      <c r="CW1223" s="2"/>
      <c r="CX1223" s="2"/>
      <c r="CY1223" s="2"/>
      <c r="CZ1223" s="2"/>
      <c r="DA1223" s="2"/>
      <c r="DB1223" s="2"/>
      <c r="DC1223" s="2"/>
      <c r="DD1223" s="2"/>
      <c r="DE1223" s="2"/>
      <c r="DF1223" s="2"/>
      <c r="DG1223" s="2"/>
      <c r="DH1223" s="2"/>
      <c r="DI1223" s="2"/>
      <c r="DJ1223" s="2"/>
      <c r="DK1223" s="2"/>
      <c r="DL1223" s="2"/>
      <c r="DM1223" s="2"/>
      <c r="DN1223" s="2"/>
      <c r="DO1223" s="2"/>
      <c r="DP1223" s="2"/>
      <c r="DQ1223" s="2"/>
      <c r="DR1223" s="2"/>
      <c r="DS1223" s="2"/>
      <c r="DT1223" s="2"/>
      <c r="DU1223" s="2"/>
      <c r="DV1223" s="2"/>
      <c r="DW1223" s="2"/>
      <c r="DX1223" s="2"/>
      <c r="DY1223" s="2"/>
      <c r="DZ1223" s="2"/>
      <c r="EA1223" s="2"/>
      <c r="EB1223" s="2"/>
      <c r="EC1223" s="2"/>
      <c r="ED1223" s="2"/>
      <c r="EE1223" s="2"/>
      <c r="EF1223" s="2"/>
      <c r="EG1223" s="2"/>
      <c r="EH1223" s="2"/>
      <c r="EI1223" s="2"/>
      <c r="EJ1223" s="2"/>
      <c r="EK1223" s="2"/>
      <c r="EL1223" s="2"/>
      <c r="EM1223" s="2"/>
      <c r="EN1223" s="2"/>
      <c r="EO1223" s="2"/>
      <c r="EP1223" s="2"/>
      <c r="EQ1223" s="2"/>
      <c r="ER1223" s="2"/>
      <c r="ES1223" s="2"/>
      <c r="ET1223" s="2"/>
      <c r="EU1223" s="2"/>
      <c r="EV1223" s="2"/>
      <c r="EW1223" s="2"/>
      <c r="EX1223" s="2"/>
      <c r="EY1223" s="2"/>
      <c r="EZ1223" s="2"/>
      <c r="FA1223" s="2"/>
      <c r="FB1223" s="2"/>
      <c r="FC1223" s="2"/>
      <c r="FD1223" s="2"/>
      <c r="FE1223" s="2"/>
      <c r="FF1223" s="2"/>
      <c r="FG1223" s="2"/>
      <c r="FH1223" s="2"/>
      <c r="FI1223" s="2"/>
      <c r="FJ1223" s="2"/>
      <c r="FK1223" s="2"/>
      <c r="FL1223" s="2"/>
      <c r="FM1223" s="2"/>
      <c r="FN1223" s="2"/>
      <c r="FO1223" s="2"/>
      <c r="FP1223" s="2"/>
      <c r="FQ1223" s="2"/>
      <c r="FR1223" s="2"/>
      <c r="FS1223" s="2"/>
      <c r="FT1223" s="2"/>
      <c r="FU1223" s="2"/>
      <c r="FV1223" s="2"/>
      <c r="FW1223" s="2"/>
      <c r="FX1223" s="2"/>
      <c r="FY1223" s="2"/>
      <c r="FZ1223" s="2"/>
      <c r="GA1223" s="2"/>
      <c r="GB1223" s="2"/>
      <c r="GC1223" s="2"/>
      <c r="GD1223" s="2"/>
      <c r="GE1223" s="2"/>
      <c r="GF1223" s="2"/>
      <c r="GG1223" s="2"/>
      <c r="GH1223" s="2"/>
      <c r="GI1223" s="2"/>
      <c r="GJ1223" s="2"/>
      <c r="GK1223" s="2"/>
      <c r="GL1223" s="2"/>
      <c r="GM1223" s="2"/>
      <c r="GN1223" s="2"/>
      <c r="GO1223" s="2"/>
      <c r="GP1223" s="2"/>
    </row>
    <row r="1224" spans="6:198" s="1" customFormat="1" ht="12.75" customHeight="1">
      <c r="F1224" s="81"/>
      <c r="G1224" s="347"/>
      <c r="H1224" s="347"/>
      <c r="I1224" s="347"/>
      <c r="J1224" s="347"/>
      <c r="K1224" s="530" t="s">
        <v>538</v>
      </c>
      <c r="L1224" s="495"/>
      <c r="M1224" s="496"/>
      <c r="N1224" s="496"/>
      <c r="O1224" s="496"/>
      <c r="P1224" s="496"/>
      <c r="Q1224" s="496"/>
      <c r="R1224" s="491"/>
      <c r="S1224" s="851">
        <f>[1]Stratifications!$G115</f>
        <v>11501204.239999998</v>
      </c>
      <c r="T1224" s="851"/>
      <c r="U1224" s="851"/>
      <c r="V1224" s="851"/>
      <c r="W1224" s="851"/>
      <c r="X1224" s="497"/>
      <c r="Y1224" s="497"/>
      <c r="Z1224" s="498"/>
      <c r="AA1224" s="852">
        <f>[1]Stratifications!$J115</f>
        <v>3.079600474025064E-2</v>
      </c>
      <c r="AB1224" s="852"/>
      <c r="AC1224" s="852"/>
      <c r="AD1224" s="852" t="s">
        <v>493</v>
      </c>
      <c r="AE1224" s="852"/>
      <c r="AF1224" s="852"/>
      <c r="AG1224" s="852"/>
      <c r="AH1224" s="498"/>
      <c r="AI1224" s="853">
        <f>[1]Stratifications!$M115</f>
        <v>101</v>
      </c>
      <c r="AJ1224" s="854"/>
      <c r="AK1224" s="854"/>
      <c r="AL1224" s="854" t="s">
        <v>493</v>
      </c>
      <c r="AM1224" s="854"/>
      <c r="AN1224" s="854"/>
      <c r="AO1224" s="854"/>
      <c r="AP1224" s="498"/>
      <c r="AQ1224" s="498"/>
      <c r="AR1224" s="852">
        <f>[1]Stratifications!$P115</f>
        <v>3.8741848868431149E-2</v>
      </c>
      <c r="AS1224" s="852"/>
      <c r="AT1224" s="852"/>
      <c r="AU1224" s="852" t="s">
        <v>493</v>
      </c>
      <c r="AV1224" s="852"/>
      <c r="AW1224" s="852"/>
      <c r="AX1224" s="852"/>
      <c r="AY1224" s="852"/>
      <c r="AZ1224" s="500"/>
      <c r="BA1224" s="500"/>
      <c r="BB1224" s="500"/>
      <c r="BC1224" s="500"/>
      <c r="BD1224" s="347"/>
      <c r="BE1224" s="347"/>
      <c r="BF1224" s="347"/>
      <c r="BG1224" s="347"/>
      <c r="BH1224" s="347"/>
      <c r="BI1224" s="347"/>
      <c r="BJ1224" s="347"/>
      <c r="BK1224" s="347"/>
      <c r="BR1224" s="2"/>
      <c r="BS1224" s="2"/>
      <c r="BT1224" s="2"/>
      <c r="BU1224" s="2"/>
      <c r="BV1224" s="2"/>
      <c r="BW1224" s="2"/>
      <c r="BX1224" s="2"/>
      <c r="BY1224" s="2"/>
      <c r="BZ1224" s="2"/>
      <c r="CA1224" s="2"/>
      <c r="CB1224" s="2"/>
      <c r="CC1224" s="2"/>
      <c r="CD1224" s="2"/>
      <c r="CE1224" s="2"/>
      <c r="CF1224" s="2"/>
      <c r="CG1224" s="2"/>
      <c r="CH1224" s="2"/>
      <c r="CI1224" s="2"/>
      <c r="CJ1224" s="2"/>
      <c r="CK1224" s="2"/>
      <c r="CL1224" s="2"/>
      <c r="CM1224" s="2"/>
      <c r="CN1224" s="2"/>
      <c r="CO1224" s="2"/>
      <c r="CP1224" s="2"/>
      <c r="CQ1224" s="2"/>
      <c r="CR1224" s="2"/>
      <c r="CS1224" s="2"/>
      <c r="CT1224" s="2"/>
      <c r="CU1224" s="2"/>
      <c r="CV1224" s="2"/>
      <c r="CW1224" s="2"/>
      <c r="CX1224" s="2"/>
      <c r="CY1224" s="2"/>
      <c r="CZ1224" s="2"/>
      <c r="DA1224" s="2"/>
      <c r="DB1224" s="2"/>
      <c r="DC1224" s="2"/>
      <c r="DD1224" s="2"/>
      <c r="DE1224" s="2"/>
      <c r="DF1224" s="2"/>
      <c r="DG1224" s="2"/>
      <c r="DH1224" s="2"/>
      <c r="DI1224" s="2"/>
      <c r="DJ1224" s="2"/>
      <c r="DK1224" s="2"/>
      <c r="DL1224" s="2"/>
      <c r="DM1224" s="2"/>
      <c r="DN1224" s="2"/>
      <c r="DO1224" s="2"/>
      <c r="DP1224" s="2"/>
      <c r="DQ1224" s="2"/>
      <c r="DR1224" s="2"/>
      <c r="DS1224" s="2"/>
      <c r="DT1224" s="2"/>
      <c r="DU1224" s="2"/>
      <c r="DV1224" s="2"/>
      <c r="DW1224" s="2"/>
      <c r="DX1224" s="2"/>
      <c r="DY1224" s="2"/>
      <c r="DZ1224" s="2"/>
      <c r="EA1224" s="2"/>
      <c r="EB1224" s="2"/>
      <c r="EC1224" s="2"/>
      <c r="ED1224" s="2"/>
      <c r="EE1224" s="2"/>
      <c r="EF1224" s="2"/>
      <c r="EG1224" s="2"/>
      <c r="EH1224" s="2"/>
      <c r="EI1224" s="2"/>
      <c r="EJ1224" s="2"/>
      <c r="EK1224" s="2"/>
      <c r="EL1224" s="2"/>
      <c r="EM1224" s="2"/>
      <c r="EN1224" s="2"/>
      <c r="EO1224" s="2"/>
      <c r="EP1224" s="2"/>
      <c r="EQ1224" s="2"/>
      <c r="ER1224" s="2"/>
      <c r="ES1224" s="2"/>
      <c r="ET1224" s="2"/>
      <c r="EU1224" s="2"/>
      <c r="EV1224" s="2"/>
      <c r="EW1224" s="2"/>
      <c r="EX1224" s="2"/>
      <c r="EY1224" s="2"/>
      <c r="EZ1224" s="2"/>
      <c r="FA1224" s="2"/>
      <c r="FB1224" s="2"/>
      <c r="FC1224" s="2"/>
      <c r="FD1224" s="2"/>
      <c r="FE1224" s="2"/>
      <c r="FF1224" s="2"/>
      <c r="FG1224" s="2"/>
      <c r="FH1224" s="2"/>
      <c r="FI1224" s="2"/>
      <c r="FJ1224" s="2"/>
      <c r="FK1224" s="2"/>
      <c r="FL1224" s="2"/>
      <c r="FM1224" s="2"/>
      <c r="FN1224" s="2"/>
      <c r="FO1224" s="2"/>
      <c r="FP1224" s="2"/>
      <c r="FQ1224" s="2"/>
      <c r="FR1224" s="2"/>
      <c r="FS1224" s="2"/>
      <c r="FT1224" s="2"/>
      <c r="FU1224" s="2"/>
      <c r="FV1224" s="2"/>
      <c r="FW1224" s="2"/>
      <c r="FX1224" s="2"/>
      <c r="FY1224" s="2"/>
      <c r="FZ1224" s="2"/>
      <c r="GA1224" s="2"/>
      <c r="GB1224" s="2"/>
      <c r="GC1224" s="2"/>
      <c r="GD1224" s="2"/>
      <c r="GE1224" s="2"/>
      <c r="GF1224" s="2"/>
      <c r="GG1224" s="2"/>
      <c r="GH1224" s="2"/>
      <c r="GI1224" s="2"/>
      <c r="GJ1224" s="2"/>
      <c r="GK1224" s="2"/>
      <c r="GL1224" s="2"/>
      <c r="GM1224" s="2"/>
      <c r="GN1224" s="2"/>
      <c r="GO1224" s="2"/>
      <c r="GP1224" s="2"/>
    </row>
    <row r="1225" spans="6:198" s="1" customFormat="1" ht="12.75" customHeight="1">
      <c r="F1225" s="81"/>
      <c r="G1225" s="347"/>
      <c r="H1225" s="347"/>
      <c r="I1225" s="347"/>
      <c r="J1225" s="347"/>
      <c r="K1225" s="530" t="s">
        <v>539</v>
      </c>
      <c r="L1225" s="496"/>
      <c r="M1225" s="499"/>
      <c r="N1225" s="499"/>
      <c r="O1225" s="499"/>
      <c r="P1225" s="499"/>
      <c r="Q1225" s="499"/>
      <c r="R1225" s="499"/>
      <c r="S1225" s="851">
        <f>[1]Stratifications!$G116</f>
        <v>13390570.120000003</v>
      </c>
      <c r="T1225" s="851"/>
      <c r="U1225" s="851"/>
      <c r="V1225" s="851"/>
      <c r="W1225" s="851"/>
      <c r="X1225" s="498"/>
      <c r="Y1225" s="498"/>
      <c r="Z1225" s="498"/>
      <c r="AA1225" s="852">
        <f>[1]Stratifications!$J116</f>
        <v>3.585503328912093E-2</v>
      </c>
      <c r="AB1225" s="852"/>
      <c r="AC1225" s="852"/>
      <c r="AD1225" s="852" t="s">
        <v>493</v>
      </c>
      <c r="AE1225" s="852"/>
      <c r="AF1225" s="852"/>
      <c r="AG1225" s="852"/>
      <c r="AH1225" s="498"/>
      <c r="AI1225" s="853">
        <f>[1]Stratifications!$M116</f>
        <v>101</v>
      </c>
      <c r="AJ1225" s="854"/>
      <c r="AK1225" s="854"/>
      <c r="AL1225" s="854" t="s">
        <v>493</v>
      </c>
      <c r="AM1225" s="854"/>
      <c r="AN1225" s="854"/>
      <c r="AO1225" s="854"/>
      <c r="AP1225" s="498"/>
      <c r="AQ1225" s="498"/>
      <c r="AR1225" s="852">
        <f>[1]Stratifications!$P116</f>
        <v>3.8741848868431149E-2</v>
      </c>
      <c r="AS1225" s="852"/>
      <c r="AT1225" s="852"/>
      <c r="AU1225" s="852" t="s">
        <v>493</v>
      </c>
      <c r="AV1225" s="852"/>
      <c r="AW1225" s="852"/>
      <c r="AX1225" s="852"/>
      <c r="AY1225" s="852"/>
      <c r="AZ1225" s="500"/>
      <c r="BA1225" s="500"/>
      <c r="BB1225" s="500"/>
      <c r="BC1225" s="500"/>
      <c r="BD1225" s="347"/>
      <c r="BE1225" s="347"/>
      <c r="BF1225" s="347"/>
      <c r="BG1225" s="347"/>
      <c r="BH1225" s="347"/>
      <c r="BI1225" s="347"/>
      <c r="BJ1225" s="347"/>
      <c r="BK1225" s="347"/>
      <c r="BR1225" s="2"/>
      <c r="BS1225" s="2"/>
      <c r="BT1225" s="2"/>
      <c r="BU1225" s="2"/>
      <c r="BV1225" s="2"/>
      <c r="BW1225" s="2"/>
      <c r="BX1225" s="2"/>
      <c r="BY1225" s="2"/>
      <c r="BZ1225" s="2"/>
      <c r="CA1225" s="2"/>
      <c r="CB1225" s="2"/>
      <c r="CC1225" s="2"/>
      <c r="CD1225" s="2"/>
      <c r="CE1225" s="2"/>
      <c r="CF1225" s="2"/>
      <c r="CG1225" s="2"/>
      <c r="CH1225" s="2"/>
      <c r="CI1225" s="2"/>
      <c r="CJ1225" s="2"/>
      <c r="CK1225" s="2"/>
      <c r="CL1225" s="2"/>
      <c r="CM1225" s="2"/>
      <c r="CN1225" s="2"/>
      <c r="CO1225" s="2"/>
      <c r="CP1225" s="2"/>
      <c r="CQ1225" s="2"/>
      <c r="CR1225" s="2"/>
      <c r="CS1225" s="2"/>
      <c r="CT1225" s="2"/>
      <c r="CU1225" s="2"/>
      <c r="CV1225" s="2"/>
      <c r="CW1225" s="2"/>
      <c r="CX1225" s="2"/>
      <c r="CY1225" s="2"/>
      <c r="CZ1225" s="2"/>
      <c r="DA1225" s="2"/>
      <c r="DB1225" s="2"/>
      <c r="DC1225" s="2"/>
      <c r="DD1225" s="2"/>
      <c r="DE1225" s="2"/>
      <c r="DF1225" s="2"/>
      <c r="DG1225" s="2"/>
      <c r="DH1225" s="2"/>
      <c r="DI1225" s="2"/>
      <c r="DJ1225" s="2"/>
      <c r="DK1225" s="2"/>
      <c r="DL1225" s="2"/>
      <c r="DM1225" s="2"/>
      <c r="DN1225" s="2"/>
      <c r="DO1225" s="2"/>
      <c r="DP1225" s="2"/>
      <c r="DQ1225" s="2"/>
      <c r="DR1225" s="2"/>
      <c r="DS1225" s="2"/>
      <c r="DT1225" s="2"/>
      <c r="DU1225" s="2"/>
      <c r="DV1225" s="2"/>
      <c r="DW1225" s="2"/>
      <c r="DX1225" s="2"/>
      <c r="DY1225" s="2"/>
      <c r="DZ1225" s="2"/>
      <c r="EA1225" s="2"/>
      <c r="EB1225" s="2"/>
      <c r="EC1225" s="2"/>
      <c r="ED1225" s="2"/>
      <c r="EE1225" s="2"/>
      <c r="EF1225" s="2"/>
      <c r="EG1225" s="2"/>
      <c r="EH1225" s="2"/>
      <c r="EI1225" s="2"/>
      <c r="EJ1225" s="2"/>
      <c r="EK1225" s="2"/>
      <c r="EL1225" s="2"/>
      <c r="EM1225" s="2"/>
      <c r="EN1225" s="2"/>
      <c r="EO1225" s="2"/>
      <c r="EP1225" s="2"/>
      <c r="EQ1225" s="2"/>
      <c r="ER1225" s="2"/>
      <c r="ES1225" s="2"/>
      <c r="ET1225" s="2"/>
      <c r="EU1225" s="2"/>
      <c r="EV1225" s="2"/>
      <c r="EW1225" s="2"/>
      <c r="EX1225" s="2"/>
      <c r="EY1225" s="2"/>
      <c r="EZ1225" s="2"/>
      <c r="FA1225" s="2"/>
      <c r="FB1225" s="2"/>
      <c r="FC1225" s="2"/>
      <c r="FD1225" s="2"/>
      <c r="FE1225" s="2"/>
      <c r="FF1225" s="2"/>
      <c r="FG1225" s="2"/>
      <c r="FH1225" s="2"/>
      <c r="FI1225" s="2"/>
      <c r="FJ1225" s="2"/>
      <c r="FK1225" s="2"/>
      <c r="FL1225" s="2"/>
      <c r="FM1225" s="2"/>
      <c r="FN1225" s="2"/>
      <c r="FO1225" s="2"/>
      <c r="FP1225" s="2"/>
      <c r="FQ1225" s="2"/>
      <c r="FR1225" s="2"/>
      <c r="FS1225" s="2"/>
      <c r="FT1225" s="2"/>
      <c r="FU1225" s="2"/>
      <c r="FV1225" s="2"/>
      <c r="FW1225" s="2"/>
      <c r="FX1225" s="2"/>
      <c r="FY1225" s="2"/>
      <c r="FZ1225" s="2"/>
      <c r="GA1225" s="2"/>
      <c r="GB1225" s="2"/>
      <c r="GC1225" s="2"/>
      <c r="GD1225" s="2"/>
      <c r="GE1225" s="2"/>
      <c r="GF1225" s="2"/>
      <c r="GG1225" s="2"/>
      <c r="GH1225" s="2"/>
      <c r="GI1225" s="2"/>
      <c r="GJ1225" s="2"/>
      <c r="GK1225" s="2"/>
      <c r="GL1225" s="2"/>
      <c r="GM1225" s="2"/>
      <c r="GN1225" s="2"/>
      <c r="GO1225" s="2"/>
      <c r="GP1225" s="2"/>
    </row>
    <row r="1226" spans="6:198" s="1" customFormat="1" ht="12.75" customHeight="1">
      <c r="F1226" s="81"/>
      <c r="G1226" s="347"/>
      <c r="H1226" s="347"/>
      <c r="I1226" s="347"/>
      <c r="J1226" s="347"/>
      <c r="K1226" s="530" t="s">
        <v>540</v>
      </c>
      <c r="L1226" s="539"/>
      <c r="M1226" s="501"/>
      <c r="N1226" s="501"/>
      <c r="O1226" s="501"/>
      <c r="P1226" s="501"/>
      <c r="Q1226" s="501"/>
      <c r="R1226" s="500"/>
      <c r="S1226" s="851">
        <f>[1]Stratifications!$G117</f>
        <v>1297625.99</v>
      </c>
      <c r="T1226" s="851"/>
      <c r="U1226" s="851"/>
      <c r="V1226" s="851"/>
      <c r="W1226" s="851"/>
      <c r="X1226" s="498"/>
      <c r="Y1226" s="498"/>
      <c r="Z1226" s="498"/>
      <c r="AA1226" s="852">
        <f>[1]Stratifications!$J117</f>
        <v>3.4745662545605255E-3</v>
      </c>
      <c r="AB1226" s="852"/>
      <c r="AC1226" s="852"/>
      <c r="AD1226" s="852" t="s">
        <v>493</v>
      </c>
      <c r="AE1226" s="852"/>
      <c r="AF1226" s="852"/>
      <c r="AG1226" s="852"/>
      <c r="AH1226" s="498"/>
      <c r="AI1226" s="853">
        <f>[1]Stratifications!$M117</f>
        <v>12</v>
      </c>
      <c r="AJ1226" s="854"/>
      <c r="AK1226" s="854"/>
      <c r="AL1226" s="854" t="s">
        <v>493</v>
      </c>
      <c r="AM1226" s="854"/>
      <c r="AN1226" s="854"/>
      <c r="AO1226" s="854"/>
      <c r="AP1226" s="498"/>
      <c r="AQ1226" s="498"/>
      <c r="AR1226" s="852">
        <f>[1]Stratifications!$P117</f>
        <v>4.6029919447640967E-3</v>
      </c>
      <c r="AS1226" s="852"/>
      <c r="AT1226" s="852"/>
      <c r="AU1226" s="852" t="s">
        <v>493</v>
      </c>
      <c r="AV1226" s="852"/>
      <c r="AW1226" s="852"/>
      <c r="AX1226" s="852"/>
      <c r="AY1226" s="852"/>
      <c r="AZ1226" s="500"/>
      <c r="BA1226" s="500"/>
      <c r="BB1226" s="500"/>
      <c r="BC1226" s="500"/>
      <c r="BD1226" s="347"/>
      <c r="BE1226" s="347"/>
      <c r="BF1226" s="347"/>
      <c r="BG1226" s="347"/>
      <c r="BH1226" s="347"/>
      <c r="BI1226" s="347"/>
      <c r="BJ1226" s="347"/>
      <c r="BK1226" s="347"/>
      <c r="BR1226" s="2"/>
      <c r="BS1226" s="2"/>
      <c r="BT1226" s="2"/>
      <c r="BU1226" s="2"/>
      <c r="BV1226" s="2"/>
      <c r="BW1226" s="2"/>
      <c r="BX1226" s="2"/>
      <c r="BY1226" s="2"/>
      <c r="BZ1226" s="2"/>
      <c r="CA1226" s="2"/>
      <c r="CB1226" s="2"/>
      <c r="CC1226" s="2"/>
      <c r="CD1226" s="2"/>
      <c r="CE1226" s="2"/>
      <c r="CF1226" s="2"/>
      <c r="CG1226" s="2"/>
      <c r="CH1226" s="2"/>
      <c r="CI1226" s="2"/>
      <c r="CJ1226" s="2"/>
      <c r="CK1226" s="2"/>
      <c r="CL1226" s="2"/>
      <c r="CM1226" s="2"/>
      <c r="CN1226" s="2"/>
      <c r="CO1226" s="2"/>
      <c r="CP1226" s="2"/>
      <c r="CQ1226" s="2"/>
      <c r="CR1226" s="2"/>
      <c r="CS1226" s="2"/>
      <c r="CT1226" s="2"/>
      <c r="CU1226" s="2"/>
      <c r="CV1226" s="2"/>
      <c r="CW1226" s="2"/>
      <c r="CX1226" s="2"/>
      <c r="CY1226" s="2"/>
      <c r="CZ1226" s="2"/>
      <c r="DA1226" s="2"/>
      <c r="DB1226" s="2"/>
      <c r="DC1226" s="2"/>
      <c r="DD1226" s="2"/>
      <c r="DE1226" s="2"/>
      <c r="DF1226" s="2"/>
      <c r="DG1226" s="2"/>
      <c r="DH1226" s="2"/>
      <c r="DI1226" s="2"/>
      <c r="DJ1226" s="2"/>
      <c r="DK1226" s="2"/>
      <c r="DL1226" s="2"/>
      <c r="DM1226" s="2"/>
      <c r="DN1226" s="2"/>
      <c r="DO1226" s="2"/>
      <c r="DP1226" s="2"/>
      <c r="DQ1226" s="2"/>
      <c r="DR1226" s="2"/>
      <c r="DS1226" s="2"/>
      <c r="DT1226" s="2"/>
      <c r="DU1226" s="2"/>
      <c r="DV1226" s="2"/>
      <c r="DW1226" s="2"/>
      <c r="DX1226" s="2"/>
      <c r="DY1226" s="2"/>
      <c r="DZ1226" s="2"/>
      <c r="EA1226" s="2"/>
      <c r="EB1226" s="2"/>
      <c r="EC1226" s="2"/>
      <c r="ED1226" s="2"/>
      <c r="EE1226" s="2"/>
      <c r="EF1226" s="2"/>
      <c r="EG1226" s="2"/>
      <c r="EH1226" s="2"/>
      <c r="EI1226" s="2"/>
      <c r="EJ1226" s="2"/>
      <c r="EK1226" s="2"/>
      <c r="EL1226" s="2"/>
      <c r="EM1226" s="2"/>
      <c r="EN1226" s="2"/>
      <c r="EO1226" s="2"/>
      <c r="EP1226" s="2"/>
      <c r="EQ1226" s="2"/>
      <c r="ER1226" s="2"/>
      <c r="ES1226" s="2"/>
      <c r="ET1226" s="2"/>
      <c r="EU1226" s="2"/>
      <c r="EV1226" s="2"/>
      <c r="EW1226" s="2"/>
      <c r="EX1226" s="2"/>
      <c r="EY1226" s="2"/>
      <c r="EZ1226" s="2"/>
      <c r="FA1226" s="2"/>
      <c r="FB1226" s="2"/>
      <c r="FC1226" s="2"/>
      <c r="FD1226" s="2"/>
      <c r="FE1226" s="2"/>
      <c r="FF1226" s="2"/>
      <c r="FG1226" s="2"/>
      <c r="FH1226" s="2"/>
      <c r="FI1226" s="2"/>
      <c r="FJ1226" s="2"/>
      <c r="FK1226" s="2"/>
      <c r="FL1226" s="2"/>
      <c r="FM1226" s="2"/>
      <c r="FN1226" s="2"/>
      <c r="FO1226" s="2"/>
      <c r="FP1226" s="2"/>
      <c r="FQ1226" s="2"/>
      <c r="FR1226" s="2"/>
      <c r="FS1226" s="2"/>
      <c r="FT1226" s="2"/>
      <c r="FU1226" s="2"/>
      <c r="FV1226" s="2"/>
      <c r="FW1226" s="2"/>
      <c r="FX1226" s="2"/>
      <c r="FY1226" s="2"/>
      <c r="FZ1226" s="2"/>
      <c r="GA1226" s="2"/>
      <c r="GB1226" s="2"/>
      <c r="GC1226" s="2"/>
      <c r="GD1226" s="2"/>
      <c r="GE1226" s="2"/>
      <c r="GF1226" s="2"/>
      <c r="GG1226" s="2"/>
      <c r="GH1226" s="2"/>
      <c r="GI1226" s="2"/>
      <c r="GJ1226" s="2"/>
      <c r="GK1226" s="2"/>
      <c r="GL1226" s="2"/>
      <c r="GM1226" s="2"/>
      <c r="GN1226" s="2"/>
      <c r="GO1226" s="2"/>
      <c r="GP1226" s="2"/>
    </row>
    <row r="1227" spans="6:198" s="1" customFormat="1" ht="12.75" customHeight="1">
      <c r="F1227" s="81"/>
      <c r="G1227" s="347"/>
      <c r="H1227" s="347"/>
      <c r="I1227" s="347"/>
      <c r="J1227" s="347"/>
      <c r="K1227" s="530" t="s">
        <v>541</v>
      </c>
      <c r="L1227" s="539"/>
      <c r="M1227" s="500"/>
      <c r="N1227" s="500"/>
      <c r="O1227" s="500"/>
      <c r="P1227" s="500"/>
      <c r="Q1227" s="500"/>
      <c r="R1227" s="500"/>
      <c r="S1227" s="851">
        <f>[1]Stratifications!$G118</f>
        <v>6395830.9799999977</v>
      </c>
      <c r="T1227" s="851"/>
      <c r="U1227" s="851"/>
      <c r="V1227" s="851"/>
      <c r="W1227" s="851"/>
      <c r="X1227" s="498"/>
      <c r="Y1227" s="498"/>
      <c r="Z1227" s="498"/>
      <c r="AA1227" s="852">
        <f>[1]Stratifications!$J118</f>
        <v>1.7125688499026417E-2</v>
      </c>
      <c r="AB1227" s="852"/>
      <c r="AC1227" s="852"/>
      <c r="AD1227" s="852" t="s">
        <v>493</v>
      </c>
      <c r="AE1227" s="852"/>
      <c r="AF1227" s="852"/>
      <c r="AG1227" s="852"/>
      <c r="AH1227" s="498"/>
      <c r="AI1227" s="853">
        <f>[1]Stratifications!$M118</f>
        <v>60</v>
      </c>
      <c r="AJ1227" s="854"/>
      <c r="AK1227" s="854"/>
      <c r="AL1227" s="854" t="s">
        <v>493</v>
      </c>
      <c r="AM1227" s="854"/>
      <c r="AN1227" s="854"/>
      <c r="AO1227" s="854"/>
      <c r="AP1227" s="498"/>
      <c r="AQ1227" s="498"/>
      <c r="AR1227" s="852">
        <f>[1]Stratifications!$P118</f>
        <v>2.3014959723820484E-2</v>
      </c>
      <c r="AS1227" s="852"/>
      <c r="AT1227" s="852"/>
      <c r="AU1227" s="852" t="s">
        <v>493</v>
      </c>
      <c r="AV1227" s="852"/>
      <c r="AW1227" s="852"/>
      <c r="AX1227" s="852"/>
      <c r="AY1227" s="852"/>
      <c r="AZ1227" s="500"/>
      <c r="BA1227" s="500"/>
      <c r="BB1227" s="500"/>
      <c r="BC1227" s="500"/>
      <c r="BD1227" s="347"/>
      <c r="BE1227" s="347"/>
      <c r="BF1227" s="347"/>
      <c r="BG1227" s="347"/>
      <c r="BH1227" s="347"/>
      <c r="BI1227" s="347"/>
      <c r="BJ1227" s="347"/>
      <c r="BK1227" s="347"/>
      <c r="BR1227" s="2"/>
      <c r="BS1227" s="2"/>
      <c r="BT1227" s="2"/>
      <c r="BU1227" s="2"/>
      <c r="BV1227" s="2"/>
      <c r="BW1227" s="2"/>
      <c r="BX1227" s="2"/>
      <c r="BY1227" s="2"/>
      <c r="BZ1227" s="2"/>
      <c r="CA1227" s="2"/>
      <c r="CB1227" s="2"/>
      <c r="CC1227" s="2"/>
      <c r="CD1227" s="2"/>
      <c r="CE1227" s="2"/>
      <c r="CF1227" s="2"/>
      <c r="CG1227" s="2"/>
      <c r="CH1227" s="2"/>
      <c r="CI1227" s="2"/>
      <c r="CJ1227" s="2"/>
      <c r="CK1227" s="2"/>
      <c r="CL1227" s="2"/>
      <c r="CM1227" s="2"/>
      <c r="CN1227" s="2"/>
      <c r="CO1227" s="2"/>
      <c r="CP1227" s="2"/>
      <c r="CQ1227" s="2"/>
      <c r="CR1227" s="2"/>
      <c r="CS1227" s="2"/>
      <c r="CT1227" s="2"/>
      <c r="CU1227" s="2"/>
      <c r="CV1227" s="2"/>
      <c r="CW1227" s="2"/>
      <c r="CX1227" s="2"/>
      <c r="CY1227" s="2"/>
      <c r="CZ1227" s="2"/>
      <c r="DA1227" s="2"/>
      <c r="DB1227" s="2"/>
      <c r="DC1227" s="2"/>
      <c r="DD1227" s="2"/>
      <c r="DE1227" s="2"/>
      <c r="DF1227" s="2"/>
      <c r="DG1227" s="2"/>
      <c r="DH1227" s="2"/>
      <c r="DI1227" s="2"/>
      <c r="DJ1227" s="2"/>
      <c r="DK1227" s="2"/>
      <c r="DL1227" s="2"/>
      <c r="DM1227" s="2"/>
      <c r="DN1227" s="2"/>
      <c r="DO1227" s="2"/>
      <c r="DP1227" s="2"/>
      <c r="DQ1227" s="2"/>
      <c r="DR1227" s="2"/>
      <c r="DS1227" s="2"/>
      <c r="DT1227" s="2"/>
      <c r="DU1227" s="2"/>
      <c r="DV1227" s="2"/>
      <c r="DW1227" s="2"/>
      <c r="DX1227" s="2"/>
      <c r="DY1227" s="2"/>
      <c r="DZ1227" s="2"/>
      <c r="EA1227" s="2"/>
      <c r="EB1227" s="2"/>
      <c r="EC1227" s="2"/>
      <c r="ED1227" s="2"/>
      <c r="EE1227" s="2"/>
      <c r="EF1227" s="2"/>
      <c r="EG1227" s="2"/>
      <c r="EH1227" s="2"/>
      <c r="EI1227" s="2"/>
      <c r="EJ1227" s="2"/>
      <c r="EK1227" s="2"/>
      <c r="EL1227" s="2"/>
      <c r="EM1227" s="2"/>
      <c r="EN1227" s="2"/>
      <c r="EO1227" s="2"/>
      <c r="EP1227" s="2"/>
      <c r="EQ1227" s="2"/>
      <c r="ER1227" s="2"/>
      <c r="ES1227" s="2"/>
      <c r="ET1227" s="2"/>
      <c r="EU1227" s="2"/>
      <c r="EV1227" s="2"/>
      <c r="EW1227" s="2"/>
      <c r="EX1227" s="2"/>
      <c r="EY1227" s="2"/>
      <c r="EZ1227" s="2"/>
      <c r="FA1227" s="2"/>
      <c r="FB1227" s="2"/>
      <c r="FC1227" s="2"/>
      <c r="FD1227" s="2"/>
      <c r="FE1227" s="2"/>
      <c r="FF1227" s="2"/>
      <c r="FG1227" s="2"/>
      <c r="FH1227" s="2"/>
      <c r="FI1227" s="2"/>
      <c r="FJ1227" s="2"/>
      <c r="FK1227" s="2"/>
      <c r="FL1227" s="2"/>
      <c r="FM1227" s="2"/>
      <c r="FN1227" s="2"/>
      <c r="FO1227" s="2"/>
      <c r="FP1227" s="2"/>
      <c r="FQ1227" s="2"/>
      <c r="FR1227" s="2"/>
      <c r="FS1227" s="2"/>
      <c r="FT1227" s="2"/>
      <c r="FU1227" s="2"/>
      <c r="FV1227" s="2"/>
      <c r="FW1227" s="2"/>
      <c r="FX1227" s="2"/>
      <c r="FY1227" s="2"/>
      <c r="FZ1227" s="2"/>
      <c r="GA1227" s="2"/>
      <c r="GB1227" s="2"/>
      <c r="GC1227" s="2"/>
      <c r="GD1227" s="2"/>
      <c r="GE1227" s="2"/>
      <c r="GF1227" s="2"/>
      <c r="GG1227" s="2"/>
      <c r="GH1227" s="2"/>
      <c r="GI1227" s="2"/>
      <c r="GJ1227" s="2"/>
      <c r="GK1227" s="2"/>
      <c r="GL1227" s="2"/>
      <c r="GM1227" s="2"/>
      <c r="GN1227" s="2"/>
      <c r="GO1227" s="2"/>
      <c r="GP1227" s="2"/>
    </row>
    <row r="1228" spans="6:198" s="1" customFormat="1" ht="12.75" customHeight="1">
      <c r="F1228" s="81"/>
      <c r="G1228" s="347"/>
      <c r="H1228" s="347"/>
      <c r="I1228" s="347"/>
      <c r="J1228" s="347"/>
      <c r="K1228" s="504" t="s">
        <v>278</v>
      </c>
      <c r="L1228" s="505"/>
      <c r="M1228" s="505"/>
      <c r="N1228" s="505"/>
      <c r="O1228" s="505"/>
      <c r="P1228" s="505"/>
      <c r="Q1228" s="505"/>
      <c r="R1228" s="505"/>
      <c r="S1228" s="856">
        <f>[1]Stratifications!$G119</f>
        <v>373464166.44000012</v>
      </c>
      <c r="T1228" s="856"/>
      <c r="U1228" s="856"/>
      <c r="V1228" s="856"/>
      <c r="W1228" s="856"/>
      <c r="X1228" s="506"/>
      <c r="Y1228" s="506"/>
      <c r="Z1228" s="506"/>
      <c r="AA1228" s="857">
        <f>[1]Stratifications!$J119</f>
        <v>1.0000000000000002</v>
      </c>
      <c r="AB1228" s="857"/>
      <c r="AC1228" s="857"/>
      <c r="AD1228" s="857" t="s">
        <v>493</v>
      </c>
      <c r="AE1228" s="857"/>
      <c r="AF1228" s="857"/>
      <c r="AG1228" s="857"/>
      <c r="AH1228" s="506"/>
      <c r="AI1228" s="858">
        <f>[1]Stratifications!$M119</f>
        <v>2607</v>
      </c>
      <c r="AJ1228" s="859"/>
      <c r="AK1228" s="859"/>
      <c r="AL1228" s="859" t="s">
        <v>493</v>
      </c>
      <c r="AM1228" s="859"/>
      <c r="AN1228" s="859"/>
      <c r="AO1228" s="859"/>
      <c r="AP1228" s="506"/>
      <c r="AQ1228" s="506"/>
      <c r="AR1228" s="857">
        <f>[1]Stratifications!$P119</f>
        <v>1</v>
      </c>
      <c r="AS1228" s="857"/>
      <c r="AT1228" s="857"/>
      <c r="AU1228" s="857" t="s">
        <v>493</v>
      </c>
      <c r="AV1228" s="857"/>
      <c r="AW1228" s="857"/>
      <c r="AX1228" s="857"/>
      <c r="AY1228" s="857"/>
      <c r="AZ1228" s="500"/>
      <c r="BA1228" s="500"/>
      <c r="BB1228" s="500"/>
      <c r="BC1228" s="500"/>
      <c r="BD1228" s="347"/>
      <c r="BE1228" s="347"/>
      <c r="BF1228" s="347"/>
      <c r="BG1228" s="347"/>
      <c r="BH1228" s="347"/>
      <c r="BI1228" s="347"/>
      <c r="BJ1228" s="347"/>
      <c r="BK1228" s="347"/>
      <c r="BR1228" s="2"/>
      <c r="BS1228" s="2"/>
      <c r="BT1228" s="2"/>
      <c r="BU1228" s="2"/>
      <c r="BV1228" s="2"/>
      <c r="BW1228" s="2"/>
      <c r="BX1228" s="2"/>
      <c r="BY1228" s="2"/>
      <c r="BZ1228" s="2"/>
      <c r="CA1228" s="2"/>
      <c r="CB1228" s="2"/>
      <c r="CC1228" s="2"/>
      <c r="CD1228" s="2"/>
      <c r="CE1228" s="2"/>
      <c r="CF1228" s="2"/>
      <c r="CG1228" s="2"/>
      <c r="CH1228" s="2"/>
      <c r="CI1228" s="2"/>
      <c r="CJ1228" s="2"/>
      <c r="CK1228" s="2"/>
      <c r="CL1228" s="2"/>
      <c r="CM1228" s="2"/>
      <c r="CN1228" s="2"/>
      <c r="CO1228" s="2"/>
      <c r="CP1228" s="2"/>
      <c r="CQ1228" s="2"/>
      <c r="CR1228" s="2"/>
      <c r="CS1228" s="2"/>
      <c r="CT1228" s="2"/>
      <c r="CU1228" s="2"/>
      <c r="CV1228" s="2"/>
      <c r="CW1228" s="2"/>
      <c r="CX1228" s="2"/>
      <c r="CY1228" s="2"/>
      <c r="CZ1228" s="2"/>
      <c r="DA1228" s="2"/>
      <c r="DB1228" s="2"/>
      <c r="DC1228" s="2"/>
      <c r="DD1228" s="2"/>
      <c r="DE1228" s="2"/>
      <c r="DF1228" s="2"/>
      <c r="DG1228" s="2"/>
      <c r="DH1228" s="2"/>
      <c r="DI1228" s="2"/>
      <c r="DJ1228" s="2"/>
      <c r="DK1228" s="2"/>
      <c r="DL1228" s="2"/>
      <c r="DM1228" s="2"/>
      <c r="DN1228" s="2"/>
      <c r="DO1228" s="2"/>
      <c r="DP1228" s="2"/>
      <c r="DQ1228" s="2"/>
      <c r="DR1228" s="2"/>
      <c r="DS1228" s="2"/>
      <c r="DT1228" s="2"/>
      <c r="DU1228" s="2"/>
      <c r="DV1228" s="2"/>
      <c r="DW1228" s="2"/>
      <c r="DX1228" s="2"/>
      <c r="DY1228" s="2"/>
      <c r="DZ1228" s="2"/>
      <c r="EA1228" s="2"/>
      <c r="EB1228" s="2"/>
      <c r="EC1228" s="2"/>
      <c r="ED1228" s="2"/>
      <c r="EE1228" s="2"/>
      <c r="EF1228" s="2"/>
      <c r="EG1228" s="2"/>
      <c r="EH1228" s="2"/>
      <c r="EI1228" s="2"/>
      <c r="EJ1228" s="2"/>
      <c r="EK1228" s="2"/>
      <c r="EL1228" s="2"/>
      <c r="EM1228" s="2"/>
      <c r="EN1228" s="2"/>
      <c r="EO1228" s="2"/>
      <c r="EP1228" s="2"/>
      <c r="EQ1228" s="2"/>
      <c r="ER1228" s="2"/>
      <c r="ES1228" s="2"/>
      <c r="ET1228" s="2"/>
      <c r="EU1228" s="2"/>
      <c r="EV1228" s="2"/>
      <c r="EW1228" s="2"/>
      <c r="EX1228" s="2"/>
      <c r="EY1228" s="2"/>
      <c r="EZ1228" s="2"/>
      <c r="FA1228" s="2"/>
      <c r="FB1228" s="2"/>
      <c r="FC1228" s="2"/>
      <c r="FD1228" s="2"/>
      <c r="FE1228" s="2"/>
      <c r="FF1228" s="2"/>
      <c r="FG1228" s="2"/>
      <c r="FH1228" s="2"/>
      <c r="FI1228" s="2"/>
      <c r="FJ1228" s="2"/>
      <c r="FK1228" s="2"/>
      <c r="FL1228" s="2"/>
      <c r="FM1228" s="2"/>
      <c r="FN1228" s="2"/>
      <c r="FO1228" s="2"/>
      <c r="FP1228" s="2"/>
      <c r="FQ1228" s="2"/>
      <c r="FR1228" s="2"/>
      <c r="FS1228" s="2"/>
      <c r="FT1228" s="2"/>
      <c r="FU1228" s="2"/>
      <c r="FV1228" s="2"/>
      <c r="FW1228" s="2"/>
      <c r="FX1228" s="2"/>
      <c r="FY1228" s="2"/>
      <c r="FZ1228" s="2"/>
      <c r="GA1228" s="2"/>
      <c r="GB1228" s="2"/>
      <c r="GC1228" s="2"/>
      <c r="GD1228" s="2"/>
      <c r="GE1228" s="2"/>
      <c r="GF1228" s="2"/>
      <c r="GG1228" s="2"/>
      <c r="GH1228" s="2"/>
      <c r="GI1228" s="2"/>
      <c r="GJ1228" s="2"/>
      <c r="GK1228" s="2"/>
      <c r="GL1228" s="2"/>
      <c r="GM1228" s="2"/>
      <c r="GN1228" s="2"/>
      <c r="GO1228" s="2"/>
      <c r="GP1228" s="2"/>
    </row>
    <row r="1229" spans="6:198" s="1" customFormat="1" ht="12.75" customHeight="1" thickBot="1">
      <c r="F1229" s="81"/>
      <c r="G1229" s="347"/>
      <c r="H1229" s="347"/>
      <c r="I1229" s="347"/>
      <c r="J1229" s="347"/>
      <c r="K1229" s="500"/>
      <c r="L1229" s="500"/>
      <c r="M1229" s="500"/>
      <c r="N1229" s="500"/>
      <c r="O1229" s="500"/>
      <c r="P1229" s="500"/>
      <c r="Q1229" s="500"/>
      <c r="R1229" s="500"/>
      <c r="S1229" s="500"/>
      <c r="T1229" s="500"/>
      <c r="U1229" s="500"/>
      <c r="V1229" s="500"/>
      <c r="W1229" s="500"/>
      <c r="X1229" s="500"/>
      <c r="Y1229" s="500"/>
      <c r="Z1229" s="500"/>
      <c r="AA1229" s="500"/>
      <c r="AB1229" s="500"/>
      <c r="AC1229" s="500"/>
      <c r="AD1229" s="500"/>
      <c r="AE1229" s="500"/>
      <c r="AF1229" s="500"/>
      <c r="AG1229" s="500"/>
      <c r="AH1229" s="500"/>
      <c r="AI1229" s="500"/>
      <c r="AJ1229" s="500"/>
      <c r="AK1229" s="500"/>
      <c r="AL1229" s="500"/>
      <c r="AM1229" s="500"/>
      <c r="AN1229" s="500"/>
      <c r="AO1229" s="500"/>
      <c r="AP1229" s="500"/>
      <c r="AQ1229" s="500"/>
      <c r="AR1229" s="500"/>
      <c r="AS1229" s="500"/>
      <c r="AT1229" s="500"/>
      <c r="AU1229" s="500"/>
      <c r="AV1229" s="500"/>
      <c r="AW1229" s="500"/>
      <c r="AX1229" s="500"/>
      <c r="AY1229" s="500"/>
      <c r="AZ1229" s="500"/>
      <c r="BA1229" s="500"/>
      <c r="BB1229" s="500"/>
      <c r="BC1229" s="500"/>
      <c r="BD1229" s="347"/>
      <c r="BE1229" s="347"/>
      <c r="BF1229" s="347"/>
      <c r="BG1229" s="347"/>
      <c r="BH1229" s="347"/>
      <c r="BI1229" s="347"/>
      <c r="BJ1229" s="347"/>
      <c r="BK1229" s="347"/>
      <c r="BR1229" s="2"/>
      <c r="BS1229" s="2"/>
      <c r="BT1229" s="2"/>
      <c r="BU1229" s="2"/>
      <c r="BV1229" s="2"/>
      <c r="BW1229" s="2"/>
      <c r="BX1229" s="2"/>
      <c r="BY1229" s="2"/>
      <c r="BZ1229" s="2"/>
      <c r="CA1229" s="2"/>
      <c r="CB1229" s="2"/>
      <c r="CC1229" s="2"/>
      <c r="CD1229" s="2"/>
      <c r="CE1229" s="2"/>
      <c r="CF1229" s="2"/>
      <c r="CG1229" s="2"/>
      <c r="CH1229" s="2"/>
      <c r="CI1229" s="2"/>
      <c r="CJ1229" s="2"/>
      <c r="CK1229" s="2"/>
      <c r="CL1229" s="2"/>
      <c r="CM1229" s="2"/>
      <c r="CN1229" s="2"/>
      <c r="CO1229" s="2"/>
      <c r="CP1229" s="2"/>
      <c r="CQ1229" s="2"/>
      <c r="CR1229" s="2"/>
      <c r="CS1229" s="2"/>
      <c r="CT1229" s="2"/>
      <c r="CU1229" s="2"/>
      <c r="CV1229" s="2"/>
      <c r="CW1229" s="2"/>
      <c r="CX1229" s="2"/>
      <c r="CY1229" s="2"/>
      <c r="CZ1229" s="2"/>
      <c r="DA1229" s="2"/>
      <c r="DB1229" s="2"/>
      <c r="DC1229" s="2"/>
      <c r="DD1229" s="2"/>
      <c r="DE1229" s="2"/>
      <c r="DF1229" s="2"/>
      <c r="DG1229" s="2"/>
      <c r="DH1229" s="2"/>
      <c r="DI1229" s="2"/>
      <c r="DJ1229" s="2"/>
      <c r="DK1229" s="2"/>
      <c r="DL1229" s="2"/>
      <c r="DM1229" s="2"/>
      <c r="DN1229" s="2"/>
      <c r="DO1229" s="2"/>
      <c r="DP1229" s="2"/>
      <c r="DQ1229" s="2"/>
      <c r="DR1229" s="2"/>
      <c r="DS1229" s="2"/>
      <c r="DT1229" s="2"/>
      <c r="DU1229" s="2"/>
      <c r="DV1229" s="2"/>
      <c r="DW1229" s="2"/>
      <c r="DX1229" s="2"/>
      <c r="DY1229" s="2"/>
      <c r="DZ1229" s="2"/>
      <c r="EA1229" s="2"/>
      <c r="EB1229" s="2"/>
      <c r="EC1229" s="2"/>
      <c r="ED1229" s="2"/>
      <c r="EE1229" s="2"/>
      <c r="EF1229" s="2"/>
      <c r="EG1229" s="2"/>
      <c r="EH1229" s="2"/>
      <c r="EI1229" s="2"/>
      <c r="EJ1229" s="2"/>
      <c r="EK1229" s="2"/>
      <c r="EL1229" s="2"/>
      <c r="EM1229" s="2"/>
      <c r="EN1229" s="2"/>
      <c r="EO1229" s="2"/>
      <c r="EP1229" s="2"/>
      <c r="EQ1229" s="2"/>
      <c r="ER1229" s="2"/>
      <c r="ES1229" s="2"/>
      <c r="ET1229" s="2"/>
      <c r="EU1229" s="2"/>
      <c r="EV1229" s="2"/>
      <c r="EW1229" s="2"/>
      <c r="EX1229" s="2"/>
      <c r="EY1229" s="2"/>
      <c r="EZ1229" s="2"/>
      <c r="FA1229" s="2"/>
      <c r="FB1229" s="2"/>
      <c r="FC1229" s="2"/>
      <c r="FD1229" s="2"/>
      <c r="FE1229" s="2"/>
      <c r="FF1229" s="2"/>
      <c r="FG1229" s="2"/>
      <c r="FH1229" s="2"/>
      <c r="FI1229" s="2"/>
      <c r="FJ1229" s="2"/>
      <c r="FK1229" s="2"/>
      <c r="FL1229" s="2"/>
      <c r="FM1229" s="2"/>
      <c r="FN1229" s="2"/>
      <c r="FO1229" s="2"/>
      <c r="FP1229" s="2"/>
      <c r="FQ1229" s="2"/>
      <c r="FR1229" s="2"/>
      <c r="FS1229" s="2"/>
      <c r="FT1229" s="2"/>
      <c r="FU1229" s="2"/>
      <c r="FV1229" s="2"/>
      <c r="FW1229" s="2"/>
      <c r="FX1229" s="2"/>
      <c r="FY1229" s="2"/>
      <c r="FZ1229" s="2"/>
      <c r="GA1229" s="2"/>
      <c r="GB1229" s="2"/>
      <c r="GC1229" s="2"/>
      <c r="GD1229" s="2"/>
      <c r="GE1229" s="2"/>
      <c r="GF1229" s="2"/>
      <c r="GG1229" s="2"/>
      <c r="GH1229" s="2"/>
      <c r="GI1229" s="2"/>
      <c r="GJ1229" s="2"/>
      <c r="GK1229" s="2"/>
      <c r="GL1229" s="2"/>
      <c r="GM1229" s="2"/>
      <c r="GN1229" s="2"/>
      <c r="GO1229" s="2"/>
      <c r="GP1229" s="2"/>
    </row>
    <row r="1230" spans="6:198" s="1" customFormat="1" ht="28.5" customHeight="1" thickBot="1">
      <c r="F1230" s="81"/>
      <c r="G1230" s="347"/>
      <c r="H1230" s="347"/>
      <c r="I1230" s="347"/>
      <c r="J1230" s="347"/>
      <c r="K1230" s="879" t="s">
        <v>542</v>
      </c>
      <c r="L1230" s="880"/>
      <c r="M1230" s="880"/>
      <c r="N1230" s="880"/>
      <c r="O1230" s="880"/>
      <c r="P1230" s="880"/>
      <c r="Q1230" s="880"/>
      <c r="R1230" s="483"/>
      <c r="S1230" s="483"/>
      <c r="T1230" s="484"/>
      <c r="U1230" s="483" t="s">
        <v>56</v>
      </c>
      <c r="V1230" s="483"/>
      <c r="W1230" s="483"/>
      <c r="X1230" s="483"/>
      <c r="Y1230" s="483"/>
      <c r="Z1230" s="485"/>
      <c r="AA1230" s="486"/>
      <c r="AB1230" s="486"/>
      <c r="AC1230" s="486"/>
      <c r="AD1230" s="486" t="s">
        <v>472</v>
      </c>
      <c r="AE1230" s="486"/>
      <c r="AF1230" s="486"/>
      <c r="AG1230" s="486"/>
      <c r="AH1230" s="487"/>
      <c r="AI1230" s="486"/>
      <c r="AJ1230" s="845" t="s">
        <v>473</v>
      </c>
      <c r="AK1230" s="878"/>
      <c r="AL1230" s="878"/>
      <c r="AM1230" s="878"/>
      <c r="AN1230" s="878"/>
      <c r="AO1230" s="878"/>
      <c r="AP1230" s="487"/>
      <c r="AQ1230" s="487"/>
      <c r="AR1230" s="486"/>
      <c r="AS1230" s="486"/>
      <c r="AT1230" s="486"/>
      <c r="AU1230" s="486" t="s">
        <v>474</v>
      </c>
      <c r="AV1230" s="486"/>
      <c r="AW1230" s="486"/>
      <c r="AX1230" s="507"/>
      <c r="AY1230" s="507"/>
      <c r="AZ1230" s="500"/>
      <c r="BA1230" s="500"/>
      <c r="BB1230" s="500"/>
      <c r="BC1230" s="500"/>
      <c r="BD1230" s="347"/>
      <c r="BE1230" s="347"/>
      <c r="BF1230" s="347"/>
      <c r="BG1230" s="347"/>
      <c r="BH1230" s="347"/>
      <c r="BI1230" s="347"/>
      <c r="BJ1230" s="347"/>
      <c r="BK1230" s="347"/>
      <c r="BR1230" s="2"/>
      <c r="BS1230" s="2"/>
      <c r="BT1230" s="2"/>
      <c r="BU1230" s="2"/>
      <c r="BV1230" s="2"/>
      <c r="BW1230" s="2"/>
      <c r="BX1230" s="2"/>
      <c r="BY1230" s="2"/>
      <c r="BZ1230" s="2"/>
      <c r="CA1230" s="2"/>
      <c r="CB1230" s="2"/>
      <c r="CC1230" s="2"/>
      <c r="CD1230" s="2"/>
      <c r="CE1230" s="2"/>
      <c r="CF1230" s="2"/>
      <c r="CG1230" s="2"/>
      <c r="CH1230" s="2"/>
      <c r="CI1230" s="2"/>
      <c r="CJ1230" s="2"/>
      <c r="CK1230" s="2"/>
      <c r="CL1230" s="2"/>
      <c r="CM1230" s="2"/>
      <c r="CN1230" s="2"/>
      <c r="CO1230" s="2"/>
      <c r="CP1230" s="2"/>
      <c r="CQ1230" s="2"/>
      <c r="CR1230" s="2"/>
      <c r="CS1230" s="2"/>
      <c r="CT1230" s="2"/>
      <c r="CU1230" s="2"/>
      <c r="CV1230" s="2"/>
      <c r="CW1230" s="2"/>
      <c r="CX1230" s="2"/>
      <c r="CY1230" s="2"/>
      <c r="CZ1230" s="2"/>
      <c r="DA1230" s="2"/>
      <c r="DB1230" s="2"/>
      <c r="DC1230" s="2"/>
      <c r="DD1230" s="2"/>
      <c r="DE1230" s="2"/>
      <c r="DF1230" s="2"/>
      <c r="DG1230" s="2"/>
      <c r="DH1230" s="2"/>
      <c r="DI1230" s="2"/>
      <c r="DJ1230" s="2"/>
      <c r="DK1230" s="2"/>
      <c r="DL1230" s="2"/>
      <c r="DM1230" s="2"/>
      <c r="DN1230" s="2"/>
      <c r="DO1230" s="2"/>
      <c r="DP1230" s="2"/>
      <c r="DQ1230" s="2"/>
      <c r="DR1230" s="2"/>
      <c r="DS1230" s="2"/>
      <c r="DT1230" s="2"/>
      <c r="DU1230" s="2"/>
      <c r="DV1230" s="2"/>
      <c r="DW1230" s="2"/>
      <c r="DX1230" s="2"/>
      <c r="DY1230" s="2"/>
      <c r="DZ1230" s="2"/>
      <c r="EA1230" s="2"/>
      <c r="EB1230" s="2"/>
      <c r="EC1230" s="2"/>
      <c r="ED1230" s="2"/>
      <c r="EE1230" s="2"/>
      <c r="EF1230" s="2"/>
      <c r="EG1230" s="2"/>
      <c r="EH1230" s="2"/>
      <c r="EI1230" s="2"/>
      <c r="EJ1230" s="2"/>
      <c r="EK1230" s="2"/>
      <c r="EL1230" s="2"/>
      <c r="EM1230" s="2"/>
      <c r="EN1230" s="2"/>
      <c r="EO1230" s="2"/>
      <c r="EP1230" s="2"/>
      <c r="EQ1230" s="2"/>
      <c r="ER1230" s="2"/>
      <c r="ES1230" s="2"/>
      <c r="ET1230" s="2"/>
      <c r="EU1230" s="2"/>
      <c r="EV1230" s="2"/>
      <c r="EW1230" s="2"/>
      <c r="EX1230" s="2"/>
      <c r="EY1230" s="2"/>
      <c r="EZ1230" s="2"/>
      <c r="FA1230" s="2"/>
      <c r="FB1230" s="2"/>
      <c r="FC1230" s="2"/>
      <c r="FD1230" s="2"/>
      <c r="FE1230" s="2"/>
      <c r="FF1230" s="2"/>
      <c r="FG1230" s="2"/>
      <c r="FH1230" s="2"/>
      <c r="FI1230" s="2"/>
      <c r="FJ1230" s="2"/>
      <c r="FK1230" s="2"/>
      <c r="FL1230" s="2"/>
      <c r="FM1230" s="2"/>
      <c r="FN1230" s="2"/>
      <c r="FO1230" s="2"/>
      <c r="FP1230" s="2"/>
      <c r="FQ1230" s="2"/>
      <c r="FR1230" s="2"/>
      <c r="FS1230" s="2"/>
      <c r="FT1230" s="2"/>
      <c r="FU1230" s="2"/>
      <c r="FV1230" s="2"/>
      <c r="FW1230" s="2"/>
      <c r="FX1230" s="2"/>
      <c r="FY1230" s="2"/>
      <c r="FZ1230" s="2"/>
      <c r="GA1230" s="2"/>
      <c r="GB1230" s="2"/>
      <c r="GC1230" s="2"/>
      <c r="GD1230" s="2"/>
      <c r="GE1230" s="2"/>
      <c r="GF1230" s="2"/>
      <c r="GG1230" s="2"/>
      <c r="GH1230" s="2"/>
      <c r="GI1230" s="2"/>
      <c r="GJ1230" s="2"/>
      <c r="GK1230" s="2"/>
      <c r="GL1230" s="2"/>
      <c r="GM1230" s="2"/>
      <c r="GN1230" s="2"/>
      <c r="GO1230" s="2"/>
      <c r="GP1230" s="2"/>
    </row>
    <row r="1231" spans="6:198" s="1" customFormat="1" ht="12.75" customHeight="1">
      <c r="F1231" s="81"/>
      <c r="G1231" s="347"/>
      <c r="H1231" s="347"/>
      <c r="I1231" s="347"/>
      <c r="J1231" s="347"/>
      <c r="K1231" s="530" t="s">
        <v>531</v>
      </c>
      <c r="L1231" s="495"/>
      <c r="M1231" s="496"/>
      <c r="N1231" s="496"/>
      <c r="O1231" s="496"/>
      <c r="P1231" s="496"/>
      <c r="Q1231" s="496"/>
      <c r="R1231" s="491"/>
      <c r="S1231" s="851">
        <f>[1]Stratifications!$G122</f>
        <v>0</v>
      </c>
      <c r="T1231" s="851"/>
      <c r="U1231" s="851"/>
      <c r="V1231" s="851"/>
      <c r="W1231" s="851"/>
      <c r="X1231" s="497"/>
      <c r="Y1231" s="497"/>
      <c r="Z1231" s="493"/>
      <c r="AA1231" s="852">
        <f>[1]Stratifications!$J122</f>
        <v>0</v>
      </c>
      <c r="AB1231" s="852"/>
      <c r="AC1231" s="852"/>
      <c r="AD1231" s="852" t="s">
        <v>493</v>
      </c>
      <c r="AE1231" s="852"/>
      <c r="AF1231" s="852"/>
      <c r="AG1231" s="852"/>
      <c r="AH1231" s="498"/>
      <c r="AI1231" s="853">
        <f>[1]Stratifications!$M122</f>
        <v>0</v>
      </c>
      <c r="AJ1231" s="854"/>
      <c r="AK1231" s="854"/>
      <c r="AL1231" s="854" t="s">
        <v>493</v>
      </c>
      <c r="AM1231" s="854"/>
      <c r="AN1231" s="854"/>
      <c r="AO1231" s="854"/>
      <c r="AP1231" s="498"/>
      <c r="AQ1231" s="498"/>
      <c r="AR1231" s="852">
        <f>[1]Stratifications!$P122</f>
        <v>0</v>
      </c>
      <c r="AS1231" s="852"/>
      <c r="AT1231" s="852"/>
      <c r="AU1231" s="852" t="s">
        <v>493</v>
      </c>
      <c r="AV1231" s="852"/>
      <c r="AW1231" s="852"/>
      <c r="AX1231" s="852"/>
      <c r="AY1231" s="852"/>
      <c r="AZ1231" s="500"/>
      <c r="BA1231" s="500"/>
      <c r="BB1231" s="500"/>
      <c r="BC1231" s="500"/>
      <c r="BD1231" s="347"/>
      <c r="BE1231" s="347"/>
      <c r="BF1231" s="347"/>
      <c r="BG1231" s="347"/>
      <c r="BH1231" s="347"/>
      <c r="BI1231" s="347"/>
      <c r="BJ1231" s="347"/>
      <c r="BK1231" s="347"/>
      <c r="BR1231" s="2"/>
      <c r="BS1231" s="2"/>
      <c r="BT1231" s="2"/>
      <c r="BU1231" s="2"/>
      <c r="BV1231" s="2"/>
      <c r="BW1231" s="2"/>
      <c r="BX1231" s="2"/>
      <c r="BY1231" s="2"/>
      <c r="BZ1231" s="2"/>
      <c r="CA1231" s="2"/>
      <c r="CB1231" s="2"/>
      <c r="CC1231" s="2"/>
      <c r="CD1231" s="2"/>
      <c r="CE1231" s="2"/>
      <c r="CF1231" s="2"/>
      <c r="CG1231" s="2"/>
      <c r="CH1231" s="2"/>
      <c r="CI1231" s="2"/>
      <c r="CJ1231" s="2"/>
      <c r="CK1231" s="2"/>
      <c r="CL1231" s="2"/>
      <c r="CM1231" s="2"/>
      <c r="CN1231" s="2"/>
      <c r="CO1231" s="2"/>
      <c r="CP1231" s="2"/>
      <c r="CQ1231" s="2"/>
      <c r="CR1231" s="2"/>
      <c r="CS1231" s="2"/>
      <c r="CT1231" s="2"/>
      <c r="CU1231" s="2"/>
      <c r="CV1231" s="2"/>
      <c r="CW1231" s="2"/>
      <c r="CX1231" s="2"/>
      <c r="CY1231" s="2"/>
      <c r="CZ1231" s="2"/>
      <c r="DA1231" s="2"/>
      <c r="DB1231" s="2"/>
      <c r="DC1231" s="2"/>
      <c r="DD1231" s="2"/>
      <c r="DE1231" s="2"/>
      <c r="DF1231" s="2"/>
      <c r="DG1231" s="2"/>
      <c r="DH1231" s="2"/>
      <c r="DI1231" s="2"/>
      <c r="DJ1231" s="2"/>
      <c r="DK1231" s="2"/>
      <c r="DL1231" s="2"/>
      <c r="DM1231" s="2"/>
      <c r="DN1231" s="2"/>
      <c r="DO1231" s="2"/>
      <c r="DP1231" s="2"/>
      <c r="DQ1231" s="2"/>
      <c r="DR1231" s="2"/>
      <c r="DS1231" s="2"/>
      <c r="DT1231" s="2"/>
      <c r="DU1231" s="2"/>
      <c r="DV1231" s="2"/>
      <c r="DW1231" s="2"/>
      <c r="DX1231" s="2"/>
      <c r="DY1231" s="2"/>
      <c r="DZ1231" s="2"/>
      <c r="EA1231" s="2"/>
      <c r="EB1231" s="2"/>
      <c r="EC1231" s="2"/>
      <c r="ED1231" s="2"/>
      <c r="EE1231" s="2"/>
      <c r="EF1231" s="2"/>
      <c r="EG1231" s="2"/>
      <c r="EH1231" s="2"/>
      <c r="EI1231" s="2"/>
      <c r="EJ1231" s="2"/>
      <c r="EK1231" s="2"/>
      <c r="EL1231" s="2"/>
      <c r="EM1231" s="2"/>
      <c r="EN1231" s="2"/>
      <c r="EO1231" s="2"/>
      <c r="EP1231" s="2"/>
      <c r="EQ1231" s="2"/>
      <c r="ER1231" s="2"/>
      <c r="ES1231" s="2"/>
      <c r="ET1231" s="2"/>
      <c r="EU1231" s="2"/>
      <c r="EV1231" s="2"/>
      <c r="EW1231" s="2"/>
      <c r="EX1231" s="2"/>
      <c r="EY1231" s="2"/>
      <c r="EZ1231" s="2"/>
      <c r="FA1231" s="2"/>
      <c r="FB1231" s="2"/>
      <c r="FC1231" s="2"/>
      <c r="FD1231" s="2"/>
      <c r="FE1231" s="2"/>
      <c r="FF1231" s="2"/>
      <c r="FG1231" s="2"/>
      <c r="FH1231" s="2"/>
      <c r="FI1231" s="2"/>
      <c r="FJ1231" s="2"/>
      <c r="FK1231" s="2"/>
      <c r="FL1231" s="2"/>
      <c r="FM1231" s="2"/>
      <c r="FN1231" s="2"/>
      <c r="FO1231" s="2"/>
      <c r="FP1231" s="2"/>
      <c r="FQ1231" s="2"/>
      <c r="FR1231" s="2"/>
      <c r="FS1231" s="2"/>
      <c r="FT1231" s="2"/>
      <c r="FU1231" s="2"/>
      <c r="FV1231" s="2"/>
      <c r="FW1231" s="2"/>
      <c r="FX1231" s="2"/>
      <c r="FY1231" s="2"/>
      <c r="FZ1231" s="2"/>
      <c r="GA1231" s="2"/>
      <c r="GB1231" s="2"/>
      <c r="GC1231" s="2"/>
      <c r="GD1231" s="2"/>
      <c r="GE1231" s="2"/>
      <c r="GF1231" s="2"/>
      <c r="GG1231" s="2"/>
      <c r="GH1231" s="2"/>
      <c r="GI1231" s="2"/>
      <c r="GJ1231" s="2"/>
      <c r="GK1231" s="2"/>
      <c r="GL1231" s="2"/>
      <c r="GM1231" s="2"/>
      <c r="GN1231" s="2"/>
      <c r="GO1231" s="2"/>
      <c r="GP1231" s="2"/>
    </row>
    <row r="1232" spans="6:198" s="1" customFormat="1" ht="12.75" customHeight="1">
      <c r="F1232" s="81"/>
      <c r="G1232" s="347"/>
      <c r="H1232" s="347"/>
      <c r="I1232" s="347"/>
      <c r="J1232" s="347"/>
      <c r="K1232" s="530" t="s">
        <v>532</v>
      </c>
      <c r="L1232" s="495"/>
      <c r="M1232" s="496"/>
      <c r="N1232" s="496"/>
      <c r="O1232" s="496"/>
      <c r="P1232" s="496"/>
      <c r="Q1232" s="496"/>
      <c r="R1232" s="491"/>
      <c r="S1232" s="851">
        <f>[1]Stratifications!$G123</f>
        <v>43979237.279999986</v>
      </c>
      <c r="T1232" s="851"/>
      <c r="U1232" s="851"/>
      <c r="V1232" s="851"/>
      <c r="W1232" s="851"/>
      <c r="X1232" s="432"/>
      <c r="Y1232" s="432"/>
      <c r="Z1232" s="493"/>
      <c r="AA1232" s="852">
        <f>[1]Stratifications!$J123</f>
        <v>0.11776025983758101</v>
      </c>
      <c r="AB1232" s="852"/>
      <c r="AC1232" s="852"/>
      <c r="AD1232" s="852" t="s">
        <v>493</v>
      </c>
      <c r="AE1232" s="852"/>
      <c r="AF1232" s="852"/>
      <c r="AG1232" s="852"/>
      <c r="AH1232" s="498"/>
      <c r="AI1232" s="853">
        <f>[1]Stratifications!$M123</f>
        <v>257</v>
      </c>
      <c r="AJ1232" s="854"/>
      <c r="AK1232" s="854"/>
      <c r="AL1232" s="854" t="s">
        <v>493</v>
      </c>
      <c r="AM1232" s="854"/>
      <c r="AN1232" s="854"/>
      <c r="AO1232" s="854"/>
      <c r="AP1232" s="498"/>
      <c r="AQ1232" s="498"/>
      <c r="AR1232" s="852">
        <f>[1]Stratifications!$P123</f>
        <v>9.8580744150364399E-2</v>
      </c>
      <c r="AS1232" s="852"/>
      <c r="AT1232" s="852"/>
      <c r="AU1232" s="852" t="s">
        <v>493</v>
      </c>
      <c r="AV1232" s="852"/>
      <c r="AW1232" s="852"/>
      <c r="AX1232" s="852"/>
      <c r="AY1232" s="852"/>
      <c r="AZ1232" s="500"/>
      <c r="BA1232" s="500"/>
      <c r="BB1232" s="500"/>
      <c r="BC1232" s="500"/>
      <c r="BD1232" s="347"/>
      <c r="BE1232" s="347"/>
      <c r="BF1232" s="347"/>
      <c r="BG1232" s="347"/>
      <c r="BH1232" s="347"/>
      <c r="BI1232" s="347"/>
      <c r="BJ1232" s="347"/>
      <c r="BK1232" s="347"/>
      <c r="BR1232" s="2"/>
      <c r="BS1232" s="2"/>
      <c r="BT1232" s="2"/>
      <c r="BU1232" s="2"/>
      <c r="BV1232" s="2"/>
      <c r="BW1232" s="2"/>
      <c r="BX1232" s="2"/>
      <c r="BY1232" s="2"/>
      <c r="BZ1232" s="2"/>
      <c r="CA1232" s="2"/>
      <c r="CB1232" s="2"/>
      <c r="CC1232" s="2"/>
      <c r="CD1232" s="2"/>
      <c r="CE1232" s="2"/>
      <c r="CF1232" s="2"/>
      <c r="CG1232" s="2"/>
      <c r="CH1232" s="2"/>
      <c r="CI1232" s="2"/>
      <c r="CJ1232" s="2"/>
      <c r="CK1232" s="2"/>
      <c r="CL1232" s="2"/>
      <c r="CM1232" s="2"/>
      <c r="CN1232" s="2"/>
      <c r="CO1232" s="2"/>
      <c r="CP1232" s="2"/>
      <c r="CQ1232" s="2"/>
      <c r="CR1232" s="2"/>
      <c r="CS1232" s="2"/>
      <c r="CT1232" s="2"/>
      <c r="CU1232" s="2"/>
      <c r="CV1232" s="2"/>
      <c r="CW1232" s="2"/>
      <c r="CX1232" s="2"/>
      <c r="CY1232" s="2"/>
      <c r="CZ1232" s="2"/>
      <c r="DA1232" s="2"/>
      <c r="DB1232" s="2"/>
      <c r="DC1232" s="2"/>
      <c r="DD1232" s="2"/>
      <c r="DE1232" s="2"/>
      <c r="DF1232" s="2"/>
      <c r="DG1232" s="2"/>
      <c r="DH1232" s="2"/>
      <c r="DI1232" s="2"/>
      <c r="DJ1232" s="2"/>
      <c r="DK1232" s="2"/>
      <c r="DL1232" s="2"/>
      <c r="DM1232" s="2"/>
      <c r="DN1232" s="2"/>
      <c r="DO1232" s="2"/>
      <c r="DP1232" s="2"/>
      <c r="DQ1232" s="2"/>
      <c r="DR1232" s="2"/>
      <c r="DS1232" s="2"/>
      <c r="DT1232" s="2"/>
      <c r="DU1232" s="2"/>
      <c r="DV1232" s="2"/>
      <c r="DW1232" s="2"/>
      <c r="DX1232" s="2"/>
      <c r="DY1232" s="2"/>
      <c r="DZ1232" s="2"/>
      <c r="EA1232" s="2"/>
      <c r="EB1232" s="2"/>
      <c r="EC1232" s="2"/>
      <c r="ED1232" s="2"/>
      <c r="EE1232" s="2"/>
      <c r="EF1232" s="2"/>
      <c r="EG1232" s="2"/>
      <c r="EH1232" s="2"/>
      <c r="EI1232" s="2"/>
      <c r="EJ1232" s="2"/>
      <c r="EK1232" s="2"/>
      <c r="EL1232" s="2"/>
      <c r="EM1232" s="2"/>
      <c r="EN1232" s="2"/>
      <c r="EO1232" s="2"/>
      <c r="EP1232" s="2"/>
      <c r="EQ1232" s="2"/>
      <c r="ER1232" s="2"/>
      <c r="ES1232" s="2"/>
      <c r="ET1232" s="2"/>
      <c r="EU1232" s="2"/>
      <c r="EV1232" s="2"/>
      <c r="EW1232" s="2"/>
      <c r="EX1232" s="2"/>
      <c r="EY1232" s="2"/>
      <c r="EZ1232" s="2"/>
      <c r="FA1232" s="2"/>
      <c r="FB1232" s="2"/>
      <c r="FC1232" s="2"/>
      <c r="FD1232" s="2"/>
      <c r="FE1232" s="2"/>
      <c r="FF1232" s="2"/>
      <c r="FG1232" s="2"/>
      <c r="FH1232" s="2"/>
      <c r="FI1232" s="2"/>
      <c r="FJ1232" s="2"/>
      <c r="FK1232" s="2"/>
      <c r="FL1232" s="2"/>
      <c r="FM1232" s="2"/>
      <c r="FN1232" s="2"/>
      <c r="FO1232" s="2"/>
      <c r="FP1232" s="2"/>
      <c r="FQ1232" s="2"/>
      <c r="FR1232" s="2"/>
      <c r="FS1232" s="2"/>
      <c r="FT1232" s="2"/>
      <c r="FU1232" s="2"/>
      <c r="FV1232" s="2"/>
      <c r="FW1232" s="2"/>
      <c r="FX1232" s="2"/>
      <c r="FY1232" s="2"/>
      <c r="FZ1232" s="2"/>
      <c r="GA1232" s="2"/>
      <c r="GB1232" s="2"/>
      <c r="GC1232" s="2"/>
      <c r="GD1232" s="2"/>
      <c r="GE1232" s="2"/>
      <c r="GF1232" s="2"/>
      <c r="GG1232" s="2"/>
      <c r="GH1232" s="2"/>
      <c r="GI1232" s="2"/>
      <c r="GJ1232" s="2"/>
      <c r="GK1232" s="2"/>
      <c r="GL1232" s="2"/>
      <c r="GM1232" s="2"/>
      <c r="GN1232" s="2"/>
      <c r="GO1232" s="2"/>
      <c r="GP1232" s="2"/>
    </row>
    <row r="1233" spans="6:198" s="1" customFormat="1" ht="12.75" customHeight="1">
      <c r="F1233" s="81"/>
      <c r="G1233" s="347"/>
      <c r="H1233" s="347"/>
      <c r="I1233" s="347"/>
      <c r="J1233" s="347"/>
      <c r="K1233" s="530" t="s">
        <v>533</v>
      </c>
      <c r="L1233" s="495"/>
      <c r="M1233" s="496"/>
      <c r="N1233" s="496"/>
      <c r="O1233" s="496"/>
      <c r="P1233" s="496"/>
      <c r="Q1233" s="496"/>
      <c r="R1233" s="491"/>
      <c r="S1233" s="851">
        <f>[1]Stratifications!$G124</f>
        <v>65847833.589999966</v>
      </c>
      <c r="T1233" s="851"/>
      <c r="U1233" s="851"/>
      <c r="V1233" s="851"/>
      <c r="W1233" s="851"/>
      <c r="X1233" s="432"/>
      <c r="Y1233" s="432"/>
      <c r="Z1233" s="493"/>
      <c r="AA1233" s="852">
        <f>[1]Stratifications!$J124</f>
        <v>0.17631633636417154</v>
      </c>
      <c r="AB1233" s="852"/>
      <c r="AC1233" s="852"/>
      <c r="AD1233" s="852" t="s">
        <v>493</v>
      </c>
      <c r="AE1233" s="852"/>
      <c r="AF1233" s="852"/>
      <c r="AG1233" s="852"/>
      <c r="AH1233" s="498"/>
      <c r="AI1233" s="853">
        <f>[1]Stratifications!$M124</f>
        <v>471</v>
      </c>
      <c r="AJ1233" s="854"/>
      <c r="AK1233" s="854"/>
      <c r="AL1233" s="854" t="s">
        <v>493</v>
      </c>
      <c r="AM1233" s="854"/>
      <c r="AN1233" s="854"/>
      <c r="AO1233" s="854"/>
      <c r="AP1233" s="498"/>
      <c r="AQ1233" s="498"/>
      <c r="AR1233" s="852">
        <f>[1]Stratifications!$P124</f>
        <v>0.1806674338319908</v>
      </c>
      <c r="AS1233" s="852"/>
      <c r="AT1233" s="852"/>
      <c r="AU1233" s="852" t="s">
        <v>493</v>
      </c>
      <c r="AV1233" s="852"/>
      <c r="AW1233" s="852"/>
      <c r="AX1233" s="852"/>
      <c r="AY1233" s="852"/>
      <c r="AZ1233" s="500"/>
      <c r="BA1233" s="500"/>
      <c r="BB1233" s="500"/>
      <c r="BC1233" s="500"/>
      <c r="BD1233" s="347"/>
      <c r="BE1233" s="347"/>
      <c r="BF1233" s="347"/>
      <c r="BG1233" s="347"/>
      <c r="BH1233" s="347"/>
      <c r="BI1233" s="347"/>
      <c r="BJ1233" s="347"/>
      <c r="BK1233" s="347"/>
      <c r="BR1233" s="2"/>
      <c r="BS1233" s="2"/>
      <c r="BT1233" s="2"/>
      <c r="BU1233" s="2"/>
      <c r="BV1233" s="2"/>
      <c r="BW1233" s="2"/>
      <c r="BX1233" s="2"/>
      <c r="BY1233" s="2"/>
      <c r="BZ1233" s="2"/>
      <c r="CA1233" s="2"/>
      <c r="CB1233" s="2"/>
      <c r="CC1233" s="2"/>
      <c r="CD1233" s="2"/>
      <c r="CE1233" s="2"/>
      <c r="CF1233" s="2"/>
      <c r="CG1233" s="2"/>
      <c r="CH1233" s="2"/>
      <c r="CI1233" s="2"/>
      <c r="CJ1233" s="2"/>
      <c r="CK1233" s="2"/>
      <c r="CL1233" s="2"/>
      <c r="CM1233" s="2"/>
      <c r="CN1233" s="2"/>
      <c r="CO1233" s="2"/>
      <c r="CP1233" s="2"/>
      <c r="CQ1233" s="2"/>
      <c r="CR1233" s="2"/>
      <c r="CS1233" s="2"/>
      <c r="CT1233" s="2"/>
      <c r="CU1233" s="2"/>
      <c r="CV1233" s="2"/>
      <c r="CW1233" s="2"/>
      <c r="CX1233" s="2"/>
      <c r="CY1233" s="2"/>
      <c r="CZ1233" s="2"/>
      <c r="DA1233" s="2"/>
      <c r="DB1233" s="2"/>
      <c r="DC1233" s="2"/>
      <c r="DD1233" s="2"/>
      <c r="DE1233" s="2"/>
      <c r="DF1233" s="2"/>
      <c r="DG1233" s="2"/>
      <c r="DH1233" s="2"/>
      <c r="DI1233" s="2"/>
      <c r="DJ1233" s="2"/>
      <c r="DK1233" s="2"/>
      <c r="DL1233" s="2"/>
      <c r="DM1233" s="2"/>
      <c r="DN1233" s="2"/>
      <c r="DO1233" s="2"/>
      <c r="DP1233" s="2"/>
      <c r="DQ1233" s="2"/>
      <c r="DR1233" s="2"/>
      <c r="DS1233" s="2"/>
      <c r="DT1233" s="2"/>
      <c r="DU1233" s="2"/>
      <c r="DV1233" s="2"/>
      <c r="DW1233" s="2"/>
      <c r="DX1233" s="2"/>
      <c r="DY1233" s="2"/>
      <c r="DZ1233" s="2"/>
      <c r="EA1233" s="2"/>
      <c r="EB1233" s="2"/>
      <c r="EC1233" s="2"/>
      <c r="ED1233" s="2"/>
      <c r="EE1233" s="2"/>
      <c r="EF1233" s="2"/>
      <c r="EG1233" s="2"/>
      <c r="EH1233" s="2"/>
      <c r="EI1233" s="2"/>
      <c r="EJ1233" s="2"/>
      <c r="EK1233" s="2"/>
      <c r="EL1233" s="2"/>
      <c r="EM1233" s="2"/>
      <c r="EN1233" s="2"/>
      <c r="EO1233" s="2"/>
      <c r="EP1233" s="2"/>
      <c r="EQ1233" s="2"/>
      <c r="ER1233" s="2"/>
      <c r="ES1233" s="2"/>
      <c r="ET1233" s="2"/>
      <c r="EU1233" s="2"/>
      <c r="EV1233" s="2"/>
      <c r="EW1233" s="2"/>
      <c r="EX1233" s="2"/>
      <c r="EY1233" s="2"/>
      <c r="EZ1233" s="2"/>
      <c r="FA1233" s="2"/>
      <c r="FB1233" s="2"/>
      <c r="FC1233" s="2"/>
      <c r="FD1233" s="2"/>
      <c r="FE1233" s="2"/>
      <c r="FF1233" s="2"/>
      <c r="FG1233" s="2"/>
      <c r="FH1233" s="2"/>
      <c r="FI1233" s="2"/>
      <c r="FJ1233" s="2"/>
      <c r="FK1233" s="2"/>
      <c r="FL1233" s="2"/>
      <c r="FM1233" s="2"/>
      <c r="FN1233" s="2"/>
      <c r="FO1233" s="2"/>
      <c r="FP1233" s="2"/>
      <c r="FQ1233" s="2"/>
      <c r="FR1233" s="2"/>
      <c r="FS1233" s="2"/>
      <c r="FT1233" s="2"/>
      <c r="FU1233" s="2"/>
      <c r="FV1233" s="2"/>
      <c r="FW1233" s="2"/>
      <c r="FX1233" s="2"/>
      <c r="FY1233" s="2"/>
      <c r="FZ1233" s="2"/>
      <c r="GA1233" s="2"/>
      <c r="GB1233" s="2"/>
      <c r="GC1233" s="2"/>
      <c r="GD1233" s="2"/>
      <c r="GE1233" s="2"/>
      <c r="GF1233" s="2"/>
      <c r="GG1233" s="2"/>
      <c r="GH1233" s="2"/>
      <c r="GI1233" s="2"/>
      <c r="GJ1233" s="2"/>
      <c r="GK1233" s="2"/>
      <c r="GL1233" s="2"/>
      <c r="GM1233" s="2"/>
      <c r="GN1233" s="2"/>
      <c r="GO1233" s="2"/>
      <c r="GP1233" s="2"/>
    </row>
    <row r="1234" spans="6:198" s="1" customFormat="1" ht="12.75" customHeight="1">
      <c r="F1234" s="81"/>
      <c r="G1234" s="347"/>
      <c r="H1234" s="347"/>
      <c r="I1234" s="347"/>
      <c r="J1234" s="347"/>
      <c r="K1234" s="530" t="s">
        <v>534</v>
      </c>
      <c r="L1234" s="495"/>
      <c r="M1234" s="496"/>
      <c r="N1234" s="496"/>
      <c r="O1234" s="496"/>
      <c r="P1234" s="496"/>
      <c r="Q1234" s="496"/>
      <c r="R1234" s="491"/>
      <c r="S1234" s="851">
        <f>[1]Stratifications!$G125</f>
        <v>108646821.11999996</v>
      </c>
      <c r="T1234" s="851"/>
      <c r="U1234" s="851"/>
      <c r="V1234" s="851"/>
      <c r="W1234" s="851"/>
      <c r="X1234" s="432"/>
      <c r="Y1234" s="432"/>
      <c r="Z1234" s="493"/>
      <c r="AA1234" s="852">
        <f>[1]Stratifications!$J125</f>
        <v>0.29091632044825638</v>
      </c>
      <c r="AB1234" s="852"/>
      <c r="AC1234" s="852"/>
      <c r="AD1234" s="852" t="s">
        <v>493</v>
      </c>
      <c r="AE1234" s="852"/>
      <c r="AF1234" s="852"/>
      <c r="AG1234" s="852"/>
      <c r="AH1234" s="498"/>
      <c r="AI1234" s="853">
        <f>[1]Stratifications!$M125</f>
        <v>772</v>
      </c>
      <c r="AJ1234" s="854"/>
      <c r="AK1234" s="854"/>
      <c r="AL1234" s="854" t="s">
        <v>493</v>
      </c>
      <c r="AM1234" s="854"/>
      <c r="AN1234" s="854"/>
      <c r="AO1234" s="854"/>
      <c r="AP1234" s="498"/>
      <c r="AQ1234" s="498"/>
      <c r="AR1234" s="852">
        <f>[1]Stratifications!$P125</f>
        <v>0.29612581511315689</v>
      </c>
      <c r="AS1234" s="852"/>
      <c r="AT1234" s="852"/>
      <c r="AU1234" s="852" t="s">
        <v>493</v>
      </c>
      <c r="AV1234" s="852"/>
      <c r="AW1234" s="852"/>
      <c r="AX1234" s="852"/>
      <c r="AY1234" s="852"/>
      <c r="AZ1234" s="500"/>
      <c r="BA1234" s="500"/>
      <c r="BB1234" s="500"/>
      <c r="BC1234" s="500"/>
      <c r="BD1234" s="347"/>
      <c r="BE1234" s="347"/>
      <c r="BF1234" s="347"/>
      <c r="BG1234" s="347"/>
      <c r="BH1234" s="347"/>
      <c r="BI1234" s="347"/>
      <c r="BJ1234" s="347"/>
      <c r="BK1234" s="347"/>
      <c r="BR1234" s="2"/>
      <c r="BS1234" s="2"/>
      <c r="BT1234" s="2"/>
      <c r="BU1234" s="2"/>
      <c r="BV1234" s="2"/>
      <c r="BW1234" s="2"/>
      <c r="BX1234" s="2"/>
      <c r="BY1234" s="2"/>
      <c r="BZ1234" s="2"/>
      <c r="CA1234" s="2"/>
      <c r="CB1234" s="2"/>
      <c r="CC1234" s="2"/>
      <c r="CD1234" s="2"/>
      <c r="CE1234" s="2"/>
      <c r="CF1234" s="2"/>
      <c r="CG1234" s="2"/>
      <c r="CH1234" s="2"/>
      <c r="CI1234" s="2"/>
      <c r="CJ1234" s="2"/>
      <c r="CK1234" s="2"/>
      <c r="CL1234" s="2"/>
      <c r="CM1234" s="2"/>
      <c r="CN1234" s="2"/>
      <c r="CO1234" s="2"/>
      <c r="CP1234" s="2"/>
      <c r="CQ1234" s="2"/>
      <c r="CR1234" s="2"/>
      <c r="CS1234" s="2"/>
      <c r="CT1234" s="2"/>
      <c r="CU1234" s="2"/>
      <c r="CV1234" s="2"/>
      <c r="CW1234" s="2"/>
      <c r="CX1234" s="2"/>
      <c r="CY1234" s="2"/>
      <c r="CZ1234" s="2"/>
      <c r="DA1234" s="2"/>
      <c r="DB1234" s="2"/>
      <c r="DC1234" s="2"/>
      <c r="DD1234" s="2"/>
      <c r="DE1234" s="2"/>
      <c r="DF1234" s="2"/>
      <c r="DG1234" s="2"/>
      <c r="DH1234" s="2"/>
      <c r="DI1234" s="2"/>
      <c r="DJ1234" s="2"/>
      <c r="DK1234" s="2"/>
      <c r="DL1234" s="2"/>
      <c r="DM1234" s="2"/>
      <c r="DN1234" s="2"/>
      <c r="DO1234" s="2"/>
      <c r="DP1234" s="2"/>
      <c r="DQ1234" s="2"/>
      <c r="DR1234" s="2"/>
      <c r="DS1234" s="2"/>
      <c r="DT1234" s="2"/>
      <c r="DU1234" s="2"/>
      <c r="DV1234" s="2"/>
      <c r="DW1234" s="2"/>
      <c r="DX1234" s="2"/>
      <c r="DY1234" s="2"/>
      <c r="DZ1234" s="2"/>
      <c r="EA1234" s="2"/>
      <c r="EB1234" s="2"/>
      <c r="EC1234" s="2"/>
      <c r="ED1234" s="2"/>
      <c r="EE1234" s="2"/>
      <c r="EF1234" s="2"/>
      <c r="EG1234" s="2"/>
      <c r="EH1234" s="2"/>
      <c r="EI1234" s="2"/>
      <c r="EJ1234" s="2"/>
      <c r="EK1234" s="2"/>
      <c r="EL1234" s="2"/>
      <c r="EM1234" s="2"/>
      <c r="EN1234" s="2"/>
      <c r="EO1234" s="2"/>
      <c r="EP1234" s="2"/>
      <c r="EQ1234" s="2"/>
      <c r="ER1234" s="2"/>
      <c r="ES1234" s="2"/>
      <c r="ET1234" s="2"/>
      <c r="EU1234" s="2"/>
      <c r="EV1234" s="2"/>
      <c r="EW1234" s="2"/>
      <c r="EX1234" s="2"/>
      <c r="EY1234" s="2"/>
      <c r="EZ1234" s="2"/>
      <c r="FA1234" s="2"/>
      <c r="FB1234" s="2"/>
      <c r="FC1234" s="2"/>
      <c r="FD1234" s="2"/>
      <c r="FE1234" s="2"/>
      <c r="FF1234" s="2"/>
      <c r="FG1234" s="2"/>
      <c r="FH1234" s="2"/>
      <c r="FI1234" s="2"/>
      <c r="FJ1234" s="2"/>
      <c r="FK1234" s="2"/>
      <c r="FL1234" s="2"/>
      <c r="FM1234" s="2"/>
      <c r="FN1234" s="2"/>
      <c r="FO1234" s="2"/>
      <c r="FP1234" s="2"/>
      <c r="FQ1234" s="2"/>
      <c r="FR1234" s="2"/>
      <c r="FS1234" s="2"/>
      <c r="FT1234" s="2"/>
      <c r="FU1234" s="2"/>
      <c r="FV1234" s="2"/>
      <c r="FW1234" s="2"/>
      <c r="FX1234" s="2"/>
      <c r="FY1234" s="2"/>
      <c r="FZ1234" s="2"/>
      <c r="GA1234" s="2"/>
      <c r="GB1234" s="2"/>
      <c r="GC1234" s="2"/>
      <c r="GD1234" s="2"/>
      <c r="GE1234" s="2"/>
      <c r="GF1234" s="2"/>
      <c r="GG1234" s="2"/>
      <c r="GH1234" s="2"/>
      <c r="GI1234" s="2"/>
      <c r="GJ1234" s="2"/>
      <c r="GK1234" s="2"/>
      <c r="GL1234" s="2"/>
      <c r="GM1234" s="2"/>
      <c r="GN1234" s="2"/>
      <c r="GO1234" s="2"/>
      <c r="GP1234" s="2"/>
    </row>
    <row r="1235" spans="6:198" ht="12.75" customHeight="1">
      <c r="K1235" s="530" t="s">
        <v>535</v>
      </c>
      <c r="L1235" s="495"/>
      <c r="M1235" s="496"/>
      <c r="N1235" s="496"/>
      <c r="O1235" s="496"/>
      <c r="P1235" s="496"/>
      <c r="Q1235" s="496"/>
      <c r="R1235" s="491"/>
      <c r="S1235" s="851">
        <f>[1]Stratifications!$G126</f>
        <v>54227683.89000003</v>
      </c>
      <c r="T1235" s="851"/>
      <c r="U1235" s="851"/>
      <c r="V1235" s="851"/>
      <c r="W1235" s="851"/>
      <c r="X1235" s="432"/>
      <c r="Y1235" s="432"/>
      <c r="Z1235" s="493"/>
      <c r="AA1235" s="852">
        <f>[1]Stratifications!$J126</f>
        <v>0.14520183932750122</v>
      </c>
      <c r="AB1235" s="852"/>
      <c r="AC1235" s="852"/>
      <c r="AD1235" s="852" t="s">
        <v>493</v>
      </c>
      <c r="AE1235" s="852"/>
      <c r="AF1235" s="852"/>
      <c r="AG1235" s="852"/>
      <c r="AH1235" s="498"/>
      <c r="AI1235" s="853">
        <f>[1]Stratifications!$M126</f>
        <v>370</v>
      </c>
      <c r="AJ1235" s="854"/>
      <c r="AK1235" s="854"/>
      <c r="AL1235" s="854" t="s">
        <v>493</v>
      </c>
      <c r="AM1235" s="854"/>
      <c r="AN1235" s="854"/>
      <c r="AO1235" s="854"/>
      <c r="AP1235" s="498"/>
      <c r="AQ1235" s="498"/>
      <c r="AR1235" s="852">
        <f>[1]Stratifications!$P126</f>
        <v>0.14192558496355964</v>
      </c>
      <c r="AS1235" s="852"/>
      <c r="AT1235" s="852"/>
      <c r="AU1235" s="852" t="s">
        <v>493</v>
      </c>
      <c r="AV1235" s="852"/>
      <c r="AW1235" s="852"/>
      <c r="AX1235" s="852"/>
      <c r="AY1235" s="852"/>
      <c r="AZ1235" s="500"/>
      <c r="BA1235" s="500"/>
      <c r="BB1235" s="500"/>
      <c r="BC1235" s="500"/>
    </row>
    <row r="1236" spans="6:198" ht="15">
      <c r="K1236" s="530" t="s">
        <v>536</v>
      </c>
      <c r="L1236" s="495"/>
      <c r="M1236" s="496"/>
      <c r="N1236" s="496"/>
      <c r="O1236" s="496"/>
      <c r="P1236" s="496"/>
      <c r="Q1236" s="496"/>
      <c r="R1236" s="491"/>
      <c r="S1236" s="851">
        <f>[1]Stratifications!$G127</f>
        <v>58558870.999999985</v>
      </c>
      <c r="T1236" s="851"/>
      <c r="U1236" s="851"/>
      <c r="V1236" s="851"/>
      <c r="W1236" s="851"/>
      <c r="X1236" s="432"/>
      <c r="Y1236" s="432"/>
      <c r="Z1236" s="493"/>
      <c r="AA1236" s="852">
        <f>[1]Stratifications!$J127</f>
        <v>0.15679916913637271</v>
      </c>
      <c r="AB1236" s="852"/>
      <c r="AC1236" s="852"/>
      <c r="AD1236" s="852" t="s">
        <v>493</v>
      </c>
      <c r="AE1236" s="852"/>
      <c r="AF1236" s="852"/>
      <c r="AG1236" s="852"/>
      <c r="AH1236" s="498"/>
      <c r="AI1236" s="853">
        <f>[1]Stratifications!$M127</f>
        <v>390</v>
      </c>
      <c r="AJ1236" s="854"/>
      <c r="AK1236" s="854"/>
      <c r="AL1236" s="854" t="s">
        <v>493</v>
      </c>
      <c r="AM1236" s="854"/>
      <c r="AN1236" s="854"/>
      <c r="AO1236" s="854"/>
      <c r="AP1236" s="498"/>
      <c r="AQ1236" s="498"/>
      <c r="AR1236" s="852">
        <f>[1]Stratifications!$P127</f>
        <v>0.14959723820483314</v>
      </c>
      <c r="AS1236" s="852"/>
      <c r="AT1236" s="852"/>
      <c r="AU1236" s="852" t="s">
        <v>493</v>
      </c>
      <c r="AV1236" s="852"/>
      <c r="AW1236" s="852"/>
      <c r="AX1236" s="852"/>
      <c r="AY1236" s="852"/>
      <c r="AZ1236" s="500"/>
      <c r="BA1236" s="500"/>
      <c r="BB1236" s="500"/>
      <c r="BC1236" s="500"/>
    </row>
    <row r="1237" spans="6:198" ht="12.75" customHeight="1">
      <c r="K1237" s="530" t="s">
        <v>537</v>
      </c>
      <c r="L1237" s="495"/>
      <c r="M1237" s="496"/>
      <c r="N1237" s="496"/>
      <c r="O1237" s="496"/>
      <c r="P1237" s="496"/>
      <c r="Q1237" s="496"/>
      <c r="R1237" s="491"/>
      <c r="S1237" s="851">
        <f>[1]Stratifications!$G128</f>
        <v>16487989.510000005</v>
      </c>
      <c r="T1237" s="851"/>
      <c r="U1237" s="851"/>
      <c r="V1237" s="851"/>
      <c r="W1237" s="851"/>
      <c r="X1237" s="432"/>
      <c r="Y1237" s="432"/>
      <c r="Z1237" s="493"/>
      <c r="AA1237" s="852">
        <f>[1]Stratifications!$J128</f>
        <v>4.4148785858546188E-2</v>
      </c>
      <c r="AB1237" s="852"/>
      <c r="AC1237" s="852"/>
      <c r="AD1237" s="852" t="s">
        <v>493</v>
      </c>
      <c r="AE1237" s="852"/>
      <c r="AF1237" s="852"/>
      <c r="AG1237" s="852"/>
      <c r="AH1237" s="498"/>
      <c r="AI1237" s="853">
        <f>[1]Stratifications!$M128</f>
        <v>121</v>
      </c>
      <c r="AJ1237" s="854"/>
      <c r="AK1237" s="854"/>
      <c r="AL1237" s="854" t="s">
        <v>493</v>
      </c>
      <c r="AM1237" s="854"/>
      <c r="AN1237" s="854"/>
      <c r="AO1237" s="854"/>
      <c r="AP1237" s="498"/>
      <c r="AQ1237" s="498"/>
      <c r="AR1237" s="852">
        <f>[1]Stratifications!$P128</f>
        <v>4.6413502109704644E-2</v>
      </c>
      <c r="AS1237" s="852"/>
      <c r="AT1237" s="852"/>
      <c r="AU1237" s="852" t="s">
        <v>493</v>
      </c>
      <c r="AV1237" s="852"/>
      <c r="AW1237" s="852"/>
      <c r="AX1237" s="852"/>
      <c r="AY1237" s="852"/>
      <c r="AZ1237" s="500"/>
      <c r="BA1237" s="500"/>
      <c r="BB1237" s="500"/>
      <c r="BC1237" s="500"/>
    </row>
    <row r="1238" spans="6:198" ht="12.75" customHeight="1">
      <c r="K1238" s="530" t="s">
        <v>538</v>
      </c>
      <c r="L1238" s="495"/>
      <c r="M1238" s="496"/>
      <c r="N1238" s="496"/>
      <c r="O1238" s="496"/>
      <c r="P1238" s="496"/>
      <c r="Q1238" s="496"/>
      <c r="R1238" s="491"/>
      <c r="S1238" s="851">
        <f>[1]Stratifications!$G129</f>
        <v>17624580.949999996</v>
      </c>
      <c r="T1238" s="851"/>
      <c r="U1238" s="851"/>
      <c r="V1238" s="851"/>
      <c r="W1238" s="851"/>
      <c r="X1238" s="497"/>
      <c r="Y1238" s="497"/>
      <c r="Z1238" s="493"/>
      <c r="AA1238" s="852">
        <f>[1]Stratifications!$J129</f>
        <v>4.7192160677700601E-2</v>
      </c>
      <c r="AB1238" s="852"/>
      <c r="AC1238" s="852"/>
      <c r="AD1238" s="852" t="s">
        <v>493</v>
      </c>
      <c r="AE1238" s="852"/>
      <c r="AF1238" s="852"/>
      <c r="AG1238" s="852"/>
      <c r="AH1238" s="498"/>
      <c r="AI1238" s="853">
        <f>[1]Stratifications!$M129</f>
        <v>159</v>
      </c>
      <c r="AJ1238" s="854"/>
      <c r="AK1238" s="854"/>
      <c r="AL1238" s="854" t="s">
        <v>493</v>
      </c>
      <c r="AM1238" s="854"/>
      <c r="AN1238" s="854"/>
      <c r="AO1238" s="854"/>
      <c r="AP1238" s="498"/>
      <c r="AQ1238" s="498"/>
      <c r="AR1238" s="852">
        <f>[1]Stratifications!$P129</f>
        <v>6.0989643268124283E-2</v>
      </c>
      <c r="AS1238" s="852"/>
      <c r="AT1238" s="852"/>
      <c r="AU1238" s="852" t="s">
        <v>493</v>
      </c>
      <c r="AV1238" s="852"/>
      <c r="AW1238" s="852"/>
      <c r="AX1238" s="852"/>
      <c r="AY1238" s="852"/>
      <c r="AZ1238" s="500"/>
      <c r="BA1238" s="500"/>
      <c r="BB1238" s="500"/>
      <c r="BC1238" s="500"/>
    </row>
    <row r="1239" spans="6:198" ht="12.75" customHeight="1">
      <c r="K1239" s="530" t="s">
        <v>539</v>
      </c>
      <c r="L1239" s="499"/>
      <c r="M1239" s="499"/>
      <c r="N1239" s="499"/>
      <c r="O1239" s="499"/>
      <c r="P1239" s="499"/>
      <c r="Q1239" s="499"/>
      <c r="R1239" s="499"/>
      <c r="S1239" s="851">
        <f>[1]Stratifications!$G130</f>
        <v>7489814.7699999986</v>
      </c>
      <c r="T1239" s="851"/>
      <c r="U1239" s="851"/>
      <c r="V1239" s="851"/>
      <c r="W1239" s="851"/>
      <c r="X1239" s="498"/>
      <c r="Y1239" s="498"/>
      <c r="Z1239" s="498"/>
      <c r="AA1239" s="852">
        <f>[1]Stratifications!$J130</f>
        <v>2.0054975665793361E-2</v>
      </c>
      <c r="AB1239" s="852"/>
      <c r="AC1239" s="852"/>
      <c r="AD1239" s="852" t="s">
        <v>493</v>
      </c>
      <c r="AE1239" s="852"/>
      <c r="AF1239" s="852"/>
      <c r="AG1239" s="852"/>
      <c r="AH1239" s="498"/>
      <c r="AI1239" s="853">
        <f>[1]Stratifications!$M130</f>
        <v>61</v>
      </c>
      <c r="AJ1239" s="854"/>
      <c r="AK1239" s="854"/>
      <c r="AL1239" s="854" t="s">
        <v>493</v>
      </c>
      <c r="AM1239" s="854"/>
      <c r="AN1239" s="854"/>
      <c r="AO1239" s="854"/>
      <c r="AP1239" s="498"/>
      <c r="AQ1239" s="498"/>
      <c r="AR1239" s="852">
        <f>[1]Stratifications!$P130</f>
        <v>2.3398542385884159E-2</v>
      </c>
      <c r="AS1239" s="852"/>
      <c r="AT1239" s="852"/>
      <c r="AU1239" s="852" t="s">
        <v>493</v>
      </c>
      <c r="AV1239" s="852"/>
      <c r="AW1239" s="852"/>
      <c r="AX1239" s="852"/>
      <c r="AY1239" s="852"/>
      <c r="AZ1239" s="500"/>
      <c r="BA1239" s="500"/>
      <c r="BB1239" s="500"/>
      <c r="BC1239" s="500"/>
    </row>
    <row r="1240" spans="6:198" ht="12.75" customHeight="1">
      <c r="K1240" s="530" t="s">
        <v>540</v>
      </c>
      <c r="L1240" s="501"/>
      <c r="M1240" s="501"/>
      <c r="N1240" s="501"/>
      <c r="O1240" s="501"/>
      <c r="P1240" s="501"/>
      <c r="Q1240" s="501"/>
      <c r="R1240" s="500"/>
      <c r="S1240" s="851">
        <f>[1]Stratifications!$G131</f>
        <v>601334.33000000007</v>
      </c>
      <c r="T1240" s="851"/>
      <c r="U1240" s="851"/>
      <c r="V1240" s="851"/>
      <c r="W1240" s="851"/>
      <c r="X1240" s="498"/>
      <c r="Y1240" s="498"/>
      <c r="Z1240" s="498"/>
      <c r="AA1240" s="852">
        <f>[1]Stratifications!$J131</f>
        <v>1.6101526840771468E-3</v>
      </c>
      <c r="AB1240" s="852"/>
      <c r="AC1240" s="852"/>
      <c r="AD1240" s="852" t="s">
        <v>493</v>
      </c>
      <c r="AE1240" s="852"/>
      <c r="AF1240" s="852"/>
      <c r="AG1240" s="852"/>
      <c r="AH1240" s="498"/>
      <c r="AI1240" s="853">
        <f>[1]Stratifications!$M131</f>
        <v>6</v>
      </c>
      <c r="AJ1240" s="854"/>
      <c r="AK1240" s="854"/>
      <c r="AL1240" s="854" t="s">
        <v>493</v>
      </c>
      <c r="AM1240" s="854"/>
      <c r="AN1240" s="854"/>
      <c r="AO1240" s="854"/>
      <c r="AP1240" s="498"/>
      <c r="AQ1240" s="498"/>
      <c r="AR1240" s="852">
        <f>[1]Stratifications!$P131</f>
        <v>2.3014959723820483E-3</v>
      </c>
      <c r="AS1240" s="852"/>
      <c r="AT1240" s="852"/>
      <c r="AU1240" s="852" t="s">
        <v>493</v>
      </c>
      <c r="AV1240" s="852"/>
      <c r="AW1240" s="852"/>
      <c r="AX1240" s="852"/>
      <c r="AY1240" s="852"/>
      <c r="AZ1240" s="500"/>
      <c r="BA1240" s="500"/>
      <c r="BB1240" s="500"/>
      <c r="BC1240" s="500"/>
    </row>
    <row r="1241" spans="6:198" ht="12.75" customHeight="1">
      <c r="K1241" s="530" t="s">
        <v>541</v>
      </c>
      <c r="L1241" s="501"/>
      <c r="M1241" s="500"/>
      <c r="N1241" s="500"/>
      <c r="O1241" s="500"/>
      <c r="P1241" s="500"/>
      <c r="Q1241" s="500"/>
      <c r="R1241" s="500"/>
      <c r="S1241" s="851">
        <f>[1]Stratifications!$G132</f>
        <v>0</v>
      </c>
      <c r="T1241" s="851"/>
      <c r="U1241" s="851"/>
      <c r="V1241" s="851"/>
      <c r="W1241" s="851"/>
      <c r="X1241" s="498"/>
      <c r="Y1241" s="498"/>
      <c r="Z1241" s="498"/>
      <c r="AA1241" s="852">
        <f>[1]Stratifications!$J132</f>
        <v>0</v>
      </c>
      <c r="AB1241" s="852"/>
      <c r="AC1241" s="852"/>
      <c r="AD1241" s="852" t="s">
        <v>493</v>
      </c>
      <c r="AE1241" s="852"/>
      <c r="AF1241" s="852"/>
      <c r="AG1241" s="852"/>
      <c r="AH1241" s="498"/>
      <c r="AI1241" s="853">
        <f>[1]Stratifications!$M132</f>
        <v>0</v>
      </c>
      <c r="AJ1241" s="854"/>
      <c r="AK1241" s="854"/>
      <c r="AL1241" s="854" t="s">
        <v>493</v>
      </c>
      <c r="AM1241" s="854"/>
      <c r="AN1241" s="854"/>
      <c r="AO1241" s="854"/>
      <c r="AP1241" s="498"/>
      <c r="AQ1241" s="498"/>
      <c r="AR1241" s="852">
        <f>[1]Stratifications!$P132</f>
        <v>0</v>
      </c>
      <c r="AS1241" s="852"/>
      <c r="AT1241" s="852"/>
      <c r="AU1241" s="852" t="s">
        <v>493</v>
      </c>
      <c r="AV1241" s="852"/>
      <c r="AW1241" s="852"/>
      <c r="AX1241" s="852"/>
      <c r="AY1241" s="852"/>
    </row>
    <row r="1242" spans="6:198" ht="12.75" customHeight="1">
      <c r="K1242" s="504" t="s">
        <v>278</v>
      </c>
      <c r="L1242" s="505"/>
      <c r="M1242" s="505"/>
      <c r="N1242" s="505"/>
      <c r="O1242" s="505"/>
      <c r="P1242" s="505"/>
      <c r="Q1242" s="505"/>
      <c r="R1242" s="505"/>
      <c r="S1242" s="856">
        <f>[1]Stratifications!$G133</f>
        <v>373464166.43999988</v>
      </c>
      <c r="T1242" s="856"/>
      <c r="U1242" s="856"/>
      <c r="V1242" s="856"/>
      <c r="W1242" s="856"/>
      <c r="X1242" s="506"/>
      <c r="Y1242" s="506"/>
      <c r="Z1242" s="506"/>
      <c r="AA1242" s="857">
        <f>[1]Stratifications!$J133</f>
        <v>1.0000000000000002</v>
      </c>
      <c r="AB1242" s="857"/>
      <c r="AC1242" s="857"/>
      <c r="AD1242" s="857" t="s">
        <v>493</v>
      </c>
      <c r="AE1242" s="857"/>
      <c r="AF1242" s="857"/>
      <c r="AG1242" s="857"/>
      <c r="AH1242" s="506"/>
      <c r="AI1242" s="858">
        <f>[1]Stratifications!$M133</f>
        <v>2607</v>
      </c>
      <c r="AJ1242" s="859"/>
      <c r="AK1242" s="859"/>
      <c r="AL1242" s="859" t="s">
        <v>493</v>
      </c>
      <c r="AM1242" s="859"/>
      <c r="AN1242" s="859"/>
      <c r="AO1242" s="859"/>
      <c r="AP1242" s="506"/>
      <c r="AQ1242" s="506"/>
      <c r="AR1242" s="857">
        <f>[1]Stratifications!$P133</f>
        <v>1</v>
      </c>
      <c r="AS1242" s="857"/>
      <c r="AT1242" s="857"/>
      <c r="AU1242" s="857" t="s">
        <v>493</v>
      </c>
      <c r="AV1242" s="857"/>
      <c r="AW1242" s="857"/>
      <c r="AX1242" s="857"/>
      <c r="AY1242" s="857"/>
    </row>
    <row r="1243" spans="6:198" ht="12.75" customHeight="1">
      <c r="K1243" s="500"/>
      <c r="L1243" s="500"/>
      <c r="M1243" s="500"/>
      <c r="N1243" s="500"/>
      <c r="O1243" s="500"/>
      <c r="P1243" s="500"/>
      <c r="Q1243" s="500"/>
      <c r="R1243" s="500"/>
      <c r="S1243" s="500"/>
      <c r="T1243" s="500"/>
      <c r="U1243" s="500"/>
      <c r="V1243" s="500"/>
      <c r="W1243" s="500"/>
      <c r="X1243" s="500"/>
      <c r="Y1243" s="500"/>
      <c r="Z1243" s="500"/>
      <c r="AA1243" s="500"/>
      <c r="AB1243" s="500"/>
      <c r="AC1243" s="500"/>
      <c r="AD1243" s="500"/>
      <c r="AE1243" s="500"/>
      <c r="AF1243" s="500"/>
      <c r="AG1243" s="500"/>
      <c r="AH1243" s="500"/>
      <c r="AI1243" s="500"/>
      <c r="AJ1243" s="500"/>
      <c r="AK1243" s="500"/>
      <c r="AL1243" s="500"/>
      <c r="AM1243" s="500"/>
      <c r="AN1243" s="500"/>
      <c r="AO1243" s="500"/>
      <c r="AP1243" s="500"/>
      <c r="AQ1243" s="500"/>
      <c r="AR1243" s="500"/>
      <c r="AS1243" s="500"/>
      <c r="AT1243" s="500"/>
      <c r="AU1243" s="500"/>
      <c r="AV1243" s="500"/>
      <c r="AW1243" s="500"/>
      <c r="AX1243" s="500"/>
      <c r="AY1243" s="500"/>
    </row>
    <row r="1244" spans="6:198" ht="12.75" customHeight="1">
      <c r="K1244" s="500"/>
      <c r="L1244" s="500"/>
      <c r="M1244" s="500"/>
      <c r="N1244" s="500"/>
      <c r="O1244" s="500"/>
      <c r="P1244" s="500"/>
      <c r="Q1244" s="500"/>
      <c r="R1244" s="500"/>
      <c r="S1244" s="500"/>
      <c r="T1244" s="500"/>
      <c r="U1244" s="500"/>
      <c r="V1244" s="500"/>
      <c r="W1244" s="500"/>
      <c r="X1244" s="500"/>
      <c r="Y1244" s="500"/>
      <c r="Z1244" s="500"/>
      <c r="AA1244" s="500"/>
      <c r="AB1244" s="500"/>
      <c r="AC1244" s="500"/>
      <c r="AD1244" s="500"/>
      <c r="AE1244" s="500"/>
      <c r="AF1244" s="500"/>
      <c r="AG1244" s="500"/>
      <c r="AH1244" s="500"/>
      <c r="AI1244" s="500"/>
      <c r="AJ1244" s="500"/>
      <c r="AK1244" s="500"/>
      <c r="AL1244" s="500"/>
      <c r="AM1244" s="500"/>
      <c r="AN1244" s="500"/>
      <c r="AO1244" s="500"/>
      <c r="AP1244" s="500"/>
      <c r="AQ1244" s="500"/>
      <c r="AR1244" s="500"/>
      <c r="AS1244" s="500"/>
      <c r="AT1244" s="500"/>
      <c r="AU1244" s="500"/>
      <c r="AV1244" s="500"/>
      <c r="AW1244" s="500"/>
      <c r="AX1244" s="500"/>
      <c r="AY1244" s="500"/>
    </row>
    <row r="1245" spans="6:198" ht="12.75" customHeight="1">
      <c r="K1245" s="500"/>
      <c r="L1245" s="500"/>
      <c r="M1245" s="500"/>
      <c r="N1245" s="500"/>
      <c r="O1245" s="500"/>
      <c r="P1245" s="500"/>
      <c r="Q1245" s="500"/>
      <c r="R1245" s="500"/>
      <c r="S1245" s="500"/>
      <c r="T1245" s="500"/>
      <c r="U1245" s="500"/>
      <c r="V1245" s="500"/>
      <c r="W1245" s="500"/>
      <c r="X1245" s="500"/>
      <c r="Y1245" s="500"/>
      <c r="Z1245" s="500"/>
      <c r="AA1245" s="500"/>
      <c r="AB1245" s="500"/>
      <c r="AC1245" s="500"/>
      <c r="AD1245" s="500"/>
      <c r="AE1245" s="500"/>
      <c r="AF1245" s="500"/>
      <c r="AG1245" s="500"/>
      <c r="AH1245" s="500"/>
      <c r="AI1245" s="500"/>
      <c r="AJ1245" s="500"/>
      <c r="AK1245" s="500"/>
      <c r="AL1245" s="500"/>
      <c r="AM1245" s="500"/>
      <c r="AN1245" s="500"/>
      <c r="AO1245" s="500"/>
      <c r="AP1245" s="500"/>
      <c r="AQ1245" s="500"/>
      <c r="AR1245" s="500"/>
      <c r="AS1245" s="500"/>
      <c r="AT1245" s="500"/>
      <c r="AU1245" s="500"/>
      <c r="AV1245" s="500"/>
      <c r="AW1245" s="500"/>
      <c r="AX1245" s="500"/>
      <c r="AY1245" s="500"/>
    </row>
    <row r="1246" spans="6:198" s="1" customFormat="1" ht="12.75" customHeight="1">
      <c r="F1246" s="81"/>
      <c r="G1246" s="671"/>
      <c r="H1246" s="671"/>
      <c r="I1246" s="671"/>
      <c r="J1246" s="671"/>
      <c r="K1246" s="881" t="s">
        <v>543</v>
      </c>
      <c r="L1246" s="881"/>
      <c r="M1246" s="881"/>
      <c r="N1246" s="881"/>
      <c r="O1246" s="881"/>
      <c r="P1246" s="881"/>
      <c r="Q1246" s="881"/>
      <c r="R1246" s="881"/>
      <c r="S1246" s="881"/>
      <c r="T1246" s="881"/>
      <c r="U1246" s="881"/>
      <c r="V1246" s="881"/>
      <c r="W1246" s="881"/>
      <c r="X1246" s="881"/>
      <c r="Y1246" s="881"/>
      <c r="Z1246" s="881"/>
      <c r="AA1246" s="881"/>
      <c r="AB1246" s="881"/>
      <c r="AC1246" s="881"/>
      <c r="AD1246" s="881"/>
      <c r="AE1246" s="881"/>
      <c r="AF1246" s="881"/>
      <c r="AG1246" s="881"/>
      <c r="AH1246" s="881"/>
      <c r="AI1246" s="881"/>
      <c r="AJ1246" s="881"/>
      <c r="AK1246" s="881"/>
      <c r="AL1246" s="881"/>
      <c r="AM1246" s="881"/>
      <c r="AN1246" s="881"/>
      <c r="AO1246" s="881"/>
      <c r="AP1246" s="881"/>
      <c r="AQ1246" s="881"/>
      <c r="AR1246" s="881"/>
      <c r="AS1246" s="881"/>
      <c r="AT1246" s="881"/>
      <c r="AU1246" s="881"/>
      <c r="AV1246" s="881"/>
      <c r="AW1246" s="881"/>
      <c r="AX1246" s="881"/>
      <c r="AY1246" s="881"/>
      <c r="AZ1246" s="881"/>
      <c r="BA1246" s="881"/>
      <c r="BB1246" s="881"/>
      <c r="BC1246" s="881"/>
      <c r="BD1246" s="862"/>
      <c r="BE1246" s="862"/>
      <c r="BF1246" s="862"/>
      <c r="BG1246" s="862"/>
      <c r="BH1246" s="862"/>
      <c r="BI1246" s="862"/>
      <c r="BJ1246" s="862"/>
      <c r="BK1246" s="862"/>
      <c r="BR1246" s="2"/>
      <c r="BS1246" s="2"/>
      <c r="BT1246" s="2"/>
      <c r="BU1246" s="2"/>
      <c r="BV1246" s="2"/>
      <c r="BW1246" s="2"/>
      <c r="BX1246" s="2"/>
      <c r="BY1246" s="2"/>
      <c r="BZ1246" s="2"/>
      <c r="CA1246" s="2"/>
      <c r="CB1246" s="2"/>
      <c r="CC1246" s="2"/>
      <c r="CD1246" s="2"/>
      <c r="CE1246" s="2"/>
      <c r="CF1246" s="2"/>
      <c r="CG1246" s="2"/>
      <c r="CH1246" s="2"/>
      <c r="CI1246" s="2"/>
      <c r="CJ1246" s="2"/>
      <c r="CK1246" s="2"/>
      <c r="CL1246" s="2"/>
      <c r="CM1246" s="2"/>
      <c r="CN1246" s="2"/>
      <c r="CO1246" s="2"/>
      <c r="CP1246" s="2"/>
      <c r="CQ1246" s="2"/>
      <c r="CR1246" s="2"/>
      <c r="CS1246" s="2"/>
      <c r="CT1246" s="2"/>
      <c r="CU1246" s="2"/>
      <c r="CV1246" s="2"/>
      <c r="CW1246" s="2"/>
      <c r="CX1246" s="2"/>
      <c r="CY1246" s="2"/>
      <c r="CZ1246" s="2"/>
      <c r="DA1246" s="2"/>
      <c r="DB1246" s="2"/>
      <c r="DC1246" s="2"/>
      <c r="DD1246" s="2"/>
      <c r="DE1246" s="2"/>
      <c r="DF1246" s="2"/>
      <c r="DG1246" s="2"/>
      <c r="DH1246" s="2"/>
      <c r="DI1246" s="2"/>
      <c r="DJ1246" s="2"/>
      <c r="DK1246" s="2"/>
      <c r="DL1246" s="2"/>
      <c r="DM1246" s="2"/>
      <c r="DN1246" s="2"/>
      <c r="DO1246" s="2"/>
      <c r="DP1246" s="2"/>
      <c r="DQ1246" s="2"/>
      <c r="DR1246" s="2"/>
      <c r="DS1246" s="2"/>
      <c r="DT1246" s="2"/>
      <c r="DU1246" s="2"/>
      <c r="DV1246" s="2"/>
      <c r="DW1246" s="2"/>
      <c r="DX1246" s="2"/>
      <c r="DY1246" s="2"/>
      <c r="DZ1246" s="2"/>
      <c r="EA1246" s="2"/>
      <c r="EB1246" s="2"/>
      <c r="EC1246" s="2"/>
      <c r="ED1246" s="2"/>
      <c r="EE1246" s="2"/>
      <c r="EF1246" s="2"/>
      <c r="EG1246" s="2"/>
      <c r="EH1246" s="2"/>
      <c r="EI1246" s="2"/>
      <c r="EJ1246" s="2"/>
      <c r="EK1246" s="2"/>
      <c r="EL1246" s="2"/>
      <c r="EM1246" s="2"/>
      <c r="EN1246" s="2"/>
      <c r="EO1246" s="2"/>
      <c r="EP1246" s="2"/>
      <c r="EQ1246" s="2"/>
      <c r="ER1246" s="2"/>
      <c r="ES1246" s="2"/>
      <c r="ET1246" s="2"/>
      <c r="EU1246" s="2"/>
      <c r="EV1246" s="2"/>
      <c r="EW1246" s="2"/>
      <c r="EX1246" s="2"/>
      <c r="EY1246" s="2"/>
      <c r="EZ1246" s="2"/>
      <c r="FA1246" s="2"/>
      <c r="FB1246" s="2"/>
      <c r="FC1246" s="2"/>
      <c r="FD1246" s="2"/>
      <c r="FE1246" s="2"/>
      <c r="FF1246" s="2"/>
      <c r="FG1246" s="2"/>
      <c r="FH1246" s="2"/>
      <c r="FI1246" s="2"/>
      <c r="FJ1246" s="2"/>
      <c r="FK1246" s="2"/>
      <c r="FL1246" s="2"/>
      <c r="FM1246" s="2"/>
      <c r="FN1246" s="2"/>
      <c r="FO1246" s="2"/>
      <c r="FP1246" s="2"/>
      <c r="FQ1246" s="2"/>
      <c r="FR1246" s="2"/>
      <c r="FS1246" s="2"/>
      <c r="FT1246" s="2"/>
      <c r="FU1246" s="2"/>
      <c r="FV1246" s="2"/>
      <c r="FW1246" s="2"/>
      <c r="FX1246" s="2"/>
      <c r="FY1246" s="2"/>
      <c r="FZ1246" s="2"/>
      <c r="GA1246" s="2"/>
      <c r="GB1246" s="2"/>
      <c r="GC1246" s="2"/>
      <c r="GD1246" s="2"/>
      <c r="GE1246" s="2"/>
      <c r="GF1246" s="2"/>
      <c r="GG1246" s="2"/>
      <c r="GH1246" s="2"/>
      <c r="GI1246" s="2"/>
      <c r="GJ1246" s="2"/>
      <c r="GK1246" s="2"/>
      <c r="GL1246" s="2"/>
      <c r="GM1246" s="2"/>
      <c r="GN1246" s="2"/>
      <c r="GO1246" s="2"/>
      <c r="GP1246" s="2"/>
    </row>
    <row r="1247" spans="6:198" s="1" customFormat="1" ht="12.75" customHeight="1">
      <c r="F1247" s="81"/>
      <c r="G1247" s="671"/>
      <c r="H1247" s="671"/>
      <c r="I1247" s="671"/>
      <c r="J1247" s="671"/>
      <c r="K1247" s="881"/>
      <c r="L1247" s="881"/>
      <c r="M1247" s="881"/>
      <c r="N1247" s="881"/>
      <c r="O1247" s="881"/>
      <c r="P1247" s="881"/>
      <c r="Q1247" s="881"/>
      <c r="R1247" s="881"/>
      <c r="S1247" s="881"/>
      <c r="T1247" s="881"/>
      <c r="U1247" s="881"/>
      <c r="V1247" s="881"/>
      <c r="W1247" s="881"/>
      <c r="X1247" s="881"/>
      <c r="Y1247" s="881"/>
      <c r="Z1247" s="881"/>
      <c r="AA1247" s="881"/>
      <c r="AB1247" s="881"/>
      <c r="AC1247" s="881"/>
      <c r="AD1247" s="881"/>
      <c r="AE1247" s="881"/>
      <c r="AF1247" s="881"/>
      <c r="AG1247" s="881"/>
      <c r="AH1247" s="881"/>
      <c r="AI1247" s="881"/>
      <c r="AJ1247" s="881"/>
      <c r="AK1247" s="881"/>
      <c r="AL1247" s="881"/>
      <c r="AM1247" s="881"/>
      <c r="AN1247" s="881"/>
      <c r="AO1247" s="881"/>
      <c r="AP1247" s="881"/>
      <c r="AQ1247" s="881"/>
      <c r="AR1247" s="881"/>
      <c r="AS1247" s="881"/>
      <c r="AT1247" s="881"/>
      <c r="AU1247" s="881"/>
      <c r="AV1247" s="881"/>
      <c r="AW1247" s="881"/>
      <c r="AX1247" s="881"/>
      <c r="AY1247" s="881"/>
      <c r="AZ1247" s="881"/>
      <c r="BA1247" s="881"/>
      <c r="BB1247" s="881"/>
      <c r="BC1247" s="881"/>
      <c r="BD1247" s="862"/>
      <c r="BE1247" s="862"/>
      <c r="BF1247" s="862"/>
      <c r="BG1247" s="862"/>
      <c r="BH1247" s="862"/>
      <c r="BI1247" s="862"/>
      <c r="BJ1247" s="862"/>
      <c r="BK1247" s="862"/>
      <c r="BR1247" s="2"/>
      <c r="BS1247" s="2"/>
      <c r="BT1247" s="2"/>
      <c r="BU1247" s="2"/>
      <c r="BV1247" s="2"/>
      <c r="BW1247" s="2"/>
      <c r="BX1247" s="2"/>
      <c r="BY1247" s="2"/>
      <c r="BZ1247" s="2"/>
      <c r="CA1247" s="2"/>
      <c r="CB1247" s="2"/>
      <c r="CC1247" s="2"/>
      <c r="CD1247" s="2"/>
      <c r="CE1247" s="2"/>
      <c r="CF1247" s="2"/>
      <c r="CG1247" s="2"/>
      <c r="CH1247" s="2"/>
      <c r="CI1247" s="2"/>
      <c r="CJ1247" s="2"/>
      <c r="CK1247" s="2"/>
      <c r="CL1247" s="2"/>
      <c r="CM1247" s="2"/>
      <c r="CN1247" s="2"/>
      <c r="CO1247" s="2"/>
      <c r="CP1247" s="2"/>
      <c r="CQ1247" s="2"/>
      <c r="CR1247" s="2"/>
      <c r="CS1247" s="2"/>
      <c r="CT1247" s="2"/>
      <c r="CU1247" s="2"/>
      <c r="CV1247" s="2"/>
      <c r="CW1247" s="2"/>
      <c r="CX1247" s="2"/>
      <c r="CY1247" s="2"/>
      <c r="CZ1247" s="2"/>
      <c r="DA1247" s="2"/>
      <c r="DB1247" s="2"/>
      <c r="DC1247" s="2"/>
      <c r="DD1247" s="2"/>
      <c r="DE1247" s="2"/>
      <c r="DF1247" s="2"/>
      <c r="DG1247" s="2"/>
      <c r="DH1247" s="2"/>
      <c r="DI1247" s="2"/>
      <c r="DJ1247" s="2"/>
      <c r="DK1247" s="2"/>
      <c r="DL1247" s="2"/>
      <c r="DM1247" s="2"/>
      <c r="DN1247" s="2"/>
      <c r="DO1247" s="2"/>
      <c r="DP1247" s="2"/>
      <c r="DQ1247" s="2"/>
      <c r="DR1247" s="2"/>
      <c r="DS1247" s="2"/>
      <c r="DT1247" s="2"/>
      <c r="DU1247" s="2"/>
      <c r="DV1247" s="2"/>
      <c r="DW1247" s="2"/>
      <c r="DX1247" s="2"/>
      <c r="DY1247" s="2"/>
      <c r="DZ1247" s="2"/>
      <c r="EA1247" s="2"/>
      <c r="EB1247" s="2"/>
      <c r="EC1247" s="2"/>
      <c r="ED1247" s="2"/>
      <c r="EE1247" s="2"/>
      <c r="EF1247" s="2"/>
      <c r="EG1247" s="2"/>
      <c r="EH1247" s="2"/>
      <c r="EI1247" s="2"/>
      <c r="EJ1247" s="2"/>
      <c r="EK1247" s="2"/>
      <c r="EL1247" s="2"/>
      <c r="EM1247" s="2"/>
      <c r="EN1247" s="2"/>
      <c r="EO1247" s="2"/>
      <c r="EP1247" s="2"/>
      <c r="EQ1247" s="2"/>
      <c r="ER1247" s="2"/>
      <c r="ES1247" s="2"/>
      <c r="ET1247" s="2"/>
      <c r="EU1247" s="2"/>
      <c r="EV1247" s="2"/>
      <c r="EW1247" s="2"/>
      <c r="EX1247" s="2"/>
      <c r="EY1247" s="2"/>
      <c r="EZ1247" s="2"/>
      <c r="FA1247" s="2"/>
      <c r="FB1247" s="2"/>
      <c r="FC1247" s="2"/>
      <c r="FD1247" s="2"/>
      <c r="FE1247" s="2"/>
      <c r="FF1247" s="2"/>
      <c r="FG1247" s="2"/>
      <c r="FH1247" s="2"/>
      <c r="FI1247" s="2"/>
      <c r="FJ1247" s="2"/>
      <c r="FK1247" s="2"/>
      <c r="FL1247" s="2"/>
      <c r="FM1247" s="2"/>
      <c r="FN1247" s="2"/>
      <c r="FO1247" s="2"/>
      <c r="FP1247" s="2"/>
      <c r="FQ1247" s="2"/>
      <c r="FR1247" s="2"/>
      <c r="FS1247" s="2"/>
      <c r="FT1247" s="2"/>
      <c r="FU1247" s="2"/>
      <c r="FV1247" s="2"/>
      <c r="FW1247" s="2"/>
      <c r="FX1247" s="2"/>
      <c r="FY1247" s="2"/>
      <c r="FZ1247" s="2"/>
      <c r="GA1247" s="2"/>
      <c r="GB1247" s="2"/>
      <c r="GC1247" s="2"/>
      <c r="GD1247" s="2"/>
      <c r="GE1247" s="2"/>
      <c r="GF1247" s="2"/>
      <c r="GG1247" s="2"/>
      <c r="GH1247" s="2"/>
      <c r="GI1247" s="2"/>
      <c r="GJ1247" s="2"/>
      <c r="GK1247" s="2"/>
      <c r="GL1247" s="2"/>
      <c r="GM1247" s="2"/>
      <c r="GN1247" s="2"/>
      <c r="GO1247" s="2"/>
      <c r="GP1247" s="2"/>
    </row>
    <row r="1248" spans="6:198" s="1" customFormat="1" ht="12.75" customHeight="1">
      <c r="F1248" s="81"/>
      <c r="G1248" s="671"/>
      <c r="H1248" s="671"/>
      <c r="I1248" s="671"/>
      <c r="J1248" s="671"/>
      <c r="K1248" s="500"/>
      <c r="L1248" s="500"/>
      <c r="M1248" s="500"/>
      <c r="N1248" s="500"/>
      <c r="O1248" s="500"/>
      <c r="P1248" s="500"/>
      <c r="Q1248" s="500"/>
      <c r="R1248" s="500"/>
      <c r="S1248" s="500"/>
      <c r="T1248" s="500"/>
      <c r="U1248" s="500"/>
      <c r="V1248" s="500"/>
      <c r="W1248" s="500"/>
      <c r="X1248" s="500"/>
      <c r="Y1248" s="500"/>
      <c r="Z1248" s="500"/>
      <c r="AA1248" s="500"/>
      <c r="AB1248" s="500"/>
      <c r="AC1248" s="500"/>
      <c r="AD1248" s="500"/>
      <c r="AE1248" s="500"/>
      <c r="AF1248" s="500"/>
      <c r="AG1248" s="500"/>
      <c r="AH1248" s="500"/>
      <c r="AI1248" s="500"/>
      <c r="AJ1248" s="500"/>
      <c r="AK1248" s="500"/>
      <c r="AL1248" s="500"/>
      <c r="AM1248" s="500"/>
      <c r="AN1248" s="500"/>
      <c r="AO1248" s="500"/>
      <c r="AP1248" s="500"/>
      <c r="AQ1248" s="500"/>
      <c r="AR1248" s="500"/>
      <c r="AS1248" s="500"/>
      <c r="AT1248" s="500"/>
      <c r="AU1248" s="500"/>
      <c r="AV1248" s="500"/>
      <c r="AW1248" s="500"/>
      <c r="AX1248" s="500"/>
      <c r="AY1248" s="500"/>
      <c r="AZ1248" s="396"/>
      <c r="BA1248" s="396"/>
      <c r="BB1248" s="396"/>
      <c r="BC1248" s="258"/>
      <c r="BD1248" s="862"/>
      <c r="BE1248" s="862"/>
      <c r="BF1248" s="862"/>
      <c r="BG1248" s="862"/>
      <c r="BH1248" s="862"/>
      <c r="BI1248" s="862"/>
      <c r="BJ1248" s="862"/>
      <c r="BK1248" s="862"/>
      <c r="BR1248" s="2"/>
      <c r="BS1248" s="2"/>
      <c r="BT1248" s="2"/>
      <c r="BU1248" s="2"/>
      <c r="BV1248" s="2"/>
      <c r="BW1248" s="2"/>
      <c r="BX1248" s="2"/>
      <c r="BY1248" s="2"/>
      <c r="BZ1248" s="2"/>
      <c r="CA1248" s="2"/>
      <c r="CB1248" s="2"/>
      <c r="CC1248" s="2"/>
      <c r="CD1248" s="2"/>
      <c r="CE1248" s="2"/>
      <c r="CF1248" s="2"/>
      <c r="CG1248" s="2"/>
      <c r="CH1248" s="2"/>
      <c r="CI1248" s="2"/>
      <c r="CJ1248" s="2"/>
      <c r="CK1248" s="2"/>
      <c r="CL1248" s="2"/>
      <c r="CM1248" s="2"/>
      <c r="CN1248" s="2"/>
      <c r="CO1248" s="2"/>
      <c r="CP1248" s="2"/>
      <c r="CQ1248" s="2"/>
      <c r="CR1248" s="2"/>
      <c r="CS1248" s="2"/>
      <c r="CT1248" s="2"/>
      <c r="CU1248" s="2"/>
      <c r="CV1248" s="2"/>
      <c r="CW1248" s="2"/>
      <c r="CX1248" s="2"/>
      <c r="CY1248" s="2"/>
      <c r="CZ1248" s="2"/>
      <c r="DA1248" s="2"/>
      <c r="DB1248" s="2"/>
      <c r="DC1248" s="2"/>
      <c r="DD1248" s="2"/>
      <c r="DE1248" s="2"/>
      <c r="DF1248" s="2"/>
      <c r="DG1248" s="2"/>
      <c r="DH1248" s="2"/>
      <c r="DI1248" s="2"/>
      <c r="DJ1248" s="2"/>
      <c r="DK1248" s="2"/>
      <c r="DL1248" s="2"/>
      <c r="DM1248" s="2"/>
      <c r="DN1248" s="2"/>
      <c r="DO1248" s="2"/>
      <c r="DP1248" s="2"/>
      <c r="DQ1248" s="2"/>
      <c r="DR1248" s="2"/>
      <c r="DS1248" s="2"/>
      <c r="DT1248" s="2"/>
      <c r="DU1248" s="2"/>
      <c r="DV1248" s="2"/>
      <c r="DW1248" s="2"/>
      <c r="DX1248" s="2"/>
      <c r="DY1248" s="2"/>
      <c r="DZ1248" s="2"/>
      <c r="EA1248" s="2"/>
      <c r="EB1248" s="2"/>
      <c r="EC1248" s="2"/>
      <c r="ED1248" s="2"/>
      <c r="EE1248" s="2"/>
      <c r="EF1248" s="2"/>
      <c r="EG1248" s="2"/>
      <c r="EH1248" s="2"/>
      <c r="EI1248" s="2"/>
      <c r="EJ1248" s="2"/>
      <c r="EK1248" s="2"/>
      <c r="EL1248" s="2"/>
      <c r="EM1248" s="2"/>
      <c r="EN1248" s="2"/>
      <c r="EO1248" s="2"/>
      <c r="EP1248" s="2"/>
      <c r="EQ1248" s="2"/>
      <c r="ER1248" s="2"/>
      <c r="ES1248" s="2"/>
      <c r="ET1248" s="2"/>
      <c r="EU1248" s="2"/>
      <c r="EV1248" s="2"/>
      <c r="EW1248" s="2"/>
      <c r="EX1248" s="2"/>
      <c r="EY1248" s="2"/>
      <c r="EZ1248" s="2"/>
      <c r="FA1248" s="2"/>
      <c r="FB1248" s="2"/>
      <c r="FC1248" s="2"/>
      <c r="FD1248" s="2"/>
      <c r="FE1248" s="2"/>
      <c r="FF1248" s="2"/>
      <c r="FG1248" s="2"/>
      <c r="FH1248" s="2"/>
      <c r="FI1248" s="2"/>
      <c r="FJ1248" s="2"/>
      <c r="FK1248" s="2"/>
      <c r="FL1248" s="2"/>
      <c r="FM1248" s="2"/>
      <c r="FN1248" s="2"/>
      <c r="FO1248" s="2"/>
      <c r="FP1248" s="2"/>
      <c r="FQ1248" s="2"/>
      <c r="FR1248" s="2"/>
      <c r="FS1248" s="2"/>
      <c r="FT1248" s="2"/>
      <c r="FU1248" s="2"/>
      <c r="FV1248" s="2"/>
      <c r="FW1248" s="2"/>
      <c r="FX1248" s="2"/>
      <c r="FY1248" s="2"/>
      <c r="FZ1248" s="2"/>
      <c r="GA1248" s="2"/>
      <c r="GB1248" s="2"/>
      <c r="GC1248" s="2"/>
      <c r="GD1248" s="2"/>
      <c r="GE1248" s="2"/>
      <c r="GF1248" s="2"/>
      <c r="GG1248" s="2"/>
      <c r="GH1248" s="2"/>
      <c r="GI1248" s="2"/>
      <c r="GJ1248" s="2"/>
      <c r="GK1248" s="2"/>
      <c r="GL1248" s="2"/>
      <c r="GM1248" s="2"/>
      <c r="GN1248" s="2"/>
      <c r="GO1248" s="2"/>
      <c r="GP1248" s="2"/>
    </row>
    <row r="1249" spans="6:198" s="1" customFormat="1" ht="13.5" customHeight="1" thickBot="1">
      <c r="F1249" s="192"/>
      <c r="G1249" s="193"/>
      <c r="H1249" s="193"/>
      <c r="I1249" s="193"/>
      <c r="J1249" s="193"/>
      <c r="K1249" s="193"/>
      <c r="L1249" s="193"/>
      <c r="M1249" s="193"/>
      <c r="N1249" s="193"/>
      <c r="O1249" s="193"/>
      <c r="P1249" s="193"/>
      <c r="Q1249" s="193"/>
      <c r="R1249" s="193"/>
      <c r="S1249" s="193"/>
      <c r="T1249" s="193"/>
      <c r="U1249" s="193"/>
      <c r="V1249" s="193"/>
      <c r="W1249" s="193"/>
      <c r="X1249" s="193"/>
      <c r="Y1249" s="193"/>
      <c r="Z1249" s="193"/>
      <c r="AA1249" s="193"/>
      <c r="AB1249" s="193"/>
      <c r="AC1249" s="193"/>
      <c r="AD1249" s="193"/>
      <c r="AE1249" s="193"/>
      <c r="AF1249" s="193"/>
      <c r="AG1249" s="193"/>
      <c r="AH1249" s="193"/>
      <c r="AI1249" s="193"/>
      <c r="AJ1249" s="193"/>
      <c r="AK1249" s="193"/>
      <c r="AL1249" s="193"/>
      <c r="AM1249" s="193"/>
      <c r="AN1249" s="193"/>
      <c r="AO1249" s="193"/>
      <c r="AP1249" s="193"/>
      <c r="AQ1249" s="193"/>
      <c r="AR1249" s="193"/>
      <c r="AS1249" s="193"/>
      <c r="AT1249" s="193"/>
      <c r="AU1249" s="193"/>
      <c r="AV1249" s="193"/>
      <c r="AW1249" s="193"/>
      <c r="AX1249" s="193"/>
      <c r="AY1249" s="193"/>
      <c r="AZ1249" s="193"/>
      <c r="BA1249" s="193"/>
      <c r="BB1249" s="193"/>
      <c r="BC1249" s="193"/>
      <c r="BD1249" s="193"/>
      <c r="BE1249" s="193"/>
      <c r="BF1249" s="193"/>
      <c r="BG1249" s="193"/>
      <c r="BH1249" s="193"/>
      <c r="BI1249" s="193"/>
      <c r="BJ1249" s="193"/>
      <c r="BK1249" s="192"/>
      <c r="BR1249" s="2"/>
      <c r="BS1249" s="2"/>
      <c r="BT1249" s="2"/>
      <c r="BU1249" s="2"/>
      <c r="BV1249" s="2"/>
      <c r="BW1249" s="2"/>
      <c r="BX1249" s="2"/>
      <c r="BY1249" s="2"/>
      <c r="BZ1249" s="2"/>
      <c r="CA1249" s="2"/>
      <c r="CB1249" s="2"/>
      <c r="CC1249" s="2"/>
      <c r="CD1249" s="2"/>
      <c r="CE1249" s="2"/>
      <c r="CF1249" s="2"/>
      <c r="CG1249" s="2"/>
      <c r="CH1249" s="2"/>
      <c r="CI1249" s="2"/>
      <c r="CJ1249" s="2"/>
      <c r="CK1249" s="2"/>
      <c r="CL1249" s="2"/>
      <c r="CM1249" s="2"/>
      <c r="CN1249" s="2"/>
      <c r="CO1249" s="2"/>
      <c r="CP1249" s="2"/>
      <c r="CQ1249" s="2"/>
      <c r="CR1249" s="2"/>
      <c r="CS1249" s="2"/>
      <c r="CT1249" s="2"/>
      <c r="CU1249" s="2"/>
      <c r="CV1249" s="2"/>
      <c r="CW1249" s="2"/>
      <c r="CX1249" s="2"/>
      <c r="CY1249" s="2"/>
      <c r="CZ1249" s="2"/>
      <c r="DA1249" s="2"/>
      <c r="DB1249" s="2"/>
      <c r="DC1249" s="2"/>
      <c r="DD1249" s="2"/>
      <c r="DE1249" s="2"/>
      <c r="DF1249" s="2"/>
      <c r="DG1249" s="2"/>
      <c r="DH1249" s="2"/>
      <c r="DI1249" s="2"/>
      <c r="DJ1249" s="2"/>
      <c r="DK1249" s="2"/>
      <c r="DL1249" s="2"/>
      <c r="DM1249" s="2"/>
      <c r="DN1249" s="2"/>
      <c r="DO1249" s="2"/>
      <c r="DP1249" s="2"/>
      <c r="DQ1249" s="2"/>
      <c r="DR1249" s="2"/>
      <c r="DS1249" s="2"/>
      <c r="DT1249" s="2"/>
      <c r="DU1249" s="2"/>
      <c r="DV1249" s="2"/>
      <c r="DW1249" s="2"/>
      <c r="DX1249" s="2"/>
      <c r="DY1249" s="2"/>
      <c r="DZ1249" s="2"/>
      <c r="EA1249" s="2"/>
      <c r="EB1249" s="2"/>
      <c r="EC1249" s="2"/>
      <c r="ED1249" s="2"/>
      <c r="EE1249" s="2"/>
      <c r="EF1249" s="2"/>
      <c r="EG1249" s="2"/>
      <c r="EH1249" s="2"/>
      <c r="EI1249" s="2"/>
      <c r="EJ1249" s="2"/>
      <c r="EK1249" s="2"/>
      <c r="EL1249" s="2"/>
      <c r="EM1249" s="2"/>
      <c r="EN1249" s="2"/>
      <c r="EO1249" s="2"/>
      <c r="EP1249" s="2"/>
      <c r="EQ1249" s="2"/>
      <c r="ER1249" s="2"/>
      <c r="ES1249" s="2"/>
      <c r="ET1249" s="2"/>
      <c r="EU1249" s="2"/>
      <c r="EV1249" s="2"/>
      <c r="EW1249" s="2"/>
      <c r="EX1249" s="2"/>
      <c r="EY1249" s="2"/>
      <c r="EZ1249" s="2"/>
      <c r="FA1249" s="2"/>
      <c r="FB1249" s="2"/>
      <c r="FC1249" s="2"/>
      <c r="FD1249" s="2"/>
      <c r="FE1249" s="2"/>
      <c r="FF1249" s="2"/>
      <c r="FG1249" s="2"/>
      <c r="FH1249" s="2"/>
      <c r="FI1249" s="2"/>
      <c r="FJ1249" s="2"/>
      <c r="FK1249" s="2"/>
      <c r="FL1249" s="2"/>
      <c r="FM1249" s="2"/>
      <c r="FN1249" s="2"/>
      <c r="FO1249" s="2"/>
      <c r="FP1249" s="2"/>
      <c r="FQ1249" s="2"/>
      <c r="FR1249" s="2"/>
      <c r="FS1249" s="2"/>
      <c r="FT1249" s="2"/>
      <c r="FU1249" s="2"/>
      <c r="FV1249" s="2"/>
      <c r="FW1249" s="2"/>
      <c r="FX1249" s="2"/>
      <c r="FY1249" s="2"/>
      <c r="FZ1249" s="2"/>
      <c r="GA1249" s="2"/>
      <c r="GB1249" s="2"/>
      <c r="GC1249" s="2"/>
      <c r="GD1249" s="2"/>
      <c r="GE1249" s="2"/>
      <c r="GF1249" s="2"/>
      <c r="GG1249" s="2"/>
      <c r="GH1249" s="2"/>
      <c r="GI1249" s="2"/>
      <c r="GJ1249" s="2"/>
      <c r="GK1249" s="2"/>
      <c r="GL1249" s="2"/>
      <c r="GM1249" s="2"/>
      <c r="GN1249" s="2"/>
      <c r="GO1249" s="2"/>
      <c r="GP1249" s="2"/>
    </row>
    <row r="1250" spans="6:198" s="1" customFormat="1" ht="18" customHeight="1">
      <c r="F1250" s="550" t="str">
        <f>[2]Setup!$B$5</f>
        <v>Precise Mortgage Funding 2018-2B plc</v>
      </c>
      <c r="G1250" s="550"/>
      <c r="H1250" s="550"/>
      <c r="I1250" s="550"/>
      <c r="J1250" s="550"/>
      <c r="K1250" s="550"/>
      <c r="L1250" s="550"/>
      <c r="M1250" s="550"/>
      <c r="N1250" s="550"/>
      <c r="O1250" s="550"/>
      <c r="P1250" s="550"/>
      <c r="Q1250" s="550"/>
      <c r="R1250" s="550"/>
      <c r="S1250" s="550"/>
      <c r="T1250" s="550"/>
      <c r="U1250" s="550"/>
      <c r="V1250" s="550"/>
      <c r="W1250" s="550"/>
      <c r="X1250" s="550"/>
      <c r="Y1250" s="550"/>
      <c r="Z1250" s="550"/>
      <c r="AA1250" s="550"/>
      <c r="AB1250" s="550"/>
      <c r="AC1250" s="550"/>
      <c r="AD1250" s="550"/>
      <c r="AE1250" s="550"/>
      <c r="AF1250" s="550"/>
      <c r="AG1250" s="550"/>
      <c r="AH1250" s="550"/>
      <c r="AI1250" s="550"/>
      <c r="AJ1250" s="550"/>
      <c r="AK1250" s="550"/>
      <c r="AL1250" s="550"/>
      <c r="AM1250" s="550"/>
      <c r="AN1250" s="550"/>
      <c r="AO1250" s="550"/>
      <c r="AP1250" s="550"/>
      <c r="AQ1250" s="550"/>
      <c r="AR1250" s="550"/>
      <c r="AS1250" s="550"/>
      <c r="AT1250" s="550"/>
      <c r="AU1250" s="550"/>
      <c r="AV1250" s="550"/>
      <c r="AW1250" s="550"/>
      <c r="AX1250" s="550"/>
      <c r="AY1250" s="550"/>
      <c r="AZ1250" s="550"/>
      <c r="BA1250" s="550"/>
      <c r="BB1250" s="550"/>
      <c r="BC1250" s="550"/>
      <c r="BD1250" s="550"/>
      <c r="BE1250" s="550"/>
      <c r="BF1250" s="550"/>
      <c r="BG1250" s="550"/>
      <c r="BH1250" s="550"/>
      <c r="BI1250" s="550"/>
      <c r="BJ1250" s="550"/>
      <c r="BK1250" s="550"/>
      <c r="BR1250" s="2"/>
      <c r="BS1250" s="2"/>
      <c r="BT1250" s="2"/>
      <c r="BU1250" s="2"/>
      <c r="BV1250" s="2"/>
      <c r="BW1250" s="2"/>
      <c r="BX1250" s="2"/>
      <c r="BY1250" s="2"/>
      <c r="BZ1250" s="2"/>
      <c r="CA1250" s="2"/>
      <c r="CB1250" s="2"/>
      <c r="CC1250" s="2"/>
      <c r="CD1250" s="2"/>
      <c r="CE1250" s="2"/>
      <c r="CF1250" s="2"/>
      <c r="CG1250" s="2"/>
      <c r="CH1250" s="2"/>
      <c r="CI1250" s="2"/>
      <c r="CJ1250" s="2"/>
      <c r="CK1250" s="2"/>
      <c r="CL1250" s="2"/>
      <c r="CM1250" s="2"/>
      <c r="CN1250" s="2"/>
      <c r="CO1250" s="2"/>
      <c r="CP1250" s="2"/>
      <c r="CQ1250" s="2"/>
      <c r="CR1250" s="2"/>
      <c r="CS1250" s="2"/>
      <c r="CT1250" s="2"/>
      <c r="CU1250" s="2"/>
      <c r="CV1250" s="2"/>
      <c r="CW1250" s="2"/>
      <c r="CX1250" s="2"/>
      <c r="CY1250" s="2"/>
      <c r="CZ1250" s="2"/>
      <c r="DA1250" s="2"/>
      <c r="DB1250" s="2"/>
      <c r="DC1250" s="2"/>
      <c r="DD1250" s="2"/>
      <c r="DE1250" s="2"/>
      <c r="DF1250" s="2"/>
      <c r="DG1250" s="2"/>
      <c r="DH1250" s="2"/>
      <c r="DI1250" s="2"/>
      <c r="DJ1250" s="2"/>
      <c r="DK1250" s="2"/>
      <c r="DL1250" s="2"/>
      <c r="DM1250" s="2"/>
      <c r="DN1250" s="2"/>
      <c r="DO1250" s="2"/>
      <c r="DP1250" s="2"/>
      <c r="DQ1250" s="2"/>
      <c r="DR1250" s="2"/>
      <c r="DS1250" s="2"/>
      <c r="DT1250" s="2"/>
      <c r="DU1250" s="2"/>
      <c r="DV1250" s="2"/>
      <c r="DW1250" s="2"/>
      <c r="DX1250" s="2"/>
      <c r="DY1250" s="2"/>
      <c r="DZ1250" s="2"/>
      <c r="EA1250" s="2"/>
      <c r="EB1250" s="2"/>
      <c r="EC1250" s="2"/>
      <c r="ED1250" s="2"/>
      <c r="EE1250" s="2"/>
      <c r="EF1250" s="2"/>
      <c r="EG1250" s="2"/>
      <c r="EH1250" s="2"/>
      <c r="EI1250" s="2"/>
      <c r="EJ1250" s="2"/>
      <c r="EK1250" s="2"/>
      <c r="EL1250" s="2"/>
      <c r="EM1250" s="2"/>
      <c r="EN1250" s="2"/>
      <c r="EO1250" s="2"/>
      <c r="EP1250" s="2"/>
      <c r="EQ1250" s="2"/>
      <c r="ER1250" s="2"/>
      <c r="ES1250" s="2"/>
      <c r="ET1250" s="2"/>
      <c r="EU1250" s="2"/>
      <c r="EV1250" s="2"/>
      <c r="EW1250" s="2"/>
      <c r="EX1250" s="2"/>
      <c r="EY1250" s="2"/>
      <c r="EZ1250" s="2"/>
      <c r="FA1250" s="2"/>
      <c r="FB1250" s="2"/>
      <c r="FC1250" s="2"/>
      <c r="FD1250" s="2"/>
      <c r="FE1250" s="2"/>
      <c r="FF1250" s="2"/>
      <c r="FG1250" s="2"/>
      <c r="FH1250" s="2"/>
      <c r="FI1250" s="2"/>
      <c r="FJ1250" s="2"/>
      <c r="FK1250" s="2"/>
      <c r="FL1250" s="2"/>
      <c r="FM1250" s="2"/>
      <c r="FN1250" s="2"/>
      <c r="FO1250" s="2"/>
      <c r="FP1250" s="2"/>
      <c r="FQ1250" s="2"/>
      <c r="FR1250" s="2"/>
      <c r="FS1250" s="2"/>
      <c r="FT1250" s="2"/>
      <c r="FU1250" s="2"/>
      <c r="FV1250" s="2"/>
      <c r="FW1250" s="2"/>
      <c r="FX1250" s="2"/>
      <c r="FY1250" s="2"/>
      <c r="FZ1250" s="2"/>
      <c r="GA1250" s="2"/>
      <c r="GB1250" s="2"/>
      <c r="GC1250" s="2"/>
      <c r="GD1250" s="2"/>
      <c r="GE1250" s="2"/>
      <c r="GF1250" s="2"/>
      <c r="GG1250" s="2"/>
      <c r="GH1250" s="2"/>
      <c r="GI1250" s="2"/>
      <c r="GJ1250" s="2"/>
      <c r="GK1250" s="2"/>
      <c r="GL1250" s="2"/>
      <c r="GM1250" s="2"/>
      <c r="GN1250" s="2"/>
      <c r="GO1250" s="2"/>
      <c r="GP1250" s="2"/>
    </row>
    <row r="1251" spans="6:198" s="1" customFormat="1" ht="15" customHeight="1">
      <c r="F1251" s="551" t="s">
        <v>1</v>
      </c>
      <c r="G1251" s="551"/>
      <c r="H1251" s="551"/>
      <c r="I1251" s="551"/>
      <c r="J1251" s="551"/>
      <c r="K1251" s="551"/>
      <c r="L1251" s="551"/>
      <c r="M1251" s="551"/>
      <c r="N1251" s="551"/>
      <c r="O1251" s="551"/>
      <c r="P1251" s="551"/>
      <c r="Q1251" s="551"/>
      <c r="R1251" s="551"/>
      <c r="S1251" s="551"/>
      <c r="T1251" s="551"/>
      <c r="U1251" s="551"/>
      <c r="V1251" s="551"/>
      <c r="W1251" s="551"/>
      <c r="X1251" s="551"/>
      <c r="Y1251" s="551"/>
      <c r="Z1251" s="551"/>
      <c r="AA1251" s="551"/>
      <c r="AB1251" s="551"/>
      <c r="AC1251" s="551"/>
      <c r="AD1251" s="551"/>
      <c r="AE1251" s="551"/>
      <c r="AF1251" s="551"/>
      <c r="AG1251" s="551"/>
      <c r="AH1251" s="551"/>
      <c r="AI1251" s="551"/>
      <c r="AJ1251" s="551"/>
      <c r="AK1251" s="551"/>
      <c r="AL1251" s="551"/>
      <c r="AM1251" s="551"/>
      <c r="AN1251" s="551"/>
      <c r="AO1251" s="551"/>
      <c r="AP1251" s="551"/>
      <c r="AQ1251" s="551"/>
      <c r="AR1251" s="551"/>
      <c r="AS1251" s="551"/>
      <c r="AT1251" s="551"/>
      <c r="AU1251" s="551"/>
      <c r="AV1251" s="551"/>
      <c r="AW1251" s="551"/>
      <c r="AX1251" s="551"/>
      <c r="AY1251" s="551"/>
      <c r="AZ1251" s="551"/>
      <c r="BA1251" s="551"/>
      <c r="BB1251" s="551"/>
      <c r="BC1251" s="551"/>
      <c r="BD1251" s="551"/>
      <c r="BE1251" s="551"/>
      <c r="BF1251" s="551"/>
      <c r="BG1251" s="551"/>
      <c r="BH1251" s="551"/>
      <c r="BI1251" s="551"/>
      <c r="BJ1251" s="551"/>
      <c r="BK1251" s="551"/>
      <c r="BR1251" s="2"/>
      <c r="BS1251" s="2"/>
      <c r="BT1251" s="2"/>
      <c r="BU1251" s="2"/>
      <c r="BV1251" s="2"/>
      <c r="BW1251" s="2"/>
      <c r="BX1251" s="2"/>
      <c r="BY1251" s="2"/>
      <c r="BZ1251" s="2"/>
      <c r="CA1251" s="2"/>
      <c r="CB1251" s="2"/>
      <c r="CC1251" s="2"/>
      <c r="CD1251" s="2"/>
      <c r="CE1251" s="2"/>
      <c r="CF1251" s="2"/>
      <c r="CG1251" s="2"/>
      <c r="CH1251" s="2"/>
      <c r="CI1251" s="2"/>
      <c r="CJ1251" s="2"/>
      <c r="CK1251" s="2"/>
      <c r="CL1251" s="2"/>
      <c r="CM1251" s="2"/>
      <c r="CN1251" s="2"/>
      <c r="CO1251" s="2"/>
      <c r="CP1251" s="2"/>
      <c r="CQ1251" s="2"/>
      <c r="CR1251" s="2"/>
      <c r="CS1251" s="2"/>
      <c r="CT1251" s="2"/>
      <c r="CU1251" s="2"/>
      <c r="CV1251" s="2"/>
      <c r="CW1251" s="2"/>
      <c r="CX1251" s="2"/>
      <c r="CY1251" s="2"/>
      <c r="CZ1251" s="2"/>
      <c r="DA1251" s="2"/>
      <c r="DB1251" s="2"/>
      <c r="DC1251" s="2"/>
      <c r="DD1251" s="2"/>
      <c r="DE1251" s="2"/>
      <c r="DF1251" s="2"/>
      <c r="DG1251" s="2"/>
      <c r="DH1251" s="2"/>
      <c r="DI1251" s="2"/>
      <c r="DJ1251" s="2"/>
      <c r="DK1251" s="2"/>
      <c r="DL1251" s="2"/>
      <c r="DM1251" s="2"/>
      <c r="DN1251" s="2"/>
      <c r="DO1251" s="2"/>
      <c r="DP1251" s="2"/>
      <c r="DQ1251" s="2"/>
      <c r="DR1251" s="2"/>
      <c r="DS1251" s="2"/>
      <c r="DT1251" s="2"/>
      <c r="DU1251" s="2"/>
      <c r="DV1251" s="2"/>
      <c r="DW1251" s="2"/>
      <c r="DX1251" s="2"/>
      <c r="DY1251" s="2"/>
      <c r="DZ1251" s="2"/>
      <c r="EA1251" s="2"/>
      <c r="EB1251" s="2"/>
      <c r="EC1251" s="2"/>
      <c r="ED1251" s="2"/>
      <c r="EE1251" s="2"/>
      <c r="EF1251" s="2"/>
      <c r="EG1251" s="2"/>
      <c r="EH1251" s="2"/>
      <c r="EI1251" s="2"/>
      <c r="EJ1251" s="2"/>
      <c r="EK1251" s="2"/>
      <c r="EL1251" s="2"/>
      <c r="EM1251" s="2"/>
      <c r="EN1251" s="2"/>
      <c r="EO1251" s="2"/>
      <c r="EP1251" s="2"/>
      <c r="EQ1251" s="2"/>
      <c r="ER1251" s="2"/>
      <c r="ES1251" s="2"/>
      <c r="ET1251" s="2"/>
      <c r="EU1251" s="2"/>
      <c r="EV1251" s="2"/>
      <c r="EW1251" s="2"/>
      <c r="EX1251" s="2"/>
      <c r="EY1251" s="2"/>
      <c r="EZ1251" s="2"/>
      <c r="FA1251" s="2"/>
      <c r="FB1251" s="2"/>
      <c r="FC1251" s="2"/>
      <c r="FD1251" s="2"/>
      <c r="FE1251" s="2"/>
      <c r="FF1251" s="2"/>
      <c r="FG1251" s="2"/>
      <c r="FH1251" s="2"/>
      <c r="FI1251" s="2"/>
      <c r="FJ1251" s="2"/>
      <c r="FK1251" s="2"/>
      <c r="FL1251" s="2"/>
      <c r="FM1251" s="2"/>
      <c r="FN1251" s="2"/>
      <c r="FO1251" s="2"/>
      <c r="FP1251" s="2"/>
      <c r="FQ1251" s="2"/>
      <c r="FR1251" s="2"/>
      <c r="FS1251" s="2"/>
      <c r="FT1251" s="2"/>
      <c r="FU1251" s="2"/>
      <c r="FV1251" s="2"/>
      <c r="FW1251" s="2"/>
      <c r="FX1251" s="2"/>
      <c r="FY1251" s="2"/>
      <c r="FZ1251" s="2"/>
      <c r="GA1251" s="2"/>
      <c r="GB1251" s="2"/>
      <c r="GC1251" s="2"/>
      <c r="GD1251" s="2"/>
      <c r="GE1251" s="2"/>
      <c r="GF1251" s="2"/>
      <c r="GG1251" s="2"/>
      <c r="GH1251" s="2"/>
      <c r="GI1251" s="2"/>
      <c r="GJ1251" s="2"/>
      <c r="GK1251" s="2"/>
      <c r="GL1251" s="2"/>
      <c r="GM1251" s="2"/>
      <c r="GN1251" s="2"/>
      <c r="GO1251" s="2"/>
      <c r="GP1251" s="2"/>
    </row>
    <row r="1252" spans="6:198" s="1" customFormat="1" ht="15" customHeight="1">
      <c r="F1252" s="551" t="s">
        <v>2</v>
      </c>
      <c r="G1252" s="551"/>
      <c r="H1252" s="551"/>
      <c r="I1252" s="551"/>
      <c r="J1252" s="551"/>
      <c r="K1252" s="551"/>
      <c r="L1252" s="551"/>
      <c r="M1252" s="551"/>
      <c r="N1252" s="551"/>
      <c r="O1252" s="551"/>
      <c r="P1252" s="551"/>
      <c r="Q1252" s="551"/>
      <c r="R1252" s="551"/>
      <c r="S1252" s="551"/>
      <c r="T1252" s="551"/>
      <c r="U1252" s="551"/>
      <c r="V1252" s="551"/>
      <c r="W1252" s="551"/>
      <c r="X1252" s="551"/>
      <c r="Y1252" s="551"/>
      <c r="Z1252" s="551"/>
      <c r="AA1252" s="551"/>
      <c r="AB1252" s="551"/>
      <c r="AC1252" s="551"/>
      <c r="AD1252" s="551"/>
      <c r="AE1252" s="551"/>
      <c r="AF1252" s="551"/>
      <c r="AG1252" s="551"/>
      <c r="AH1252" s="551"/>
      <c r="AI1252" s="551"/>
      <c r="AJ1252" s="551"/>
      <c r="AK1252" s="551"/>
      <c r="AL1252" s="551"/>
      <c r="AM1252" s="551"/>
      <c r="AN1252" s="551"/>
      <c r="AO1252" s="551"/>
      <c r="AP1252" s="551"/>
      <c r="AQ1252" s="551"/>
      <c r="AR1252" s="551"/>
      <c r="AS1252" s="551"/>
      <c r="AT1252" s="551"/>
      <c r="AU1252" s="551"/>
      <c r="AV1252" s="551"/>
      <c r="AW1252" s="551"/>
      <c r="AX1252" s="551"/>
      <c r="AY1252" s="551"/>
      <c r="AZ1252" s="551"/>
      <c r="BA1252" s="551"/>
      <c r="BB1252" s="551"/>
      <c r="BC1252" s="551"/>
      <c r="BD1252" s="551"/>
      <c r="BE1252" s="551"/>
      <c r="BF1252" s="551"/>
      <c r="BG1252" s="551"/>
      <c r="BH1252" s="551"/>
      <c r="BI1252" s="551"/>
      <c r="BJ1252" s="551"/>
      <c r="BK1252" s="551"/>
      <c r="BR1252" s="2"/>
      <c r="BS1252" s="2"/>
      <c r="BT1252" s="2"/>
      <c r="BU1252" s="2"/>
      <c r="BV1252" s="2"/>
      <c r="BW1252" s="2"/>
      <c r="BX1252" s="2"/>
      <c r="BY1252" s="2"/>
      <c r="BZ1252" s="2"/>
      <c r="CA1252" s="2"/>
      <c r="CB1252" s="2"/>
      <c r="CC1252" s="2"/>
      <c r="CD1252" s="2"/>
      <c r="CE1252" s="2"/>
      <c r="CF1252" s="2"/>
      <c r="CG1252" s="2"/>
      <c r="CH1252" s="2"/>
      <c r="CI1252" s="2"/>
      <c r="CJ1252" s="2"/>
      <c r="CK1252" s="2"/>
      <c r="CL1252" s="2"/>
      <c r="CM1252" s="2"/>
      <c r="CN1252" s="2"/>
      <c r="CO1252" s="2"/>
      <c r="CP1252" s="2"/>
      <c r="CQ1252" s="2"/>
      <c r="CR1252" s="2"/>
      <c r="CS1252" s="2"/>
      <c r="CT1252" s="2"/>
      <c r="CU1252" s="2"/>
      <c r="CV1252" s="2"/>
      <c r="CW1252" s="2"/>
      <c r="CX1252" s="2"/>
      <c r="CY1252" s="2"/>
      <c r="CZ1252" s="2"/>
      <c r="DA1252" s="2"/>
      <c r="DB1252" s="2"/>
      <c r="DC1252" s="2"/>
      <c r="DD1252" s="2"/>
      <c r="DE1252" s="2"/>
      <c r="DF1252" s="2"/>
      <c r="DG1252" s="2"/>
      <c r="DH1252" s="2"/>
      <c r="DI1252" s="2"/>
      <c r="DJ1252" s="2"/>
      <c r="DK1252" s="2"/>
      <c r="DL1252" s="2"/>
      <c r="DM1252" s="2"/>
      <c r="DN1252" s="2"/>
      <c r="DO1252" s="2"/>
      <c r="DP1252" s="2"/>
      <c r="DQ1252" s="2"/>
      <c r="DR1252" s="2"/>
      <c r="DS1252" s="2"/>
      <c r="DT1252" s="2"/>
      <c r="DU1252" s="2"/>
      <c r="DV1252" s="2"/>
      <c r="DW1252" s="2"/>
      <c r="DX1252" s="2"/>
      <c r="DY1252" s="2"/>
      <c r="DZ1252" s="2"/>
      <c r="EA1252" s="2"/>
      <c r="EB1252" s="2"/>
      <c r="EC1252" s="2"/>
      <c r="ED1252" s="2"/>
      <c r="EE1252" s="2"/>
      <c r="EF1252" s="2"/>
      <c r="EG1252" s="2"/>
      <c r="EH1252" s="2"/>
      <c r="EI1252" s="2"/>
      <c r="EJ1252" s="2"/>
      <c r="EK1252" s="2"/>
      <c r="EL1252" s="2"/>
      <c r="EM1252" s="2"/>
      <c r="EN1252" s="2"/>
      <c r="EO1252" s="2"/>
      <c r="EP1252" s="2"/>
      <c r="EQ1252" s="2"/>
      <c r="ER1252" s="2"/>
      <c r="ES1252" s="2"/>
      <c r="ET1252" s="2"/>
      <c r="EU1252" s="2"/>
      <c r="EV1252" s="2"/>
      <c r="EW1252" s="2"/>
      <c r="EX1252" s="2"/>
      <c r="EY1252" s="2"/>
      <c r="EZ1252" s="2"/>
      <c r="FA1252" s="2"/>
      <c r="FB1252" s="2"/>
      <c r="FC1252" s="2"/>
      <c r="FD1252" s="2"/>
      <c r="FE1252" s="2"/>
      <c r="FF1252" s="2"/>
      <c r="FG1252" s="2"/>
      <c r="FH1252" s="2"/>
      <c r="FI1252" s="2"/>
      <c r="FJ1252" s="2"/>
      <c r="FK1252" s="2"/>
      <c r="FL1252" s="2"/>
      <c r="FM1252" s="2"/>
      <c r="FN1252" s="2"/>
      <c r="FO1252" s="2"/>
      <c r="FP1252" s="2"/>
      <c r="FQ1252" s="2"/>
      <c r="FR1252" s="2"/>
      <c r="FS1252" s="2"/>
      <c r="FT1252" s="2"/>
      <c r="FU1252" s="2"/>
      <c r="FV1252" s="2"/>
      <c r="FW1252" s="2"/>
      <c r="FX1252" s="2"/>
      <c r="FY1252" s="2"/>
      <c r="FZ1252" s="2"/>
      <c r="GA1252" s="2"/>
      <c r="GB1252" s="2"/>
      <c r="GC1252" s="2"/>
      <c r="GD1252" s="2"/>
      <c r="GE1252" s="2"/>
      <c r="GF1252" s="2"/>
      <c r="GG1252" s="2"/>
      <c r="GH1252" s="2"/>
      <c r="GI1252" s="2"/>
      <c r="GJ1252" s="2"/>
      <c r="GK1252" s="2"/>
      <c r="GL1252" s="2"/>
      <c r="GM1252" s="2"/>
      <c r="GN1252" s="2"/>
      <c r="GO1252" s="2"/>
      <c r="GP1252" s="2"/>
    </row>
    <row r="1253" spans="6:198" s="1" customFormat="1" ht="13.5" customHeight="1" thickBot="1">
      <c r="F1253" s="552">
        <f>[1]Input!$C$112</f>
        <v>43211</v>
      </c>
      <c r="G1253" s="552"/>
      <c r="H1253" s="552"/>
      <c r="I1253" s="552"/>
      <c r="J1253" s="552"/>
      <c r="K1253" s="552"/>
      <c r="L1253" s="552"/>
      <c r="M1253" s="552"/>
      <c r="N1253" s="552"/>
      <c r="O1253" s="552"/>
      <c r="P1253" s="552"/>
      <c r="Q1253" s="552"/>
      <c r="R1253" s="552"/>
      <c r="S1253" s="552"/>
      <c r="T1253" s="552"/>
      <c r="U1253" s="552"/>
      <c r="V1253" s="552"/>
      <c r="W1253" s="552"/>
      <c r="X1253" s="552"/>
      <c r="Y1253" s="552"/>
      <c r="Z1253" s="552"/>
      <c r="AA1253" s="552"/>
      <c r="AB1253" s="552"/>
      <c r="AC1253" s="552"/>
      <c r="AD1253" s="552"/>
      <c r="AE1253" s="552"/>
      <c r="AF1253" s="552"/>
      <c r="AG1253" s="552"/>
      <c r="AH1253" s="552"/>
      <c r="AI1253" s="552"/>
      <c r="AJ1253" s="552"/>
      <c r="AK1253" s="552"/>
      <c r="AL1253" s="552"/>
      <c r="AM1253" s="552"/>
      <c r="AN1253" s="552"/>
      <c r="AO1253" s="552"/>
      <c r="AP1253" s="552"/>
      <c r="AQ1253" s="552"/>
      <c r="AR1253" s="552"/>
      <c r="AS1253" s="552"/>
      <c r="AT1253" s="552"/>
      <c r="AU1253" s="552"/>
      <c r="AV1253" s="552"/>
      <c r="AW1253" s="552"/>
      <c r="AX1253" s="552"/>
      <c r="AY1253" s="552"/>
      <c r="AZ1253" s="552"/>
      <c r="BA1253" s="552"/>
      <c r="BB1253" s="552"/>
      <c r="BC1253" s="552"/>
      <c r="BD1253" s="552"/>
      <c r="BE1253" s="552"/>
      <c r="BF1253" s="552"/>
      <c r="BG1253" s="552"/>
      <c r="BH1253" s="552"/>
      <c r="BI1253" s="552"/>
      <c r="BJ1253" s="552"/>
      <c r="BK1253" s="552"/>
      <c r="BR1253" s="2"/>
      <c r="BS1253" s="2"/>
      <c r="BT1253" s="2"/>
      <c r="BU1253" s="2"/>
      <c r="BV1253" s="2"/>
      <c r="BW1253" s="2"/>
      <c r="BX1253" s="2"/>
      <c r="BY1253" s="2"/>
      <c r="BZ1253" s="2"/>
      <c r="CA1253" s="2"/>
      <c r="CB1253" s="2"/>
      <c r="CC1253" s="2"/>
      <c r="CD1253" s="2"/>
      <c r="CE1253" s="2"/>
      <c r="CF1253" s="2"/>
      <c r="CG1253" s="2"/>
      <c r="CH1253" s="2"/>
      <c r="CI1253" s="2"/>
      <c r="CJ1253" s="2"/>
      <c r="CK1253" s="2"/>
      <c r="CL1253" s="2"/>
      <c r="CM1253" s="2"/>
      <c r="CN1253" s="2"/>
      <c r="CO1253" s="2"/>
      <c r="CP1253" s="2"/>
      <c r="CQ1253" s="2"/>
      <c r="CR1253" s="2"/>
      <c r="CS1253" s="2"/>
      <c r="CT1253" s="2"/>
      <c r="CU1253" s="2"/>
      <c r="CV1253" s="2"/>
      <c r="CW1253" s="2"/>
      <c r="CX1253" s="2"/>
      <c r="CY1253" s="2"/>
      <c r="CZ1253" s="2"/>
      <c r="DA1253" s="2"/>
      <c r="DB1253" s="2"/>
      <c r="DC1253" s="2"/>
      <c r="DD1253" s="2"/>
      <c r="DE1253" s="2"/>
      <c r="DF1253" s="2"/>
      <c r="DG1253" s="2"/>
      <c r="DH1253" s="2"/>
      <c r="DI1253" s="2"/>
      <c r="DJ1253" s="2"/>
      <c r="DK1253" s="2"/>
      <c r="DL1253" s="2"/>
      <c r="DM1253" s="2"/>
      <c r="DN1253" s="2"/>
      <c r="DO1253" s="2"/>
      <c r="DP1253" s="2"/>
      <c r="DQ1253" s="2"/>
      <c r="DR1253" s="2"/>
      <c r="DS1253" s="2"/>
      <c r="DT1253" s="2"/>
      <c r="DU1253" s="2"/>
      <c r="DV1253" s="2"/>
      <c r="DW1253" s="2"/>
      <c r="DX1253" s="2"/>
      <c r="DY1253" s="2"/>
      <c r="DZ1253" s="2"/>
      <c r="EA1253" s="2"/>
      <c r="EB1253" s="2"/>
      <c r="EC1253" s="2"/>
      <c r="ED1253" s="2"/>
      <c r="EE1253" s="2"/>
      <c r="EF1253" s="2"/>
      <c r="EG1253" s="2"/>
      <c r="EH1253" s="2"/>
      <c r="EI1253" s="2"/>
      <c r="EJ1253" s="2"/>
      <c r="EK1253" s="2"/>
      <c r="EL1253" s="2"/>
      <c r="EM1253" s="2"/>
      <c r="EN1253" s="2"/>
      <c r="EO1253" s="2"/>
      <c r="EP1253" s="2"/>
      <c r="EQ1253" s="2"/>
      <c r="ER1253" s="2"/>
      <c r="ES1253" s="2"/>
      <c r="ET1253" s="2"/>
      <c r="EU1253" s="2"/>
      <c r="EV1253" s="2"/>
      <c r="EW1253" s="2"/>
      <c r="EX1253" s="2"/>
      <c r="EY1253" s="2"/>
      <c r="EZ1253" s="2"/>
      <c r="FA1253" s="2"/>
      <c r="FB1253" s="2"/>
      <c r="FC1253" s="2"/>
      <c r="FD1253" s="2"/>
      <c r="FE1253" s="2"/>
      <c r="FF1253" s="2"/>
      <c r="FG1253" s="2"/>
      <c r="FH1253" s="2"/>
      <c r="FI1253" s="2"/>
      <c r="FJ1253" s="2"/>
      <c r="FK1253" s="2"/>
      <c r="FL1253" s="2"/>
      <c r="FM1253" s="2"/>
      <c r="FN1253" s="2"/>
      <c r="FO1253" s="2"/>
      <c r="FP1253" s="2"/>
      <c r="FQ1253" s="2"/>
      <c r="FR1253" s="2"/>
      <c r="FS1253" s="2"/>
      <c r="FT1253" s="2"/>
      <c r="FU1253" s="2"/>
      <c r="FV1253" s="2"/>
      <c r="FW1253" s="2"/>
      <c r="FX1253" s="2"/>
      <c r="FY1253" s="2"/>
      <c r="FZ1253" s="2"/>
      <c r="GA1253" s="2"/>
      <c r="GB1253" s="2"/>
      <c r="GC1253" s="2"/>
      <c r="GD1253" s="2"/>
      <c r="GE1253" s="2"/>
      <c r="GF1253" s="2"/>
      <c r="GG1253" s="2"/>
      <c r="GH1253" s="2"/>
      <c r="GI1253" s="2"/>
      <c r="GJ1253" s="2"/>
      <c r="GK1253" s="2"/>
      <c r="GL1253" s="2"/>
      <c r="GM1253" s="2"/>
      <c r="GN1253" s="2"/>
      <c r="GO1253" s="2"/>
      <c r="GP1253" s="2"/>
    </row>
    <row r="1254" spans="6:198" s="1" customFormat="1" ht="12.75" customHeight="1">
      <c r="F1254" s="4"/>
      <c r="G1254" s="4"/>
      <c r="H1254" s="4"/>
      <c r="I1254" s="4"/>
      <c r="J1254" s="4"/>
      <c r="K1254" s="4"/>
      <c r="L1254" s="4"/>
      <c r="M1254" s="4"/>
      <c r="N1254" s="4"/>
      <c r="O1254" s="4"/>
      <c r="P1254" s="4"/>
      <c r="Q1254" s="4"/>
      <c r="R1254" s="4"/>
      <c r="S1254" s="4"/>
      <c r="T1254" s="4"/>
      <c r="U1254" s="4"/>
      <c r="V1254" s="4"/>
      <c r="W1254" s="4"/>
      <c r="X1254" s="4"/>
      <c r="Y1254" s="4"/>
      <c r="Z1254" s="4"/>
      <c r="AA1254" s="4"/>
      <c r="AB1254" s="4"/>
      <c r="AC1254" s="4"/>
      <c r="AD1254" s="4"/>
      <c r="AE1254" s="4"/>
      <c r="AF1254" s="4"/>
      <c r="AG1254" s="4"/>
      <c r="AH1254" s="4"/>
      <c r="AI1254" s="4"/>
      <c r="AJ1254" s="4"/>
      <c r="AK1254" s="4"/>
      <c r="AL1254" s="4"/>
      <c r="AM1254" s="4"/>
      <c r="AN1254" s="4"/>
      <c r="AO1254" s="4"/>
      <c r="AP1254" s="4"/>
      <c r="AQ1254" s="4"/>
      <c r="AR1254" s="4"/>
      <c r="AS1254" s="4"/>
      <c r="AT1254" s="4"/>
      <c r="AU1254" s="4"/>
      <c r="AV1254" s="4"/>
      <c r="AW1254" s="4"/>
      <c r="AX1254" s="4"/>
      <c r="AY1254" s="4"/>
      <c r="AZ1254" s="4"/>
      <c r="BA1254" s="4"/>
      <c r="BB1254" s="4"/>
      <c r="BC1254" s="4"/>
      <c r="BD1254" s="4"/>
      <c r="BE1254" s="4"/>
      <c r="BF1254" s="4"/>
      <c r="BG1254" s="4"/>
      <c r="BH1254" s="4"/>
      <c r="BI1254" s="4"/>
      <c r="BJ1254" s="4"/>
      <c r="BK1254" s="4"/>
      <c r="BR1254" s="2"/>
      <c r="BS1254" s="2"/>
      <c r="BT1254" s="2"/>
      <c r="BU1254" s="2"/>
      <c r="BV1254" s="2"/>
      <c r="BW1254" s="2"/>
      <c r="BX1254" s="2"/>
      <c r="BY1254" s="2"/>
      <c r="BZ1254" s="2"/>
      <c r="CA1254" s="2"/>
      <c r="CB1254" s="2"/>
      <c r="CC1254" s="2"/>
      <c r="CD1254" s="2"/>
      <c r="CE1254" s="2"/>
      <c r="CF1254" s="2"/>
      <c r="CG1254" s="2"/>
      <c r="CH1254" s="2"/>
      <c r="CI1254" s="2"/>
      <c r="CJ1254" s="2"/>
      <c r="CK1254" s="2"/>
      <c r="CL1254" s="2"/>
      <c r="CM1254" s="2"/>
      <c r="CN1254" s="2"/>
      <c r="CO1254" s="2"/>
      <c r="CP1254" s="2"/>
      <c r="CQ1254" s="2"/>
      <c r="CR1254" s="2"/>
      <c r="CS1254" s="2"/>
      <c r="CT1254" s="2"/>
      <c r="CU1254" s="2"/>
      <c r="CV1254" s="2"/>
      <c r="CW1254" s="2"/>
      <c r="CX1254" s="2"/>
      <c r="CY1254" s="2"/>
      <c r="CZ1254" s="2"/>
      <c r="DA1254" s="2"/>
      <c r="DB1254" s="2"/>
      <c r="DC1254" s="2"/>
      <c r="DD1254" s="2"/>
      <c r="DE1254" s="2"/>
      <c r="DF1254" s="2"/>
      <c r="DG1254" s="2"/>
      <c r="DH1254" s="2"/>
      <c r="DI1254" s="2"/>
      <c r="DJ1254" s="2"/>
      <c r="DK1254" s="2"/>
      <c r="DL1254" s="2"/>
      <c r="DM1254" s="2"/>
      <c r="DN1254" s="2"/>
      <c r="DO1254" s="2"/>
      <c r="DP1254" s="2"/>
      <c r="DQ1254" s="2"/>
      <c r="DR1254" s="2"/>
      <c r="DS1254" s="2"/>
      <c r="DT1254" s="2"/>
      <c r="DU1254" s="2"/>
      <c r="DV1254" s="2"/>
      <c r="DW1254" s="2"/>
      <c r="DX1254" s="2"/>
      <c r="DY1254" s="2"/>
      <c r="DZ1254" s="2"/>
      <c r="EA1254" s="2"/>
      <c r="EB1254" s="2"/>
      <c r="EC1254" s="2"/>
      <c r="ED1254" s="2"/>
      <c r="EE1254" s="2"/>
      <c r="EF1254" s="2"/>
      <c r="EG1254" s="2"/>
      <c r="EH1254" s="2"/>
      <c r="EI1254" s="2"/>
      <c r="EJ1254" s="2"/>
      <c r="EK1254" s="2"/>
      <c r="EL1254" s="2"/>
      <c r="EM1254" s="2"/>
      <c r="EN1254" s="2"/>
      <c r="EO1254" s="2"/>
      <c r="EP1254" s="2"/>
      <c r="EQ1254" s="2"/>
      <c r="ER1254" s="2"/>
      <c r="ES1254" s="2"/>
      <c r="ET1254" s="2"/>
      <c r="EU1254" s="2"/>
      <c r="EV1254" s="2"/>
      <c r="EW1254" s="2"/>
      <c r="EX1254" s="2"/>
      <c r="EY1254" s="2"/>
      <c r="EZ1254" s="2"/>
      <c r="FA1254" s="2"/>
      <c r="FB1254" s="2"/>
      <c r="FC1254" s="2"/>
      <c r="FD1254" s="2"/>
      <c r="FE1254" s="2"/>
      <c r="FF1254" s="2"/>
      <c r="FG1254" s="2"/>
      <c r="FH1254" s="2"/>
      <c r="FI1254" s="2"/>
      <c r="FJ1254" s="2"/>
      <c r="FK1254" s="2"/>
      <c r="FL1254" s="2"/>
      <c r="FM1254" s="2"/>
      <c r="FN1254" s="2"/>
      <c r="FO1254" s="2"/>
      <c r="FP1254" s="2"/>
      <c r="FQ1254" s="2"/>
      <c r="FR1254" s="2"/>
      <c r="FS1254" s="2"/>
      <c r="FT1254" s="2"/>
      <c r="FU1254" s="2"/>
      <c r="FV1254" s="2"/>
      <c r="FW1254" s="2"/>
      <c r="FX1254" s="2"/>
      <c r="FY1254" s="2"/>
      <c r="FZ1254" s="2"/>
      <c r="GA1254" s="2"/>
      <c r="GB1254" s="2"/>
      <c r="GC1254" s="2"/>
      <c r="GD1254" s="2"/>
      <c r="GE1254" s="2"/>
      <c r="GF1254" s="2"/>
      <c r="GG1254" s="2"/>
      <c r="GH1254" s="2"/>
      <c r="GI1254" s="2"/>
      <c r="GJ1254" s="2"/>
      <c r="GK1254" s="2"/>
      <c r="GL1254" s="2"/>
      <c r="GM1254" s="2"/>
      <c r="GN1254" s="2"/>
      <c r="GO1254" s="2"/>
      <c r="GP1254" s="2"/>
    </row>
    <row r="1255" spans="6:198" s="1" customFormat="1" ht="12.75" customHeight="1">
      <c r="F1255" s="579" t="s">
        <v>490</v>
      </c>
      <c r="G1255" s="579"/>
      <c r="H1255" s="579"/>
      <c r="I1255" s="579"/>
      <c r="J1255" s="579"/>
      <c r="K1255" s="579"/>
      <c r="L1255" s="579"/>
      <c r="M1255" s="579"/>
      <c r="N1255" s="579"/>
      <c r="O1255" s="579"/>
      <c r="P1255" s="579"/>
      <c r="Q1255" s="579"/>
      <c r="R1255" s="579"/>
      <c r="S1255" s="579"/>
      <c r="T1255" s="579"/>
      <c r="U1255" s="579"/>
      <c r="V1255" s="579"/>
      <c r="W1255" s="579"/>
      <c r="X1255" s="579"/>
      <c r="Y1255" s="579"/>
      <c r="Z1255" s="579"/>
      <c r="AA1255" s="579"/>
      <c r="AB1255" s="579"/>
      <c r="AC1255" s="579"/>
      <c r="AD1255" s="579"/>
      <c r="AE1255" s="579"/>
      <c r="AF1255" s="579"/>
      <c r="AG1255" s="579"/>
      <c r="AH1255" s="579"/>
      <c r="AI1255" s="579"/>
      <c r="AJ1255" s="579"/>
      <c r="AK1255" s="579"/>
      <c r="AL1255" s="579"/>
      <c r="AM1255" s="579"/>
      <c r="AN1255" s="579"/>
      <c r="AO1255" s="579"/>
      <c r="AP1255" s="579"/>
      <c r="AQ1255" s="579"/>
      <c r="AR1255" s="579"/>
      <c r="AS1255" s="579"/>
      <c r="AT1255" s="579"/>
      <c r="AU1255" s="579"/>
      <c r="AV1255" s="579"/>
      <c r="AW1255" s="579"/>
      <c r="AX1255" s="579"/>
      <c r="AY1255" s="579"/>
      <c r="AZ1255" s="579"/>
      <c r="BA1255" s="579"/>
      <c r="BB1255" s="579"/>
      <c r="BC1255" s="579"/>
      <c r="BD1255" s="579"/>
      <c r="BE1255" s="579"/>
      <c r="BF1255" s="579"/>
      <c r="BG1255" s="579"/>
      <c r="BH1255" s="579"/>
      <c r="BI1255" s="579"/>
      <c r="BJ1255" s="579"/>
      <c r="BK1255" s="579"/>
      <c r="BR1255" s="2"/>
      <c r="BS1255" s="2"/>
      <c r="BT1255" s="2"/>
      <c r="BU1255" s="2"/>
      <c r="BV1255" s="2"/>
      <c r="BW1255" s="2"/>
      <c r="BX1255" s="2"/>
      <c r="BY1255" s="2"/>
      <c r="BZ1255" s="2"/>
      <c r="CA1255" s="2"/>
      <c r="CB1255" s="2"/>
      <c r="CC1255" s="2"/>
      <c r="CD1255" s="2"/>
      <c r="CE1255" s="2"/>
      <c r="CF1255" s="2"/>
      <c r="CG1255" s="2"/>
      <c r="CH1255" s="2"/>
      <c r="CI1255" s="2"/>
      <c r="CJ1255" s="2"/>
      <c r="CK1255" s="2"/>
      <c r="CL1255" s="2"/>
      <c r="CM1255" s="2"/>
      <c r="CN1255" s="2"/>
      <c r="CO1255" s="2"/>
      <c r="CP1255" s="2"/>
      <c r="CQ1255" s="2"/>
      <c r="CR1255" s="2"/>
      <c r="CS1255" s="2"/>
      <c r="CT1255" s="2"/>
      <c r="CU1255" s="2"/>
      <c r="CV1255" s="2"/>
      <c r="CW1255" s="2"/>
      <c r="CX1255" s="2"/>
      <c r="CY1255" s="2"/>
      <c r="CZ1255" s="2"/>
      <c r="DA1255" s="2"/>
      <c r="DB1255" s="2"/>
      <c r="DC1255" s="2"/>
      <c r="DD1255" s="2"/>
      <c r="DE1255" s="2"/>
      <c r="DF1255" s="2"/>
      <c r="DG1255" s="2"/>
      <c r="DH1255" s="2"/>
      <c r="DI1255" s="2"/>
      <c r="DJ1255" s="2"/>
      <c r="DK1255" s="2"/>
      <c r="DL1255" s="2"/>
      <c r="DM1255" s="2"/>
      <c r="DN1255" s="2"/>
      <c r="DO1255" s="2"/>
      <c r="DP1255" s="2"/>
      <c r="DQ1255" s="2"/>
      <c r="DR1255" s="2"/>
      <c r="DS1255" s="2"/>
      <c r="DT1255" s="2"/>
      <c r="DU1255" s="2"/>
      <c r="DV1255" s="2"/>
      <c r="DW1255" s="2"/>
      <c r="DX1255" s="2"/>
      <c r="DY1255" s="2"/>
      <c r="DZ1255" s="2"/>
      <c r="EA1255" s="2"/>
      <c r="EB1255" s="2"/>
      <c r="EC1255" s="2"/>
      <c r="ED1255" s="2"/>
      <c r="EE1255" s="2"/>
      <c r="EF1255" s="2"/>
      <c r="EG1255" s="2"/>
      <c r="EH1255" s="2"/>
      <c r="EI1255" s="2"/>
      <c r="EJ1255" s="2"/>
      <c r="EK1255" s="2"/>
      <c r="EL1255" s="2"/>
      <c r="EM1255" s="2"/>
      <c r="EN1255" s="2"/>
      <c r="EO1255" s="2"/>
      <c r="EP1255" s="2"/>
      <c r="EQ1255" s="2"/>
      <c r="ER1255" s="2"/>
      <c r="ES1255" s="2"/>
      <c r="ET1255" s="2"/>
      <c r="EU1255" s="2"/>
      <c r="EV1255" s="2"/>
      <c r="EW1255" s="2"/>
      <c r="EX1255" s="2"/>
      <c r="EY1255" s="2"/>
      <c r="EZ1255" s="2"/>
      <c r="FA1255" s="2"/>
      <c r="FB1255" s="2"/>
      <c r="FC1255" s="2"/>
      <c r="FD1255" s="2"/>
      <c r="FE1255" s="2"/>
      <c r="FF1255" s="2"/>
      <c r="FG1255" s="2"/>
      <c r="FH1255" s="2"/>
      <c r="FI1255" s="2"/>
      <c r="FJ1255" s="2"/>
      <c r="FK1255" s="2"/>
      <c r="FL1255" s="2"/>
      <c r="FM1255" s="2"/>
      <c r="FN1255" s="2"/>
      <c r="FO1255" s="2"/>
      <c r="FP1255" s="2"/>
      <c r="FQ1255" s="2"/>
      <c r="FR1255" s="2"/>
      <c r="FS1255" s="2"/>
      <c r="FT1255" s="2"/>
      <c r="FU1255" s="2"/>
      <c r="FV1255" s="2"/>
      <c r="FW1255" s="2"/>
      <c r="FX1255" s="2"/>
      <c r="FY1255" s="2"/>
      <c r="FZ1255" s="2"/>
      <c r="GA1255" s="2"/>
      <c r="GB1255" s="2"/>
      <c r="GC1255" s="2"/>
      <c r="GD1255" s="2"/>
      <c r="GE1255" s="2"/>
      <c r="GF1255" s="2"/>
      <c r="GG1255" s="2"/>
      <c r="GH1255" s="2"/>
      <c r="GI1255" s="2"/>
      <c r="GJ1255" s="2"/>
      <c r="GK1255" s="2"/>
      <c r="GL1255" s="2"/>
      <c r="GM1255" s="2"/>
      <c r="GN1255" s="2"/>
      <c r="GO1255" s="2"/>
      <c r="GP1255" s="2"/>
    </row>
    <row r="1256" spans="6:198" s="1" customFormat="1" ht="12.75" customHeight="1" thickBot="1">
      <c r="F1256" s="97" t="str">
        <f>F1215</f>
        <v xml:space="preserve">As at: </v>
      </c>
      <c r="G1256" s="347"/>
      <c r="H1256" s="789">
        <f>H1215</f>
        <v>43190</v>
      </c>
      <c r="I1256" s="789"/>
      <c r="J1256" s="789"/>
      <c r="K1256" s="775"/>
      <c r="L1256" s="775"/>
      <c r="M1256" s="347"/>
      <c r="N1256" s="347"/>
      <c r="O1256" s="347"/>
      <c r="P1256" s="347"/>
      <c r="Q1256" s="347"/>
      <c r="R1256" s="347"/>
      <c r="S1256" s="347"/>
      <c r="T1256" s="347"/>
      <c r="U1256" s="347"/>
      <c r="V1256" s="347"/>
      <c r="W1256" s="347"/>
      <c r="X1256" s="347"/>
      <c r="Y1256" s="347"/>
      <c r="Z1256" s="347"/>
      <c r="AA1256" s="347"/>
      <c r="AB1256" s="347"/>
      <c r="AC1256" s="347"/>
      <c r="AD1256" s="347"/>
      <c r="AE1256" s="347"/>
      <c r="AF1256" s="347"/>
      <c r="AG1256" s="347"/>
      <c r="AH1256" s="347"/>
      <c r="AI1256" s="347"/>
      <c r="AJ1256" s="347"/>
      <c r="AK1256" s="347"/>
      <c r="AL1256" s="347"/>
      <c r="AM1256" s="347"/>
      <c r="AN1256" s="347"/>
      <c r="AO1256" s="347"/>
      <c r="AP1256" s="347"/>
      <c r="AQ1256" s="347"/>
      <c r="AR1256" s="347"/>
      <c r="AS1256" s="347"/>
      <c r="AT1256" s="347"/>
      <c r="AU1256" s="347"/>
      <c r="AV1256" s="347"/>
      <c r="AW1256" s="347"/>
      <c r="AX1256" s="347"/>
      <c r="AY1256" s="347"/>
      <c r="AZ1256" s="347"/>
      <c r="BA1256" s="347"/>
      <c r="BB1256" s="347"/>
      <c r="BC1256" s="347"/>
      <c r="BD1256" s="347"/>
      <c r="BE1256" s="347"/>
      <c r="BF1256" s="347"/>
      <c r="BG1256" s="347"/>
      <c r="BH1256" s="347"/>
      <c r="BI1256" s="347"/>
      <c r="BJ1256" s="347"/>
      <c r="BK1256" s="347"/>
      <c r="BR1256" s="2"/>
      <c r="BS1256" s="2"/>
      <c r="BT1256" s="2"/>
      <c r="BU1256" s="2"/>
      <c r="BV1256" s="2"/>
      <c r="BW1256" s="2"/>
      <c r="BX1256" s="2"/>
      <c r="BY1256" s="2"/>
      <c r="BZ1256" s="2"/>
      <c r="CA1256" s="2"/>
      <c r="CB1256" s="2"/>
      <c r="CC1256" s="2"/>
      <c r="CD1256" s="2"/>
      <c r="CE1256" s="2"/>
      <c r="CF1256" s="2"/>
      <c r="CG1256" s="2"/>
      <c r="CH1256" s="2"/>
      <c r="CI1256" s="2"/>
      <c r="CJ1256" s="2"/>
      <c r="CK1256" s="2"/>
      <c r="CL1256" s="2"/>
      <c r="CM1256" s="2"/>
      <c r="CN1256" s="2"/>
      <c r="CO1256" s="2"/>
      <c r="CP1256" s="2"/>
      <c r="CQ1256" s="2"/>
      <c r="CR1256" s="2"/>
      <c r="CS1256" s="2"/>
      <c r="CT1256" s="2"/>
      <c r="CU1256" s="2"/>
      <c r="CV1256" s="2"/>
      <c r="CW1256" s="2"/>
      <c r="CX1256" s="2"/>
      <c r="CY1256" s="2"/>
      <c r="CZ1256" s="2"/>
      <c r="DA1256" s="2"/>
      <c r="DB1256" s="2"/>
      <c r="DC1256" s="2"/>
      <c r="DD1256" s="2"/>
      <c r="DE1256" s="2"/>
      <c r="DF1256" s="2"/>
      <c r="DG1256" s="2"/>
      <c r="DH1256" s="2"/>
      <c r="DI1256" s="2"/>
      <c r="DJ1256" s="2"/>
      <c r="DK1256" s="2"/>
      <c r="DL1256" s="2"/>
      <c r="DM1256" s="2"/>
      <c r="DN1256" s="2"/>
      <c r="DO1256" s="2"/>
      <c r="DP1256" s="2"/>
      <c r="DQ1256" s="2"/>
      <c r="DR1256" s="2"/>
      <c r="DS1256" s="2"/>
      <c r="DT1256" s="2"/>
      <c r="DU1256" s="2"/>
      <c r="DV1256" s="2"/>
      <c r="DW1256" s="2"/>
      <c r="DX1256" s="2"/>
      <c r="DY1256" s="2"/>
      <c r="DZ1256" s="2"/>
      <c r="EA1256" s="2"/>
      <c r="EB1256" s="2"/>
      <c r="EC1256" s="2"/>
      <c r="ED1256" s="2"/>
      <c r="EE1256" s="2"/>
      <c r="EF1256" s="2"/>
      <c r="EG1256" s="2"/>
      <c r="EH1256" s="2"/>
      <c r="EI1256" s="2"/>
      <c r="EJ1256" s="2"/>
      <c r="EK1256" s="2"/>
      <c r="EL1256" s="2"/>
      <c r="EM1256" s="2"/>
      <c r="EN1256" s="2"/>
      <c r="EO1256" s="2"/>
      <c r="EP1256" s="2"/>
      <c r="EQ1256" s="2"/>
      <c r="ER1256" s="2"/>
      <c r="ES1256" s="2"/>
      <c r="ET1256" s="2"/>
      <c r="EU1256" s="2"/>
      <c r="EV1256" s="2"/>
      <c r="EW1256" s="2"/>
      <c r="EX1256" s="2"/>
      <c r="EY1256" s="2"/>
      <c r="EZ1256" s="2"/>
      <c r="FA1256" s="2"/>
      <c r="FB1256" s="2"/>
      <c r="FC1256" s="2"/>
      <c r="FD1256" s="2"/>
      <c r="FE1256" s="2"/>
      <c r="FF1256" s="2"/>
      <c r="FG1256" s="2"/>
      <c r="FH1256" s="2"/>
      <c r="FI1256" s="2"/>
      <c r="FJ1256" s="2"/>
      <c r="FK1256" s="2"/>
      <c r="FL1256" s="2"/>
      <c r="FM1256" s="2"/>
      <c r="FN1256" s="2"/>
      <c r="FO1256" s="2"/>
      <c r="FP1256" s="2"/>
      <c r="FQ1256" s="2"/>
      <c r="FR1256" s="2"/>
      <c r="FS1256" s="2"/>
      <c r="FT1256" s="2"/>
      <c r="FU1256" s="2"/>
      <c r="FV1256" s="2"/>
      <c r="FW1256" s="2"/>
      <c r="FX1256" s="2"/>
      <c r="FY1256" s="2"/>
      <c r="FZ1256" s="2"/>
      <c r="GA1256" s="2"/>
      <c r="GB1256" s="2"/>
      <c r="GC1256" s="2"/>
      <c r="GD1256" s="2"/>
      <c r="GE1256" s="2"/>
      <c r="GF1256" s="2"/>
      <c r="GG1256" s="2"/>
      <c r="GH1256" s="2"/>
      <c r="GI1256" s="2"/>
      <c r="GJ1256" s="2"/>
      <c r="GK1256" s="2"/>
      <c r="GL1256" s="2"/>
      <c r="GM1256" s="2"/>
      <c r="GN1256" s="2"/>
      <c r="GO1256" s="2"/>
      <c r="GP1256" s="2"/>
    </row>
    <row r="1257" spans="6:198" s="1" customFormat="1" ht="12.75" customHeight="1" thickBot="1">
      <c r="F1257" s="81"/>
      <c r="G1257" s="347"/>
      <c r="H1257" s="347"/>
      <c r="I1257" s="347"/>
      <c r="J1257" s="347"/>
      <c r="K1257" s="482" t="s">
        <v>544</v>
      </c>
      <c r="L1257" s="482"/>
      <c r="M1257" s="482"/>
      <c r="N1257" s="482"/>
      <c r="O1257" s="482"/>
      <c r="P1257" s="482"/>
      <c r="Q1257" s="483"/>
      <c r="R1257" s="483"/>
      <c r="S1257" s="483"/>
      <c r="T1257" s="484"/>
      <c r="U1257" s="483" t="s">
        <v>56</v>
      </c>
      <c r="V1257" s="483"/>
      <c r="W1257" s="483"/>
      <c r="X1257" s="483"/>
      <c r="Y1257" s="483"/>
      <c r="Z1257" s="485"/>
      <c r="AA1257" s="486"/>
      <c r="AB1257" s="486"/>
      <c r="AC1257" s="486"/>
      <c r="AD1257" s="486" t="s">
        <v>472</v>
      </c>
      <c r="AE1257" s="486"/>
      <c r="AF1257" s="486"/>
      <c r="AG1257" s="486"/>
      <c r="AH1257" s="487"/>
      <c r="AI1257" s="845" t="s">
        <v>473</v>
      </c>
      <c r="AJ1257" s="878"/>
      <c r="AK1257" s="878"/>
      <c r="AL1257" s="878"/>
      <c r="AM1257" s="878"/>
      <c r="AN1257" s="878"/>
      <c r="AO1257" s="878"/>
      <c r="AP1257" s="487"/>
      <c r="AQ1257" s="487"/>
      <c r="AR1257" s="486"/>
      <c r="AS1257" s="486"/>
      <c r="AT1257" s="486"/>
      <c r="AU1257" s="486" t="s">
        <v>474</v>
      </c>
      <c r="AV1257" s="486"/>
      <c r="AW1257" s="486"/>
      <c r="AX1257" s="507"/>
      <c r="AY1257" s="535"/>
      <c r="AZ1257" s="500"/>
      <c r="BA1257" s="500"/>
      <c r="BB1257" s="500"/>
      <c r="BC1257" s="500"/>
      <c r="BD1257" s="347"/>
      <c r="BE1257" s="347"/>
      <c r="BF1257" s="347"/>
      <c r="BG1257" s="347"/>
      <c r="BH1257" s="347"/>
      <c r="BI1257" s="347"/>
      <c r="BJ1257" s="347"/>
      <c r="BK1257" s="347"/>
      <c r="BR1257" s="2"/>
      <c r="BS1257" s="2"/>
      <c r="BT1257" s="2"/>
      <c r="BU1257" s="2"/>
      <c r="BV1257" s="2"/>
      <c r="BW1257" s="2"/>
      <c r="BX1257" s="2"/>
      <c r="BY1257" s="2"/>
      <c r="BZ1257" s="2"/>
      <c r="CA1257" s="2"/>
      <c r="CB1257" s="2"/>
      <c r="CC1257" s="2"/>
      <c r="CD1257" s="2"/>
      <c r="CE1257" s="2"/>
      <c r="CF1257" s="2"/>
      <c r="CG1257" s="2"/>
      <c r="CH1257" s="2"/>
      <c r="CI1257" s="2"/>
      <c r="CJ1257" s="2"/>
      <c r="CK1257" s="2"/>
      <c r="CL1257" s="2"/>
      <c r="CM1257" s="2"/>
      <c r="CN1257" s="2"/>
      <c r="CO1257" s="2"/>
      <c r="CP1257" s="2"/>
      <c r="CQ1257" s="2"/>
      <c r="CR1257" s="2"/>
      <c r="CS1257" s="2"/>
      <c r="CT1257" s="2"/>
      <c r="CU1257" s="2"/>
      <c r="CV1257" s="2"/>
      <c r="CW1257" s="2"/>
      <c r="CX1257" s="2"/>
      <c r="CY1257" s="2"/>
      <c r="CZ1257" s="2"/>
      <c r="DA1257" s="2"/>
      <c r="DB1257" s="2"/>
      <c r="DC1257" s="2"/>
      <c r="DD1257" s="2"/>
      <c r="DE1257" s="2"/>
      <c r="DF1257" s="2"/>
      <c r="DG1257" s="2"/>
      <c r="DH1257" s="2"/>
      <c r="DI1257" s="2"/>
      <c r="DJ1257" s="2"/>
      <c r="DK1257" s="2"/>
      <c r="DL1257" s="2"/>
      <c r="DM1257" s="2"/>
      <c r="DN1257" s="2"/>
      <c r="DO1257" s="2"/>
      <c r="DP1257" s="2"/>
      <c r="DQ1257" s="2"/>
      <c r="DR1257" s="2"/>
      <c r="DS1257" s="2"/>
      <c r="DT1257" s="2"/>
      <c r="DU1257" s="2"/>
      <c r="DV1257" s="2"/>
      <c r="DW1257" s="2"/>
      <c r="DX1257" s="2"/>
      <c r="DY1257" s="2"/>
      <c r="DZ1257" s="2"/>
      <c r="EA1257" s="2"/>
      <c r="EB1257" s="2"/>
      <c r="EC1257" s="2"/>
      <c r="ED1257" s="2"/>
      <c r="EE1257" s="2"/>
      <c r="EF1257" s="2"/>
      <c r="EG1257" s="2"/>
      <c r="EH1257" s="2"/>
      <c r="EI1257" s="2"/>
      <c r="EJ1257" s="2"/>
      <c r="EK1257" s="2"/>
      <c r="EL1257" s="2"/>
      <c r="EM1257" s="2"/>
      <c r="EN1257" s="2"/>
      <c r="EO1257" s="2"/>
      <c r="EP1257" s="2"/>
      <c r="EQ1257" s="2"/>
      <c r="ER1257" s="2"/>
      <c r="ES1257" s="2"/>
      <c r="ET1257" s="2"/>
      <c r="EU1257" s="2"/>
      <c r="EV1257" s="2"/>
      <c r="EW1257" s="2"/>
      <c r="EX1257" s="2"/>
      <c r="EY1257" s="2"/>
      <c r="EZ1257" s="2"/>
      <c r="FA1257" s="2"/>
      <c r="FB1257" s="2"/>
      <c r="FC1257" s="2"/>
      <c r="FD1257" s="2"/>
      <c r="FE1257" s="2"/>
      <c r="FF1257" s="2"/>
      <c r="FG1257" s="2"/>
      <c r="FH1257" s="2"/>
      <c r="FI1257" s="2"/>
      <c r="FJ1257" s="2"/>
      <c r="FK1257" s="2"/>
      <c r="FL1257" s="2"/>
      <c r="FM1257" s="2"/>
      <c r="FN1257" s="2"/>
      <c r="FO1257" s="2"/>
      <c r="FP1257" s="2"/>
      <c r="FQ1257" s="2"/>
      <c r="FR1257" s="2"/>
      <c r="FS1257" s="2"/>
      <c r="FT1257" s="2"/>
      <c r="FU1257" s="2"/>
      <c r="FV1257" s="2"/>
      <c r="FW1257" s="2"/>
      <c r="FX1257" s="2"/>
      <c r="FY1257" s="2"/>
      <c r="FZ1257" s="2"/>
      <c r="GA1257" s="2"/>
      <c r="GB1257" s="2"/>
      <c r="GC1257" s="2"/>
      <c r="GD1257" s="2"/>
      <c r="GE1257" s="2"/>
      <c r="GF1257" s="2"/>
      <c r="GG1257" s="2"/>
      <c r="GH1257" s="2"/>
      <c r="GI1257" s="2"/>
      <c r="GJ1257" s="2"/>
      <c r="GK1257" s="2"/>
      <c r="GL1257" s="2"/>
      <c r="GM1257" s="2"/>
      <c r="GN1257" s="2"/>
      <c r="GO1257" s="2"/>
      <c r="GP1257" s="2"/>
    </row>
    <row r="1258" spans="6:198" s="1" customFormat="1" ht="12.75" customHeight="1">
      <c r="F1258" s="81"/>
      <c r="G1258" s="347"/>
      <c r="H1258" s="347"/>
      <c r="I1258" s="347"/>
      <c r="J1258" s="347"/>
      <c r="K1258" s="528" t="s">
        <v>545</v>
      </c>
      <c r="L1258" s="536"/>
      <c r="M1258" s="536"/>
      <c r="N1258" s="491"/>
      <c r="O1258" s="491"/>
      <c r="P1258" s="491"/>
      <c r="Q1258" s="491"/>
      <c r="R1258" s="491"/>
      <c r="S1258" s="851">
        <f>[1]Stratifications!$G$138</f>
        <v>0</v>
      </c>
      <c r="T1258" s="851"/>
      <c r="U1258" s="851"/>
      <c r="V1258" s="851"/>
      <c r="W1258" s="851"/>
      <c r="X1258" s="492"/>
      <c r="Y1258" s="492"/>
      <c r="Z1258" s="493"/>
      <c r="AA1258" s="847">
        <f>[1]Stratifications!$J138</f>
        <v>0</v>
      </c>
      <c r="AB1258" s="847"/>
      <c r="AC1258" s="847"/>
      <c r="AD1258" s="847" t="s">
        <v>493</v>
      </c>
      <c r="AE1258" s="847"/>
      <c r="AF1258" s="847"/>
      <c r="AG1258" s="847"/>
      <c r="AH1258" s="493"/>
      <c r="AI1258" s="848">
        <f>[1]Stratifications!$M138</f>
        <v>0</v>
      </c>
      <c r="AJ1258" s="849"/>
      <c r="AK1258" s="849"/>
      <c r="AL1258" s="849" t="s">
        <v>493</v>
      </c>
      <c r="AM1258" s="849"/>
      <c r="AN1258" s="849"/>
      <c r="AO1258" s="849"/>
      <c r="AP1258" s="493"/>
      <c r="AQ1258" s="493"/>
      <c r="AR1258" s="847">
        <f>[1]Stratifications!$P138</f>
        <v>0</v>
      </c>
      <c r="AS1258" s="847"/>
      <c r="AT1258" s="847"/>
      <c r="AU1258" s="847" t="s">
        <v>493</v>
      </c>
      <c r="AV1258" s="847"/>
      <c r="AW1258" s="847"/>
      <c r="AX1258" s="847"/>
      <c r="AY1258" s="847"/>
      <c r="AZ1258" s="500"/>
      <c r="BA1258" s="500"/>
      <c r="BB1258" s="500"/>
      <c r="BC1258" s="500"/>
      <c r="BD1258" s="347"/>
      <c r="BE1258" s="347"/>
      <c r="BF1258" s="347"/>
      <c r="BG1258" s="347"/>
      <c r="BH1258" s="347"/>
      <c r="BI1258" s="347"/>
      <c r="BJ1258" s="347"/>
      <c r="BK1258" s="347"/>
      <c r="BR1258" s="2"/>
      <c r="BS1258" s="2"/>
      <c r="BT1258" s="2"/>
      <c r="BU1258" s="2"/>
      <c r="BV1258" s="2"/>
      <c r="BW1258" s="2"/>
      <c r="BX1258" s="2"/>
      <c r="BY1258" s="2"/>
      <c r="BZ1258" s="2"/>
      <c r="CA1258" s="2"/>
      <c r="CB1258" s="2"/>
      <c r="CC1258" s="2"/>
      <c r="CD1258" s="2"/>
      <c r="CE1258" s="2"/>
      <c r="CF1258" s="2"/>
      <c r="CG1258" s="2"/>
      <c r="CH1258" s="2"/>
      <c r="CI1258" s="2"/>
      <c r="CJ1258" s="2"/>
      <c r="CK1258" s="2"/>
      <c r="CL1258" s="2"/>
      <c r="CM1258" s="2"/>
      <c r="CN1258" s="2"/>
      <c r="CO1258" s="2"/>
      <c r="CP1258" s="2"/>
      <c r="CQ1258" s="2"/>
      <c r="CR1258" s="2"/>
      <c r="CS1258" s="2"/>
      <c r="CT1258" s="2"/>
      <c r="CU1258" s="2"/>
      <c r="CV1258" s="2"/>
      <c r="CW1258" s="2"/>
      <c r="CX1258" s="2"/>
      <c r="CY1258" s="2"/>
      <c r="CZ1258" s="2"/>
      <c r="DA1258" s="2"/>
      <c r="DB1258" s="2"/>
      <c r="DC1258" s="2"/>
      <c r="DD1258" s="2"/>
      <c r="DE1258" s="2"/>
      <c r="DF1258" s="2"/>
      <c r="DG1258" s="2"/>
      <c r="DH1258" s="2"/>
      <c r="DI1258" s="2"/>
      <c r="DJ1258" s="2"/>
      <c r="DK1258" s="2"/>
      <c r="DL1258" s="2"/>
      <c r="DM1258" s="2"/>
      <c r="DN1258" s="2"/>
      <c r="DO1258" s="2"/>
      <c r="DP1258" s="2"/>
      <c r="DQ1258" s="2"/>
      <c r="DR1258" s="2"/>
      <c r="DS1258" s="2"/>
      <c r="DT1258" s="2"/>
      <c r="DU1258" s="2"/>
      <c r="DV1258" s="2"/>
      <c r="DW1258" s="2"/>
      <c r="DX1258" s="2"/>
      <c r="DY1258" s="2"/>
      <c r="DZ1258" s="2"/>
      <c r="EA1258" s="2"/>
      <c r="EB1258" s="2"/>
      <c r="EC1258" s="2"/>
      <c r="ED1258" s="2"/>
      <c r="EE1258" s="2"/>
      <c r="EF1258" s="2"/>
      <c r="EG1258" s="2"/>
      <c r="EH1258" s="2"/>
      <c r="EI1258" s="2"/>
      <c r="EJ1258" s="2"/>
      <c r="EK1258" s="2"/>
      <c r="EL1258" s="2"/>
      <c r="EM1258" s="2"/>
      <c r="EN1258" s="2"/>
      <c r="EO1258" s="2"/>
      <c r="EP1258" s="2"/>
      <c r="EQ1258" s="2"/>
      <c r="ER1258" s="2"/>
      <c r="ES1258" s="2"/>
      <c r="ET1258" s="2"/>
      <c r="EU1258" s="2"/>
      <c r="EV1258" s="2"/>
      <c r="EW1258" s="2"/>
      <c r="EX1258" s="2"/>
      <c r="EY1258" s="2"/>
      <c r="EZ1258" s="2"/>
      <c r="FA1258" s="2"/>
      <c r="FB1258" s="2"/>
      <c r="FC1258" s="2"/>
      <c r="FD1258" s="2"/>
      <c r="FE1258" s="2"/>
      <c r="FF1258" s="2"/>
      <c r="FG1258" s="2"/>
      <c r="FH1258" s="2"/>
      <c r="FI1258" s="2"/>
      <c r="FJ1258" s="2"/>
      <c r="FK1258" s="2"/>
      <c r="FL1258" s="2"/>
      <c r="FM1258" s="2"/>
      <c r="FN1258" s="2"/>
      <c r="FO1258" s="2"/>
      <c r="FP1258" s="2"/>
      <c r="FQ1258" s="2"/>
      <c r="FR1258" s="2"/>
      <c r="FS1258" s="2"/>
      <c r="FT1258" s="2"/>
      <c r="FU1258" s="2"/>
      <c r="FV1258" s="2"/>
      <c r="FW1258" s="2"/>
      <c r="FX1258" s="2"/>
      <c r="FY1258" s="2"/>
      <c r="FZ1258" s="2"/>
      <c r="GA1258" s="2"/>
      <c r="GB1258" s="2"/>
      <c r="GC1258" s="2"/>
      <c r="GD1258" s="2"/>
      <c r="GE1258" s="2"/>
      <c r="GF1258" s="2"/>
      <c r="GG1258" s="2"/>
      <c r="GH1258" s="2"/>
      <c r="GI1258" s="2"/>
      <c r="GJ1258" s="2"/>
      <c r="GK1258" s="2"/>
      <c r="GL1258" s="2"/>
      <c r="GM1258" s="2"/>
      <c r="GN1258" s="2"/>
      <c r="GO1258" s="2"/>
      <c r="GP1258" s="2"/>
    </row>
    <row r="1259" spans="6:198" s="1" customFormat="1" ht="12.75" customHeight="1">
      <c r="F1259" s="81"/>
      <c r="G1259" s="347"/>
      <c r="H1259" s="347"/>
      <c r="I1259" s="347"/>
      <c r="J1259" s="347"/>
      <c r="K1259" s="530" t="s">
        <v>38</v>
      </c>
      <c r="L1259" s="537"/>
      <c r="M1259" s="537"/>
      <c r="N1259" s="491"/>
      <c r="O1259" s="491"/>
      <c r="P1259" s="491"/>
      <c r="Q1259" s="491"/>
      <c r="R1259" s="491"/>
      <c r="S1259" s="851">
        <f>[1]Stratifications!$G$139</f>
        <v>373464166.43999988</v>
      </c>
      <c r="T1259" s="851"/>
      <c r="U1259" s="851"/>
      <c r="V1259" s="851"/>
      <c r="W1259" s="851"/>
      <c r="X1259" s="497"/>
      <c r="Y1259" s="497"/>
      <c r="Z1259" s="498"/>
      <c r="AA1259" s="852">
        <f>[1]Stratifications!$J139</f>
        <v>1</v>
      </c>
      <c r="AB1259" s="852"/>
      <c r="AC1259" s="852"/>
      <c r="AD1259" s="852" t="s">
        <v>493</v>
      </c>
      <c r="AE1259" s="852"/>
      <c r="AF1259" s="852"/>
      <c r="AG1259" s="852"/>
      <c r="AH1259" s="498"/>
      <c r="AI1259" s="853">
        <f>[1]Stratifications!$M139</f>
        <v>2607</v>
      </c>
      <c r="AJ1259" s="854"/>
      <c r="AK1259" s="854"/>
      <c r="AL1259" s="854" t="s">
        <v>493</v>
      </c>
      <c r="AM1259" s="854"/>
      <c r="AN1259" s="854"/>
      <c r="AO1259" s="854"/>
      <c r="AP1259" s="498"/>
      <c r="AQ1259" s="498"/>
      <c r="AR1259" s="852">
        <f>[1]Stratifications!$P139</f>
        <v>1</v>
      </c>
      <c r="AS1259" s="852"/>
      <c r="AT1259" s="852"/>
      <c r="AU1259" s="852" t="s">
        <v>493</v>
      </c>
      <c r="AV1259" s="852"/>
      <c r="AW1259" s="852"/>
      <c r="AX1259" s="852"/>
      <c r="AY1259" s="852"/>
      <c r="AZ1259" s="500"/>
      <c r="BA1259" s="500"/>
      <c r="BB1259" s="500"/>
      <c r="BC1259" s="500"/>
      <c r="BD1259" s="347"/>
      <c r="BE1259" s="347"/>
      <c r="BF1259" s="347"/>
      <c r="BG1259" s="347"/>
      <c r="BH1259" s="347"/>
      <c r="BI1259" s="347"/>
      <c r="BJ1259" s="347"/>
      <c r="BK1259" s="347"/>
      <c r="BR1259" s="2"/>
      <c r="BS1259" s="2"/>
      <c r="BT1259" s="2"/>
      <c r="BU1259" s="2"/>
      <c r="BV1259" s="2"/>
      <c r="BW1259" s="2"/>
      <c r="BX1259" s="2"/>
      <c r="BY1259" s="2"/>
      <c r="BZ1259" s="2"/>
      <c r="CA1259" s="2"/>
      <c r="CB1259" s="2"/>
      <c r="CC1259" s="2"/>
      <c r="CD1259" s="2"/>
      <c r="CE1259" s="2"/>
      <c r="CF1259" s="2"/>
      <c r="CG1259" s="2"/>
      <c r="CH1259" s="2"/>
      <c r="CI1259" s="2"/>
      <c r="CJ1259" s="2"/>
      <c r="CK1259" s="2"/>
      <c r="CL1259" s="2"/>
      <c r="CM1259" s="2"/>
      <c r="CN1259" s="2"/>
      <c r="CO1259" s="2"/>
      <c r="CP1259" s="2"/>
      <c r="CQ1259" s="2"/>
      <c r="CR1259" s="2"/>
      <c r="CS1259" s="2"/>
      <c r="CT1259" s="2"/>
      <c r="CU1259" s="2"/>
      <c r="CV1259" s="2"/>
      <c r="CW1259" s="2"/>
      <c r="CX1259" s="2"/>
      <c r="CY1259" s="2"/>
      <c r="CZ1259" s="2"/>
      <c r="DA1259" s="2"/>
      <c r="DB1259" s="2"/>
      <c r="DC1259" s="2"/>
      <c r="DD1259" s="2"/>
      <c r="DE1259" s="2"/>
      <c r="DF1259" s="2"/>
      <c r="DG1259" s="2"/>
      <c r="DH1259" s="2"/>
      <c r="DI1259" s="2"/>
      <c r="DJ1259" s="2"/>
      <c r="DK1259" s="2"/>
      <c r="DL1259" s="2"/>
      <c r="DM1259" s="2"/>
      <c r="DN1259" s="2"/>
      <c r="DO1259" s="2"/>
      <c r="DP1259" s="2"/>
      <c r="DQ1259" s="2"/>
      <c r="DR1259" s="2"/>
      <c r="DS1259" s="2"/>
      <c r="DT1259" s="2"/>
      <c r="DU1259" s="2"/>
      <c r="DV1259" s="2"/>
      <c r="DW1259" s="2"/>
      <c r="DX1259" s="2"/>
      <c r="DY1259" s="2"/>
      <c r="DZ1259" s="2"/>
      <c r="EA1259" s="2"/>
      <c r="EB1259" s="2"/>
      <c r="EC1259" s="2"/>
      <c r="ED1259" s="2"/>
      <c r="EE1259" s="2"/>
      <c r="EF1259" s="2"/>
      <c r="EG1259" s="2"/>
      <c r="EH1259" s="2"/>
      <c r="EI1259" s="2"/>
      <c r="EJ1259" s="2"/>
      <c r="EK1259" s="2"/>
      <c r="EL1259" s="2"/>
      <c r="EM1259" s="2"/>
      <c r="EN1259" s="2"/>
      <c r="EO1259" s="2"/>
      <c r="EP1259" s="2"/>
      <c r="EQ1259" s="2"/>
      <c r="ER1259" s="2"/>
      <c r="ES1259" s="2"/>
      <c r="ET1259" s="2"/>
      <c r="EU1259" s="2"/>
      <c r="EV1259" s="2"/>
      <c r="EW1259" s="2"/>
      <c r="EX1259" s="2"/>
      <c r="EY1259" s="2"/>
      <c r="EZ1259" s="2"/>
      <c r="FA1259" s="2"/>
      <c r="FB1259" s="2"/>
      <c r="FC1259" s="2"/>
      <c r="FD1259" s="2"/>
      <c r="FE1259" s="2"/>
      <c r="FF1259" s="2"/>
      <c r="FG1259" s="2"/>
      <c r="FH1259" s="2"/>
      <c r="FI1259" s="2"/>
      <c r="FJ1259" s="2"/>
      <c r="FK1259" s="2"/>
      <c r="FL1259" s="2"/>
      <c r="FM1259" s="2"/>
      <c r="FN1259" s="2"/>
      <c r="FO1259" s="2"/>
      <c r="FP1259" s="2"/>
      <c r="FQ1259" s="2"/>
      <c r="FR1259" s="2"/>
      <c r="FS1259" s="2"/>
      <c r="FT1259" s="2"/>
      <c r="FU1259" s="2"/>
      <c r="FV1259" s="2"/>
      <c r="FW1259" s="2"/>
      <c r="FX1259" s="2"/>
      <c r="FY1259" s="2"/>
      <c r="FZ1259" s="2"/>
      <c r="GA1259" s="2"/>
      <c r="GB1259" s="2"/>
      <c r="GC1259" s="2"/>
      <c r="GD1259" s="2"/>
      <c r="GE1259" s="2"/>
      <c r="GF1259" s="2"/>
      <c r="GG1259" s="2"/>
      <c r="GH1259" s="2"/>
      <c r="GI1259" s="2"/>
      <c r="GJ1259" s="2"/>
      <c r="GK1259" s="2"/>
      <c r="GL1259" s="2"/>
      <c r="GM1259" s="2"/>
      <c r="GN1259" s="2"/>
      <c r="GO1259" s="2"/>
      <c r="GP1259" s="2"/>
    </row>
    <row r="1260" spans="6:198" s="1" customFormat="1" ht="12.75" customHeight="1">
      <c r="F1260" s="81"/>
      <c r="G1260" s="347"/>
      <c r="H1260" s="347"/>
      <c r="I1260" s="347"/>
      <c r="J1260" s="347"/>
      <c r="K1260" s="504" t="s">
        <v>278</v>
      </c>
      <c r="L1260" s="505"/>
      <c r="M1260" s="505"/>
      <c r="N1260" s="505"/>
      <c r="O1260" s="505"/>
      <c r="P1260" s="505"/>
      <c r="Q1260" s="505"/>
      <c r="R1260" s="505"/>
      <c r="S1260" s="856">
        <f>[1]Stratifications!$G$140</f>
        <v>373464166.43999988</v>
      </c>
      <c r="T1260" s="856"/>
      <c r="U1260" s="856"/>
      <c r="V1260" s="856"/>
      <c r="W1260" s="856"/>
      <c r="X1260" s="506"/>
      <c r="Y1260" s="506"/>
      <c r="Z1260" s="506"/>
      <c r="AA1260" s="857">
        <f>[1]Stratifications!$J140</f>
        <v>1</v>
      </c>
      <c r="AB1260" s="857"/>
      <c r="AC1260" s="857"/>
      <c r="AD1260" s="857" t="s">
        <v>493</v>
      </c>
      <c r="AE1260" s="857"/>
      <c r="AF1260" s="857"/>
      <c r="AG1260" s="857"/>
      <c r="AH1260" s="506"/>
      <c r="AI1260" s="858">
        <f>[1]Stratifications!$M140</f>
        <v>2607</v>
      </c>
      <c r="AJ1260" s="859"/>
      <c r="AK1260" s="859"/>
      <c r="AL1260" s="859" t="s">
        <v>493</v>
      </c>
      <c r="AM1260" s="859"/>
      <c r="AN1260" s="859"/>
      <c r="AO1260" s="859"/>
      <c r="AP1260" s="506"/>
      <c r="AQ1260" s="506"/>
      <c r="AR1260" s="857">
        <f>[1]Stratifications!$P140</f>
        <v>1</v>
      </c>
      <c r="AS1260" s="857"/>
      <c r="AT1260" s="857"/>
      <c r="AU1260" s="857" t="s">
        <v>493</v>
      </c>
      <c r="AV1260" s="857"/>
      <c r="AW1260" s="857"/>
      <c r="AX1260" s="857"/>
      <c r="AY1260" s="857"/>
      <c r="AZ1260" s="500"/>
      <c r="BA1260" s="500"/>
      <c r="BB1260" s="500"/>
      <c r="BC1260" s="500"/>
      <c r="BD1260" s="347"/>
      <c r="BE1260" s="347"/>
      <c r="BF1260" s="347"/>
      <c r="BG1260" s="347"/>
      <c r="BH1260" s="347"/>
      <c r="BI1260" s="347"/>
      <c r="BJ1260" s="347"/>
      <c r="BK1260" s="347"/>
      <c r="BR1260" s="2"/>
      <c r="BS1260" s="2"/>
      <c r="BT1260" s="2"/>
      <c r="BU1260" s="2"/>
      <c r="BV1260" s="2"/>
      <c r="BW1260" s="2"/>
      <c r="BX1260" s="2"/>
      <c r="BY1260" s="2"/>
      <c r="BZ1260" s="2"/>
      <c r="CA1260" s="2"/>
      <c r="CB1260" s="2"/>
      <c r="CC1260" s="2"/>
      <c r="CD1260" s="2"/>
      <c r="CE1260" s="2"/>
      <c r="CF1260" s="2"/>
      <c r="CG1260" s="2"/>
      <c r="CH1260" s="2"/>
      <c r="CI1260" s="2"/>
      <c r="CJ1260" s="2"/>
      <c r="CK1260" s="2"/>
      <c r="CL1260" s="2"/>
      <c r="CM1260" s="2"/>
      <c r="CN1260" s="2"/>
      <c r="CO1260" s="2"/>
      <c r="CP1260" s="2"/>
      <c r="CQ1260" s="2"/>
      <c r="CR1260" s="2"/>
      <c r="CS1260" s="2"/>
      <c r="CT1260" s="2"/>
      <c r="CU1260" s="2"/>
      <c r="CV1260" s="2"/>
      <c r="CW1260" s="2"/>
      <c r="CX1260" s="2"/>
      <c r="CY1260" s="2"/>
      <c r="CZ1260" s="2"/>
      <c r="DA1260" s="2"/>
      <c r="DB1260" s="2"/>
      <c r="DC1260" s="2"/>
      <c r="DD1260" s="2"/>
      <c r="DE1260" s="2"/>
      <c r="DF1260" s="2"/>
      <c r="DG1260" s="2"/>
      <c r="DH1260" s="2"/>
      <c r="DI1260" s="2"/>
      <c r="DJ1260" s="2"/>
      <c r="DK1260" s="2"/>
      <c r="DL1260" s="2"/>
      <c r="DM1260" s="2"/>
      <c r="DN1260" s="2"/>
      <c r="DO1260" s="2"/>
      <c r="DP1260" s="2"/>
      <c r="DQ1260" s="2"/>
      <c r="DR1260" s="2"/>
      <c r="DS1260" s="2"/>
      <c r="DT1260" s="2"/>
      <c r="DU1260" s="2"/>
      <c r="DV1260" s="2"/>
      <c r="DW1260" s="2"/>
      <c r="DX1260" s="2"/>
      <c r="DY1260" s="2"/>
      <c r="DZ1260" s="2"/>
      <c r="EA1260" s="2"/>
      <c r="EB1260" s="2"/>
      <c r="EC1260" s="2"/>
      <c r="ED1260" s="2"/>
      <c r="EE1260" s="2"/>
      <c r="EF1260" s="2"/>
      <c r="EG1260" s="2"/>
      <c r="EH1260" s="2"/>
      <c r="EI1260" s="2"/>
      <c r="EJ1260" s="2"/>
      <c r="EK1260" s="2"/>
      <c r="EL1260" s="2"/>
      <c r="EM1260" s="2"/>
      <c r="EN1260" s="2"/>
      <c r="EO1260" s="2"/>
      <c r="EP1260" s="2"/>
      <c r="EQ1260" s="2"/>
      <c r="ER1260" s="2"/>
      <c r="ES1260" s="2"/>
      <c r="ET1260" s="2"/>
      <c r="EU1260" s="2"/>
      <c r="EV1260" s="2"/>
      <c r="EW1260" s="2"/>
      <c r="EX1260" s="2"/>
      <c r="EY1260" s="2"/>
      <c r="EZ1260" s="2"/>
      <c r="FA1260" s="2"/>
      <c r="FB1260" s="2"/>
      <c r="FC1260" s="2"/>
      <c r="FD1260" s="2"/>
      <c r="FE1260" s="2"/>
      <c r="FF1260" s="2"/>
      <c r="FG1260" s="2"/>
      <c r="FH1260" s="2"/>
      <c r="FI1260" s="2"/>
      <c r="FJ1260" s="2"/>
      <c r="FK1260" s="2"/>
      <c r="FL1260" s="2"/>
      <c r="FM1260" s="2"/>
      <c r="FN1260" s="2"/>
      <c r="FO1260" s="2"/>
      <c r="FP1260" s="2"/>
      <c r="FQ1260" s="2"/>
      <c r="FR1260" s="2"/>
      <c r="FS1260" s="2"/>
      <c r="FT1260" s="2"/>
      <c r="FU1260" s="2"/>
      <c r="FV1260" s="2"/>
      <c r="FW1260" s="2"/>
      <c r="FX1260" s="2"/>
      <c r="FY1260" s="2"/>
      <c r="FZ1260" s="2"/>
      <c r="GA1260" s="2"/>
      <c r="GB1260" s="2"/>
      <c r="GC1260" s="2"/>
      <c r="GD1260" s="2"/>
      <c r="GE1260" s="2"/>
      <c r="GF1260" s="2"/>
      <c r="GG1260" s="2"/>
      <c r="GH1260" s="2"/>
      <c r="GI1260" s="2"/>
      <c r="GJ1260" s="2"/>
      <c r="GK1260" s="2"/>
      <c r="GL1260" s="2"/>
      <c r="GM1260" s="2"/>
      <c r="GN1260" s="2"/>
      <c r="GO1260" s="2"/>
      <c r="GP1260" s="2"/>
    </row>
    <row r="1261" spans="6:198" s="1" customFormat="1" ht="12.75" customHeight="1" thickBot="1">
      <c r="F1261" s="81"/>
      <c r="G1261" s="347"/>
      <c r="H1261" s="347"/>
      <c r="I1261" s="347"/>
      <c r="J1261" s="347"/>
      <c r="K1261" s="500"/>
      <c r="L1261" s="500"/>
      <c r="M1261" s="500"/>
      <c r="N1261" s="500"/>
      <c r="O1261" s="500"/>
      <c r="P1261" s="500"/>
      <c r="Q1261" s="500"/>
      <c r="R1261" s="500"/>
      <c r="S1261" s="540"/>
      <c r="T1261" s="540"/>
      <c r="U1261" s="540"/>
      <c r="V1261" s="540"/>
      <c r="W1261" s="540"/>
      <c r="X1261" s="540"/>
      <c r="Y1261" s="540"/>
      <c r="Z1261" s="540"/>
      <c r="AA1261" s="540"/>
      <c r="AB1261" s="540"/>
      <c r="AC1261" s="540"/>
      <c r="AD1261" s="540"/>
      <c r="AE1261" s="540"/>
      <c r="AF1261" s="540"/>
      <c r="AG1261" s="540"/>
      <c r="AH1261" s="540"/>
      <c r="AI1261" s="540"/>
      <c r="AJ1261" s="540"/>
      <c r="AK1261" s="540"/>
      <c r="AL1261" s="540"/>
      <c r="AM1261" s="540"/>
      <c r="AN1261" s="540"/>
      <c r="AO1261" s="540"/>
      <c r="AP1261" s="540"/>
      <c r="AQ1261" s="540"/>
      <c r="AR1261" s="540"/>
      <c r="AS1261" s="540"/>
      <c r="AT1261" s="540"/>
      <c r="AU1261" s="540"/>
      <c r="AV1261" s="540"/>
      <c r="AW1261" s="540"/>
      <c r="AX1261" s="540"/>
      <c r="AY1261" s="540"/>
      <c r="AZ1261" s="500"/>
      <c r="BA1261" s="500"/>
      <c r="BB1261" s="500"/>
      <c r="BC1261" s="500"/>
      <c r="BD1261" s="347"/>
      <c r="BE1261" s="347"/>
      <c r="BF1261" s="347"/>
      <c r="BG1261" s="347"/>
      <c r="BH1261" s="347"/>
      <c r="BI1261" s="347"/>
      <c r="BJ1261" s="347"/>
      <c r="BK1261" s="347"/>
      <c r="BR1261" s="2"/>
      <c r="BS1261" s="2"/>
      <c r="BT1261" s="2"/>
      <c r="BU1261" s="2"/>
      <c r="BV1261" s="2"/>
      <c r="BW1261" s="2"/>
      <c r="BX1261" s="2"/>
      <c r="BY1261" s="2"/>
      <c r="BZ1261" s="2"/>
      <c r="CA1261" s="2"/>
      <c r="CB1261" s="2"/>
      <c r="CC1261" s="2"/>
      <c r="CD1261" s="2"/>
      <c r="CE1261" s="2"/>
      <c r="CF1261" s="2"/>
      <c r="CG1261" s="2"/>
      <c r="CH1261" s="2"/>
      <c r="CI1261" s="2"/>
      <c r="CJ1261" s="2"/>
      <c r="CK1261" s="2"/>
      <c r="CL1261" s="2"/>
      <c r="CM1261" s="2"/>
      <c r="CN1261" s="2"/>
      <c r="CO1261" s="2"/>
      <c r="CP1261" s="2"/>
      <c r="CQ1261" s="2"/>
      <c r="CR1261" s="2"/>
      <c r="CS1261" s="2"/>
      <c r="CT1261" s="2"/>
      <c r="CU1261" s="2"/>
      <c r="CV1261" s="2"/>
      <c r="CW1261" s="2"/>
      <c r="CX1261" s="2"/>
      <c r="CY1261" s="2"/>
      <c r="CZ1261" s="2"/>
      <c r="DA1261" s="2"/>
      <c r="DB1261" s="2"/>
      <c r="DC1261" s="2"/>
      <c r="DD1261" s="2"/>
      <c r="DE1261" s="2"/>
      <c r="DF1261" s="2"/>
      <c r="DG1261" s="2"/>
      <c r="DH1261" s="2"/>
      <c r="DI1261" s="2"/>
      <c r="DJ1261" s="2"/>
      <c r="DK1261" s="2"/>
      <c r="DL1261" s="2"/>
      <c r="DM1261" s="2"/>
      <c r="DN1261" s="2"/>
      <c r="DO1261" s="2"/>
      <c r="DP1261" s="2"/>
      <c r="DQ1261" s="2"/>
      <c r="DR1261" s="2"/>
      <c r="DS1261" s="2"/>
      <c r="DT1261" s="2"/>
      <c r="DU1261" s="2"/>
      <c r="DV1261" s="2"/>
      <c r="DW1261" s="2"/>
      <c r="DX1261" s="2"/>
      <c r="DY1261" s="2"/>
      <c r="DZ1261" s="2"/>
      <c r="EA1261" s="2"/>
      <c r="EB1261" s="2"/>
      <c r="EC1261" s="2"/>
      <c r="ED1261" s="2"/>
      <c r="EE1261" s="2"/>
      <c r="EF1261" s="2"/>
      <c r="EG1261" s="2"/>
      <c r="EH1261" s="2"/>
      <c r="EI1261" s="2"/>
      <c r="EJ1261" s="2"/>
      <c r="EK1261" s="2"/>
      <c r="EL1261" s="2"/>
      <c r="EM1261" s="2"/>
      <c r="EN1261" s="2"/>
      <c r="EO1261" s="2"/>
      <c r="EP1261" s="2"/>
      <c r="EQ1261" s="2"/>
      <c r="ER1261" s="2"/>
      <c r="ES1261" s="2"/>
      <c r="ET1261" s="2"/>
      <c r="EU1261" s="2"/>
      <c r="EV1261" s="2"/>
      <c r="EW1261" s="2"/>
      <c r="EX1261" s="2"/>
      <c r="EY1261" s="2"/>
      <c r="EZ1261" s="2"/>
      <c r="FA1261" s="2"/>
      <c r="FB1261" s="2"/>
      <c r="FC1261" s="2"/>
      <c r="FD1261" s="2"/>
      <c r="FE1261" s="2"/>
      <c r="FF1261" s="2"/>
      <c r="FG1261" s="2"/>
      <c r="FH1261" s="2"/>
      <c r="FI1261" s="2"/>
      <c r="FJ1261" s="2"/>
      <c r="FK1261" s="2"/>
      <c r="FL1261" s="2"/>
      <c r="FM1261" s="2"/>
      <c r="FN1261" s="2"/>
      <c r="FO1261" s="2"/>
      <c r="FP1261" s="2"/>
      <c r="FQ1261" s="2"/>
      <c r="FR1261" s="2"/>
      <c r="FS1261" s="2"/>
      <c r="FT1261" s="2"/>
      <c r="FU1261" s="2"/>
      <c r="FV1261" s="2"/>
      <c r="FW1261" s="2"/>
      <c r="FX1261" s="2"/>
      <c r="FY1261" s="2"/>
      <c r="FZ1261" s="2"/>
      <c r="GA1261" s="2"/>
      <c r="GB1261" s="2"/>
      <c r="GC1261" s="2"/>
      <c r="GD1261" s="2"/>
      <c r="GE1261" s="2"/>
      <c r="GF1261" s="2"/>
      <c r="GG1261" s="2"/>
      <c r="GH1261" s="2"/>
      <c r="GI1261" s="2"/>
      <c r="GJ1261" s="2"/>
      <c r="GK1261" s="2"/>
      <c r="GL1261" s="2"/>
      <c r="GM1261" s="2"/>
      <c r="GN1261" s="2"/>
      <c r="GO1261" s="2"/>
      <c r="GP1261" s="2"/>
    </row>
    <row r="1262" spans="6:198" s="1" customFormat="1" ht="12.75" customHeight="1" thickBot="1">
      <c r="F1262" s="81"/>
      <c r="G1262" s="347"/>
      <c r="H1262" s="347"/>
      <c r="I1262" s="347"/>
      <c r="J1262" s="347"/>
      <c r="K1262" s="482" t="s">
        <v>546</v>
      </c>
      <c r="L1262" s="482"/>
      <c r="M1262" s="482"/>
      <c r="N1262" s="482"/>
      <c r="O1262" s="482"/>
      <c r="P1262" s="482"/>
      <c r="Q1262" s="483"/>
      <c r="R1262" s="483"/>
      <c r="S1262" s="483"/>
      <c r="T1262" s="484"/>
      <c r="U1262" s="483" t="s">
        <v>56</v>
      </c>
      <c r="V1262" s="483"/>
      <c r="W1262" s="483"/>
      <c r="X1262" s="483"/>
      <c r="Y1262" s="483"/>
      <c r="Z1262" s="485"/>
      <c r="AA1262" s="486"/>
      <c r="AB1262" s="486"/>
      <c r="AC1262" s="486"/>
      <c r="AD1262" s="486" t="s">
        <v>472</v>
      </c>
      <c r="AE1262" s="486"/>
      <c r="AF1262" s="486"/>
      <c r="AG1262" s="486"/>
      <c r="AH1262" s="487"/>
      <c r="AI1262" s="845" t="s">
        <v>473</v>
      </c>
      <c r="AJ1262" s="878"/>
      <c r="AK1262" s="878"/>
      <c r="AL1262" s="878"/>
      <c r="AM1262" s="878"/>
      <c r="AN1262" s="878"/>
      <c r="AO1262" s="878"/>
      <c r="AP1262" s="487"/>
      <c r="AQ1262" s="487"/>
      <c r="AR1262" s="486"/>
      <c r="AS1262" s="486"/>
      <c r="AT1262" s="486"/>
      <c r="AU1262" s="486" t="s">
        <v>474</v>
      </c>
      <c r="AV1262" s="486"/>
      <c r="AW1262" s="486"/>
      <c r="AX1262" s="507"/>
      <c r="AY1262" s="535"/>
      <c r="AZ1262" s="500"/>
      <c r="BA1262" s="500"/>
      <c r="BB1262" s="500"/>
      <c r="BC1262" s="500"/>
      <c r="BD1262" s="347"/>
      <c r="BE1262" s="347"/>
      <c r="BF1262" s="347"/>
      <c r="BG1262" s="347"/>
      <c r="BH1262" s="347"/>
      <c r="BI1262" s="347"/>
      <c r="BJ1262" s="347"/>
      <c r="BK1262" s="347"/>
      <c r="BR1262" s="2"/>
      <c r="BS1262" s="2"/>
      <c r="BT1262" s="2"/>
      <c r="BU1262" s="2"/>
      <c r="BV1262" s="2"/>
      <c r="BW1262" s="2"/>
      <c r="BX1262" s="2"/>
      <c r="BY1262" s="2"/>
      <c r="BZ1262" s="2"/>
      <c r="CA1262" s="2"/>
      <c r="CB1262" s="2"/>
      <c r="CC1262" s="2"/>
      <c r="CD1262" s="2"/>
      <c r="CE1262" s="2"/>
      <c r="CF1262" s="2"/>
      <c r="CG1262" s="2"/>
      <c r="CH1262" s="2"/>
      <c r="CI1262" s="2"/>
      <c r="CJ1262" s="2"/>
      <c r="CK1262" s="2"/>
      <c r="CL1262" s="2"/>
      <c r="CM1262" s="2"/>
      <c r="CN1262" s="2"/>
      <c r="CO1262" s="2"/>
      <c r="CP1262" s="2"/>
      <c r="CQ1262" s="2"/>
      <c r="CR1262" s="2"/>
      <c r="CS1262" s="2"/>
      <c r="CT1262" s="2"/>
      <c r="CU1262" s="2"/>
      <c r="CV1262" s="2"/>
      <c r="CW1262" s="2"/>
      <c r="CX1262" s="2"/>
      <c r="CY1262" s="2"/>
      <c r="CZ1262" s="2"/>
      <c r="DA1262" s="2"/>
      <c r="DB1262" s="2"/>
      <c r="DC1262" s="2"/>
      <c r="DD1262" s="2"/>
      <c r="DE1262" s="2"/>
      <c r="DF1262" s="2"/>
      <c r="DG1262" s="2"/>
      <c r="DH1262" s="2"/>
      <c r="DI1262" s="2"/>
      <c r="DJ1262" s="2"/>
      <c r="DK1262" s="2"/>
      <c r="DL1262" s="2"/>
      <c r="DM1262" s="2"/>
      <c r="DN1262" s="2"/>
      <c r="DO1262" s="2"/>
      <c r="DP1262" s="2"/>
      <c r="DQ1262" s="2"/>
      <c r="DR1262" s="2"/>
      <c r="DS1262" s="2"/>
      <c r="DT1262" s="2"/>
      <c r="DU1262" s="2"/>
      <c r="DV1262" s="2"/>
      <c r="DW1262" s="2"/>
      <c r="DX1262" s="2"/>
      <c r="DY1262" s="2"/>
      <c r="DZ1262" s="2"/>
      <c r="EA1262" s="2"/>
      <c r="EB1262" s="2"/>
      <c r="EC1262" s="2"/>
      <c r="ED1262" s="2"/>
      <c r="EE1262" s="2"/>
      <c r="EF1262" s="2"/>
      <c r="EG1262" s="2"/>
      <c r="EH1262" s="2"/>
      <c r="EI1262" s="2"/>
      <c r="EJ1262" s="2"/>
      <c r="EK1262" s="2"/>
      <c r="EL1262" s="2"/>
      <c r="EM1262" s="2"/>
      <c r="EN1262" s="2"/>
      <c r="EO1262" s="2"/>
      <c r="EP1262" s="2"/>
      <c r="EQ1262" s="2"/>
      <c r="ER1262" s="2"/>
      <c r="ES1262" s="2"/>
      <c r="ET1262" s="2"/>
      <c r="EU1262" s="2"/>
      <c r="EV1262" s="2"/>
      <c r="EW1262" s="2"/>
      <c r="EX1262" s="2"/>
      <c r="EY1262" s="2"/>
      <c r="EZ1262" s="2"/>
      <c r="FA1262" s="2"/>
      <c r="FB1262" s="2"/>
      <c r="FC1262" s="2"/>
      <c r="FD1262" s="2"/>
      <c r="FE1262" s="2"/>
      <c r="FF1262" s="2"/>
      <c r="FG1262" s="2"/>
      <c r="FH1262" s="2"/>
      <c r="FI1262" s="2"/>
      <c r="FJ1262" s="2"/>
      <c r="FK1262" s="2"/>
      <c r="FL1262" s="2"/>
      <c r="FM1262" s="2"/>
      <c r="FN1262" s="2"/>
      <c r="FO1262" s="2"/>
      <c r="FP1262" s="2"/>
      <c r="FQ1262" s="2"/>
      <c r="FR1262" s="2"/>
      <c r="FS1262" s="2"/>
      <c r="FT1262" s="2"/>
      <c r="FU1262" s="2"/>
      <c r="FV1262" s="2"/>
      <c r="FW1262" s="2"/>
      <c r="FX1262" s="2"/>
      <c r="FY1262" s="2"/>
      <c r="FZ1262" s="2"/>
      <c r="GA1262" s="2"/>
      <c r="GB1262" s="2"/>
      <c r="GC1262" s="2"/>
      <c r="GD1262" s="2"/>
      <c r="GE1262" s="2"/>
      <c r="GF1262" s="2"/>
      <c r="GG1262" s="2"/>
      <c r="GH1262" s="2"/>
      <c r="GI1262" s="2"/>
      <c r="GJ1262" s="2"/>
      <c r="GK1262" s="2"/>
      <c r="GL1262" s="2"/>
      <c r="GM1262" s="2"/>
      <c r="GN1262" s="2"/>
      <c r="GO1262" s="2"/>
      <c r="GP1262" s="2"/>
    </row>
    <row r="1263" spans="6:198" s="1" customFormat="1" ht="12.75" customHeight="1">
      <c r="F1263" s="81"/>
      <c r="G1263" s="347"/>
      <c r="H1263" s="347"/>
      <c r="I1263" s="347"/>
      <c r="J1263" s="347"/>
      <c r="K1263" s="528" t="s">
        <v>547</v>
      </c>
      <c r="L1263" s="536"/>
      <c r="M1263" s="536"/>
      <c r="N1263" s="491"/>
      <c r="O1263" s="491"/>
      <c r="P1263" s="491"/>
      <c r="Q1263" s="491"/>
      <c r="R1263" s="491"/>
      <c r="S1263" s="851">
        <f>[1]Stratifications!$G$143</f>
        <v>0</v>
      </c>
      <c r="T1263" s="851"/>
      <c r="U1263" s="851"/>
      <c r="V1263" s="851"/>
      <c r="W1263" s="851"/>
      <c r="X1263" s="492"/>
      <c r="Y1263" s="492"/>
      <c r="Z1263" s="493"/>
      <c r="AA1263" s="847">
        <f>[1]Stratifications!$J$143</f>
        <v>0</v>
      </c>
      <c r="AB1263" s="847"/>
      <c r="AC1263" s="847"/>
      <c r="AD1263" s="847" t="s">
        <v>493</v>
      </c>
      <c r="AE1263" s="847"/>
      <c r="AF1263" s="847"/>
      <c r="AG1263" s="847"/>
      <c r="AH1263" s="493"/>
      <c r="AI1263" s="848">
        <f>[1]Stratifications!$M$143</f>
        <v>0</v>
      </c>
      <c r="AJ1263" s="849"/>
      <c r="AK1263" s="849"/>
      <c r="AL1263" s="849" t="s">
        <v>493</v>
      </c>
      <c r="AM1263" s="849"/>
      <c r="AN1263" s="849"/>
      <c r="AO1263" s="849"/>
      <c r="AP1263" s="493"/>
      <c r="AQ1263" s="493"/>
      <c r="AR1263" s="847">
        <f>[1]Stratifications!$P$143</f>
        <v>0</v>
      </c>
      <c r="AS1263" s="847"/>
      <c r="AT1263" s="847"/>
      <c r="AU1263" s="847" t="s">
        <v>493</v>
      </c>
      <c r="AV1263" s="847"/>
      <c r="AW1263" s="847"/>
      <c r="AX1263" s="847"/>
      <c r="AY1263" s="847"/>
      <c r="AZ1263" s="500"/>
      <c r="BA1263" s="500"/>
      <c r="BB1263" s="500"/>
      <c r="BC1263" s="500"/>
      <c r="BD1263" s="347"/>
      <c r="BE1263" s="347"/>
      <c r="BF1263" s="347"/>
      <c r="BG1263" s="347"/>
      <c r="BH1263" s="347"/>
      <c r="BI1263" s="347"/>
      <c r="BJ1263" s="347"/>
      <c r="BK1263" s="347"/>
      <c r="BR1263" s="2"/>
      <c r="BS1263" s="2"/>
      <c r="BT1263" s="2"/>
      <c r="BU1263" s="2"/>
      <c r="BV1263" s="2"/>
      <c r="BW1263" s="2"/>
      <c r="BX1263" s="2"/>
      <c r="BY1263" s="2"/>
      <c r="BZ1263" s="2"/>
      <c r="CA1263" s="2"/>
      <c r="CB1263" s="2"/>
      <c r="CC1263" s="2"/>
      <c r="CD1263" s="2"/>
      <c r="CE1263" s="2"/>
      <c r="CF1263" s="2"/>
      <c r="CG1263" s="2"/>
      <c r="CH1263" s="2"/>
      <c r="CI1263" s="2"/>
      <c r="CJ1263" s="2"/>
      <c r="CK1263" s="2"/>
      <c r="CL1263" s="2"/>
      <c r="CM1263" s="2"/>
      <c r="CN1263" s="2"/>
      <c r="CO1263" s="2"/>
      <c r="CP1263" s="2"/>
      <c r="CQ1263" s="2"/>
      <c r="CR1263" s="2"/>
      <c r="CS1263" s="2"/>
      <c r="CT1263" s="2"/>
      <c r="CU1263" s="2"/>
      <c r="CV1263" s="2"/>
      <c r="CW1263" s="2"/>
      <c r="CX1263" s="2"/>
      <c r="CY1263" s="2"/>
      <c r="CZ1263" s="2"/>
      <c r="DA1263" s="2"/>
      <c r="DB1263" s="2"/>
      <c r="DC1263" s="2"/>
      <c r="DD1263" s="2"/>
      <c r="DE1263" s="2"/>
      <c r="DF1263" s="2"/>
      <c r="DG1263" s="2"/>
      <c r="DH1263" s="2"/>
      <c r="DI1263" s="2"/>
      <c r="DJ1263" s="2"/>
      <c r="DK1263" s="2"/>
      <c r="DL1263" s="2"/>
      <c r="DM1263" s="2"/>
      <c r="DN1263" s="2"/>
      <c r="DO1263" s="2"/>
      <c r="DP1263" s="2"/>
      <c r="DQ1263" s="2"/>
      <c r="DR1263" s="2"/>
      <c r="DS1263" s="2"/>
      <c r="DT1263" s="2"/>
      <c r="DU1263" s="2"/>
      <c r="DV1263" s="2"/>
      <c r="DW1263" s="2"/>
      <c r="DX1263" s="2"/>
      <c r="DY1263" s="2"/>
      <c r="DZ1263" s="2"/>
      <c r="EA1263" s="2"/>
      <c r="EB1263" s="2"/>
      <c r="EC1263" s="2"/>
      <c r="ED1263" s="2"/>
      <c r="EE1263" s="2"/>
      <c r="EF1263" s="2"/>
      <c r="EG1263" s="2"/>
      <c r="EH1263" s="2"/>
      <c r="EI1263" s="2"/>
      <c r="EJ1263" s="2"/>
      <c r="EK1263" s="2"/>
      <c r="EL1263" s="2"/>
      <c r="EM1263" s="2"/>
      <c r="EN1263" s="2"/>
      <c r="EO1263" s="2"/>
      <c r="EP1263" s="2"/>
      <c r="EQ1263" s="2"/>
      <c r="ER1263" s="2"/>
      <c r="ES1263" s="2"/>
      <c r="ET1263" s="2"/>
      <c r="EU1263" s="2"/>
      <c r="EV1263" s="2"/>
      <c r="EW1263" s="2"/>
      <c r="EX1263" s="2"/>
      <c r="EY1263" s="2"/>
      <c r="EZ1263" s="2"/>
      <c r="FA1263" s="2"/>
      <c r="FB1263" s="2"/>
      <c r="FC1263" s="2"/>
      <c r="FD1263" s="2"/>
      <c r="FE1263" s="2"/>
      <c r="FF1263" s="2"/>
      <c r="FG1263" s="2"/>
      <c r="FH1263" s="2"/>
      <c r="FI1263" s="2"/>
      <c r="FJ1263" s="2"/>
      <c r="FK1263" s="2"/>
      <c r="FL1263" s="2"/>
      <c r="FM1263" s="2"/>
      <c r="FN1263" s="2"/>
      <c r="FO1263" s="2"/>
      <c r="FP1263" s="2"/>
      <c r="FQ1263" s="2"/>
      <c r="FR1263" s="2"/>
      <c r="FS1263" s="2"/>
      <c r="FT1263" s="2"/>
      <c r="FU1263" s="2"/>
      <c r="FV1263" s="2"/>
      <c r="FW1263" s="2"/>
      <c r="FX1263" s="2"/>
      <c r="FY1263" s="2"/>
      <c r="FZ1263" s="2"/>
      <c r="GA1263" s="2"/>
      <c r="GB1263" s="2"/>
      <c r="GC1263" s="2"/>
      <c r="GD1263" s="2"/>
      <c r="GE1263" s="2"/>
      <c r="GF1263" s="2"/>
      <c r="GG1263" s="2"/>
      <c r="GH1263" s="2"/>
      <c r="GI1263" s="2"/>
      <c r="GJ1263" s="2"/>
      <c r="GK1263" s="2"/>
      <c r="GL1263" s="2"/>
      <c r="GM1263" s="2"/>
      <c r="GN1263" s="2"/>
      <c r="GO1263" s="2"/>
      <c r="GP1263" s="2"/>
    </row>
    <row r="1264" spans="6:198" s="1" customFormat="1" ht="12.75" customHeight="1">
      <c r="F1264" s="81"/>
      <c r="G1264" s="347"/>
      <c r="H1264" s="347"/>
      <c r="I1264" s="347"/>
      <c r="J1264" s="347"/>
      <c r="K1264" s="530" t="s">
        <v>548</v>
      </c>
      <c r="L1264" s="537"/>
      <c r="M1264" s="537"/>
      <c r="N1264" s="491"/>
      <c r="O1264" s="491"/>
      <c r="P1264" s="491"/>
      <c r="Q1264" s="491"/>
      <c r="R1264" s="491"/>
      <c r="S1264" s="851">
        <f>[1]Stratifications!$G$144</f>
        <v>202512041.74999976</v>
      </c>
      <c r="T1264" s="851"/>
      <c r="U1264" s="851"/>
      <c r="V1264" s="851"/>
      <c r="W1264" s="851"/>
      <c r="X1264" s="497"/>
      <c r="Y1264" s="497"/>
      <c r="Z1264" s="498"/>
      <c r="AA1264" s="852">
        <f>[1]Stratifications!$J$144</f>
        <v>0.54225293869669033</v>
      </c>
      <c r="AB1264" s="852"/>
      <c r="AC1264" s="852"/>
      <c r="AD1264" s="852" t="s">
        <v>493</v>
      </c>
      <c r="AE1264" s="852"/>
      <c r="AF1264" s="852"/>
      <c r="AG1264" s="852"/>
      <c r="AH1264" s="498"/>
      <c r="AI1264" s="853">
        <f>[1]Stratifications!$M$144</f>
        <v>1122</v>
      </c>
      <c r="AJ1264" s="854"/>
      <c r="AK1264" s="854"/>
      <c r="AL1264" s="854" t="s">
        <v>493</v>
      </c>
      <c r="AM1264" s="854"/>
      <c r="AN1264" s="854"/>
      <c r="AO1264" s="854"/>
      <c r="AP1264" s="498"/>
      <c r="AQ1264" s="498"/>
      <c r="AR1264" s="852">
        <f>[1]Stratifications!$P$144</f>
        <v>0.43037974683544306</v>
      </c>
      <c r="AS1264" s="852"/>
      <c r="AT1264" s="852"/>
      <c r="AU1264" s="852" t="s">
        <v>493</v>
      </c>
      <c r="AV1264" s="852"/>
      <c r="AW1264" s="852"/>
      <c r="AX1264" s="852"/>
      <c r="AY1264" s="852"/>
      <c r="AZ1264" s="500"/>
      <c r="BA1264" s="500"/>
      <c r="BB1264" s="500"/>
      <c r="BC1264" s="500"/>
      <c r="BD1264" s="347"/>
      <c r="BE1264" s="347"/>
      <c r="BF1264" s="347"/>
      <c r="BG1264" s="347"/>
      <c r="BH1264" s="347"/>
      <c r="BI1264" s="347"/>
      <c r="BJ1264" s="347"/>
      <c r="BK1264" s="347"/>
      <c r="BR1264" s="2"/>
      <c r="BS1264" s="2"/>
      <c r="BT1264" s="2"/>
      <c r="BU1264" s="2"/>
      <c r="BV1264" s="2"/>
      <c r="BW1264" s="2"/>
      <c r="BX1264" s="2"/>
      <c r="BY1264" s="2"/>
      <c r="BZ1264" s="2"/>
      <c r="CA1264" s="2"/>
      <c r="CB1264" s="2"/>
      <c r="CC1264" s="2"/>
      <c r="CD1264" s="2"/>
      <c r="CE1264" s="2"/>
      <c r="CF1264" s="2"/>
      <c r="CG1264" s="2"/>
      <c r="CH1264" s="2"/>
      <c r="CI1264" s="2"/>
      <c r="CJ1264" s="2"/>
      <c r="CK1264" s="2"/>
      <c r="CL1264" s="2"/>
      <c r="CM1264" s="2"/>
      <c r="CN1264" s="2"/>
      <c r="CO1264" s="2"/>
      <c r="CP1264" s="2"/>
      <c r="CQ1264" s="2"/>
      <c r="CR1264" s="2"/>
      <c r="CS1264" s="2"/>
      <c r="CT1264" s="2"/>
      <c r="CU1264" s="2"/>
      <c r="CV1264" s="2"/>
      <c r="CW1264" s="2"/>
      <c r="CX1264" s="2"/>
      <c r="CY1264" s="2"/>
      <c r="CZ1264" s="2"/>
      <c r="DA1264" s="2"/>
      <c r="DB1264" s="2"/>
      <c r="DC1264" s="2"/>
      <c r="DD1264" s="2"/>
      <c r="DE1264" s="2"/>
      <c r="DF1264" s="2"/>
      <c r="DG1264" s="2"/>
      <c r="DH1264" s="2"/>
      <c r="DI1264" s="2"/>
      <c r="DJ1264" s="2"/>
      <c r="DK1264" s="2"/>
      <c r="DL1264" s="2"/>
      <c r="DM1264" s="2"/>
      <c r="DN1264" s="2"/>
      <c r="DO1264" s="2"/>
      <c r="DP1264" s="2"/>
      <c r="DQ1264" s="2"/>
      <c r="DR1264" s="2"/>
      <c r="DS1264" s="2"/>
      <c r="DT1264" s="2"/>
      <c r="DU1264" s="2"/>
      <c r="DV1264" s="2"/>
      <c r="DW1264" s="2"/>
      <c r="DX1264" s="2"/>
      <c r="DY1264" s="2"/>
      <c r="DZ1264" s="2"/>
      <c r="EA1264" s="2"/>
      <c r="EB1264" s="2"/>
      <c r="EC1264" s="2"/>
      <c r="ED1264" s="2"/>
      <c r="EE1264" s="2"/>
      <c r="EF1264" s="2"/>
      <c r="EG1264" s="2"/>
      <c r="EH1264" s="2"/>
      <c r="EI1264" s="2"/>
      <c r="EJ1264" s="2"/>
      <c r="EK1264" s="2"/>
      <c r="EL1264" s="2"/>
      <c r="EM1264" s="2"/>
      <c r="EN1264" s="2"/>
      <c r="EO1264" s="2"/>
      <c r="EP1264" s="2"/>
      <c r="EQ1264" s="2"/>
      <c r="ER1264" s="2"/>
      <c r="ES1264" s="2"/>
      <c r="ET1264" s="2"/>
      <c r="EU1264" s="2"/>
      <c r="EV1264" s="2"/>
      <c r="EW1264" s="2"/>
      <c r="EX1264" s="2"/>
      <c r="EY1264" s="2"/>
      <c r="EZ1264" s="2"/>
      <c r="FA1264" s="2"/>
      <c r="FB1264" s="2"/>
      <c r="FC1264" s="2"/>
      <c r="FD1264" s="2"/>
      <c r="FE1264" s="2"/>
      <c r="FF1264" s="2"/>
      <c r="FG1264" s="2"/>
      <c r="FH1264" s="2"/>
      <c r="FI1264" s="2"/>
      <c r="FJ1264" s="2"/>
      <c r="FK1264" s="2"/>
      <c r="FL1264" s="2"/>
      <c r="FM1264" s="2"/>
      <c r="FN1264" s="2"/>
      <c r="FO1264" s="2"/>
      <c r="FP1264" s="2"/>
      <c r="FQ1264" s="2"/>
      <c r="FR1264" s="2"/>
      <c r="FS1264" s="2"/>
      <c r="FT1264" s="2"/>
      <c r="FU1264" s="2"/>
      <c r="FV1264" s="2"/>
      <c r="FW1264" s="2"/>
      <c r="FX1264" s="2"/>
      <c r="FY1264" s="2"/>
      <c r="FZ1264" s="2"/>
      <c r="GA1264" s="2"/>
      <c r="GB1264" s="2"/>
      <c r="GC1264" s="2"/>
      <c r="GD1264" s="2"/>
      <c r="GE1264" s="2"/>
      <c r="GF1264" s="2"/>
      <c r="GG1264" s="2"/>
      <c r="GH1264" s="2"/>
      <c r="GI1264" s="2"/>
      <c r="GJ1264" s="2"/>
      <c r="GK1264" s="2"/>
      <c r="GL1264" s="2"/>
      <c r="GM1264" s="2"/>
      <c r="GN1264" s="2"/>
      <c r="GO1264" s="2"/>
      <c r="GP1264" s="2"/>
    </row>
    <row r="1265" spans="6:198" s="1" customFormat="1" ht="12.75" customHeight="1">
      <c r="F1265" s="81"/>
      <c r="G1265" s="347"/>
      <c r="H1265" s="347"/>
      <c r="I1265" s="347"/>
      <c r="J1265" s="347"/>
      <c r="K1265" s="533" t="s">
        <v>549</v>
      </c>
      <c r="L1265" s="503"/>
      <c r="M1265" s="503"/>
      <c r="N1265" s="503"/>
      <c r="O1265" s="500"/>
      <c r="P1265" s="500"/>
      <c r="Q1265" s="500"/>
      <c r="R1265" s="500"/>
      <c r="S1265" s="851">
        <f>[1]Stratifications!$G$146</f>
        <v>170952124.69</v>
      </c>
      <c r="T1265" s="851"/>
      <c r="U1265" s="851"/>
      <c r="V1265" s="851"/>
      <c r="W1265" s="851"/>
      <c r="X1265" s="498"/>
      <c r="Y1265" s="498"/>
      <c r="Z1265" s="498"/>
      <c r="AA1265" s="852">
        <f>[1]Stratifications!$J$146</f>
        <v>0.45774706130330961</v>
      </c>
      <c r="AB1265" s="852"/>
      <c r="AC1265" s="852"/>
      <c r="AD1265" s="852" t="s">
        <v>493</v>
      </c>
      <c r="AE1265" s="852"/>
      <c r="AF1265" s="852"/>
      <c r="AG1265" s="852"/>
      <c r="AH1265" s="498"/>
      <c r="AI1265" s="853">
        <f>[1]Stratifications!$M$146</f>
        <v>1485</v>
      </c>
      <c r="AJ1265" s="854"/>
      <c r="AK1265" s="854"/>
      <c r="AL1265" s="854" t="s">
        <v>493</v>
      </c>
      <c r="AM1265" s="854"/>
      <c r="AN1265" s="854"/>
      <c r="AO1265" s="854"/>
      <c r="AP1265" s="498"/>
      <c r="AQ1265" s="498"/>
      <c r="AR1265" s="852">
        <f>[1]Stratifications!$P$146</f>
        <v>0.569620253164557</v>
      </c>
      <c r="AS1265" s="852"/>
      <c r="AT1265" s="852"/>
      <c r="AU1265" s="852" t="s">
        <v>493</v>
      </c>
      <c r="AV1265" s="852"/>
      <c r="AW1265" s="852"/>
      <c r="AX1265" s="852"/>
      <c r="AY1265" s="852"/>
      <c r="AZ1265" s="500"/>
      <c r="BA1265" s="500"/>
      <c r="BB1265" s="500"/>
      <c r="BC1265" s="500"/>
      <c r="BD1265" s="347"/>
      <c r="BE1265" s="347"/>
      <c r="BF1265" s="347"/>
      <c r="BG1265" s="347"/>
      <c r="BH1265" s="347"/>
      <c r="BI1265" s="347"/>
      <c r="BJ1265" s="347"/>
      <c r="BK1265" s="347"/>
      <c r="BR1265" s="2"/>
      <c r="BS1265" s="2"/>
      <c r="BT1265" s="2"/>
      <c r="BU1265" s="2"/>
      <c r="BV1265" s="2"/>
      <c r="BW1265" s="2"/>
      <c r="BX1265" s="2"/>
      <c r="BY1265" s="2"/>
      <c r="BZ1265" s="2"/>
      <c r="CA1265" s="2"/>
      <c r="CB1265" s="2"/>
      <c r="CC1265" s="2"/>
      <c r="CD1265" s="2"/>
      <c r="CE1265" s="2"/>
      <c r="CF1265" s="2"/>
      <c r="CG1265" s="2"/>
      <c r="CH1265" s="2"/>
      <c r="CI1265" s="2"/>
      <c r="CJ1265" s="2"/>
      <c r="CK1265" s="2"/>
      <c r="CL1265" s="2"/>
      <c r="CM1265" s="2"/>
      <c r="CN1265" s="2"/>
      <c r="CO1265" s="2"/>
      <c r="CP1265" s="2"/>
      <c r="CQ1265" s="2"/>
      <c r="CR1265" s="2"/>
      <c r="CS1265" s="2"/>
      <c r="CT1265" s="2"/>
      <c r="CU1265" s="2"/>
      <c r="CV1265" s="2"/>
      <c r="CW1265" s="2"/>
      <c r="CX1265" s="2"/>
      <c r="CY1265" s="2"/>
      <c r="CZ1265" s="2"/>
      <c r="DA1265" s="2"/>
      <c r="DB1265" s="2"/>
      <c r="DC1265" s="2"/>
      <c r="DD1265" s="2"/>
      <c r="DE1265" s="2"/>
      <c r="DF1265" s="2"/>
      <c r="DG1265" s="2"/>
      <c r="DH1265" s="2"/>
      <c r="DI1265" s="2"/>
      <c r="DJ1265" s="2"/>
      <c r="DK1265" s="2"/>
      <c r="DL1265" s="2"/>
      <c r="DM1265" s="2"/>
      <c r="DN1265" s="2"/>
      <c r="DO1265" s="2"/>
      <c r="DP1265" s="2"/>
      <c r="DQ1265" s="2"/>
      <c r="DR1265" s="2"/>
      <c r="DS1265" s="2"/>
      <c r="DT1265" s="2"/>
      <c r="DU1265" s="2"/>
      <c r="DV1265" s="2"/>
      <c r="DW1265" s="2"/>
      <c r="DX1265" s="2"/>
      <c r="DY1265" s="2"/>
      <c r="DZ1265" s="2"/>
      <c r="EA1265" s="2"/>
      <c r="EB1265" s="2"/>
      <c r="EC1265" s="2"/>
      <c r="ED1265" s="2"/>
      <c r="EE1265" s="2"/>
      <c r="EF1265" s="2"/>
      <c r="EG1265" s="2"/>
      <c r="EH1265" s="2"/>
      <c r="EI1265" s="2"/>
      <c r="EJ1265" s="2"/>
      <c r="EK1265" s="2"/>
      <c r="EL1265" s="2"/>
      <c r="EM1265" s="2"/>
      <c r="EN1265" s="2"/>
      <c r="EO1265" s="2"/>
      <c r="EP1265" s="2"/>
      <c r="EQ1265" s="2"/>
      <c r="ER1265" s="2"/>
      <c r="ES1265" s="2"/>
      <c r="ET1265" s="2"/>
      <c r="EU1265" s="2"/>
      <c r="EV1265" s="2"/>
      <c r="EW1265" s="2"/>
      <c r="EX1265" s="2"/>
      <c r="EY1265" s="2"/>
      <c r="EZ1265" s="2"/>
      <c r="FA1265" s="2"/>
      <c r="FB1265" s="2"/>
      <c r="FC1265" s="2"/>
      <c r="FD1265" s="2"/>
      <c r="FE1265" s="2"/>
      <c r="FF1265" s="2"/>
      <c r="FG1265" s="2"/>
      <c r="FH1265" s="2"/>
      <c r="FI1265" s="2"/>
      <c r="FJ1265" s="2"/>
      <c r="FK1265" s="2"/>
      <c r="FL1265" s="2"/>
      <c r="FM1265" s="2"/>
      <c r="FN1265" s="2"/>
      <c r="FO1265" s="2"/>
      <c r="FP1265" s="2"/>
      <c r="FQ1265" s="2"/>
      <c r="FR1265" s="2"/>
      <c r="FS1265" s="2"/>
      <c r="FT1265" s="2"/>
      <c r="FU1265" s="2"/>
      <c r="FV1265" s="2"/>
      <c r="FW1265" s="2"/>
      <c r="FX1265" s="2"/>
      <c r="FY1265" s="2"/>
      <c r="FZ1265" s="2"/>
      <c r="GA1265" s="2"/>
      <c r="GB1265" s="2"/>
      <c r="GC1265" s="2"/>
      <c r="GD1265" s="2"/>
      <c r="GE1265" s="2"/>
      <c r="GF1265" s="2"/>
      <c r="GG1265" s="2"/>
      <c r="GH1265" s="2"/>
      <c r="GI1265" s="2"/>
      <c r="GJ1265" s="2"/>
      <c r="GK1265" s="2"/>
      <c r="GL1265" s="2"/>
      <c r="GM1265" s="2"/>
      <c r="GN1265" s="2"/>
      <c r="GO1265" s="2"/>
      <c r="GP1265" s="2"/>
    </row>
    <row r="1266" spans="6:198" s="1" customFormat="1" ht="12.75" customHeight="1">
      <c r="F1266" s="81"/>
      <c r="G1266" s="347"/>
      <c r="H1266" s="347"/>
      <c r="I1266" s="347"/>
      <c r="J1266" s="347"/>
      <c r="K1266" s="504" t="s">
        <v>278</v>
      </c>
      <c r="L1266" s="505"/>
      <c r="M1266" s="505"/>
      <c r="N1266" s="505"/>
      <c r="O1266" s="505"/>
      <c r="P1266" s="505"/>
      <c r="Q1266" s="505"/>
      <c r="R1266" s="505"/>
      <c r="S1266" s="856">
        <f>[1]Stratifications!$G$148</f>
        <v>373464166.43999976</v>
      </c>
      <c r="T1266" s="856"/>
      <c r="U1266" s="856"/>
      <c r="V1266" s="856"/>
      <c r="W1266" s="856"/>
      <c r="X1266" s="506"/>
      <c r="Y1266" s="506"/>
      <c r="Z1266" s="506"/>
      <c r="AA1266" s="857">
        <f>[1]Stratifications!$J$148</f>
        <v>1</v>
      </c>
      <c r="AB1266" s="857"/>
      <c r="AC1266" s="857"/>
      <c r="AD1266" s="857" t="s">
        <v>493</v>
      </c>
      <c r="AE1266" s="857"/>
      <c r="AF1266" s="857"/>
      <c r="AG1266" s="857"/>
      <c r="AH1266" s="506"/>
      <c r="AI1266" s="858">
        <f>[1]Stratifications!$M$148</f>
        <v>2607</v>
      </c>
      <c r="AJ1266" s="859"/>
      <c r="AK1266" s="859"/>
      <c r="AL1266" s="859" t="s">
        <v>493</v>
      </c>
      <c r="AM1266" s="859"/>
      <c r="AN1266" s="859"/>
      <c r="AO1266" s="859"/>
      <c r="AP1266" s="506"/>
      <c r="AQ1266" s="506"/>
      <c r="AR1266" s="857">
        <f>[1]Stratifications!$P$148</f>
        <v>1</v>
      </c>
      <c r="AS1266" s="857"/>
      <c r="AT1266" s="857"/>
      <c r="AU1266" s="857" t="s">
        <v>493</v>
      </c>
      <c r="AV1266" s="857"/>
      <c r="AW1266" s="857"/>
      <c r="AX1266" s="857"/>
      <c r="AY1266" s="857"/>
      <c r="AZ1266" s="500"/>
      <c r="BA1266" s="500"/>
      <c r="BB1266" s="500"/>
      <c r="BC1266" s="500"/>
      <c r="BD1266" s="347"/>
      <c r="BE1266" s="347"/>
      <c r="BF1266" s="347"/>
      <c r="BG1266" s="347"/>
      <c r="BH1266" s="347"/>
      <c r="BI1266" s="347"/>
      <c r="BJ1266" s="347"/>
      <c r="BK1266" s="347"/>
      <c r="BR1266" s="2"/>
      <c r="BS1266" s="2"/>
      <c r="BT1266" s="2"/>
      <c r="BU1266" s="2"/>
      <c r="BV1266" s="2"/>
      <c r="BW1266" s="2"/>
      <c r="BX1266" s="2"/>
      <c r="BY1266" s="2"/>
      <c r="BZ1266" s="2"/>
      <c r="CA1266" s="2"/>
      <c r="CB1266" s="2"/>
      <c r="CC1266" s="2"/>
      <c r="CD1266" s="2"/>
      <c r="CE1266" s="2"/>
      <c r="CF1266" s="2"/>
      <c r="CG1266" s="2"/>
      <c r="CH1266" s="2"/>
      <c r="CI1266" s="2"/>
      <c r="CJ1266" s="2"/>
      <c r="CK1266" s="2"/>
      <c r="CL1266" s="2"/>
      <c r="CM1266" s="2"/>
      <c r="CN1266" s="2"/>
      <c r="CO1266" s="2"/>
      <c r="CP1266" s="2"/>
      <c r="CQ1266" s="2"/>
      <c r="CR1266" s="2"/>
      <c r="CS1266" s="2"/>
      <c r="CT1266" s="2"/>
      <c r="CU1266" s="2"/>
      <c r="CV1266" s="2"/>
      <c r="CW1266" s="2"/>
      <c r="CX1266" s="2"/>
      <c r="CY1266" s="2"/>
      <c r="CZ1266" s="2"/>
      <c r="DA1266" s="2"/>
      <c r="DB1266" s="2"/>
      <c r="DC1266" s="2"/>
      <c r="DD1266" s="2"/>
      <c r="DE1266" s="2"/>
      <c r="DF1266" s="2"/>
      <c r="DG1266" s="2"/>
      <c r="DH1266" s="2"/>
      <c r="DI1266" s="2"/>
      <c r="DJ1266" s="2"/>
      <c r="DK1266" s="2"/>
      <c r="DL1266" s="2"/>
      <c r="DM1266" s="2"/>
      <c r="DN1266" s="2"/>
      <c r="DO1266" s="2"/>
      <c r="DP1266" s="2"/>
      <c r="DQ1266" s="2"/>
      <c r="DR1266" s="2"/>
      <c r="DS1266" s="2"/>
      <c r="DT1266" s="2"/>
      <c r="DU1266" s="2"/>
      <c r="DV1266" s="2"/>
      <c r="DW1266" s="2"/>
      <c r="DX1266" s="2"/>
      <c r="DY1266" s="2"/>
      <c r="DZ1266" s="2"/>
      <c r="EA1266" s="2"/>
      <c r="EB1266" s="2"/>
      <c r="EC1266" s="2"/>
      <c r="ED1266" s="2"/>
      <c r="EE1266" s="2"/>
      <c r="EF1266" s="2"/>
      <c r="EG1266" s="2"/>
      <c r="EH1266" s="2"/>
      <c r="EI1266" s="2"/>
      <c r="EJ1266" s="2"/>
      <c r="EK1266" s="2"/>
      <c r="EL1266" s="2"/>
      <c r="EM1266" s="2"/>
      <c r="EN1266" s="2"/>
      <c r="EO1266" s="2"/>
      <c r="EP1266" s="2"/>
      <c r="EQ1266" s="2"/>
      <c r="ER1266" s="2"/>
      <c r="ES1266" s="2"/>
      <c r="ET1266" s="2"/>
      <c r="EU1266" s="2"/>
      <c r="EV1266" s="2"/>
      <c r="EW1266" s="2"/>
      <c r="EX1266" s="2"/>
      <c r="EY1266" s="2"/>
      <c r="EZ1266" s="2"/>
      <c r="FA1266" s="2"/>
      <c r="FB1266" s="2"/>
      <c r="FC1266" s="2"/>
      <c r="FD1266" s="2"/>
      <c r="FE1266" s="2"/>
      <c r="FF1266" s="2"/>
      <c r="FG1266" s="2"/>
      <c r="FH1266" s="2"/>
      <c r="FI1266" s="2"/>
      <c r="FJ1266" s="2"/>
      <c r="FK1266" s="2"/>
      <c r="FL1266" s="2"/>
      <c r="FM1266" s="2"/>
      <c r="FN1266" s="2"/>
      <c r="FO1266" s="2"/>
      <c r="FP1266" s="2"/>
      <c r="FQ1266" s="2"/>
      <c r="FR1266" s="2"/>
      <c r="FS1266" s="2"/>
      <c r="FT1266" s="2"/>
      <c r="FU1266" s="2"/>
      <c r="FV1266" s="2"/>
      <c r="FW1266" s="2"/>
      <c r="FX1266" s="2"/>
      <c r="FY1266" s="2"/>
      <c r="FZ1266" s="2"/>
      <c r="GA1266" s="2"/>
      <c r="GB1266" s="2"/>
      <c r="GC1266" s="2"/>
      <c r="GD1266" s="2"/>
      <c r="GE1266" s="2"/>
      <c r="GF1266" s="2"/>
      <c r="GG1266" s="2"/>
      <c r="GH1266" s="2"/>
      <c r="GI1266" s="2"/>
      <c r="GJ1266" s="2"/>
      <c r="GK1266" s="2"/>
      <c r="GL1266" s="2"/>
      <c r="GM1266" s="2"/>
      <c r="GN1266" s="2"/>
      <c r="GO1266" s="2"/>
      <c r="GP1266" s="2"/>
    </row>
    <row r="1267" spans="6:198" s="1" customFormat="1" ht="12.75" customHeight="1" thickBot="1">
      <c r="F1267" s="81"/>
      <c r="G1267" s="347"/>
      <c r="H1267" s="347"/>
      <c r="I1267" s="347"/>
      <c r="J1267" s="347"/>
      <c r="K1267" s="500"/>
      <c r="L1267" s="500"/>
      <c r="M1267" s="500"/>
      <c r="N1267" s="500"/>
      <c r="O1267" s="500"/>
      <c r="P1267" s="500"/>
      <c r="Q1267" s="500"/>
      <c r="R1267" s="500"/>
      <c r="S1267" s="500"/>
      <c r="T1267" s="500"/>
      <c r="U1267" s="500"/>
      <c r="V1267" s="500"/>
      <c r="W1267" s="500"/>
      <c r="X1267" s="500"/>
      <c r="Y1267" s="500"/>
      <c r="Z1267" s="500"/>
      <c r="AA1267" s="500"/>
      <c r="AB1267" s="500"/>
      <c r="AC1267" s="500"/>
      <c r="AD1267" s="500"/>
      <c r="AE1267" s="500"/>
      <c r="AF1267" s="500"/>
      <c r="AG1267" s="500"/>
      <c r="AH1267" s="500"/>
      <c r="AI1267" s="500"/>
      <c r="AJ1267" s="500"/>
      <c r="AK1267" s="500"/>
      <c r="AL1267" s="500"/>
      <c r="AM1267" s="500"/>
      <c r="AN1267" s="500"/>
      <c r="AO1267" s="500"/>
      <c r="AP1267" s="500"/>
      <c r="AQ1267" s="500"/>
      <c r="AR1267" s="500"/>
      <c r="AS1267" s="500"/>
      <c r="AT1267" s="500"/>
      <c r="AU1267" s="500"/>
      <c r="AV1267" s="500"/>
      <c r="AW1267" s="500"/>
      <c r="AX1267" s="500"/>
      <c r="AY1267" s="500"/>
      <c r="AZ1267" s="500"/>
      <c r="BA1267" s="500"/>
      <c r="BB1267" s="500"/>
      <c r="BC1267" s="500"/>
      <c r="BD1267" s="347"/>
      <c r="BE1267" s="347"/>
      <c r="BF1267" s="347"/>
      <c r="BG1267" s="347"/>
      <c r="BH1267" s="347"/>
      <c r="BI1267" s="347"/>
      <c r="BJ1267" s="347"/>
      <c r="BK1267" s="347"/>
      <c r="BR1267" s="2"/>
      <c r="BS1267" s="2"/>
      <c r="BT1267" s="2"/>
      <c r="BU1267" s="2"/>
      <c r="BV1267" s="2"/>
      <c r="BW1267" s="2"/>
      <c r="BX1267" s="2"/>
      <c r="BY1267" s="2"/>
      <c r="BZ1267" s="2"/>
      <c r="CA1267" s="2"/>
      <c r="CB1267" s="2"/>
      <c r="CC1267" s="2"/>
      <c r="CD1267" s="2"/>
      <c r="CE1267" s="2"/>
      <c r="CF1267" s="2"/>
      <c r="CG1267" s="2"/>
      <c r="CH1267" s="2"/>
      <c r="CI1267" s="2"/>
      <c r="CJ1267" s="2"/>
      <c r="CK1267" s="2"/>
      <c r="CL1267" s="2"/>
      <c r="CM1267" s="2"/>
      <c r="CN1267" s="2"/>
      <c r="CO1267" s="2"/>
      <c r="CP1267" s="2"/>
      <c r="CQ1267" s="2"/>
      <c r="CR1267" s="2"/>
      <c r="CS1267" s="2"/>
      <c r="CT1267" s="2"/>
      <c r="CU1267" s="2"/>
      <c r="CV1267" s="2"/>
      <c r="CW1267" s="2"/>
      <c r="CX1267" s="2"/>
      <c r="CY1267" s="2"/>
      <c r="CZ1267" s="2"/>
      <c r="DA1267" s="2"/>
      <c r="DB1267" s="2"/>
      <c r="DC1267" s="2"/>
      <c r="DD1267" s="2"/>
      <c r="DE1267" s="2"/>
      <c r="DF1267" s="2"/>
      <c r="DG1267" s="2"/>
      <c r="DH1267" s="2"/>
      <c r="DI1267" s="2"/>
      <c r="DJ1267" s="2"/>
      <c r="DK1267" s="2"/>
      <c r="DL1267" s="2"/>
      <c r="DM1267" s="2"/>
      <c r="DN1267" s="2"/>
      <c r="DO1267" s="2"/>
      <c r="DP1267" s="2"/>
      <c r="DQ1267" s="2"/>
      <c r="DR1267" s="2"/>
      <c r="DS1267" s="2"/>
      <c r="DT1267" s="2"/>
      <c r="DU1267" s="2"/>
      <c r="DV1267" s="2"/>
      <c r="DW1267" s="2"/>
      <c r="DX1267" s="2"/>
      <c r="DY1267" s="2"/>
      <c r="DZ1267" s="2"/>
      <c r="EA1267" s="2"/>
      <c r="EB1267" s="2"/>
      <c r="EC1267" s="2"/>
      <c r="ED1267" s="2"/>
      <c r="EE1267" s="2"/>
      <c r="EF1267" s="2"/>
      <c r="EG1267" s="2"/>
      <c r="EH1267" s="2"/>
      <c r="EI1267" s="2"/>
      <c r="EJ1267" s="2"/>
      <c r="EK1267" s="2"/>
      <c r="EL1267" s="2"/>
      <c r="EM1267" s="2"/>
      <c r="EN1267" s="2"/>
      <c r="EO1267" s="2"/>
      <c r="EP1267" s="2"/>
      <c r="EQ1267" s="2"/>
      <c r="ER1267" s="2"/>
      <c r="ES1267" s="2"/>
      <c r="ET1267" s="2"/>
      <c r="EU1267" s="2"/>
      <c r="EV1267" s="2"/>
      <c r="EW1267" s="2"/>
      <c r="EX1267" s="2"/>
      <c r="EY1267" s="2"/>
      <c r="EZ1267" s="2"/>
      <c r="FA1267" s="2"/>
      <c r="FB1267" s="2"/>
      <c r="FC1267" s="2"/>
      <c r="FD1267" s="2"/>
      <c r="FE1267" s="2"/>
      <c r="FF1267" s="2"/>
      <c r="FG1267" s="2"/>
      <c r="FH1267" s="2"/>
      <c r="FI1267" s="2"/>
      <c r="FJ1267" s="2"/>
      <c r="FK1267" s="2"/>
      <c r="FL1267" s="2"/>
      <c r="FM1267" s="2"/>
      <c r="FN1267" s="2"/>
      <c r="FO1267" s="2"/>
      <c r="FP1267" s="2"/>
      <c r="FQ1267" s="2"/>
      <c r="FR1267" s="2"/>
      <c r="FS1267" s="2"/>
      <c r="FT1267" s="2"/>
      <c r="FU1267" s="2"/>
      <c r="FV1267" s="2"/>
      <c r="FW1267" s="2"/>
      <c r="FX1267" s="2"/>
      <c r="FY1267" s="2"/>
      <c r="FZ1267" s="2"/>
      <c r="GA1267" s="2"/>
      <c r="GB1267" s="2"/>
      <c r="GC1267" s="2"/>
      <c r="GD1267" s="2"/>
      <c r="GE1267" s="2"/>
      <c r="GF1267" s="2"/>
      <c r="GG1267" s="2"/>
      <c r="GH1267" s="2"/>
      <c r="GI1267" s="2"/>
      <c r="GJ1267" s="2"/>
      <c r="GK1267" s="2"/>
      <c r="GL1267" s="2"/>
      <c r="GM1267" s="2"/>
      <c r="GN1267" s="2"/>
      <c r="GO1267" s="2"/>
      <c r="GP1267" s="2"/>
    </row>
    <row r="1268" spans="6:198" s="1" customFormat="1" ht="12.75" customHeight="1" thickBot="1">
      <c r="F1268" s="81"/>
      <c r="G1268" s="347"/>
      <c r="H1268" s="347"/>
      <c r="I1268" s="347"/>
      <c r="J1268" s="347"/>
      <c r="K1268" s="482" t="s">
        <v>550</v>
      </c>
      <c r="L1268" s="482"/>
      <c r="M1268" s="482"/>
      <c r="N1268" s="482"/>
      <c r="O1268" s="482"/>
      <c r="P1268" s="482"/>
      <c r="Q1268" s="483"/>
      <c r="R1268" s="483"/>
      <c r="S1268" s="483"/>
      <c r="T1268" s="484"/>
      <c r="U1268" s="483" t="s">
        <v>56</v>
      </c>
      <c r="V1268" s="483"/>
      <c r="W1268" s="483"/>
      <c r="X1268" s="483"/>
      <c r="Y1268" s="483"/>
      <c r="Z1268" s="485"/>
      <c r="AA1268" s="486"/>
      <c r="AB1268" s="486"/>
      <c r="AC1268" s="486"/>
      <c r="AD1268" s="486" t="s">
        <v>472</v>
      </c>
      <c r="AE1268" s="486"/>
      <c r="AF1268" s="486"/>
      <c r="AG1268" s="486"/>
      <c r="AH1268" s="487"/>
      <c r="AI1268" s="845" t="s">
        <v>473</v>
      </c>
      <c r="AJ1268" s="878"/>
      <c r="AK1268" s="878"/>
      <c r="AL1268" s="878"/>
      <c r="AM1268" s="878"/>
      <c r="AN1268" s="878"/>
      <c r="AO1268" s="878"/>
      <c r="AP1268" s="487"/>
      <c r="AQ1268" s="487"/>
      <c r="AR1268" s="486"/>
      <c r="AS1268" s="486"/>
      <c r="AT1268" s="486"/>
      <c r="AU1268" s="486" t="s">
        <v>474</v>
      </c>
      <c r="AV1268" s="486"/>
      <c r="AW1268" s="486"/>
      <c r="AX1268" s="507"/>
      <c r="AY1268" s="535"/>
      <c r="AZ1268" s="500"/>
      <c r="BA1268" s="500"/>
      <c r="BB1268" s="500"/>
      <c r="BC1268" s="500"/>
      <c r="BD1268" s="347"/>
      <c r="BE1268" s="347"/>
      <c r="BF1268" s="347"/>
      <c r="BG1268" s="347"/>
      <c r="BH1268" s="347"/>
      <c r="BI1268" s="347"/>
      <c r="BJ1268" s="347"/>
      <c r="BK1268" s="347"/>
      <c r="BR1268" s="2"/>
      <c r="BS1268" s="2"/>
      <c r="BT1268" s="2"/>
      <c r="BU1268" s="2"/>
      <c r="BV1268" s="2"/>
      <c r="BW1268" s="2"/>
      <c r="BX1268" s="2"/>
      <c r="BY1268" s="2"/>
      <c r="BZ1268" s="2"/>
      <c r="CA1268" s="2"/>
      <c r="CB1268" s="2"/>
      <c r="CC1268" s="2"/>
      <c r="CD1268" s="2"/>
      <c r="CE1268" s="2"/>
      <c r="CF1268" s="2"/>
      <c r="CG1268" s="2"/>
      <c r="CH1268" s="2"/>
      <c r="CI1268" s="2"/>
      <c r="CJ1268" s="2"/>
      <c r="CK1268" s="2"/>
      <c r="CL1268" s="2"/>
      <c r="CM1268" s="2"/>
      <c r="CN1268" s="2"/>
      <c r="CO1268" s="2"/>
      <c r="CP1268" s="2"/>
      <c r="CQ1268" s="2"/>
      <c r="CR1268" s="2"/>
      <c r="CS1268" s="2"/>
      <c r="CT1268" s="2"/>
      <c r="CU1268" s="2"/>
      <c r="CV1268" s="2"/>
      <c r="CW1268" s="2"/>
      <c r="CX1268" s="2"/>
      <c r="CY1268" s="2"/>
      <c r="CZ1268" s="2"/>
      <c r="DA1268" s="2"/>
      <c r="DB1268" s="2"/>
      <c r="DC1268" s="2"/>
      <c r="DD1268" s="2"/>
      <c r="DE1268" s="2"/>
      <c r="DF1268" s="2"/>
      <c r="DG1268" s="2"/>
      <c r="DH1268" s="2"/>
      <c r="DI1268" s="2"/>
      <c r="DJ1268" s="2"/>
      <c r="DK1268" s="2"/>
      <c r="DL1268" s="2"/>
      <c r="DM1268" s="2"/>
      <c r="DN1268" s="2"/>
      <c r="DO1268" s="2"/>
      <c r="DP1268" s="2"/>
      <c r="DQ1268" s="2"/>
      <c r="DR1268" s="2"/>
      <c r="DS1268" s="2"/>
      <c r="DT1268" s="2"/>
      <c r="DU1268" s="2"/>
      <c r="DV1268" s="2"/>
      <c r="DW1268" s="2"/>
      <c r="DX1268" s="2"/>
      <c r="DY1268" s="2"/>
      <c r="DZ1268" s="2"/>
      <c r="EA1268" s="2"/>
      <c r="EB1268" s="2"/>
      <c r="EC1268" s="2"/>
      <c r="ED1268" s="2"/>
      <c r="EE1268" s="2"/>
      <c r="EF1268" s="2"/>
      <c r="EG1268" s="2"/>
      <c r="EH1268" s="2"/>
      <c r="EI1268" s="2"/>
      <c r="EJ1268" s="2"/>
      <c r="EK1268" s="2"/>
      <c r="EL1268" s="2"/>
      <c r="EM1268" s="2"/>
      <c r="EN1268" s="2"/>
      <c r="EO1268" s="2"/>
      <c r="EP1268" s="2"/>
      <c r="EQ1268" s="2"/>
      <c r="ER1268" s="2"/>
      <c r="ES1268" s="2"/>
      <c r="ET1268" s="2"/>
      <c r="EU1268" s="2"/>
      <c r="EV1268" s="2"/>
      <c r="EW1268" s="2"/>
      <c r="EX1268" s="2"/>
      <c r="EY1268" s="2"/>
      <c r="EZ1268" s="2"/>
      <c r="FA1268" s="2"/>
      <c r="FB1268" s="2"/>
      <c r="FC1268" s="2"/>
      <c r="FD1268" s="2"/>
      <c r="FE1268" s="2"/>
      <c r="FF1268" s="2"/>
      <c r="FG1268" s="2"/>
      <c r="FH1268" s="2"/>
      <c r="FI1268" s="2"/>
      <c r="FJ1268" s="2"/>
      <c r="FK1268" s="2"/>
      <c r="FL1268" s="2"/>
      <c r="FM1268" s="2"/>
      <c r="FN1268" s="2"/>
      <c r="FO1268" s="2"/>
      <c r="FP1268" s="2"/>
      <c r="FQ1268" s="2"/>
      <c r="FR1268" s="2"/>
      <c r="FS1268" s="2"/>
      <c r="FT1268" s="2"/>
      <c r="FU1268" s="2"/>
      <c r="FV1268" s="2"/>
      <c r="FW1268" s="2"/>
      <c r="FX1268" s="2"/>
      <c r="FY1268" s="2"/>
      <c r="FZ1268" s="2"/>
      <c r="GA1268" s="2"/>
      <c r="GB1268" s="2"/>
      <c r="GC1268" s="2"/>
      <c r="GD1268" s="2"/>
      <c r="GE1268" s="2"/>
      <c r="GF1268" s="2"/>
      <c r="GG1268" s="2"/>
      <c r="GH1268" s="2"/>
      <c r="GI1268" s="2"/>
      <c r="GJ1268" s="2"/>
      <c r="GK1268" s="2"/>
      <c r="GL1268" s="2"/>
      <c r="GM1268" s="2"/>
      <c r="GN1268" s="2"/>
      <c r="GO1268" s="2"/>
      <c r="GP1268" s="2"/>
    </row>
    <row r="1269" spans="6:198" s="1" customFormat="1" ht="12.75" customHeight="1">
      <c r="F1269" s="81"/>
      <c r="G1269" s="347"/>
      <c r="H1269" s="347"/>
      <c r="I1269" s="347"/>
      <c r="J1269" s="347"/>
      <c r="K1269" s="528" t="s">
        <v>551</v>
      </c>
      <c r="L1269" s="536"/>
      <c r="M1269" s="536"/>
      <c r="N1269" s="491"/>
      <c r="O1269" s="491"/>
      <c r="P1269" s="491"/>
      <c r="Q1269" s="491"/>
      <c r="R1269" s="491"/>
      <c r="S1269" s="851">
        <f>[1]Stratifications!$G$151</f>
        <v>373464166.43999988</v>
      </c>
      <c r="T1269" s="851"/>
      <c r="U1269" s="851"/>
      <c r="V1269" s="851"/>
      <c r="W1269" s="851"/>
      <c r="X1269" s="492"/>
      <c r="Y1269" s="492"/>
      <c r="Z1269" s="493"/>
      <c r="AA1269" s="847">
        <f>[1]Stratifications!$J$151</f>
        <v>1</v>
      </c>
      <c r="AB1269" s="847"/>
      <c r="AC1269" s="847"/>
      <c r="AD1269" s="847" t="s">
        <v>493</v>
      </c>
      <c r="AE1269" s="847"/>
      <c r="AF1269" s="847"/>
      <c r="AG1269" s="847"/>
      <c r="AH1269" s="493"/>
      <c r="AI1269" s="848">
        <f>[1]Stratifications!$M$151</f>
        <v>2607</v>
      </c>
      <c r="AJ1269" s="849"/>
      <c r="AK1269" s="849"/>
      <c r="AL1269" s="849" t="s">
        <v>493</v>
      </c>
      <c r="AM1269" s="849"/>
      <c r="AN1269" s="849"/>
      <c r="AO1269" s="849"/>
      <c r="AP1269" s="493"/>
      <c r="AQ1269" s="493"/>
      <c r="AR1269" s="847">
        <f>[1]Stratifications!$P$151</f>
        <v>1</v>
      </c>
      <c r="AS1269" s="847"/>
      <c r="AT1269" s="847"/>
      <c r="AU1269" s="847" t="s">
        <v>493</v>
      </c>
      <c r="AV1269" s="847"/>
      <c r="AW1269" s="847"/>
      <c r="AX1269" s="847"/>
      <c r="AY1269" s="847"/>
      <c r="AZ1269" s="500"/>
      <c r="BA1269" s="500"/>
      <c r="BB1269" s="500"/>
      <c r="BC1269" s="500"/>
      <c r="BD1269" s="347"/>
      <c r="BE1269" s="347"/>
      <c r="BF1269" s="347"/>
      <c r="BG1269" s="347"/>
      <c r="BH1269" s="347"/>
      <c r="BI1269" s="347"/>
      <c r="BJ1269" s="347"/>
      <c r="BK1269" s="347"/>
      <c r="BR1269" s="2"/>
      <c r="BS1269" s="2"/>
      <c r="BT1269" s="2"/>
      <c r="BU1269" s="2"/>
      <c r="BV1269" s="2"/>
      <c r="BW1269" s="2"/>
      <c r="BX1269" s="2"/>
      <c r="BY1269" s="2"/>
      <c r="BZ1269" s="2"/>
      <c r="CA1269" s="2"/>
      <c r="CB1269" s="2"/>
      <c r="CC1269" s="2"/>
      <c r="CD1269" s="2"/>
      <c r="CE1269" s="2"/>
      <c r="CF1269" s="2"/>
      <c r="CG1269" s="2"/>
      <c r="CH1269" s="2"/>
      <c r="CI1269" s="2"/>
      <c r="CJ1269" s="2"/>
      <c r="CK1269" s="2"/>
      <c r="CL1269" s="2"/>
      <c r="CM1269" s="2"/>
      <c r="CN1269" s="2"/>
      <c r="CO1269" s="2"/>
      <c r="CP1269" s="2"/>
      <c r="CQ1269" s="2"/>
      <c r="CR1269" s="2"/>
      <c r="CS1269" s="2"/>
      <c r="CT1269" s="2"/>
      <c r="CU1269" s="2"/>
      <c r="CV1269" s="2"/>
      <c r="CW1269" s="2"/>
      <c r="CX1269" s="2"/>
      <c r="CY1269" s="2"/>
      <c r="CZ1269" s="2"/>
      <c r="DA1269" s="2"/>
      <c r="DB1269" s="2"/>
      <c r="DC1269" s="2"/>
      <c r="DD1269" s="2"/>
      <c r="DE1269" s="2"/>
      <c r="DF1269" s="2"/>
      <c r="DG1269" s="2"/>
      <c r="DH1269" s="2"/>
      <c r="DI1269" s="2"/>
      <c r="DJ1269" s="2"/>
      <c r="DK1269" s="2"/>
      <c r="DL1269" s="2"/>
      <c r="DM1269" s="2"/>
      <c r="DN1269" s="2"/>
      <c r="DO1269" s="2"/>
      <c r="DP1269" s="2"/>
      <c r="DQ1269" s="2"/>
      <c r="DR1269" s="2"/>
      <c r="DS1269" s="2"/>
      <c r="DT1269" s="2"/>
      <c r="DU1269" s="2"/>
      <c r="DV1269" s="2"/>
      <c r="DW1269" s="2"/>
      <c r="DX1269" s="2"/>
      <c r="DY1269" s="2"/>
      <c r="DZ1269" s="2"/>
      <c r="EA1269" s="2"/>
      <c r="EB1269" s="2"/>
      <c r="EC1269" s="2"/>
      <c r="ED1269" s="2"/>
      <c r="EE1269" s="2"/>
      <c r="EF1269" s="2"/>
      <c r="EG1269" s="2"/>
      <c r="EH1269" s="2"/>
      <c r="EI1269" s="2"/>
      <c r="EJ1269" s="2"/>
      <c r="EK1269" s="2"/>
      <c r="EL1269" s="2"/>
      <c r="EM1269" s="2"/>
      <c r="EN1269" s="2"/>
      <c r="EO1269" s="2"/>
      <c r="EP1269" s="2"/>
      <c r="EQ1269" s="2"/>
      <c r="ER1269" s="2"/>
      <c r="ES1269" s="2"/>
      <c r="ET1269" s="2"/>
      <c r="EU1269" s="2"/>
      <c r="EV1269" s="2"/>
      <c r="EW1269" s="2"/>
      <c r="EX1269" s="2"/>
      <c r="EY1269" s="2"/>
      <c r="EZ1269" s="2"/>
      <c r="FA1269" s="2"/>
      <c r="FB1269" s="2"/>
      <c r="FC1269" s="2"/>
      <c r="FD1269" s="2"/>
      <c r="FE1269" s="2"/>
      <c r="FF1269" s="2"/>
      <c r="FG1269" s="2"/>
      <c r="FH1269" s="2"/>
      <c r="FI1269" s="2"/>
      <c r="FJ1269" s="2"/>
      <c r="FK1269" s="2"/>
      <c r="FL1269" s="2"/>
      <c r="FM1269" s="2"/>
      <c r="FN1269" s="2"/>
      <c r="FO1269" s="2"/>
      <c r="FP1269" s="2"/>
      <c r="FQ1269" s="2"/>
      <c r="FR1269" s="2"/>
      <c r="FS1269" s="2"/>
      <c r="FT1269" s="2"/>
      <c r="FU1269" s="2"/>
      <c r="FV1269" s="2"/>
      <c r="FW1269" s="2"/>
      <c r="FX1269" s="2"/>
      <c r="FY1269" s="2"/>
      <c r="FZ1269" s="2"/>
      <c r="GA1269" s="2"/>
      <c r="GB1269" s="2"/>
      <c r="GC1269" s="2"/>
      <c r="GD1269" s="2"/>
      <c r="GE1269" s="2"/>
      <c r="GF1269" s="2"/>
      <c r="GG1269" s="2"/>
      <c r="GH1269" s="2"/>
      <c r="GI1269" s="2"/>
      <c r="GJ1269" s="2"/>
      <c r="GK1269" s="2"/>
      <c r="GL1269" s="2"/>
      <c r="GM1269" s="2"/>
      <c r="GN1269" s="2"/>
      <c r="GO1269" s="2"/>
      <c r="GP1269" s="2"/>
    </row>
    <row r="1270" spans="6:198" s="1" customFormat="1" ht="12.75" customHeight="1">
      <c r="F1270" s="81"/>
      <c r="G1270" s="347"/>
      <c r="H1270" s="347"/>
      <c r="I1270" s="347"/>
      <c r="J1270" s="347"/>
      <c r="K1270" s="533" t="s">
        <v>552</v>
      </c>
      <c r="L1270" s="541"/>
      <c r="M1270" s="541"/>
      <c r="N1270" s="491"/>
      <c r="O1270" s="491"/>
      <c r="P1270" s="491"/>
      <c r="Q1270" s="491"/>
      <c r="R1270" s="491"/>
      <c r="S1270" s="851">
        <f>[1]Stratifications!$G$152</f>
        <v>0</v>
      </c>
      <c r="T1270" s="851"/>
      <c r="U1270" s="851"/>
      <c r="V1270" s="851"/>
      <c r="W1270" s="851"/>
      <c r="X1270" s="498"/>
      <c r="Y1270" s="498"/>
      <c r="Z1270" s="498"/>
      <c r="AA1270" s="852">
        <f>[1]Stratifications!$J$152</f>
        <v>0</v>
      </c>
      <c r="AB1270" s="852"/>
      <c r="AC1270" s="852"/>
      <c r="AD1270" s="852" t="s">
        <v>493</v>
      </c>
      <c r="AE1270" s="852"/>
      <c r="AF1270" s="852"/>
      <c r="AG1270" s="852"/>
      <c r="AH1270" s="498"/>
      <c r="AI1270" s="853">
        <f>[1]Stratifications!$M$152</f>
        <v>0</v>
      </c>
      <c r="AJ1270" s="854"/>
      <c r="AK1270" s="854"/>
      <c r="AL1270" s="854" t="s">
        <v>493</v>
      </c>
      <c r="AM1270" s="854"/>
      <c r="AN1270" s="854"/>
      <c r="AO1270" s="854"/>
      <c r="AP1270" s="498"/>
      <c r="AQ1270" s="498"/>
      <c r="AR1270" s="852">
        <f>[1]Stratifications!$P$152</f>
        <v>0</v>
      </c>
      <c r="AS1270" s="852"/>
      <c r="AT1270" s="852"/>
      <c r="AU1270" s="852" t="s">
        <v>493</v>
      </c>
      <c r="AV1270" s="852"/>
      <c r="AW1270" s="852"/>
      <c r="AX1270" s="852"/>
      <c r="AY1270" s="852"/>
      <c r="AZ1270" s="500"/>
      <c r="BA1270" s="500"/>
      <c r="BB1270" s="500"/>
      <c r="BC1270" s="500"/>
      <c r="BD1270" s="347"/>
      <c r="BE1270" s="347"/>
      <c r="BF1270" s="347"/>
      <c r="BG1270" s="347"/>
      <c r="BH1270" s="347"/>
      <c r="BI1270" s="347"/>
      <c r="BJ1270" s="347"/>
      <c r="BK1270" s="347"/>
      <c r="BR1270" s="2"/>
      <c r="BS1270" s="2"/>
      <c r="BT1270" s="2"/>
      <c r="BU1270" s="2"/>
      <c r="BV1270" s="2"/>
      <c r="BW1270" s="2"/>
      <c r="BX1270" s="2"/>
      <c r="BY1270" s="2"/>
      <c r="BZ1270" s="2"/>
      <c r="CA1270" s="2"/>
      <c r="CB1270" s="2"/>
      <c r="CC1270" s="2"/>
      <c r="CD1270" s="2"/>
      <c r="CE1270" s="2"/>
      <c r="CF1270" s="2"/>
      <c r="CG1270" s="2"/>
      <c r="CH1270" s="2"/>
      <c r="CI1270" s="2"/>
      <c r="CJ1270" s="2"/>
      <c r="CK1270" s="2"/>
      <c r="CL1270" s="2"/>
      <c r="CM1270" s="2"/>
      <c r="CN1270" s="2"/>
      <c r="CO1270" s="2"/>
      <c r="CP1270" s="2"/>
      <c r="CQ1270" s="2"/>
      <c r="CR1270" s="2"/>
      <c r="CS1270" s="2"/>
      <c r="CT1270" s="2"/>
      <c r="CU1270" s="2"/>
      <c r="CV1270" s="2"/>
      <c r="CW1270" s="2"/>
      <c r="CX1270" s="2"/>
      <c r="CY1270" s="2"/>
      <c r="CZ1270" s="2"/>
      <c r="DA1270" s="2"/>
      <c r="DB1270" s="2"/>
      <c r="DC1270" s="2"/>
      <c r="DD1270" s="2"/>
      <c r="DE1270" s="2"/>
      <c r="DF1270" s="2"/>
      <c r="DG1270" s="2"/>
      <c r="DH1270" s="2"/>
      <c r="DI1270" s="2"/>
      <c r="DJ1270" s="2"/>
      <c r="DK1270" s="2"/>
      <c r="DL1270" s="2"/>
      <c r="DM1270" s="2"/>
      <c r="DN1270" s="2"/>
      <c r="DO1270" s="2"/>
      <c r="DP1270" s="2"/>
      <c r="DQ1270" s="2"/>
      <c r="DR1270" s="2"/>
      <c r="DS1270" s="2"/>
      <c r="DT1270" s="2"/>
      <c r="DU1270" s="2"/>
      <c r="DV1270" s="2"/>
      <c r="DW1270" s="2"/>
      <c r="DX1270" s="2"/>
      <c r="DY1270" s="2"/>
      <c r="DZ1270" s="2"/>
      <c r="EA1270" s="2"/>
      <c r="EB1270" s="2"/>
      <c r="EC1270" s="2"/>
      <c r="ED1270" s="2"/>
      <c r="EE1270" s="2"/>
      <c r="EF1270" s="2"/>
      <c r="EG1270" s="2"/>
      <c r="EH1270" s="2"/>
      <c r="EI1270" s="2"/>
      <c r="EJ1270" s="2"/>
      <c r="EK1270" s="2"/>
      <c r="EL1270" s="2"/>
      <c r="EM1270" s="2"/>
      <c r="EN1270" s="2"/>
      <c r="EO1270" s="2"/>
      <c r="EP1270" s="2"/>
      <c r="EQ1270" s="2"/>
      <c r="ER1270" s="2"/>
      <c r="ES1270" s="2"/>
      <c r="ET1270" s="2"/>
      <c r="EU1270" s="2"/>
      <c r="EV1270" s="2"/>
      <c r="EW1270" s="2"/>
      <c r="EX1270" s="2"/>
      <c r="EY1270" s="2"/>
      <c r="EZ1270" s="2"/>
      <c r="FA1270" s="2"/>
      <c r="FB1270" s="2"/>
      <c r="FC1270" s="2"/>
      <c r="FD1270" s="2"/>
      <c r="FE1270" s="2"/>
      <c r="FF1270" s="2"/>
      <c r="FG1270" s="2"/>
      <c r="FH1270" s="2"/>
      <c r="FI1270" s="2"/>
      <c r="FJ1270" s="2"/>
      <c r="FK1270" s="2"/>
      <c r="FL1270" s="2"/>
      <c r="FM1270" s="2"/>
      <c r="FN1270" s="2"/>
      <c r="FO1270" s="2"/>
      <c r="FP1270" s="2"/>
      <c r="FQ1270" s="2"/>
      <c r="FR1270" s="2"/>
      <c r="FS1270" s="2"/>
      <c r="FT1270" s="2"/>
      <c r="FU1270" s="2"/>
      <c r="FV1270" s="2"/>
      <c r="FW1270" s="2"/>
      <c r="FX1270" s="2"/>
      <c r="FY1270" s="2"/>
      <c r="FZ1270" s="2"/>
      <c r="GA1270" s="2"/>
      <c r="GB1270" s="2"/>
      <c r="GC1270" s="2"/>
      <c r="GD1270" s="2"/>
      <c r="GE1270" s="2"/>
      <c r="GF1270" s="2"/>
      <c r="GG1270" s="2"/>
      <c r="GH1270" s="2"/>
      <c r="GI1270" s="2"/>
      <c r="GJ1270" s="2"/>
      <c r="GK1270" s="2"/>
      <c r="GL1270" s="2"/>
      <c r="GM1270" s="2"/>
      <c r="GN1270" s="2"/>
      <c r="GO1270" s="2"/>
      <c r="GP1270" s="2"/>
    </row>
    <row r="1271" spans="6:198" s="1" customFormat="1" ht="12.75" customHeight="1">
      <c r="F1271" s="81"/>
      <c r="G1271" s="347"/>
      <c r="H1271" s="347"/>
      <c r="I1271" s="347"/>
      <c r="J1271" s="347"/>
      <c r="K1271" s="504" t="s">
        <v>278</v>
      </c>
      <c r="L1271" s="505"/>
      <c r="M1271" s="505"/>
      <c r="N1271" s="505"/>
      <c r="O1271" s="505"/>
      <c r="P1271" s="505"/>
      <c r="Q1271" s="505"/>
      <c r="R1271" s="505"/>
      <c r="S1271" s="856">
        <f>[1]Stratifications!$G$153</f>
        <v>373464166.43999988</v>
      </c>
      <c r="T1271" s="856"/>
      <c r="U1271" s="856"/>
      <c r="V1271" s="856"/>
      <c r="W1271" s="856"/>
      <c r="X1271" s="506"/>
      <c r="Y1271" s="506"/>
      <c r="Z1271" s="506"/>
      <c r="AA1271" s="857">
        <f>[1]Stratifications!$J$153</f>
        <v>1</v>
      </c>
      <c r="AB1271" s="857"/>
      <c r="AC1271" s="857"/>
      <c r="AD1271" s="857" t="s">
        <v>493</v>
      </c>
      <c r="AE1271" s="857"/>
      <c r="AF1271" s="857"/>
      <c r="AG1271" s="857"/>
      <c r="AH1271" s="506"/>
      <c r="AI1271" s="858">
        <f>[1]Stratifications!$M$153</f>
        <v>2607</v>
      </c>
      <c r="AJ1271" s="859"/>
      <c r="AK1271" s="859"/>
      <c r="AL1271" s="859" t="s">
        <v>493</v>
      </c>
      <c r="AM1271" s="859"/>
      <c r="AN1271" s="859"/>
      <c r="AO1271" s="859"/>
      <c r="AP1271" s="506"/>
      <c r="AQ1271" s="506"/>
      <c r="AR1271" s="857">
        <f>[1]Stratifications!$P$153</f>
        <v>1</v>
      </c>
      <c r="AS1271" s="857"/>
      <c r="AT1271" s="857"/>
      <c r="AU1271" s="857" t="s">
        <v>493</v>
      </c>
      <c r="AV1271" s="857"/>
      <c r="AW1271" s="857"/>
      <c r="AX1271" s="857"/>
      <c r="AY1271" s="857"/>
      <c r="AZ1271" s="500"/>
      <c r="BA1271" s="500"/>
      <c r="BB1271" s="500"/>
      <c r="BC1271" s="500"/>
      <c r="BD1271" s="347"/>
      <c r="BE1271" s="347"/>
      <c r="BF1271" s="347"/>
      <c r="BG1271" s="347"/>
      <c r="BH1271" s="347"/>
      <c r="BI1271" s="347"/>
      <c r="BJ1271" s="347"/>
      <c r="BK1271" s="347"/>
      <c r="BR1271" s="2"/>
      <c r="BS1271" s="2"/>
      <c r="BT1271" s="2"/>
      <c r="BU1271" s="2"/>
      <c r="BV1271" s="2"/>
      <c r="BW1271" s="2"/>
      <c r="BX1271" s="2"/>
      <c r="BY1271" s="2"/>
      <c r="BZ1271" s="2"/>
      <c r="CA1271" s="2"/>
      <c r="CB1271" s="2"/>
      <c r="CC1271" s="2"/>
      <c r="CD1271" s="2"/>
      <c r="CE1271" s="2"/>
      <c r="CF1271" s="2"/>
      <c r="CG1271" s="2"/>
      <c r="CH1271" s="2"/>
      <c r="CI1271" s="2"/>
      <c r="CJ1271" s="2"/>
      <c r="CK1271" s="2"/>
      <c r="CL1271" s="2"/>
      <c r="CM1271" s="2"/>
      <c r="CN1271" s="2"/>
      <c r="CO1271" s="2"/>
      <c r="CP1271" s="2"/>
      <c r="CQ1271" s="2"/>
      <c r="CR1271" s="2"/>
      <c r="CS1271" s="2"/>
      <c r="CT1271" s="2"/>
      <c r="CU1271" s="2"/>
      <c r="CV1271" s="2"/>
      <c r="CW1271" s="2"/>
      <c r="CX1271" s="2"/>
      <c r="CY1271" s="2"/>
      <c r="CZ1271" s="2"/>
      <c r="DA1271" s="2"/>
      <c r="DB1271" s="2"/>
      <c r="DC1271" s="2"/>
      <c r="DD1271" s="2"/>
      <c r="DE1271" s="2"/>
      <c r="DF1271" s="2"/>
      <c r="DG1271" s="2"/>
      <c r="DH1271" s="2"/>
      <c r="DI1271" s="2"/>
      <c r="DJ1271" s="2"/>
      <c r="DK1271" s="2"/>
      <c r="DL1271" s="2"/>
      <c r="DM1271" s="2"/>
      <c r="DN1271" s="2"/>
      <c r="DO1271" s="2"/>
      <c r="DP1271" s="2"/>
      <c r="DQ1271" s="2"/>
      <c r="DR1271" s="2"/>
      <c r="DS1271" s="2"/>
      <c r="DT1271" s="2"/>
      <c r="DU1271" s="2"/>
      <c r="DV1271" s="2"/>
      <c r="DW1271" s="2"/>
      <c r="DX1271" s="2"/>
      <c r="DY1271" s="2"/>
      <c r="DZ1271" s="2"/>
      <c r="EA1271" s="2"/>
      <c r="EB1271" s="2"/>
      <c r="EC1271" s="2"/>
      <c r="ED1271" s="2"/>
      <c r="EE1271" s="2"/>
      <c r="EF1271" s="2"/>
      <c r="EG1271" s="2"/>
      <c r="EH1271" s="2"/>
      <c r="EI1271" s="2"/>
      <c r="EJ1271" s="2"/>
      <c r="EK1271" s="2"/>
      <c r="EL1271" s="2"/>
      <c r="EM1271" s="2"/>
      <c r="EN1271" s="2"/>
      <c r="EO1271" s="2"/>
      <c r="EP1271" s="2"/>
      <c r="EQ1271" s="2"/>
      <c r="ER1271" s="2"/>
      <c r="ES1271" s="2"/>
      <c r="ET1271" s="2"/>
      <c r="EU1271" s="2"/>
      <c r="EV1271" s="2"/>
      <c r="EW1271" s="2"/>
      <c r="EX1271" s="2"/>
      <c r="EY1271" s="2"/>
      <c r="EZ1271" s="2"/>
      <c r="FA1271" s="2"/>
      <c r="FB1271" s="2"/>
      <c r="FC1271" s="2"/>
      <c r="FD1271" s="2"/>
      <c r="FE1271" s="2"/>
      <c r="FF1271" s="2"/>
      <c r="FG1271" s="2"/>
      <c r="FH1271" s="2"/>
      <c r="FI1271" s="2"/>
      <c r="FJ1271" s="2"/>
      <c r="FK1271" s="2"/>
      <c r="FL1271" s="2"/>
      <c r="FM1271" s="2"/>
      <c r="FN1271" s="2"/>
      <c r="FO1271" s="2"/>
      <c r="FP1271" s="2"/>
      <c r="FQ1271" s="2"/>
      <c r="FR1271" s="2"/>
      <c r="FS1271" s="2"/>
      <c r="FT1271" s="2"/>
      <c r="FU1271" s="2"/>
      <c r="FV1271" s="2"/>
      <c r="FW1271" s="2"/>
      <c r="FX1271" s="2"/>
      <c r="FY1271" s="2"/>
      <c r="FZ1271" s="2"/>
      <c r="GA1271" s="2"/>
      <c r="GB1271" s="2"/>
      <c r="GC1271" s="2"/>
      <c r="GD1271" s="2"/>
      <c r="GE1271" s="2"/>
      <c r="GF1271" s="2"/>
      <c r="GG1271" s="2"/>
      <c r="GH1271" s="2"/>
      <c r="GI1271" s="2"/>
      <c r="GJ1271" s="2"/>
      <c r="GK1271" s="2"/>
      <c r="GL1271" s="2"/>
      <c r="GM1271" s="2"/>
      <c r="GN1271" s="2"/>
      <c r="GO1271" s="2"/>
      <c r="GP1271" s="2"/>
    </row>
    <row r="1272" spans="6:198" s="1" customFormat="1" ht="12.75" customHeight="1" thickBot="1">
      <c r="F1272" s="81"/>
      <c r="G1272" s="347"/>
      <c r="H1272" s="347"/>
      <c r="I1272" s="347"/>
      <c r="J1272" s="347"/>
      <c r="K1272" s="500"/>
      <c r="L1272" s="500"/>
      <c r="M1272" s="500"/>
      <c r="N1272" s="500"/>
      <c r="O1272" s="500"/>
      <c r="P1272" s="500"/>
      <c r="Q1272" s="500"/>
      <c r="R1272" s="500"/>
      <c r="S1272" s="500"/>
      <c r="T1272" s="500"/>
      <c r="U1272" s="500"/>
      <c r="V1272" s="500"/>
      <c r="W1272" s="500"/>
      <c r="X1272" s="500"/>
      <c r="Y1272" s="500"/>
      <c r="Z1272" s="500"/>
      <c r="AA1272" s="500"/>
      <c r="AB1272" s="500"/>
      <c r="AC1272" s="500"/>
      <c r="AD1272" s="500"/>
      <c r="AE1272" s="500"/>
      <c r="AF1272" s="500"/>
      <c r="AG1272" s="500"/>
      <c r="AH1272" s="500"/>
      <c r="AI1272" s="500"/>
      <c r="AJ1272" s="500"/>
      <c r="AK1272" s="500"/>
      <c r="AL1272" s="500"/>
      <c r="AM1272" s="500"/>
      <c r="AN1272" s="500"/>
      <c r="AO1272" s="500"/>
      <c r="AP1272" s="500"/>
      <c r="AQ1272" s="500"/>
      <c r="AR1272" s="500"/>
      <c r="AS1272" s="500"/>
      <c r="AT1272" s="500"/>
      <c r="AU1272" s="500"/>
      <c r="AV1272" s="500"/>
      <c r="AW1272" s="500"/>
      <c r="AX1272" s="500"/>
      <c r="AY1272" s="500"/>
      <c r="AZ1272" s="500"/>
      <c r="BA1272" s="500"/>
      <c r="BB1272" s="500"/>
      <c r="BC1272" s="500"/>
      <c r="BD1272" s="347"/>
      <c r="BE1272" s="347"/>
      <c r="BF1272" s="347"/>
      <c r="BG1272" s="347"/>
      <c r="BH1272" s="347"/>
      <c r="BI1272" s="347"/>
      <c r="BJ1272" s="347"/>
      <c r="BK1272" s="347"/>
      <c r="BR1272" s="2"/>
      <c r="BS1272" s="2"/>
      <c r="BT1272" s="2"/>
      <c r="BU1272" s="2"/>
      <c r="BV1272" s="2"/>
      <c r="BW1272" s="2"/>
      <c r="BX1272" s="2"/>
      <c r="BY1272" s="2"/>
      <c r="BZ1272" s="2"/>
      <c r="CA1272" s="2"/>
      <c r="CB1272" s="2"/>
      <c r="CC1272" s="2"/>
      <c r="CD1272" s="2"/>
      <c r="CE1272" s="2"/>
      <c r="CF1272" s="2"/>
      <c r="CG1272" s="2"/>
      <c r="CH1272" s="2"/>
      <c r="CI1272" s="2"/>
      <c r="CJ1272" s="2"/>
      <c r="CK1272" s="2"/>
      <c r="CL1272" s="2"/>
      <c r="CM1272" s="2"/>
      <c r="CN1272" s="2"/>
      <c r="CO1272" s="2"/>
      <c r="CP1272" s="2"/>
      <c r="CQ1272" s="2"/>
      <c r="CR1272" s="2"/>
      <c r="CS1272" s="2"/>
      <c r="CT1272" s="2"/>
      <c r="CU1272" s="2"/>
      <c r="CV1272" s="2"/>
      <c r="CW1272" s="2"/>
      <c r="CX1272" s="2"/>
      <c r="CY1272" s="2"/>
      <c r="CZ1272" s="2"/>
      <c r="DA1272" s="2"/>
      <c r="DB1272" s="2"/>
      <c r="DC1272" s="2"/>
      <c r="DD1272" s="2"/>
      <c r="DE1272" s="2"/>
      <c r="DF1272" s="2"/>
      <c r="DG1272" s="2"/>
      <c r="DH1272" s="2"/>
      <c r="DI1272" s="2"/>
      <c r="DJ1272" s="2"/>
      <c r="DK1272" s="2"/>
      <c r="DL1272" s="2"/>
      <c r="DM1272" s="2"/>
      <c r="DN1272" s="2"/>
      <c r="DO1272" s="2"/>
      <c r="DP1272" s="2"/>
      <c r="DQ1272" s="2"/>
      <c r="DR1272" s="2"/>
      <c r="DS1272" s="2"/>
      <c r="DT1272" s="2"/>
      <c r="DU1272" s="2"/>
      <c r="DV1272" s="2"/>
      <c r="DW1272" s="2"/>
      <c r="DX1272" s="2"/>
      <c r="DY1272" s="2"/>
      <c r="DZ1272" s="2"/>
      <c r="EA1272" s="2"/>
      <c r="EB1272" s="2"/>
      <c r="EC1272" s="2"/>
      <c r="ED1272" s="2"/>
      <c r="EE1272" s="2"/>
      <c r="EF1272" s="2"/>
      <c r="EG1272" s="2"/>
      <c r="EH1272" s="2"/>
      <c r="EI1272" s="2"/>
      <c r="EJ1272" s="2"/>
      <c r="EK1272" s="2"/>
      <c r="EL1272" s="2"/>
      <c r="EM1272" s="2"/>
      <c r="EN1272" s="2"/>
      <c r="EO1272" s="2"/>
      <c r="EP1272" s="2"/>
      <c r="EQ1272" s="2"/>
      <c r="ER1272" s="2"/>
      <c r="ES1272" s="2"/>
      <c r="ET1272" s="2"/>
      <c r="EU1272" s="2"/>
      <c r="EV1272" s="2"/>
      <c r="EW1272" s="2"/>
      <c r="EX1272" s="2"/>
      <c r="EY1272" s="2"/>
      <c r="EZ1272" s="2"/>
      <c r="FA1272" s="2"/>
      <c r="FB1272" s="2"/>
      <c r="FC1272" s="2"/>
      <c r="FD1272" s="2"/>
      <c r="FE1272" s="2"/>
      <c r="FF1272" s="2"/>
      <c r="FG1272" s="2"/>
      <c r="FH1272" s="2"/>
      <c r="FI1272" s="2"/>
      <c r="FJ1272" s="2"/>
      <c r="FK1272" s="2"/>
      <c r="FL1272" s="2"/>
      <c r="FM1272" s="2"/>
      <c r="FN1272" s="2"/>
      <c r="FO1272" s="2"/>
      <c r="FP1272" s="2"/>
      <c r="FQ1272" s="2"/>
      <c r="FR1272" s="2"/>
      <c r="FS1272" s="2"/>
      <c r="FT1272" s="2"/>
      <c r="FU1272" s="2"/>
      <c r="FV1272" s="2"/>
      <c r="FW1272" s="2"/>
      <c r="FX1272" s="2"/>
      <c r="FY1272" s="2"/>
      <c r="FZ1272" s="2"/>
      <c r="GA1272" s="2"/>
      <c r="GB1272" s="2"/>
      <c r="GC1272" s="2"/>
      <c r="GD1272" s="2"/>
      <c r="GE1272" s="2"/>
      <c r="GF1272" s="2"/>
      <c r="GG1272" s="2"/>
      <c r="GH1272" s="2"/>
      <c r="GI1272" s="2"/>
      <c r="GJ1272" s="2"/>
      <c r="GK1272" s="2"/>
      <c r="GL1272" s="2"/>
      <c r="GM1272" s="2"/>
      <c r="GN1272" s="2"/>
      <c r="GO1272" s="2"/>
      <c r="GP1272" s="2"/>
    </row>
    <row r="1273" spans="6:198" s="1" customFormat="1" ht="12.75" customHeight="1" thickBot="1">
      <c r="F1273" s="81"/>
      <c r="G1273" s="347"/>
      <c r="H1273" s="347"/>
      <c r="I1273" s="347"/>
      <c r="J1273" s="347"/>
      <c r="K1273" s="482" t="s">
        <v>553</v>
      </c>
      <c r="L1273" s="482"/>
      <c r="M1273" s="482"/>
      <c r="N1273" s="482"/>
      <c r="O1273" s="482"/>
      <c r="P1273" s="482"/>
      <c r="Q1273" s="483"/>
      <c r="R1273" s="483"/>
      <c r="S1273" s="483"/>
      <c r="T1273" s="484"/>
      <c r="U1273" s="483" t="s">
        <v>56</v>
      </c>
      <c r="V1273" s="483"/>
      <c r="W1273" s="483"/>
      <c r="X1273" s="483"/>
      <c r="Y1273" s="483"/>
      <c r="Z1273" s="485"/>
      <c r="AA1273" s="486"/>
      <c r="AB1273" s="486"/>
      <c r="AC1273" s="486"/>
      <c r="AD1273" s="486" t="s">
        <v>472</v>
      </c>
      <c r="AE1273" s="486"/>
      <c r="AF1273" s="486"/>
      <c r="AG1273" s="486"/>
      <c r="AH1273" s="487"/>
      <c r="AI1273" s="845" t="s">
        <v>473</v>
      </c>
      <c r="AJ1273" s="878"/>
      <c r="AK1273" s="878"/>
      <c r="AL1273" s="878"/>
      <c r="AM1273" s="878"/>
      <c r="AN1273" s="878"/>
      <c r="AO1273" s="878"/>
      <c r="AP1273" s="487"/>
      <c r="AQ1273" s="487"/>
      <c r="AR1273" s="486"/>
      <c r="AS1273" s="486"/>
      <c r="AT1273" s="486"/>
      <c r="AU1273" s="486" t="s">
        <v>474</v>
      </c>
      <c r="AV1273" s="486"/>
      <c r="AW1273" s="486"/>
      <c r="AX1273" s="507"/>
      <c r="AY1273" s="535"/>
      <c r="AZ1273" s="500"/>
      <c r="BA1273" s="500"/>
      <c r="BB1273" s="500"/>
      <c r="BC1273" s="500"/>
      <c r="BD1273" s="347"/>
      <c r="BE1273" s="347"/>
      <c r="BF1273" s="347"/>
      <c r="BG1273" s="347"/>
      <c r="BH1273" s="347"/>
      <c r="BI1273" s="347"/>
      <c r="BJ1273" s="347"/>
      <c r="BK1273" s="347"/>
      <c r="BR1273" s="2"/>
      <c r="BS1273" s="2"/>
      <c r="BT1273" s="2"/>
      <c r="BU1273" s="2"/>
      <c r="BV1273" s="2"/>
      <c r="BW1273" s="2"/>
      <c r="BX1273" s="2"/>
      <c r="BY1273" s="2"/>
      <c r="BZ1273" s="2"/>
      <c r="CA1273" s="2"/>
      <c r="CB1273" s="2"/>
      <c r="CC1273" s="2"/>
      <c r="CD1273" s="2"/>
      <c r="CE1273" s="2"/>
      <c r="CF1273" s="2"/>
      <c r="CG1273" s="2"/>
      <c r="CH1273" s="2"/>
      <c r="CI1273" s="2"/>
      <c r="CJ1273" s="2"/>
      <c r="CK1273" s="2"/>
      <c r="CL1273" s="2"/>
      <c r="CM1273" s="2"/>
      <c r="CN1273" s="2"/>
      <c r="CO1273" s="2"/>
      <c r="CP1273" s="2"/>
      <c r="CQ1273" s="2"/>
      <c r="CR1273" s="2"/>
      <c r="CS1273" s="2"/>
      <c r="CT1273" s="2"/>
      <c r="CU1273" s="2"/>
      <c r="CV1273" s="2"/>
      <c r="CW1273" s="2"/>
      <c r="CX1273" s="2"/>
      <c r="CY1273" s="2"/>
      <c r="CZ1273" s="2"/>
      <c r="DA1273" s="2"/>
      <c r="DB1273" s="2"/>
      <c r="DC1273" s="2"/>
      <c r="DD1273" s="2"/>
      <c r="DE1273" s="2"/>
      <c r="DF1273" s="2"/>
      <c r="DG1273" s="2"/>
      <c r="DH1273" s="2"/>
      <c r="DI1273" s="2"/>
      <c r="DJ1273" s="2"/>
      <c r="DK1273" s="2"/>
      <c r="DL1273" s="2"/>
      <c r="DM1273" s="2"/>
      <c r="DN1273" s="2"/>
      <c r="DO1273" s="2"/>
      <c r="DP1273" s="2"/>
      <c r="DQ1273" s="2"/>
      <c r="DR1273" s="2"/>
      <c r="DS1273" s="2"/>
      <c r="DT1273" s="2"/>
      <c r="DU1273" s="2"/>
      <c r="DV1273" s="2"/>
      <c r="DW1273" s="2"/>
      <c r="DX1273" s="2"/>
      <c r="DY1273" s="2"/>
      <c r="DZ1273" s="2"/>
      <c r="EA1273" s="2"/>
      <c r="EB1273" s="2"/>
      <c r="EC1273" s="2"/>
      <c r="ED1273" s="2"/>
      <c r="EE1273" s="2"/>
      <c r="EF1273" s="2"/>
      <c r="EG1273" s="2"/>
      <c r="EH1273" s="2"/>
      <c r="EI1273" s="2"/>
      <c r="EJ1273" s="2"/>
      <c r="EK1273" s="2"/>
      <c r="EL1273" s="2"/>
      <c r="EM1273" s="2"/>
      <c r="EN1273" s="2"/>
      <c r="EO1273" s="2"/>
      <c r="EP1273" s="2"/>
      <c r="EQ1273" s="2"/>
      <c r="ER1273" s="2"/>
      <c r="ES1273" s="2"/>
      <c r="ET1273" s="2"/>
      <c r="EU1273" s="2"/>
      <c r="EV1273" s="2"/>
      <c r="EW1273" s="2"/>
      <c r="EX1273" s="2"/>
      <c r="EY1273" s="2"/>
      <c r="EZ1273" s="2"/>
      <c r="FA1273" s="2"/>
      <c r="FB1273" s="2"/>
      <c r="FC1273" s="2"/>
      <c r="FD1273" s="2"/>
      <c r="FE1273" s="2"/>
      <c r="FF1273" s="2"/>
      <c r="FG1273" s="2"/>
      <c r="FH1273" s="2"/>
      <c r="FI1273" s="2"/>
      <c r="FJ1273" s="2"/>
      <c r="FK1273" s="2"/>
      <c r="FL1273" s="2"/>
      <c r="FM1273" s="2"/>
      <c r="FN1273" s="2"/>
      <c r="FO1273" s="2"/>
      <c r="FP1273" s="2"/>
      <c r="FQ1273" s="2"/>
      <c r="FR1273" s="2"/>
      <c r="FS1273" s="2"/>
      <c r="FT1273" s="2"/>
      <c r="FU1273" s="2"/>
      <c r="FV1273" s="2"/>
      <c r="FW1273" s="2"/>
      <c r="FX1273" s="2"/>
      <c r="FY1273" s="2"/>
      <c r="FZ1273" s="2"/>
      <c r="GA1273" s="2"/>
      <c r="GB1273" s="2"/>
      <c r="GC1273" s="2"/>
      <c r="GD1273" s="2"/>
      <c r="GE1273" s="2"/>
      <c r="GF1273" s="2"/>
      <c r="GG1273" s="2"/>
      <c r="GH1273" s="2"/>
      <c r="GI1273" s="2"/>
      <c r="GJ1273" s="2"/>
      <c r="GK1273" s="2"/>
      <c r="GL1273" s="2"/>
      <c r="GM1273" s="2"/>
      <c r="GN1273" s="2"/>
      <c r="GO1273" s="2"/>
      <c r="GP1273" s="2"/>
    </row>
    <row r="1274" spans="6:198" s="1" customFormat="1" ht="12.75" customHeight="1">
      <c r="F1274" s="81"/>
      <c r="G1274" s="347"/>
      <c r="H1274" s="347"/>
      <c r="I1274" s="347"/>
      <c r="J1274" s="347"/>
      <c r="K1274" s="528" t="s">
        <v>554</v>
      </c>
      <c r="L1274" s="536"/>
      <c r="M1274" s="536"/>
      <c r="N1274" s="491"/>
      <c r="O1274" s="491"/>
      <c r="P1274" s="491"/>
      <c r="Q1274" s="491"/>
      <c r="R1274" s="491"/>
      <c r="S1274" s="851">
        <f>[1]Stratifications!$G156</f>
        <v>373464166.43999988</v>
      </c>
      <c r="T1274" s="851"/>
      <c r="U1274" s="851"/>
      <c r="V1274" s="851"/>
      <c r="W1274" s="851"/>
      <c r="X1274" s="497"/>
      <c r="Y1274" s="497"/>
      <c r="Z1274" s="498"/>
      <c r="AA1274" s="852">
        <f>[1]Stratifications!$J156</f>
        <v>1</v>
      </c>
      <c r="AB1274" s="852"/>
      <c r="AC1274" s="852"/>
      <c r="AD1274" s="852" t="s">
        <v>493</v>
      </c>
      <c r="AE1274" s="852"/>
      <c r="AF1274" s="852"/>
      <c r="AG1274" s="852"/>
      <c r="AH1274" s="498"/>
      <c r="AI1274" s="853">
        <f>[1]Stratifications!$M156</f>
        <v>2607</v>
      </c>
      <c r="AJ1274" s="854"/>
      <c r="AK1274" s="854"/>
      <c r="AL1274" s="854" t="s">
        <v>493</v>
      </c>
      <c r="AM1274" s="854"/>
      <c r="AN1274" s="854"/>
      <c r="AO1274" s="854"/>
      <c r="AP1274" s="498"/>
      <c r="AQ1274" s="498"/>
      <c r="AR1274" s="852">
        <f>[1]Stratifications!$P156</f>
        <v>1</v>
      </c>
      <c r="AS1274" s="852"/>
      <c r="AT1274" s="852"/>
      <c r="AU1274" s="852" t="s">
        <v>493</v>
      </c>
      <c r="AV1274" s="852"/>
      <c r="AW1274" s="852"/>
      <c r="AX1274" s="852"/>
      <c r="AY1274" s="852"/>
      <c r="AZ1274" s="500"/>
      <c r="BA1274" s="500"/>
      <c r="BB1274" s="500"/>
      <c r="BC1274" s="500"/>
      <c r="BD1274" s="347"/>
      <c r="BE1274" s="347"/>
      <c r="BF1274" s="347"/>
      <c r="BG1274" s="347"/>
      <c r="BH1274" s="347"/>
      <c r="BI1274" s="347"/>
      <c r="BJ1274" s="347"/>
      <c r="BK1274" s="347"/>
      <c r="BR1274" s="2"/>
      <c r="BS1274" s="2"/>
      <c r="BT1274" s="2"/>
      <c r="BU1274" s="2"/>
      <c r="BV1274" s="2"/>
      <c r="BW1274" s="2"/>
      <c r="BX1274" s="2"/>
      <c r="BY1274" s="2"/>
      <c r="BZ1274" s="2"/>
      <c r="CA1274" s="2"/>
      <c r="CB1274" s="2"/>
      <c r="CC1274" s="2"/>
      <c r="CD1274" s="2"/>
      <c r="CE1274" s="2"/>
      <c r="CF1274" s="2"/>
      <c r="CG1274" s="2"/>
      <c r="CH1274" s="2"/>
      <c r="CI1274" s="2"/>
      <c r="CJ1274" s="2"/>
      <c r="CK1274" s="2"/>
      <c r="CL1274" s="2"/>
      <c r="CM1274" s="2"/>
      <c r="CN1274" s="2"/>
      <c r="CO1274" s="2"/>
      <c r="CP1274" s="2"/>
      <c r="CQ1274" s="2"/>
      <c r="CR1274" s="2"/>
      <c r="CS1274" s="2"/>
      <c r="CT1274" s="2"/>
      <c r="CU1274" s="2"/>
      <c r="CV1274" s="2"/>
      <c r="CW1274" s="2"/>
      <c r="CX1274" s="2"/>
      <c r="CY1274" s="2"/>
      <c r="CZ1274" s="2"/>
      <c r="DA1274" s="2"/>
      <c r="DB1274" s="2"/>
      <c r="DC1274" s="2"/>
      <c r="DD1274" s="2"/>
      <c r="DE1274" s="2"/>
      <c r="DF1274" s="2"/>
      <c r="DG1274" s="2"/>
      <c r="DH1274" s="2"/>
      <c r="DI1274" s="2"/>
      <c r="DJ1274" s="2"/>
      <c r="DK1274" s="2"/>
      <c r="DL1274" s="2"/>
      <c r="DM1274" s="2"/>
      <c r="DN1274" s="2"/>
      <c r="DO1274" s="2"/>
      <c r="DP1274" s="2"/>
      <c r="DQ1274" s="2"/>
      <c r="DR1274" s="2"/>
      <c r="DS1274" s="2"/>
      <c r="DT1274" s="2"/>
      <c r="DU1274" s="2"/>
      <c r="DV1274" s="2"/>
      <c r="DW1274" s="2"/>
      <c r="DX1274" s="2"/>
      <c r="DY1274" s="2"/>
      <c r="DZ1274" s="2"/>
      <c r="EA1274" s="2"/>
      <c r="EB1274" s="2"/>
      <c r="EC1274" s="2"/>
      <c r="ED1274" s="2"/>
      <c r="EE1274" s="2"/>
      <c r="EF1274" s="2"/>
      <c r="EG1274" s="2"/>
      <c r="EH1274" s="2"/>
      <c r="EI1274" s="2"/>
      <c r="EJ1274" s="2"/>
      <c r="EK1274" s="2"/>
      <c r="EL1274" s="2"/>
      <c r="EM1274" s="2"/>
      <c r="EN1274" s="2"/>
      <c r="EO1274" s="2"/>
      <c r="EP1274" s="2"/>
      <c r="EQ1274" s="2"/>
      <c r="ER1274" s="2"/>
      <c r="ES1274" s="2"/>
      <c r="ET1274" s="2"/>
      <c r="EU1274" s="2"/>
      <c r="EV1274" s="2"/>
      <c r="EW1274" s="2"/>
      <c r="EX1274" s="2"/>
      <c r="EY1274" s="2"/>
      <c r="EZ1274" s="2"/>
      <c r="FA1274" s="2"/>
      <c r="FB1274" s="2"/>
      <c r="FC1274" s="2"/>
      <c r="FD1274" s="2"/>
      <c r="FE1274" s="2"/>
      <c r="FF1274" s="2"/>
      <c r="FG1274" s="2"/>
      <c r="FH1274" s="2"/>
      <c r="FI1274" s="2"/>
      <c r="FJ1274" s="2"/>
      <c r="FK1274" s="2"/>
      <c r="FL1274" s="2"/>
      <c r="FM1274" s="2"/>
      <c r="FN1274" s="2"/>
      <c r="FO1274" s="2"/>
      <c r="FP1274" s="2"/>
      <c r="FQ1274" s="2"/>
      <c r="FR1274" s="2"/>
      <c r="FS1274" s="2"/>
      <c r="FT1274" s="2"/>
      <c r="FU1274" s="2"/>
      <c r="FV1274" s="2"/>
      <c r="FW1274" s="2"/>
      <c r="FX1274" s="2"/>
      <c r="FY1274" s="2"/>
      <c r="FZ1274" s="2"/>
      <c r="GA1274" s="2"/>
      <c r="GB1274" s="2"/>
      <c r="GC1274" s="2"/>
      <c r="GD1274" s="2"/>
      <c r="GE1274" s="2"/>
      <c r="GF1274" s="2"/>
      <c r="GG1274" s="2"/>
      <c r="GH1274" s="2"/>
      <c r="GI1274" s="2"/>
      <c r="GJ1274" s="2"/>
      <c r="GK1274" s="2"/>
      <c r="GL1274" s="2"/>
      <c r="GM1274" s="2"/>
      <c r="GN1274" s="2"/>
      <c r="GO1274" s="2"/>
      <c r="GP1274" s="2"/>
    </row>
    <row r="1275" spans="6:198" ht="12.75" customHeight="1">
      <c r="K1275" s="530" t="s">
        <v>555</v>
      </c>
      <c r="L1275" s="537"/>
      <c r="M1275" s="537"/>
      <c r="N1275" s="491"/>
      <c r="O1275" s="491"/>
      <c r="P1275" s="491"/>
      <c r="Q1275" s="491"/>
      <c r="R1275" s="491"/>
      <c r="S1275" s="851">
        <f>[1]Stratifications!$G157</f>
        <v>0</v>
      </c>
      <c r="T1275" s="851"/>
      <c r="U1275" s="851"/>
      <c r="V1275" s="851"/>
      <c r="W1275" s="851"/>
      <c r="X1275" s="497"/>
      <c r="Y1275" s="497"/>
      <c r="Z1275" s="498"/>
      <c r="AA1275" s="852">
        <f>[1]Stratifications!$J157</f>
        <v>0</v>
      </c>
      <c r="AB1275" s="852"/>
      <c r="AC1275" s="852"/>
      <c r="AD1275" s="852" t="s">
        <v>493</v>
      </c>
      <c r="AE1275" s="852"/>
      <c r="AF1275" s="852"/>
      <c r="AG1275" s="852"/>
      <c r="AH1275" s="498"/>
      <c r="AI1275" s="853">
        <f>[1]Stratifications!$M157</f>
        <v>0</v>
      </c>
      <c r="AJ1275" s="854"/>
      <c r="AK1275" s="854"/>
      <c r="AL1275" s="854" t="s">
        <v>493</v>
      </c>
      <c r="AM1275" s="854"/>
      <c r="AN1275" s="854"/>
      <c r="AO1275" s="854"/>
      <c r="AP1275" s="498"/>
      <c r="AQ1275" s="498"/>
      <c r="AR1275" s="852">
        <f>[1]Stratifications!$P157</f>
        <v>0</v>
      </c>
      <c r="AS1275" s="852"/>
      <c r="AT1275" s="852"/>
      <c r="AU1275" s="852" t="s">
        <v>493</v>
      </c>
      <c r="AV1275" s="852"/>
      <c r="AW1275" s="852"/>
      <c r="AX1275" s="852"/>
      <c r="AY1275" s="852"/>
      <c r="AZ1275" s="500"/>
      <c r="BA1275" s="500"/>
      <c r="BB1275" s="500"/>
      <c r="BC1275" s="500"/>
    </row>
    <row r="1276" spans="6:198" ht="12.75" customHeight="1">
      <c r="K1276" s="530" t="s">
        <v>556</v>
      </c>
      <c r="L1276" s="501"/>
      <c r="M1276" s="501"/>
      <c r="N1276" s="500"/>
      <c r="O1276" s="500"/>
      <c r="P1276" s="500"/>
      <c r="Q1276" s="500"/>
      <c r="R1276" s="500"/>
      <c r="S1276" s="851">
        <f>[1]Stratifications!$G158</f>
        <v>0</v>
      </c>
      <c r="T1276" s="851"/>
      <c r="U1276" s="851"/>
      <c r="V1276" s="851"/>
      <c r="W1276" s="851"/>
      <c r="X1276" s="497"/>
      <c r="Y1276" s="497"/>
      <c r="Z1276" s="498"/>
      <c r="AA1276" s="852">
        <f>[1]Stratifications!$J158</f>
        <v>0</v>
      </c>
      <c r="AB1276" s="852"/>
      <c r="AC1276" s="852"/>
      <c r="AD1276" s="852" t="s">
        <v>493</v>
      </c>
      <c r="AE1276" s="852"/>
      <c r="AF1276" s="852"/>
      <c r="AG1276" s="852"/>
      <c r="AH1276" s="498"/>
      <c r="AI1276" s="853">
        <f>[1]Stratifications!$M158</f>
        <v>0</v>
      </c>
      <c r="AJ1276" s="854"/>
      <c r="AK1276" s="854"/>
      <c r="AL1276" s="854" t="s">
        <v>493</v>
      </c>
      <c r="AM1276" s="854"/>
      <c r="AN1276" s="854"/>
      <c r="AO1276" s="854"/>
      <c r="AP1276" s="498"/>
      <c r="AQ1276" s="498"/>
      <c r="AR1276" s="852">
        <f>[1]Stratifications!$P158</f>
        <v>0</v>
      </c>
      <c r="AS1276" s="852"/>
      <c r="AT1276" s="852"/>
      <c r="AU1276" s="852" t="s">
        <v>493</v>
      </c>
      <c r="AV1276" s="852"/>
      <c r="AW1276" s="852"/>
      <c r="AX1276" s="852"/>
      <c r="AY1276" s="852"/>
      <c r="AZ1276" s="500"/>
      <c r="BA1276" s="500"/>
      <c r="BB1276" s="500"/>
      <c r="BC1276" s="500"/>
    </row>
    <row r="1277" spans="6:198" ht="12.75" customHeight="1">
      <c r="K1277" s="530" t="s">
        <v>557</v>
      </c>
      <c r="L1277" s="500"/>
      <c r="M1277" s="500"/>
      <c r="N1277" s="500"/>
      <c r="O1277" s="500"/>
      <c r="P1277" s="500"/>
      <c r="Q1277" s="500"/>
      <c r="R1277" s="500"/>
      <c r="S1277" s="851">
        <f>[1]Stratifications!$G159</f>
        <v>0</v>
      </c>
      <c r="T1277" s="851"/>
      <c r="U1277" s="851"/>
      <c r="V1277" s="851"/>
      <c r="W1277" s="851"/>
      <c r="X1277" s="497"/>
      <c r="Y1277" s="497"/>
      <c r="Z1277" s="498"/>
      <c r="AA1277" s="852">
        <f>[1]Stratifications!$J159</f>
        <v>0</v>
      </c>
      <c r="AB1277" s="852"/>
      <c r="AC1277" s="852"/>
      <c r="AD1277" s="852" t="s">
        <v>493</v>
      </c>
      <c r="AE1277" s="852"/>
      <c r="AF1277" s="852"/>
      <c r="AG1277" s="852"/>
      <c r="AH1277" s="498"/>
      <c r="AI1277" s="853">
        <f>[1]Stratifications!$M159</f>
        <v>0</v>
      </c>
      <c r="AJ1277" s="854"/>
      <c r="AK1277" s="854"/>
      <c r="AL1277" s="854" t="s">
        <v>493</v>
      </c>
      <c r="AM1277" s="854"/>
      <c r="AN1277" s="854"/>
      <c r="AO1277" s="854"/>
      <c r="AP1277" s="498"/>
      <c r="AQ1277" s="498"/>
      <c r="AR1277" s="852">
        <f>[1]Stratifications!$P159</f>
        <v>0</v>
      </c>
      <c r="AS1277" s="852"/>
      <c r="AT1277" s="852"/>
      <c r="AU1277" s="852" t="s">
        <v>493</v>
      </c>
      <c r="AV1277" s="852"/>
      <c r="AW1277" s="852"/>
      <c r="AX1277" s="852"/>
      <c r="AY1277" s="852"/>
      <c r="AZ1277" s="500"/>
      <c r="BA1277" s="500"/>
      <c r="BB1277" s="500"/>
      <c r="BC1277" s="500"/>
    </row>
    <row r="1278" spans="6:198" ht="12.75" customHeight="1">
      <c r="K1278" s="530" t="s">
        <v>558</v>
      </c>
      <c r="L1278" s="500"/>
      <c r="M1278" s="500"/>
      <c r="N1278" s="500"/>
      <c r="O1278" s="500"/>
      <c r="P1278" s="500"/>
      <c r="Q1278" s="500"/>
      <c r="R1278" s="500"/>
      <c r="S1278" s="851">
        <f>[1]Stratifications!$G160</f>
        <v>0</v>
      </c>
      <c r="T1278" s="851"/>
      <c r="U1278" s="851"/>
      <c r="V1278" s="851"/>
      <c r="W1278" s="851"/>
      <c r="X1278" s="498"/>
      <c r="Y1278" s="498"/>
      <c r="Z1278" s="498"/>
      <c r="AA1278" s="852">
        <f>[1]Stratifications!$J160</f>
        <v>0</v>
      </c>
      <c r="AB1278" s="852"/>
      <c r="AC1278" s="852"/>
      <c r="AD1278" s="852" t="s">
        <v>493</v>
      </c>
      <c r="AE1278" s="852"/>
      <c r="AF1278" s="852"/>
      <c r="AG1278" s="852"/>
      <c r="AH1278" s="498"/>
      <c r="AI1278" s="853">
        <f>[1]Stratifications!$M160</f>
        <v>0</v>
      </c>
      <c r="AJ1278" s="854"/>
      <c r="AK1278" s="854"/>
      <c r="AL1278" s="854" t="s">
        <v>493</v>
      </c>
      <c r="AM1278" s="854"/>
      <c r="AN1278" s="854"/>
      <c r="AO1278" s="854"/>
      <c r="AP1278" s="498"/>
      <c r="AQ1278" s="498"/>
      <c r="AR1278" s="852">
        <f>[1]Stratifications!$P160</f>
        <v>0</v>
      </c>
      <c r="AS1278" s="852"/>
      <c r="AT1278" s="852"/>
      <c r="AU1278" s="852" t="s">
        <v>493</v>
      </c>
      <c r="AV1278" s="852"/>
      <c r="AW1278" s="852"/>
      <c r="AX1278" s="852"/>
      <c r="AY1278" s="852"/>
      <c r="AZ1278" s="500"/>
      <c r="BA1278" s="500"/>
      <c r="BB1278" s="500"/>
      <c r="BC1278" s="500"/>
    </row>
    <row r="1279" spans="6:198" ht="12.75" customHeight="1">
      <c r="K1279" s="504" t="s">
        <v>278</v>
      </c>
      <c r="L1279" s="505"/>
      <c r="M1279" s="505"/>
      <c r="N1279" s="505"/>
      <c r="O1279" s="505"/>
      <c r="P1279" s="505"/>
      <c r="Q1279" s="505"/>
      <c r="R1279" s="505"/>
      <c r="S1279" s="856">
        <f>[1]Stratifications!$G161</f>
        <v>373464166.43999988</v>
      </c>
      <c r="T1279" s="856"/>
      <c r="U1279" s="856"/>
      <c r="V1279" s="856"/>
      <c r="W1279" s="856"/>
      <c r="X1279" s="506"/>
      <c r="Y1279" s="506"/>
      <c r="Z1279" s="506"/>
      <c r="AA1279" s="857">
        <f>[1]Stratifications!$J161</f>
        <v>1</v>
      </c>
      <c r="AB1279" s="857"/>
      <c r="AC1279" s="857"/>
      <c r="AD1279" s="857" t="s">
        <v>493</v>
      </c>
      <c r="AE1279" s="857"/>
      <c r="AF1279" s="857"/>
      <c r="AG1279" s="857"/>
      <c r="AH1279" s="506"/>
      <c r="AI1279" s="858">
        <f>[1]Stratifications!$M161</f>
        <v>2607</v>
      </c>
      <c r="AJ1279" s="859"/>
      <c r="AK1279" s="859"/>
      <c r="AL1279" s="859" t="s">
        <v>493</v>
      </c>
      <c r="AM1279" s="859"/>
      <c r="AN1279" s="859"/>
      <c r="AO1279" s="859"/>
      <c r="AP1279" s="506"/>
      <c r="AQ1279" s="506"/>
      <c r="AR1279" s="857">
        <f>[1]Stratifications!$P161</f>
        <v>1</v>
      </c>
      <c r="AS1279" s="857"/>
      <c r="AT1279" s="857"/>
      <c r="AU1279" s="857" t="s">
        <v>493</v>
      </c>
      <c r="AV1279" s="857"/>
      <c r="AW1279" s="857"/>
      <c r="AX1279" s="857"/>
      <c r="AY1279" s="857"/>
      <c r="AZ1279" s="500"/>
      <c r="BA1279" s="500"/>
      <c r="BB1279" s="500"/>
      <c r="BC1279" s="500"/>
    </row>
    <row r="1280" spans="6:198" ht="12.75" customHeight="1" thickBot="1">
      <c r="K1280" s="500"/>
      <c r="L1280" s="500"/>
      <c r="M1280" s="500"/>
      <c r="N1280" s="500"/>
      <c r="O1280" s="500"/>
      <c r="P1280" s="500"/>
      <c r="Q1280" s="500"/>
      <c r="R1280" s="500"/>
      <c r="S1280" s="542"/>
      <c r="T1280" s="542"/>
      <c r="U1280" s="542"/>
      <c r="V1280" s="542"/>
      <c r="W1280" s="542"/>
      <c r="X1280" s="500"/>
      <c r="Y1280" s="500"/>
      <c r="Z1280" s="500"/>
      <c r="AA1280" s="500"/>
      <c r="AB1280" s="500"/>
      <c r="AC1280" s="500"/>
      <c r="AD1280" s="500"/>
      <c r="AE1280" s="500"/>
      <c r="AF1280" s="500"/>
      <c r="AG1280" s="500"/>
      <c r="AH1280" s="500"/>
      <c r="AI1280" s="500"/>
      <c r="AJ1280" s="500"/>
      <c r="AK1280" s="500"/>
      <c r="AL1280" s="500"/>
      <c r="AM1280" s="500"/>
      <c r="AN1280" s="500"/>
      <c r="AO1280" s="500"/>
      <c r="AP1280" s="500"/>
      <c r="AQ1280" s="500"/>
      <c r="AR1280" s="500"/>
      <c r="AS1280" s="500"/>
      <c r="AT1280" s="500"/>
      <c r="AU1280" s="500"/>
      <c r="AV1280" s="500"/>
      <c r="AW1280" s="500"/>
      <c r="AX1280" s="500"/>
      <c r="AY1280" s="500"/>
      <c r="AZ1280" s="500"/>
      <c r="BA1280" s="500"/>
      <c r="BB1280" s="500"/>
      <c r="BC1280" s="500"/>
    </row>
    <row r="1281" spans="6:198" ht="12.75" customHeight="1" thickBot="1">
      <c r="K1281" s="482" t="s">
        <v>559</v>
      </c>
      <c r="L1281" s="482"/>
      <c r="M1281" s="482"/>
      <c r="N1281" s="482"/>
      <c r="O1281" s="482"/>
      <c r="P1281" s="482"/>
      <c r="Q1281" s="483"/>
      <c r="R1281" s="483"/>
      <c r="S1281" s="483"/>
      <c r="T1281" s="484"/>
      <c r="U1281" s="483" t="s">
        <v>56</v>
      </c>
      <c r="V1281" s="483"/>
      <c r="W1281" s="483"/>
      <c r="X1281" s="483"/>
      <c r="Y1281" s="483"/>
      <c r="Z1281" s="485"/>
      <c r="AA1281" s="486"/>
      <c r="AB1281" s="486"/>
      <c r="AC1281" s="486"/>
      <c r="AD1281" s="486" t="s">
        <v>472</v>
      </c>
      <c r="AE1281" s="486"/>
      <c r="AF1281" s="486"/>
      <c r="AG1281" s="486"/>
      <c r="AH1281" s="487"/>
      <c r="AI1281" s="845" t="s">
        <v>473</v>
      </c>
      <c r="AJ1281" s="878"/>
      <c r="AK1281" s="878"/>
      <c r="AL1281" s="878"/>
      <c r="AM1281" s="878"/>
      <c r="AN1281" s="878"/>
      <c r="AO1281" s="878"/>
      <c r="AP1281" s="487"/>
      <c r="AQ1281" s="487"/>
      <c r="AR1281" s="486"/>
      <c r="AS1281" s="486"/>
      <c r="AT1281" s="486"/>
      <c r="AU1281" s="486" t="s">
        <v>474</v>
      </c>
      <c r="AV1281" s="486"/>
      <c r="AW1281" s="486"/>
      <c r="AX1281" s="507"/>
      <c r="AY1281" s="535"/>
    </row>
    <row r="1282" spans="6:198" ht="12.75" customHeight="1">
      <c r="K1282" s="528" t="s">
        <v>551</v>
      </c>
      <c r="L1282" s="536"/>
      <c r="M1282" s="536"/>
      <c r="N1282" s="491"/>
      <c r="O1282" s="491"/>
      <c r="P1282" s="491"/>
      <c r="Q1282" s="491"/>
      <c r="R1282" s="491"/>
      <c r="S1282" s="851">
        <f>[1]Stratifications!$G$164</f>
        <v>0</v>
      </c>
      <c r="T1282" s="851"/>
      <c r="U1282" s="851"/>
      <c r="V1282" s="851"/>
      <c r="W1282" s="851"/>
      <c r="X1282" s="492"/>
      <c r="Y1282" s="492"/>
      <c r="Z1282" s="493"/>
      <c r="AA1282" s="847">
        <f>[1]Stratifications!$J$164</f>
        <v>0</v>
      </c>
      <c r="AB1282" s="847"/>
      <c r="AC1282" s="847"/>
      <c r="AD1282" s="847" t="s">
        <v>493</v>
      </c>
      <c r="AE1282" s="847"/>
      <c r="AF1282" s="847"/>
      <c r="AG1282" s="847"/>
      <c r="AH1282" s="493"/>
      <c r="AI1282" s="848">
        <f>[1]Stratifications!$M$164</f>
        <v>0</v>
      </c>
      <c r="AJ1282" s="849"/>
      <c r="AK1282" s="849"/>
      <c r="AL1282" s="849" t="s">
        <v>493</v>
      </c>
      <c r="AM1282" s="849"/>
      <c r="AN1282" s="849"/>
      <c r="AO1282" s="849"/>
      <c r="AP1282" s="493"/>
      <c r="AQ1282" s="493"/>
      <c r="AR1282" s="847">
        <f>[1]Stratifications!$P$164</f>
        <v>0</v>
      </c>
      <c r="AS1282" s="847"/>
      <c r="AT1282" s="847"/>
      <c r="AU1282" s="847" t="s">
        <v>493</v>
      </c>
      <c r="AV1282" s="847"/>
      <c r="AW1282" s="847"/>
      <c r="AX1282" s="847"/>
      <c r="AY1282" s="847"/>
    </row>
    <row r="1283" spans="6:198" ht="12.75" customHeight="1">
      <c r="K1283" s="533" t="s">
        <v>552</v>
      </c>
      <c r="L1283" s="541"/>
      <c r="M1283" s="541"/>
      <c r="N1283" s="491"/>
      <c r="O1283" s="491"/>
      <c r="P1283" s="491"/>
      <c r="Q1283" s="491"/>
      <c r="R1283" s="491"/>
      <c r="S1283" s="851">
        <f>[1]Stratifications!$G$165</f>
        <v>373464166.43999988</v>
      </c>
      <c r="T1283" s="851"/>
      <c r="U1283" s="851"/>
      <c r="V1283" s="851"/>
      <c r="W1283" s="851"/>
      <c r="X1283" s="498"/>
      <c r="Y1283" s="498"/>
      <c r="Z1283" s="498"/>
      <c r="AA1283" s="852">
        <f>[1]Stratifications!$J$165</f>
        <v>1</v>
      </c>
      <c r="AB1283" s="852"/>
      <c r="AC1283" s="852"/>
      <c r="AD1283" s="852" t="s">
        <v>493</v>
      </c>
      <c r="AE1283" s="852"/>
      <c r="AF1283" s="852"/>
      <c r="AG1283" s="852"/>
      <c r="AH1283" s="498"/>
      <c r="AI1283" s="853">
        <f>[1]Stratifications!$M$165</f>
        <v>2607</v>
      </c>
      <c r="AJ1283" s="854"/>
      <c r="AK1283" s="854"/>
      <c r="AL1283" s="854" t="s">
        <v>493</v>
      </c>
      <c r="AM1283" s="854"/>
      <c r="AN1283" s="854"/>
      <c r="AO1283" s="854"/>
      <c r="AP1283" s="498"/>
      <c r="AQ1283" s="498"/>
      <c r="AR1283" s="852">
        <f>[1]Stratifications!$P$165</f>
        <v>1</v>
      </c>
      <c r="AS1283" s="852"/>
      <c r="AT1283" s="852"/>
      <c r="AU1283" s="852" t="s">
        <v>493</v>
      </c>
      <c r="AV1283" s="852"/>
      <c r="AW1283" s="852"/>
      <c r="AX1283" s="852"/>
      <c r="AY1283" s="852"/>
      <c r="AZ1283" s="499"/>
    </row>
    <row r="1284" spans="6:198" ht="12.75" customHeight="1">
      <c r="K1284" s="504" t="s">
        <v>278</v>
      </c>
      <c r="L1284" s="505"/>
      <c r="M1284" s="505"/>
      <c r="N1284" s="505"/>
      <c r="O1284" s="505"/>
      <c r="P1284" s="505"/>
      <c r="Q1284" s="505"/>
      <c r="R1284" s="505"/>
      <c r="S1284" s="856">
        <f>S1282+S1283</f>
        <v>373464166.43999988</v>
      </c>
      <c r="T1284" s="856"/>
      <c r="U1284" s="856"/>
      <c r="V1284" s="856"/>
      <c r="W1284" s="856"/>
      <c r="X1284" s="506"/>
      <c r="Y1284" s="506"/>
      <c r="Z1284" s="506"/>
      <c r="AA1284" s="857">
        <f>AA1282+AA1283</f>
        <v>1</v>
      </c>
      <c r="AB1284" s="857"/>
      <c r="AC1284" s="857"/>
      <c r="AD1284" s="857" t="s">
        <v>493</v>
      </c>
      <c r="AE1284" s="857"/>
      <c r="AF1284" s="857"/>
      <c r="AG1284" s="857"/>
      <c r="AH1284" s="506"/>
      <c r="AI1284" s="858">
        <f>AI1282+AI1283</f>
        <v>2607</v>
      </c>
      <c r="AJ1284" s="859"/>
      <c r="AK1284" s="859"/>
      <c r="AL1284" s="859" t="s">
        <v>493</v>
      </c>
      <c r="AM1284" s="859"/>
      <c r="AN1284" s="859"/>
      <c r="AO1284" s="859"/>
      <c r="AP1284" s="506"/>
      <c r="AQ1284" s="506"/>
      <c r="AR1284" s="857">
        <f>AR1282+AR1283</f>
        <v>1</v>
      </c>
      <c r="AS1284" s="857"/>
      <c r="AT1284" s="857"/>
      <c r="AU1284" s="857" t="s">
        <v>493</v>
      </c>
      <c r="AV1284" s="857"/>
      <c r="AW1284" s="857"/>
      <c r="AX1284" s="857"/>
      <c r="AY1284" s="857"/>
      <c r="AZ1284" s="499"/>
    </row>
    <row r="1286" spans="6:198" s="1" customFormat="1" ht="12.75" customHeight="1">
      <c r="F1286" s="81"/>
      <c r="G1286" s="671"/>
      <c r="H1286" s="671"/>
      <c r="I1286" s="671"/>
      <c r="J1286" s="671"/>
      <c r="K1286" s="671"/>
      <c r="L1286" s="671"/>
      <c r="M1286" s="81"/>
      <c r="N1286" s="98"/>
      <c r="O1286" s="98"/>
      <c r="P1286" s="98"/>
      <c r="Q1286" s="98"/>
      <c r="R1286" s="98"/>
      <c r="S1286" s="98"/>
      <c r="T1286" s="98"/>
      <c r="U1286" s="98"/>
      <c r="V1286" s="98"/>
      <c r="W1286" s="98"/>
      <c r="X1286" s="98"/>
      <c r="Y1286" s="98"/>
      <c r="Z1286" s="98"/>
      <c r="AA1286" s="98"/>
      <c r="AB1286" s="98"/>
      <c r="AC1286" s="98"/>
      <c r="AD1286" s="98"/>
      <c r="AE1286" s="98"/>
      <c r="AF1286" s="98"/>
      <c r="AG1286" s="98"/>
      <c r="AH1286" s="98"/>
      <c r="AI1286" s="98"/>
      <c r="AJ1286" s="98"/>
      <c r="AK1286" s="98"/>
      <c r="AL1286" s="98"/>
      <c r="AM1286" s="98"/>
      <c r="AN1286" s="98"/>
      <c r="AO1286" s="98"/>
      <c r="AP1286" s="862"/>
      <c r="AQ1286" s="862"/>
      <c r="AR1286" s="862"/>
      <c r="AS1286" s="862"/>
      <c r="AT1286" s="862"/>
      <c r="AU1286" s="862"/>
      <c r="AV1286" s="862"/>
      <c r="AW1286" s="396"/>
      <c r="AX1286" s="396"/>
      <c r="AY1286" s="396"/>
      <c r="AZ1286" s="396"/>
      <c r="BA1286" s="396"/>
      <c r="BB1286" s="396"/>
      <c r="BC1286" s="258"/>
      <c r="BD1286" s="862"/>
      <c r="BE1286" s="862"/>
      <c r="BF1286" s="862"/>
      <c r="BG1286" s="862"/>
      <c r="BH1286" s="862"/>
      <c r="BI1286" s="862"/>
      <c r="BJ1286" s="862"/>
      <c r="BK1286" s="862"/>
      <c r="BR1286" s="2"/>
      <c r="BS1286" s="2"/>
      <c r="BT1286" s="2"/>
      <c r="BU1286" s="2"/>
      <c r="BV1286" s="2"/>
      <c r="BW1286" s="2"/>
      <c r="BX1286" s="2"/>
      <c r="BY1286" s="2"/>
      <c r="BZ1286" s="2"/>
      <c r="CA1286" s="2"/>
      <c r="CB1286" s="2"/>
      <c r="CC1286" s="2"/>
      <c r="CD1286" s="2"/>
      <c r="CE1286" s="2"/>
      <c r="CF1286" s="2"/>
      <c r="CG1286" s="2"/>
      <c r="CH1286" s="2"/>
      <c r="CI1286" s="2"/>
      <c r="CJ1286" s="2"/>
      <c r="CK1286" s="2"/>
      <c r="CL1286" s="2"/>
      <c r="CM1286" s="2"/>
      <c r="CN1286" s="2"/>
      <c r="CO1286" s="2"/>
      <c r="CP1286" s="2"/>
      <c r="CQ1286" s="2"/>
      <c r="CR1286" s="2"/>
      <c r="CS1286" s="2"/>
      <c r="CT1286" s="2"/>
      <c r="CU1286" s="2"/>
      <c r="CV1286" s="2"/>
      <c r="CW1286" s="2"/>
      <c r="CX1286" s="2"/>
      <c r="CY1286" s="2"/>
      <c r="CZ1286" s="2"/>
      <c r="DA1286" s="2"/>
      <c r="DB1286" s="2"/>
      <c r="DC1286" s="2"/>
      <c r="DD1286" s="2"/>
      <c r="DE1286" s="2"/>
      <c r="DF1286" s="2"/>
      <c r="DG1286" s="2"/>
      <c r="DH1286" s="2"/>
      <c r="DI1286" s="2"/>
      <c r="DJ1286" s="2"/>
      <c r="DK1286" s="2"/>
      <c r="DL1286" s="2"/>
      <c r="DM1286" s="2"/>
      <c r="DN1286" s="2"/>
      <c r="DO1286" s="2"/>
      <c r="DP1286" s="2"/>
      <c r="DQ1286" s="2"/>
      <c r="DR1286" s="2"/>
      <c r="DS1286" s="2"/>
      <c r="DT1286" s="2"/>
      <c r="DU1286" s="2"/>
      <c r="DV1286" s="2"/>
      <c r="DW1286" s="2"/>
      <c r="DX1286" s="2"/>
      <c r="DY1286" s="2"/>
      <c r="DZ1286" s="2"/>
      <c r="EA1286" s="2"/>
      <c r="EB1286" s="2"/>
      <c r="EC1286" s="2"/>
      <c r="ED1286" s="2"/>
      <c r="EE1286" s="2"/>
      <c r="EF1286" s="2"/>
      <c r="EG1286" s="2"/>
      <c r="EH1286" s="2"/>
      <c r="EI1286" s="2"/>
      <c r="EJ1286" s="2"/>
      <c r="EK1286" s="2"/>
      <c r="EL1286" s="2"/>
      <c r="EM1286" s="2"/>
      <c r="EN1286" s="2"/>
      <c r="EO1286" s="2"/>
      <c r="EP1286" s="2"/>
      <c r="EQ1286" s="2"/>
      <c r="ER1286" s="2"/>
      <c r="ES1286" s="2"/>
      <c r="ET1286" s="2"/>
      <c r="EU1286" s="2"/>
      <c r="EV1286" s="2"/>
      <c r="EW1286" s="2"/>
      <c r="EX1286" s="2"/>
      <c r="EY1286" s="2"/>
      <c r="EZ1286" s="2"/>
      <c r="FA1286" s="2"/>
      <c r="FB1286" s="2"/>
      <c r="FC1286" s="2"/>
      <c r="FD1286" s="2"/>
      <c r="FE1286" s="2"/>
      <c r="FF1286" s="2"/>
      <c r="FG1286" s="2"/>
      <c r="FH1286" s="2"/>
      <c r="FI1286" s="2"/>
      <c r="FJ1286" s="2"/>
      <c r="FK1286" s="2"/>
      <c r="FL1286" s="2"/>
      <c r="FM1286" s="2"/>
      <c r="FN1286" s="2"/>
      <c r="FO1286" s="2"/>
      <c r="FP1286" s="2"/>
      <c r="FQ1286" s="2"/>
      <c r="FR1286" s="2"/>
      <c r="FS1286" s="2"/>
      <c r="FT1286" s="2"/>
      <c r="FU1286" s="2"/>
      <c r="FV1286" s="2"/>
      <c r="FW1286" s="2"/>
      <c r="FX1286" s="2"/>
      <c r="FY1286" s="2"/>
      <c r="FZ1286" s="2"/>
      <c r="GA1286" s="2"/>
      <c r="GB1286" s="2"/>
      <c r="GC1286" s="2"/>
      <c r="GD1286" s="2"/>
      <c r="GE1286" s="2"/>
      <c r="GF1286" s="2"/>
      <c r="GG1286" s="2"/>
      <c r="GH1286" s="2"/>
      <c r="GI1286" s="2"/>
      <c r="GJ1286" s="2"/>
      <c r="GK1286" s="2"/>
      <c r="GL1286" s="2"/>
      <c r="GM1286" s="2"/>
      <c r="GN1286" s="2"/>
      <c r="GO1286" s="2"/>
      <c r="GP1286" s="2"/>
    </row>
    <row r="1287" spans="6:198" s="1" customFormat="1" ht="12.75" customHeight="1">
      <c r="F1287" s="81"/>
      <c r="G1287" s="469"/>
      <c r="H1287" s="469"/>
      <c r="I1287" s="469"/>
      <c r="J1287" s="469"/>
      <c r="K1287" s="469"/>
      <c r="L1287" s="469"/>
      <c r="M1287" s="81"/>
      <c r="N1287" s="98"/>
      <c r="O1287" s="98"/>
      <c r="P1287" s="98"/>
      <c r="Q1287" s="98"/>
      <c r="R1287" s="98"/>
      <c r="S1287" s="98"/>
      <c r="T1287" s="98"/>
      <c r="U1287" s="98"/>
      <c r="V1287" s="98"/>
      <c r="W1287" s="98"/>
      <c r="X1287" s="98"/>
      <c r="Y1287" s="98"/>
      <c r="Z1287" s="98"/>
      <c r="AA1287" s="98"/>
      <c r="AB1287" s="98"/>
      <c r="AC1287" s="98"/>
      <c r="AD1287" s="98"/>
      <c r="AE1287" s="98"/>
      <c r="AF1287" s="98"/>
      <c r="AG1287" s="98"/>
      <c r="AH1287" s="98"/>
      <c r="AI1287" s="98"/>
      <c r="AJ1287" s="98"/>
      <c r="AK1287" s="98"/>
      <c r="AL1287" s="98"/>
      <c r="AM1287" s="98"/>
      <c r="AN1287" s="98"/>
      <c r="AO1287" s="98"/>
      <c r="AP1287" s="396"/>
      <c r="AQ1287" s="396"/>
      <c r="AR1287" s="396"/>
      <c r="AS1287" s="396"/>
      <c r="AT1287" s="396"/>
      <c r="AU1287" s="396"/>
      <c r="AV1287" s="396"/>
      <c r="AW1287" s="396"/>
      <c r="AX1287" s="396"/>
      <c r="AY1287" s="396"/>
      <c r="AZ1287" s="396"/>
      <c r="BA1287" s="396"/>
      <c r="BB1287" s="396"/>
      <c r="BC1287" s="258"/>
      <c r="BD1287" s="396"/>
      <c r="BE1287" s="396"/>
      <c r="BF1287" s="396"/>
      <c r="BG1287" s="396"/>
      <c r="BH1287" s="396"/>
      <c r="BI1287" s="396"/>
      <c r="BJ1287" s="396"/>
      <c r="BK1287" s="396"/>
      <c r="BR1287" s="2"/>
      <c r="BS1287" s="2"/>
      <c r="BT1287" s="2"/>
      <c r="BU1287" s="2"/>
      <c r="BV1287" s="2"/>
      <c r="BW1287" s="2"/>
      <c r="BX1287" s="2"/>
      <c r="BY1287" s="2"/>
      <c r="BZ1287" s="2"/>
      <c r="CA1287" s="2"/>
      <c r="CB1287" s="2"/>
      <c r="CC1287" s="2"/>
      <c r="CD1287" s="2"/>
      <c r="CE1287" s="2"/>
      <c r="CF1287" s="2"/>
      <c r="CG1287" s="2"/>
      <c r="CH1287" s="2"/>
      <c r="CI1287" s="2"/>
      <c r="CJ1287" s="2"/>
      <c r="CK1287" s="2"/>
      <c r="CL1287" s="2"/>
      <c r="CM1287" s="2"/>
      <c r="CN1287" s="2"/>
      <c r="CO1287" s="2"/>
      <c r="CP1287" s="2"/>
      <c r="CQ1287" s="2"/>
      <c r="CR1287" s="2"/>
      <c r="CS1287" s="2"/>
      <c r="CT1287" s="2"/>
      <c r="CU1287" s="2"/>
      <c r="CV1287" s="2"/>
      <c r="CW1287" s="2"/>
      <c r="CX1287" s="2"/>
      <c r="CY1287" s="2"/>
      <c r="CZ1287" s="2"/>
      <c r="DA1287" s="2"/>
      <c r="DB1287" s="2"/>
      <c r="DC1287" s="2"/>
      <c r="DD1287" s="2"/>
      <c r="DE1287" s="2"/>
      <c r="DF1287" s="2"/>
      <c r="DG1287" s="2"/>
      <c r="DH1287" s="2"/>
      <c r="DI1287" s="2"/>
      <c r="DJ1287" s="2"/>
      <c r="DK1287" s="2"/>
      <c r="DL1287" s="2"/>
      <c r="DM1287" s="2"/>
      <c r="DN1287" s="2"/>
      <c r="DO1287" s="2"/>
      <c r="DP1287" s="2"/>
      <c r="DQ1287" s="2"/>
      <c r="DR1287" s="2"/>
      <c r="DS1287" s="2"/>
      <c r="DT1287" s="2"/>
      <c r="DU1287" s="2"/>
      <c r="DV1287" s="2"/>
      <c r="DW1287" s="2"/>
      <c r="DX1287" s="2"/>
      <c r="DY1287" s="2"/>
      <c r="DZ1287" s="2"/>
      <c r="EA1287" s="2"/>
      <c r="EB1287" s="2"/>
      <c r="EC1287" s="2"/>
      <c r="ED1287" s="2"/>
      <c r="EE1287" s="2"/>
      <c r="EF1287" s="2"/>
      <c r="EG1287" s="2"/>
      <c r="EH1287" s="2"/>
      <c r="EI1287" s="2"/>
      <c r="EJ1287" s="2"/>
      <c r="EK1287" s="2"/>
      <c r="EL1287" s="2"/>
      <c r="EM1287" s="2"/>
      <c r="EN1287" s="2"/>
      <c r="EO1287" s="2"/>
      <c r="EP1287" s="2"/>
      <c r="EQ1287" s="2"/>
      <c r="ER1287" s="2"/>
      <c r="ES1287" s="2"/>
      <c r="ET1287" s="2"/>
      <c r="EU1287" s="2"/>
      <c r="EV1287" s="2"/>
      <c r="EW1287" s="2"/>
      <c r="EX1287" s="2"/>
      <c r="EY1287" s="2"/>
      <c r="EZ1287" s="2"/>
      <c r="FA1287" s="2"/>
      <c r="FB1287" s="2"/>
      <c r="FC1287" s="2"/>
      <c r="FD1287" s="2"/>
      <c r="FE1287" s="2"/>
      <c r="FF1287" s="2"/>
      <c r="FG1287" s="2"/>
      <c r="FH1287" s="2"/>
      <c r="FI1287" s="2"/>
      <c r="FJ1287" s="2"/>
      <c r="FK1287" s="2"/>
      <c r="FL1287" s="2"/>
      <c r="FM1287" s="2"/>
      <c r="FN1287" s="2"/>
      <c r="FO1287" s="2"/>
      <c r="FP1287" s="2"/>
      <c r="FQ1287" s="2"/>
      <c r="FR1287" s="2"/>
      <c r="FS1287" s="2"/>
      <c r="FT1287" s="2"/>
      <c r="FU1287" s="2"/>
      <c r="FV1287" s="2"/>
      <c r="FW1287" s="2"/>
      <c r="FX1287" s="2"/>
      <c r="FY1287" s="2"/>
      <c r="FZ1287" s="2"/>
      <c r="GA1287" s="2"/>
      <c r="GB1287" s="2"/>
      <c r="GC1287" s="2"/>
      <c r="GD1287" s="2"/>
      <c r="GE1287" s="2"/>
      <c r="GF1287" s="2"/>
      <c r="GG1287" s="2"/>
      <c r="GH1287" s="2"/>
      <c r="GI1287" s="2"/>
      <c r="GJ1287" s="2"/>
      <c r="GK1287" s="2"/>
      <c r="GL1287" s="2"/>
      <c r="GM1287" s="2"/>
      <c r="GN1287" s="2"/>
      <c r="GO1287" s="2"/>
      <c r="GP1287" s="2"/>
    </row>
    <row r="1288" spans="6:198" s="1" customFormat="1" ht="12.75" customHeight="1">
      <c r="F1288" s="81"/>
      <c r="G1288" s="671"/>
      <c r="H1288" s="671"/>
      <c r="I1288" s="671"/>
      <c r="J1288" s="671"/>
      <c r="K1288" s="12"/>
      <c r="L1288" s="12"/>
      <c r="M1288" s="12"/>
      <c r="N1288" s="12"/>
      <c r="O1288" s="12"/>
      <c r="P1288" s="12"/>
      <c r="Q1288" s="12"/>
      <c r="R1288" s="12"/>
      <c r="S1288" s="12"/>
      <c r="T1288" s="12"/>
      <c r="U1288" s="12"/>
      <c r="V1288" s="12"/>
      <c r="W1288" s="12"/>
      <c r="X1288" s="12"/>
      <c r="Y1288" s="12"/>
      <c r="Z1288" s="12"/>
      <c r="AA1288" s="12"/>
      <c r="AB1288" s="12"/>
      <c r="AC1288" s="12"/>
      <c r="AD1288" s="12"/>
      <c r="AE1288" s="12"/>
      <c r="AF1288" s="98"/>
      <c r="AG1288" s="98"/>
      <c r="AH1288" s="98"/>
      <c r="AI1288" s="98"/>
      <c r="AJ1288" s="98"/>
      <c r="AK1288" s="98"/>
      <c r="AL1288" s="98"/>
      <c r="AM1288" s="98"/>
      <c r="AN1288" s="98"/>
      <c r="AO1288" s="98"/>
      <c r="AP1288" s="862"/>
      <c r="AQ1288" s="862"/>
      <c r="AR1288" s="862"/>
      <c r="AS1288" s="862"/>
      <c r="AT1288" s="862"/>
      <c r="AU1288" s="862"/>
      <c r="AV1288" s="862"/>
      <c r="AW1288" s="396"/>
      <c r="AX1288" s="396"/>
      <c r="AY1288" s="396"/>
      <c r="AZ1288" s="396"/>
      <c r="BA1288" s="396"/>
      <c r="BB1288" s="396"/>
      <c r="BC1288" s="258"/>
      <c r="BD1288" s="862"/>
      <c r="BE1288" s="862"/>
      <c r="BF1288" s="862"/>
      <c r="BG1288" s="862"/>
      <c r="BH1288" s="862"/>
      <c r="BI1288" s="862"/>
      <c r="BJ1288" s="862"/>
      <c r="BK1288" s="862"/>
      <c r="BR1288" s="2"/>
      <c r="BS1288" s="2"/>
      <c r="BT1288" s="2"/>
      <c r="BU1288" s="2"/>
      <c r="BV1288" s="2"/>
      <c r="BW1288" s="2"/>
      <c r="BX1288" s="2"/>
      <c r="BY1288" s="2"/>
      <c r="BZ1288" s="2"/>
      <c r="CA1288" s="2"/>
      <c r="CB1288" s="2"/>
      <c r="CC1288" s="2"/>
      <c r="CD1288" s="2"/>
      <c r="CE1288" s="2"/>
      <c r="CF1288" s="2"/>
      <c r="CG1288" s="2"/>
      <c r="CH1288" s="2"/>
      <c r="CI1288" s="2"/>
      <c r="CJ1288" s="2"/>
      <c r="CK1288" s="2"/>
      <c r="CL1288" s="2"/>
      <c r="CM1288" s="2"/>
      <c r="CN1288" s="2"/>
      <c r="CO1288" s="2"/>
      <c r="CP1288" s="2"/>
      <c r="CQ1288" s="2"/>
      <c r="CR1288" s="2"/>
      <c r="CS1288" s="2"/>
      <c r="CT1288" s="2"/>
      <c r="CU1288" s="2"/>
      <c r="CV1288" s="2"/>
      <c r="CW1288" s="2"/>
      <c r="CX1288" s="2"/>
      <c r="CY1288" s="2"/>
      <c r="CZ1288" s="2"/>
      <c r="DA1288" s="2"/>
      <c r="DB1288" s="2"/>
      <c r="DC1288" s="2"/>
      <c r="DD1288" s="2"/>
      <c r="DE1288" s="2"/>
      <c r="DF1288" s="2"/>
      <c r="DG1288" s="2"/>
      <c r="DH1288" s="2"/>
      <c r="DI1288" s="2"/>
      <c r="DJ1288" s="2"/>
      <c r="DK1288" s="2"/>
      <c r="DL1288" s="2"/>
      <c r="DM1288" s="2"/>
      <c r="DN1288" s="2"/>
      <c r="DO1288" s="2"/>
      <c r="DP1288" s="2"/>
      <c r="DQ1288" s="2"/>
      <c r="DR1288" s="2"/>
      <c r="DS1288" s="2"/>
      <c r="DT1288" s="2"/>
      <c r="DU1288" s="2"/>
      <c r="DV1288" s="2"/>
      <c r="DW1288" s="2"/>
      <c r="DX1288" s="2"/>
      <c r="DY1288" s="2"/>
      <c r="DZ1288" s="2"/>
      <c r="EA1288" s="2"/>
      <c r="EB1288" s="2"/>
      <c r="EC1288" s="2"/>
      <c r="ED1288" s="2"/>
      <c r="EE1288" s="2"/>
      <c r="EF1288" s="2"/>
      <c r="EG1288" s="2"/>
      <c r="EH1288" s="2"/>
      <c r="EI1288" s="2"/>
      <c r="EJ1288" s="2"/>
      <c r="EK1288" s="2"/>
      <c r="EL1288" s="2"/>
      <c r="EM1288" s="2"/>
      <c r="EN1288" s="2"/>
      <c r="EO1288" s="2"/>
      <c r="EP1288" s="2"/>
      <c r="EQ1288" s="2"/>
      <c r="ER1288" s="2"/>
      <c r="ES1288" s="2"/>
      <c r="ET1288" s="2"/>
      <c r="EU1288" s="2"/>
      <c r="EV1288" s="2"/>
      <c r="EW1288" s="2"/>
      <c r="EX1288" s="2"/>
      <c r="EY1288" s="2"/>
      <c r="EZ1288" s="2"/>
      <c r="FA1288" s="2"/>
      <c r="FB1288" s="2"/>
      <c r="FC1288" s="2"/>
      <c r="FD1288" s="2"/>
      <c r="FE1288" s="2"/>
      <c r="FF1288" s="2"/>
      <c r="FG1288" s="2"/>
      <c r="FH1288" s="2"/>
      <c r="FI1288" s="2"/>
      <c r="FJ1288" s="2"/>
      <c r="FK1288" s="2"/>
      <c r="FL1288" s="2"/>
      <c r="FM1288" s="2"/>
      <c r="FN1288" s="2"/>
      <c r="FO1288" s="2"/>
      <c r="FP1288" s="2"/>
      <c r="FQ1288" s="2"/>
      <c r="FR1288" s="2"/>
      <c r="FS1288" s="2"/>
      <c r="FT1288" s="2"/>
      <c r="FU1288" s="2"/>
      <c r="FV1288" s="2"/>
      <c r="FW1288" s="2"/>
      <c r="FX1288" s="2"/>
      <c r="FY1288" s="2"/>
      <c r="FZ1288" s="2"/>
      <c r="GA1288" s="2"/>
      <c r="GB1288" s="2"/>
      <c r="GC1288" s="2"/>
      <c r="GD1288" s="2"/>
      <c r="GE1288" s="2"/>
      <c r="GF1288" s="2"/>
      <c r="GG1288" s="2"/>
      <c r="GH1288" s="2"/>
      <c r="GI1288" s="2"/>
      <c r="GJ1288" s="2"/>
      <c r="GK1288" s="2"/>
      <c r="GL1288" s="2"/>
      <c r="GM1288" s="2"/>
      <c r="GN1288" s="2"/>
      <c r="GO1288" s="2"/>
      <c r="GP1288" s="2"/>
    </row>
    <row r="1289" spans="6:198" s="1" customFormat="1" ht="12.75" customHeight="1">
      <c r="F1289" s="81"/>
      <c r="G1289" s="671"/>
      <c r="H1289" s="671"/>
      <c r="I1289" s="671"/>
      <c r="J1289" s="671"/>
      <c r="K1289" s="12"/>
      <c r="L1289" s="12"/>
      <c r="M1289" s="12"/>
      <c r="N1289" s="12"/>
      <c r="O1289" s="12"/>
      <c r="P1289" s="12"/>
      <c r="Q1289" s="12"/>
      <c r="R1289" s="12"/>
      <c r="S1289" s="12"/>
      <c r="T1289" s="12"/>
      <c r="U1289" s="12"/>
      <c r="V1289" s="12"/>
      <c r="W1289" s="12"/>
      <c r="X1289" s="12"/>
      <c r="Y1289" s="12"/>
      <c r="Z1289" s="12"/>
      <c r="AA1289" s="12"/>
      <c r="AB1289" s="12"/>
      <c r="AC1289" s="12"/>
      <c r="AD1289" s="12"/>
      <c r="AE1289" s="12"/>
      <c r="AF1289" s="98"/>
      <c r="AG1289" s="98"/>
      <c r="AH1289" s="98"/>
      <c r="AI1289" s="98"/>
      <c r="AJ1289" s="98"/>
      <c r="AK1289" s="98"/>
      <c r="AL1289" s="98"/>
      <c r="AM1289" s="98"/>
      <c r="AN1289" s="98"/>
      <c r="AO1289" s="98"/>
      <c r="AP1289" s="862"/>
      <c r="AQ1289" s="862"/>
      <c r="AR1289" s="862"/>
      <c r="AS1289" s="862"/>
      <c r="AT1289" s="862"/>
      <c r="AU1289" s="862"/>
      <c r="AV1289" s="862"/>
      <c r="AW1289" s="396"/>
      <c r="AX1289" s="396"/>
      <c r="AY1289" s="396"/>
      <c r="AZ1289" s="396"/>
      <c r="BA1289" s="396"/>
      <c r="BB1289" s="396"/>
      <c r="BC1289" s="258"/>
      <c r="BD1289" s="862"/>
      <c r="BE1289" s="862"/>
      <c r="BF1289" s="862"/>
      <c r="BG1289" s="862"/>
      <c r="BH1289" s="862"/>
      <c r="BI1289" s="862"/>
      <c r="BJ1289" s="862"/>
      <c r="BK1289" s="862"/>
      <c r="BR1289" s="2"/>
      <c r="BS1289" s="2"/>
      <c r="BT1289" s="2"/>
      <c r="BU1289" s="2"/>
      <c r="BV1289" s="2"/>
      <c r="BW1289" s="2"/>
      <c r="BX1289" s="2"/>
      <c r="BY1289" s="2"/>
      <c r="BZ1289" s="2"/>
      <c r="CA1289" s="2"/>
      <c r="CB1289" s="2"/>
      <c r="CC1289" s="2"/>
      <c r="CD1289" s="2"/>
      <c r="CE1289" s="2"/>
      <c r="CF1289" s="2"/>
      <c r="CG1289" s="2"/>
      <c r="CH1289" s="2"/>
      <c r="CI1289" s="2"/>
      <c r="CJ1289" s="2"/>
      <c r="CK1289" s="2"/>
      <c r="CL1289" s="2"/>
      <c r="CM1289" s="2"/>
      <c r="CN1289" s="2"/>
      <c r="CO1289" s="2"/>
      <c r="CP1289" s="2"/>
      <c r="CQ1289" s="2"/>
      <c r="CR1289" s="2"/>
      <c r="CS1289" s="2"/>
      <c r="CT1289" s="2"/>
      <c r="CU1289" s="2"/>
      <c r="CV1289" s="2"/>
      <c r="CW1289" s="2"/>
      <c r="CX1289" s="2"/>
      <c r="CY1289" s="2"/>
      <c r="CZ1289" s="2"/>
      <c r="DA1289" s="2"/>
      <c r="DB1289" s="2"/>
      <c r="DC1289" s="2"/>
      <c r="DD1289" s="2"/>
      <c r="DE1289" s="2"/>
      <c r="DF1289" s="2"/>
      <c r="DG1289" s="2"/>
      <c r="DH1289" s="2"/>
      <c r="DI1289" s="2"/>
      <c r="DJ1289" s="2"/>
      <c r="DK1289" s="2"/>
      <c r="DL1289" s="2"/>
      <c r="DM1289" s="2"/>
      <c r="DN1289" s="2"/>
      <c r="DO1289" s="2"/>
      <c r="DP1289" s="2"/>
      <c r="DQ1289" s="2"/>
      <c r="DR1289" s="2"/>
      <c r="DS1289" s="2"/>
      <c r="DT1289" s="2"/>
      <c r="DU1289" s="2"/>
      <c r="DV1289" s="2"/>
      <c r="DW1289" s="2"/>
      <c r="DX1289" s="2"/>
      <c r="DY1289" s="2"/>
      <c r="DZ1289" s="2"/>
      <c r="EA1289" s="2"/>
      <c r="EB1289" s="2"/>
      <c r="EC1289" s="2"/>
      <c r="ED1289" s="2"/>
      <c r="EE1289" s="2"/>
      <c r="EF1289" s="2"/>
      <c r="EG1289" s="2"/>
      <c r="EH1289" s="2"/>
      <c r="EI1289" s="2"/>
      <c r="EJ1289" s="2"/>
      <c r="EK1289" s="2"/>
      <c r="EL1289" s="2"/>
      <c r="EM1289" s="2"/>
      <c r="EN1289" s="2"/>
      <c r="EO1289" s="2"/>
      <c r="EP1289" s="2"/>
      <c r="EQ1289" s="2"/>
      <c r="ER1289" s="2"/>
      <c r="ES1289" s="2"/>
      <c r="ET1289" s="2"/>
      <c r="EU1289" s="2"/>
      <c r="EV1289" s="2"/>
      <c r="EW1289" s="2"/>
      <c r="EX1289" s="2"/>
      <c r="EY1289" s="2"/>
      <c r="EZ1289" s="2"/>
      <c r="FA1289" s="2"/>
      <c r="FB1289" s="2"/>
      <c r="FC1289" s="2"/>
      <c r="FD1289" s="2"/>
      <c r="FE1289" s="2"/>
      <c r="FF1289" s="2"/>
      <c r="FG1289" s="2"/>
      <c r="FH1289" s="2"/>
      <c r="FI1289" s="2"/>
      <c r="FJ1289" s="2"/>
      <c r="FK1289" s="2"/>
      <c r="FL1289" s="2"/>
      <c r="FM1289" s="2"/>
      <c r="FN1289" s="2"/>
      <c r="FO1289" s="2"/>
      <c r="FP1289" s="2"/>
      <c r="FQ1289" s="2"/>
      <c r="FR1289" s="2"/>
      <c r="FS1289" s="2"/>
      <c r="FT1289" s="2"/>
      <c r="FU1289" s="2"/>
      <c r="FV1289" s="2"/>
      <c r="FW1289" s="2"/>
      <c r="FX1289" s="2"/>
      <c r="FY1289" s="2"/>
      <c r="FZ1289" s="2"/>
      <c r="GA1289" s="2"/>
      <c r="GB1289" s="2"/>
      <c r="GC1289" s="2"/>
      <c r="GD1289" s="2"/>
      <c r="GE1289" s="2"/>
      <c r="GF1289" s="2"/>
      <c r="GG1289" s="2"/>
      <c r="GH1289" s="2"/>
      <c r="GI1289" s="2"/>
      <c r="GJ1289" s="2"/>
      <c r="GK1289" s="2"/>
      <c r="GL1289" s="2"/>
      <c r="GM1289" s="2"/>
      <c r="GN1289" s="2"/>
      <c r="GO1289" s="2"/>
      <c r="GP1289" s="2"/>
    </row>
    <row r="1290" spans="6:198" s="1" customFormat="1" ht="13.5" customHeight="1" thickBot="1">
      <c r="F1290" s="192"/>
      <c r="G1290" s="193"/>
      <c r="H1290" s="193"/>
      <c r="I1290" s="193"/>
      <c r="J1290" s="193"/>
      <c r="K1290" s="193"/>
      <c r="L1290" s="193"/>
      <c r="M1290" s="193"/>
      <c r="N1290" s="193"/>
      <c r="O1290" s="193"/>
      <c r="P1290" s="193"/>
      <c r="Q1290" s="193"/>
      <c r="R1290" s="193"/>
      <c r="S1290" s="193"/>
      <c r="T1290" s="193"/>
      <c r="U1290" s="193"/>
      <c r="V1290" s="193"/>
      <c r="W1290" s="193"/>
      <c r="X1290" s="193"/>
      <c r="Y1290" s="193"/>
      <c r="Z1290" s="193"/>
      <c r="AA1290" s="193"/>
      <c r="AB1290" s="193"/>
      <c r="AC1290" s="193"/>
      <c r="AD1290" s="193"/>
      <c r="AE1290" s="193"/>
      <c r="AF1290" s="193"/>
      <c r="AG1290" s="193"/>
      <c r="AH1290" s="193"/>
      <c r="AI1290" s="193"/>
      <c r="AJ1290" s="193"/>
      <c r="AK1290" s="193"/>
      <c r="AL1290" s="193"/>
      <c r="AM1290" s="193"/>
      <c r="AN1290" s="193"/>
      <c r="AO1290" s="193"/>
      <c r="AP1290" s="193"/>
      <c r="AQ1290" s="193"/>
      <c r="AR1290" s="193"/>
      <c r="AS1290" s="193"/>
      <c r="AT1290" s="193"/>
      <c r="AU1290" s="193"/>
      <c r="AV1290" s="193"/>
      <c r="AW1290" s="193"/>
      <c r="AX1290" s="193"/>
      <c r="AY1290" s="193"/>
      <c r="AZ1290" s="193"/>
      <c r="BA1290" s="193"/>
      <c r="BB1290" s="193"/>
      <c r="BC1290" s="193"/>
      <c r="BD1290" s="193"/>
      <c r="BE1290" s="193"/>
      <c r="BF1290" s="193"/>
      <c r="BG1290" s="193"/>
      <c r="BH1290" s="193"/>
      <c r="BI1290" s="193"/>
      <c r="BJ1290" s="193"/>
      <c r="BK1290" s="192"/>
      <c r="BR1290" s="2"/>
      <c r="BS1290" s="2"/>
      <c r="BT1290" s="2"/>
      <c r="BU1290" s="2"/>
      <c r="BV1290" s="2"/>
      <c r="BW1290" s="2"/>
      <c r="BX1290" s="2"/>
      <c r="BY1290" s="2"/>
      <c r="BZ1290" s="2"/>
      <c r="CA1290" s="2"/>
      <c r="CB1290" s="2"/>
      <c r="CC1290" s="2"/>
      <c r="CD1290" s="2"/>
      <c r="CE1290" s="2"/>
      <c r="CF1290" s="2"/>
      <c r="CG1290" s="2"/>
      <c r="CH1290" s="2"/>
      <c r="CI1290" s="2"/>
      <c r="CJ1290" s="2"/>
      <c r="CK1290" s="2"/>
      <c r="CL1290" s="2"/>
      <c r="CM1290" s="2"/>
      <c r="CN1290" s="2"/>
      <c r="CO1290" s="2"/>
      <c r="CP1290" s="2"/>
      <c r="CQ1290" s="2"/>
      <c r="CR1290" s="2"/>
      <c r="CS1290" s="2"/>
      <c r="CT1290" s="2"/>
      <c r="CU1290" s="2"/>
      <c r="CV1290" s="2"/>
      <c r="CW1290" s="2"/>
      <c r="CX1290" s="2"/>
      <c r="CY1290" s="2"/>
      <c r="CZ1290" s="2"/>
      <c r="DA1290" s="2"/>
      <c r="DB1290" s="2"/>
      <c r="DC1290" s="2"/>
      <c r="DD1290" s="2"/>
      <c r="DE1290" s="2"/>
      <c r="DF1290" s="2"/>
      <c r="DG1290" s="2"/>
      <c r="DH1290" s="2"/>
      <c r="DI1290" s="2"/>
      <c r="DJ1290" s="2"/>
      <c r="DK1290" s="2"/>
      <c r="DL1290" s="2"/>
      <c r="DM1290" s="2"/>
      <c r="DN1290" s="2"/>
      <c r="DO1290" s="2"/>
      <c r="DP1290" s="2"/>
      <c r="DQ1290" s="2"/>
      <c r="DR1290" s="2"/>
      <c r="DS1290" s="2"/>
      <c r="DT1290" s="2"/>
      <c r="DU1290" s="2"/>
      <c r="DV1290" s="2"/>
      <c r="DW1290" s="2"/>
      <c r="DX1290" s="2"/>
      <c r="DY1290" s="2"/>
      <c r="DZ1290" s="2"/>
      <c r="EA1290" s="2"/>
      <c r="EB1290" s="2"/>
      <c r="EC1290" s="2"/>
      <c r="ED1290" s="2"/>
      <c r="EE1290" s="2"/>
      <c r="EF1290" s="2"/>
      <c r="EG1290" s="2"/>
      <c r="EH1290" s="2"/>
      <c r="EI1290" s="2"/>
      <c r="EJ1290" s="2"/>
      <c r="EK1290" s="2"/>
      <c r="EL1290" s="2"/>
      <c r="EM1290" s="2"/>
      <c r="EN1290" s="2"/>
      <c r="EO1290" s="2"/>
      <c r="EP1290" s="2"/>
      <c r="EQ1290" s="2"/>
      <c r="ER1290" s="2"/>
      <c r="ES1290" s="2"/>
      <c r="ET1290" s="2"/>
      <c r="EU1290" s="2"/>
      <c r="EV1290" s="2"/>
      <c r="EW1290" s="2"/>
      <c r="EX1290" s="2"/>
      <c r="EY1290" s="2"/>
      <c r="EZ1290" s="2"/>
      <c r="FA1290" s="2"/>
      <c r="FB1290" s="2"/>
      <c r="FC1290" s="2"/>
      <c r="FD1290" s="2"/>
      <c r="FE1290" s="2"/>
      <c r="FF1290" s="2"/>
      <c r="FG1290" s="2"/>
      <c r="FH1290" s="2"/>
      <c r="FI1290" s="2"/>
      <c r="FJ1290" s="2"/>
      <c r="FK1290" s="2"/>
      <c r="FL1290" s="2"/>
      <c r="FM1290" s="2"/>
      <c r="FN1290" s="2"/>
      <c r="FO1290" s="2"/>
      <c r="FP1290" s="2"/>
      <c r="FQ1290" s="2"/>
      <c r="FR1290" s="2"/>
      <c r="FS1290" s="2"/>
      <c r="FT1290" s="2"/>
      <c r="FU1290" s="2"/>
      <c r="FV1290" s="2"/>
      <c r="FW1290" s="2"/>
      <c r="FX1290" s="2"/>
      <c r="FY1290" s="2"/>
      <c r="FZ1290" s="2"/>
      <c r="GA1290" s="2"/>
      <c r="GB1290" s="2"/>
      <c r="GC1290" s="2"/>
      <c r="GD1290" s="2"/>
      <c r="GE1290" s="2"/>
      <c r="GF1290" s="2"/>
      <c r="GG1290" s="2"/>
      <c r="GH1290" s="2"/>
      <c r="GI1290" s="2"/>
      <c r="GJ1290" s="2"/>
      <c r="GK1290" s="2"/>
      <c r="GL1290" s="2"/>
      <c r="GM1290" s="2"/>
      <c r="GN1290" s="2"/>
      <c r="GO1290" s="2"/>
      <c r="GP1290" s="2"/>
    </row>
    <row r="1291" spans="6:198" s="1" customFormat="1" ht="18">
      <c r="F1291" s="550" t="str">
        <f>[2]Setup!$B$5</f>
        <v>Precise Mortgage Funding 2018-2B plc</v>
      </c>
      <c r="G1291" s="550"/>
      <c r="H1291" s="550"/>
      <c r="I1291" s="550"/>
      <c r="J1291" s="550"/>
      <c r="K1291" s="550"/>
      <c r="L1291" s="550"/>
      <c r="M1291" s="550"/>
      <c r="N1291" s="550"/>
      <c r="O1291" s="550"/>
      <c r="P1291" s="550"/>
      <c r="Q1291" s="550"/>
      <c r="R1291" s="550"/>
      <c r="S1291" s="550"/>
      <c r="T1291" s="550"/>
      <c r="U1291" s="550"/>
      <c r="V1291" s="550"/>
      <c r="W1291" s="550"/>
      <c r="X1291" s="550"/>
      <c r="Y1291" s="550"/>
      <c r="Z1291" s="550"/>
      <c r="AA1291" s="550"/>
      <c r="AB1291" s="550"/>
      <c r="AC1291" s="550"/>
      <c r="AD1291" s="550"/>
      <c r="AE1291" s="550"/>
      <c r="AF1291" s="550"/>
      <c r="AG1291" s="550"/>
      <c r="AH1291" s="550"/>
      <c r="AI1291" s="550"/>
      <c r="AJ1291" s="550"/>
      <c r="AK1291" s="550"/>
      <c r="AL1291" s="550"/>
      <c r="AM1291" s="550"/>
      <c r="AN1291" s="550"/>
      <c r="AO1291" s="550"/>
      <c r="AP1291" s="550"/>
      <c r="AQ1291" s="550"/>
      <c r="AR1291" s="550"/>
      <c r="AS1291" s="550"/>
      <c r="AT1291" s="550"/>
      <c r="AU1291" s="550"/>
      <c r="AV1291" s="550"/>
      <c r="AW1291" s="550"/>
      <c r="AX1291" s="550"/>
      <c r="AY1291" s="550"/>
      <c r="AZ1291" s="550"/>
      <c r="BA1291" s="550"/>
      <c r="BB1291" s="550"/>
      <c r="BC1291" s="550"/>
      <c r="BD1291" s="550"/>
      <c r="BE1291" s="550"/>
      <c r="BF1291" s="550"/>
      <c r="BG1291" s="550"/>
      <c r="BH1291" s="550"/>
      <c r="BI1291" s="550"/>
      <c r="BJ1291" s="550"/>
      <c r="BK1291" s="550"/>
      <c r="BR1291" s="2"/>
      <c r="BS1291" s="2"/>
      <c r="BT1291" s="2"/>
      <c r="BU1291" s="2"/>
      <c r="BV1291" s="2"/>
      <c r="BW1291" s="2"/>
      <c r="BX1291" s="2"/>
      <c r="BY1291" s="2"/>
      <c r="BZ1291" s="2"/>
      <c r="CA1291" s="2"/>
      <c r="CB1291" s="2"/>
      <c r="CC1291" s="2"/>
      <c r="CD1291" s="2"/>
      <c r="CE1291" s="2"/>
      <c r="CF1291" s="2"/>
      <c r="CG1291" s="2"/>
      <c r="CH1291" s="2"/>
      <c r="CI1291" s="2"/>
      <c r="CJ1291" s="2"/>
      <c r="CK1291" s="2"/>
      <c r="CL1291" s="2"/>
      <c r="CM1291" s="2"/>
      <c r="CN1291" s="2"/>
      <c r="CO1291" s="2"/>
      <c r="CP1291" s="2"/>
      <c r="CQ1291" s="2"/>
      <c r="CR1291" s="2"/>
      <c r="CS1291" s="2"/>
      <c r="CT1291" s="2"/>
      <c r="CU1291" s="2"/>
      <c r="CV1291" s="2"/>
      <c r="CW1291" s="2"/>
      <c r="CX1291" s="2"/>
      <c r="CY1291" s="2"/>
      <c r="CZ1291" s="2"/>
      <c r="DA1291" s="2"/>
      <c r="DB1291" s="2"/>
      <c r="DC1291" s="2"/>
      <c r="DD1291" s="2"/>
      <c r="DE1291" s="2"/>
      <c r="DF1291" s="2"/>
      <c r="DG1291" s="2"/>
      <c r="DH1291" s="2"/>
      <c r="DI1291" s="2"/>
      <c r="DJ1291" s="2"/>
      <c r="DK1291" s="2"/>
      <c r="DL1291" s="2"/>
      <c r="DM1291" s="2"/>
      <c r="DN1291" s="2"/>
      <c r="DO1291" s="2"/>
      <c r="DP1291" s="2"/>
      <c r="DQ1291" s="2"/>
      <c r="DR1291" s="2"/>
      <c r="DS1291" s="2"/>
      <c r="DT1291" s="2"/>
      <c r="DU1291" s="2"/>
      <c r="DV1291" s="2"/>
      <c r="DW1291" s="2"/>
      <c r="DX1291" s="2"/>
      <c r="DY1291" s="2"/>
      <c r="DZ1291" s="2"/>
      <c r="EA1291" s="2"/>
      <c r="EB1291" s="2"/>
      <c r="EC1291" s="2"/>
      <c r="ED1291" s="2"/>
      <c r="EE1291" s="2"/>
      <c r="EF1291" s="2"/>
      <c r="EG1291" s="2"/>
      <c r="EH1291" s="2"/>
      <c r="EI1291" s="2"/>
      <c r="EJ1291" s="2"/>
      <c r="EK1291" s="2"/>
      <c r="EL1291" s="2"/>
      <c r="EM1291" s="2"/>
      <c r="EN1291" s="2"/>
      <c r="EO1291" s="2"/>
      <c r="EP1291" s="2"/>
      <c r="EQ1291" s="2"/>
      <c r="ER1291" s="2"/>
      <c r="ES1291" s="2"/>
      <c r="ET1291" s="2"/>
      <c r="EU1291" s="2"/>
      <c r="EV1291" s="2"/>
      <c r="EW1291" s="2"/>
      <c r="EX1291" s="2"/>
      <c r="EY1291" s="2"/>
      <c r="EZ1291" s="2"/>
      <c r="FA1291" s="2"/>
      <c r="FB1291" s="2"/>
      <c r="FC1291" s="2"/>
      <c r="FD1291" s="2"/>
      <c r="FE1291" s="2"/>
      <c r="FF1291" s="2"/>
      <c r="FG1291" s="2"/>
      <c r="FH1291" s="2"/>
      <c r="FI1291" s="2"/>
      <c r="FJ1291" s="2"/>
      <c r="FK1291" s="2"/>
      <c r="FL1291" s="2"/>
      <c r="FM1291" s="2"/>
      <c r="FN1291" s="2"/>
      <c r="FO1291" s="2"/>
      <c r="FP1291" s="2"/>
      <c r="FQ1291" s="2"/>
      <c r="FR1291" s="2"/>
      <c r="FS1291" s="2"/>
      <c r="FT1291" s="2"/>
      <c r="FU1291" s="2"/>
      <c r="FV1291" s="2"/>
      <c r="FW1291" s="2"/>
      <c r="FX1291" s="2"/>
      <c r="FY1291" s="2"/>
      <c r="FZ1291" s="2"/>
      <c r="GA1291" s="2"/>
      <c r="GB1291" s="2"/>
      <c r="GC1291" s="2"/>
      <c r="GD1291" s="2"/>
      <c r="GE1291" s="2"/>
      <c r="GF1291" s="2"/>
      <c r="GG1291" s="2"/>
      <c r="GH1291" s="2"/>
      <c r="GI1291" s="2"/>
      <c r="GJ1291" s="2"/>
      <c r="GK1291" s="2"/>
      <c r="GL1291" s="2"/>
      <c r="GM1291" s="2"/>
      <c r="GN1291" s="2"/>
      <c r="GO1291" s="2"/>
      <c r="GP1291" s="2"/>
    </row>
    <row r="1292" spans="6:198" s="1" customFormat="1" ht="15" customHeight="1">
      <c r="F1292" s="551" t="s">
        <v>1</v>
      </c>
      <c r="G1292" s="551"/>
      <c r="H1292" s="551"/>
      <c r="I1292" s="551"/>
      <c r="J1292" s="551"/>
      <c r="K1292" s="551"/>
      <c r="L1292" s="551"/>
      <c r="M1292" s="551"/>
      <c r="N1292" s="551"/>
      <c r="O1292" s="551"/>
      <c r="P1292" s="551"/>
      <c r="Q1292" s="551"/>
      <c r="R1292" s="551"/>
      <c r="S1292" s="551"/>
      <c r="T1292" s="551"/>
      <c r="U1292" s="551"/>
      <c r="V1292" s="551"/>
      <c r="W1292" s="551"/>
      <c r="X1292" s="551"/>
      <c r="Y1292" s="551"/>
      <c r="Z1292" s="551"/>
      <c r="AA1292" s="551"/>
      <c r="AB1292" s="551"/>
      <c r="AC1292" s="551"/>
      <c r="AD1292" s="551"/>
      <c r="AE1292" s="551"/>
      <c r="AF1292" s="551"/>
      <c r="AG1292" s="551"/>
      <c r="AH1292" s="551"/>
      <c r="AI1292" s="551"/>
      <c r="AJ1292" s="551"/>
      <c r="AK1292" s="551"/>
      <c r="AL1292" s="551"/>
      <c r="AM1292" s="551"/>
      <c r="AN1292" s="551"/>
      <c r="AO1292" s="551"/>
      <c r="AP1292" s="551"/>
      <c r="AQ1292" s="551"/>
      <c r="AR1292" s="551"/>
      <c r="AS1292" s="551"/>
      <c r="AT1292" s="551"/>
      <c r="AU1292" s="551"/>
      <c r="AV1292" s="551"/>
      <c r="AW1292" s="551"/>
      <c r="AX1292" s="551"/>
      <c r="AY1292" s="551"/>
      <c r="AZ1292" s="551"/>
      <c r="BA1292" s="551"/>
      <c r="BB1292" s="551"/>
      <c r="BC1292" s="551"/>
      <c r="BD1292" s="551"/>
      <c r="BE1292" s="551"/>
      <c r="BF1292" s="551"/>
      <c r="BG1292" s="551"/>
      <c r="BH1292" s="551"/>
      <c r="BI1292" s="551"/>
      <c r="BJ1292" s="551"/>
      <c r="BK1292" s="551"/>
      <c r="BR1292" s="2"/>
      <c r="BS1292" s="2"/>
      <c r="BT1292" s="2"/>
      <c r="BU1292" s="2"/>
      <c r="BV1292" s="2"/>
      <c r="BW1292" s="2"/>
      <c r="BX1292" s="2"/>
      <c r="BY1292" s="2"/>
      <c r="BZ1292" s="2"/>
      <c r="CA1292" s="2"/>
      <c r="CB1292" s="2"/>
      <c r="CC1292" s="2"/>
      <c r="CD1292" s="2"/>
      <c r="CE1292" s="2"/>
      <c r="CF1292" s="2"/>
      <c r="CG1292" s="2"/>
      <c r="CH1292" s="2"/>
      <c r="CI1292" s="2"/>
      <c r="CJ1292" s="2"/>
      <c r="CK1292" s="2"/>
      <c r="CL1292" s="2"/>
      <c r="CM1292" s="2"/>
      <c r="CN1292" s="2"/>
      <c r="CO1292" s="2"/>
      <c r="CP1292" s="2"/>
      <c r="CQ1292" s="2"/>
      <c r="CR1292" s="2"/>
      <c r="CS1292" s="2"/>
      <c r="CT1292" s="2"/>
      <c r="CU1292" s="2"/>
      <c r="CV1292" s="2"/>
      <c r="CW1292" s="2"/>
      <c r="CX1292" s="2"/>
      <c r="CY1292" s="2"/>
      <c r="CZ1292" s="2"/>
      <c r="DA1292" s="2"/>
      <c r="DB1292" s="2"/>
      <c r="DC1292" s="2"/>
      <c r="DD1292" s="2"/>
      <c r="DE1292" s="2"/>
      <c r="DF1292" s="2"/>
      <c r="DG1292" s="2"/>
      <c r="DH1292" s="2"/>
      <c r="DI1292" s="2"/>
      <c r="DJ1292" s="2"/>
      <c r="DK1292" s="2"/>
      <c r="DL1292" s="2"/>
      <c r="DM1292" s="2"/>
      <c r="DN1292" s="2"/>
      <c r="DO1292" s="2"/>
      <c r="DP1292" s="2"/>
      <c r="DQ1292" s="2"/>
      <c r="DR1292" s="2"/>
      <c r="DS1292" s="2"/>
      <c r="DT1292" s="2"/>
      <c r="DU1292" s="2"/>
      <c r="DV1292" s="2"/>
      <c r="DW1292" s="2"/>
      <c r="DX1292" s="2"/>
      <c r="DY1292" s="2"/>
      <c r="DZ1292" s="2"/>
      <c r="EA1292" s="2"/>
      <c r="EB1292" s="2"/>
      <c r="EC1292" s="2"/>
      <c r="ED1292" s="2"/>
      <c r="EE1292" s="2"/>
      <c r="EF1292" s="2"/>
      <c r="EG1292" s="2"/>
      <c r="EH1292" s="2"/>
      <c r="EI1292" s="2"/>
      <c r="EJ1292" s="2"/>
      <c r="EK1292" s="2"/>
      <c r="EL1292" s="2"/>
      <c r="EM1292" s="2"/>
      <c r="EN1292" s="2"/>
      <c r="EO1292" s="2"/>
      <c r="EP1292" s="2"/>
      <c r="EQ1292" s="2"/>
      <c r="ER1292" s="2"/>
      <c r="ES1292" s="2"/>
      <c r="ET1292" s="2"/>
      <c r="EU1292" s="2"/>
      <c r="EV1292" s="2"/>
      <c r="EW1292" s="2"/>
      <c r="EX1292" s="2"/>
      <c r="EY1292" s="2"/>
      <c r="EZ1292" s="2"/>
      <c r="FA1292" s="2"/>
      <c r="FB1292" s="2"/>
      <c r="FC1292" s="2"/>
      <c r="FD1292" s="2"/>
      <c r="FE1292" s="2"/>
      <c r="FF1292" s="2"/>
      <c r="FG1292" s="2"/>
      <c r="FH1292" s="2"/>
      <c r="FI1292" s="2"/>
      <c r="FJ1292" s="2"/>
      <c r="FK1292" s="2"/>
      <c r="FL1292" s="2"/>
      <c r="FM1292" s="2"/>
      <c r="FN1292" s="2"/>
      <c r="FO1292" s="2"/>
      <c r="FP1292" s="2"/>
      <c r="FQ1292" s="2"/>
      <c r="FR1292" s="2"/>
      <c r="FS1292" s="2"/>
      <c r="FT1292" s="2"/>
      <c r="FU1292" s="2"/>
      <c r="FV1292" s="2"/>
      <c r="FW1292" s="2"/>
      <c r="FX1292" s="2"/>
      <c r="FY1292" s="2"/>
      <c r="FZ1292" s="2"/>
      <c r="GA1292" s="2"/>
      <c r="GB1292" s="2"/>
      <c r="GC1292" s="2"/>
      <c r="GD1292" s="2"/>
      <c r="GE1292" s="2"/>
      <c r="GF1292" s="2"/>
      <c r="GG1292" s="2"/>
      <c r="GH1292" s="2"/>
      <c r="GI1292" s="2"/>
      <c r="GJ1292" s="2"/>
      <c r="GK1292" s="2"/>
      <c r="GL1292" s="2"/>
      <c r="GM1292" s="2"/>
      <c r="GN1292" s="2"/>
      <c r="GO1292" s="2"/>
      <c r="GP1292" s="2"/>
    </row>
    <row r="1293" spans="6:198" s="1" customFormat="1" ht="15" customHeight="1">
      <c r="F1293" s="551" t="s">
        <v>2</v>
      </c>
      <c r="G1293" s="551"/>
      <c r="H1293" s="551"/>
      <c r="I1293" s="551"/>
      <c r="J1293" s="551"/>
      <c r="K1293" s="551"/>
      <c r="L1293" s="551"/>
      <c r="M1293" s="551"/>
      <c r="N1293" s="551"/>
      <c r="O1293" s="551"/>
      <c r="P1293" s="551"/>
      <c r="Q1293" s="551"/>
      <c r="R1293" s="551"/>
      <c r="S1293" s="551"/>
      <c r="T1293" s="551"/>
      <c r="U1293" s="551"/>
      <c r="V1293" s="551"/>
      <c r="W1293" s="551"/>
      <c r="X1293" s="551"/>
      <c r="Y1293" s="551"/>
      <c r="Z1293" s="551"/>
      <c r="AA1293" s="551"/>
      <c r="AB1293" s="551"/>
      <c r="AC1293" s="551"/>
      <c r="AD1293" s="551"/>
      <c r="AE1293" s="551"/>
      <c r="AF1293" s="551"/>
      <c r="AG1293" s="551"/>
      <c r="AH1293" s="551"/>
      <c r="AI1293" s="551"/>
      <c r="AJ1293" s="551"/>
      <c r="AK1293" s="551"/>
      <c r="AL1293" s="551"/>
      <c r="AM1293" s="551"/>
      <c r="AN1293" s="551"/>
      <c r="AO1293" s="551"/>
      <c r="AP1293" s="551"/>
      <c r="AQ1293" s="551"/>
      <c r="AR1293" s="551"/>
      <c r="AS1293" s="551"/>
      <c r="AT1293" s="551"/>
      <c r="AU1293" s="551"/>
      <c r="AV1293" s="551"/>
      <c r="AW1293" s="551"/>
      <c r="AX1293" s="551"/>
      <c r="AY1293" s="551"/>
      <c r="AZ1293" s="551"/>
      <c r="BA1293" s="551"/>
      <c r="BB1293" s="551"/>
      <c r="BC1293" s="551"/>
      <c r="BD1293" s="551"/>
      <c r="BE1293" s="551"/>
      <c r="BF1293" s="551"/>
      <c r="BG1293" s="551"/>
      <c r="BH1293" s="551"/>
      <c r="BI1293" s="551"/>
      <c r="BJ1293" s="551"/>
      <c r="BK1293" s="551"/>
      <c r="BR1293" s="2"/>
      <c r="BS1293" s="2"/>
      <c r="BT1293" s="2"/>
      <c r="BU1293" s="2"/>
      <c r="BV1293" s="2"/>
      <c r="BW1293" s="2"/>
      <c r="BX1293" s="2"/>
      <c r="BY1293" s="2"/>
      <c r="BZ1293" s="2"/>
      <c r="CA1293" s="2"/>
      <c r="CB1293" s="2"/>
      <c r="CC1293" s="2"/>
      <c r="CD1293" s="2"/>
      <c r="CE1293" s="2"/>
      <c r="CF1293" s="2"/>
      <c r="CG1293" s="2"/>
      <c r="CH1293" s="2"/>
      <c r="CI1293" s="2"/>
      <c r="CJ1293" s="2"/>
      <c r="CK1293" s="2"/>
      <c r="CL1293" s="2"/>
      <c r="CM1293" s="2"/>
      <c r="CN1293" s="2"/>
      <c r="CO1293" s="2"/>
      <c r="CP1293" s="2"/>
      <c r="CQ1293" s="2"/>
      <c r="CR1293" s="2"/>
      <c r="CS1293" s="2"/>
      <c r="CT1293" s="2"/>
      <c r="CU1293" s="2"/>
      <c r="CV1293" s="2"/>
      <c r="CW1293" s="2"/>
      <c r="CX1293" s="2"/>
      <c r="CY1293" s="2"/>
      <c r="CZ1293" s="2"/>
      <c r="DA1293" s="2"/>
      <c r="DB1293" s="2"/>
      <c r="DC1293" s="2"/>
      <c r="DD1293" s="2"/>
      <c r="DE1293" s="2"/>
      <c r="DF1293" s="2"/>
      <c r="DG1293" s="2"/>
      <c r="DH1293" s="2"/>
      <c r="DI1293" s="2"/>
      <c r="DJ1293" s="2"/>
      <c r="DK1293" s="2"/>
      <c r="DL1293" s="2"/>
      <c r="DM1293" s="2"/>
      <c r="DN1293" s="2"/>
      <c r="DO1293" s="2"/>
      <c r="DP1293" s="2"/>
      <c r="DQ1293" s="2"/>
      <c r="DR1293" s="2"/>
      <c r="DS1293" s="2"/>
      <c r="DT1293" s="2"/>
      <c r="DU1293" s="2"/>
      <c r="DV1293" s="2"/>
      <c r="DW1293" s="2"/>
      <c r="DX1293" s="2"/>
      <c r="DY1293" s="2"/>
      <c r="DZ1293" s="2"/>
      <c r="EA1293" s="2"/>
      <c r="EB1293" s="2"/>
      <c r="EC1293" s="2"/>
      <c r="ED1293" s="2"/>
      <c r="EE1293" s="2"/>
      <c r="EF1293" s="2"/>
      <c r="EG1293" s="2"/>
      <c r="EH1293" s="2"/>
      <c r="EI1293" s="2"/>
      <c r="EJ1293" s="2"/>
      <c r="EK1293" s="2"/>
      <c r="EL1293" s="2"/>
      <c r="EM1293" s="2"/>
      <c r="EN1293" s="2"/>
      <c r="EO1293" s="2"/>
      <c r="EP1293" s="2"/>
      <c r="EQ1293" s="2"/>
      <c r="ER1293" s="2"/>
      <c r="ES1293" s="2"/>
      <c r="ET1293" s="2"/>
      <c r="EU1293" s="2"/>
      <c r="EV1293" s="2"/>
      <c r="EW1293" s="2"/>
      <c r="EX1293" s="2"/>
      <c r="EY1293" s="2"/>
      <c r="EZ1293" s="2"/>
      <c r="FA1293" s="2"/>
      <c r="FB1293" s="2"/>
      <c r="FC1293" s="2"/>
      <c r="FD1293" s="2"/>
      <c r="FE1293" s="2"/>
      <c r="FF1293" s="2"/>
      <c r="FG1293" s="2"/>
      <c r="FH1293" s="2"/>
      <c r="FI1293" s="2"/>
      <c r="FJ1293" s="2"/>
      <c r="FK1293" s="2"/>
      <c r="FL1293" s="2"/>
      <c r="FM1293" s="2"/>
      <c r="FN1293" s="2"/>
      <c r="FO1293" s="2"/>
      <c r="FP1293" s="2"/>
      <c r="FQ1293" s="2"/>
      <c r="FR1293" s="2"/>
      <c r="FS1293" s="2"/>
      <c r="FT1293" s="2"/>
      <c r="FU1293" s="2"/>
      <c r="FV1293" s="2"/>
      <c r="FW1293" s="2"/>
      <c r="FX1293" s="2"/>
      <c r="FY1293" s="2"/>
      <c r="FZ1293" s="2"/>
      <c r="GA1293" s="2"/>
      <c r="GB1293" s="2"/>
      <c r="GC1293" s="2"/>
      <c r="GD1293" s="2"/>
      <c r="GE1293" s="2"/>
      <c r="GF1293" s="2"/>
      <c r="GG1293" s="2"/>
      <c r="GH1293" s="2"/>
      <c r="GI1293" s="2"/>
      <c r="GJ1293" s="2"/>
      <c r="GK1293" s="2"/>
      <c r="GL1293" s="2"/>
      <c r="GM1293" s="2"/>
      <c r="GN1293" s="2"/>
      <c r="GO1293" s="2"/>
      <c r="GP1293" s="2"/>
    </row>
    <row r="1294" spans="6:198" s="1" customFormat="1" ht="13.5" customHeight="1" thickBot="1">
      <c r="F1294" s="552">
        <f>[1]Input!$C$112</f>
        <v>43211</v>
      </c>
      <c r="G1294" s="552"/>
      <c r="H1294" s="552"/>
      <c r="I1294" s="552"/>
      <c r="J1294" s="552"/>
      <c r="K1294" s="552"/>
      <c r="L1294" s="552"/>
      <c r="M1294" s="552"/>
      <c r="N1294" s="552"/>
      <c r="O1294" s="552"/>
      <c r="P1294" s="552"/>
      <c r="Q1294" s="552"/>
      <c r="R1294" s="552"/>
      <c r="S1294" s="552"/>
      <c r="T1294" s="552"/>
      <c r="U1294" s="552"/>
      <c r="V1294" s="552"/>
      <c r="W1294" s="552"/>
      <c r="X1294" s="552"/>
      <c r="Y1294" s="552"/>
      <c r="Z1294" s="552"/>
      <c r="AA1294" s="552"/>
      <c r="AB1294" s="552"/>
      <c r="AC1294" s="552"/>
      <c r="AD1294" s="552"/>
      <c r="AE1294" s="552"/>
      <c r="AF1294" s="552"/>
      <c r="AG1294" s="552"/>
      <c r="AH1294" s="552"/>
      <c r="AI1294" s="552"/>
      <c r="AJ1294" s="552"/>
      <c r="AK1294" s="552"/>
      <c r="AL1294" s="552"/>
      <c r="AM1294" s="552"/>
      <c r="AN1294" s="552"/>
      <c r="AO1294" s="552"/>
      <c r="AP1294" s="552"/>
      <c r="AQ1294" s="552"/>
      <c r="AR1294" s="552"/>
      <c r="AS1294" s="552"/>
      <c r="AT1294" s="552"/>
      <c r="AU1294" s="552"/>
      <c r="AV1294" s="552"/>
      <c r="AW1294" s="552"/>
      <c r="AX1294" s="552"/>
      <c r="AY1294" s="552"/>
      <c r="AZ1294" s="552"/>
      <c r="BA1294" s="552"/>
      <c r="BB1294" s="552"/>
      <c r="BC1294" s="552"/>
      <c r="BD1294" s="552"/>
      <c r="BE1294" s="552"/>
      <c r="BF1294" s="552"/>
      <c r="BG1294" s="552"/>
      <c r="BH1294" s="552"/>
      <c r="BI1294" s="552"/>
      <c r="BJ1294" s="552"/>
      <c r="BK1294" s="552"/>
      <c r="BR1294" s="2"/>
      <c r="BS1294" s="2"/>
      <c r="BT1294" s="2"/>
      <c r="BU1294" s="2"/>
      <c r="BV1294" s="2"/>
      <c r="BW1294" s="2"/>
      <c r="BX1294" s="2"/>
      <c r="BY1294" s="2"/>
      <c r="BZ1294" s="2"/>
      <c r="CA1294" s="2"/>
      <c r="CB1294" s="2"/>
      <c r="CC1294" s="2"/>
      <c r="CD1294" s="2"/>
      <c r="CE1294" s="2"/>
      <c r="CF1294" s="2"/>
      <c r="CG1294" s="2"/>
      <c r="CH1294" s="2"/>
      <c r="CI1294" s="2"/>
      <c r="CJ1294" s="2"/>
      <c r="CK1294" s="2"/>
      <c r="CL1294" s="2"/>
      <c r="CM1294" s="2"/>
      <c r="CN1294" s="2"/>
      <c r="CO1294" s="2"/>
      <c r="CP1294" s="2"/>
      <c r="CQ1294" s="2"/>
      <c r="CR1294" s="2"/>
      <c r="CS1294" s="2"/>
      <c r="CT1294" s="2"/>
      <c r="CU1294" s="2"/>
      <c r="CV1294" s="2"/>
      <c r="CW1294" s="2"/>
      <c r="CX1294" s="2"/>
      <c r="CY1294" s="2"/>
      <c r="CZ1294" s="2"/>
      <c r="DA1294" s="2"/>
      <c r="DB1294" s="2"/>
      <c r="DC1294" s="2"/>
      <c r="DD1294" s="2"/>
      <c r="DE1294" s="2"/>
      <c r="DF1294" s="2"/>
      <c r="DG1294" s="2"/>
      <c r="DH1294" s="2"/>
      <c r="DI1294" s="2"/>
      <c r="DJ1294" s="2"/>
      <c r="DK1294" s="2"/>
      <c r="DL1294" s="2"/>
      <c r="DM1294" s="2"/>
      <c r="DN1294" s="2"/>
      <c r="DO1294" s="2"/>
      <c r="DP1294" s="2"/>
      <c r="DQ1294" s="2"/>
      <c r="DR1294" s="2"/>
      <c r="DS1294" s="2"/>
      <c r="DT1294" s="2"/>
      <c r="DU1294" s="2"/>
      <c r="DV1294" s="2"/>
      <c r="DW1294" s="2"/>
      <c r="DX1294" s="2"/>
      <c r="DY1294" s="2"/>
      <c r="DZ1294" s="2"/>
      <c r="EA1294" s="2"/>
      <c r="EB1294" s="2"/>
      <c r="EC1294" s="2"/>
      <c r="ED1294" s="2"/>
      <c r="EE1294" s="2"/>
      <c r="EF1294" s="2"/>
      <c r="EG1294" s="2"/>
      <c r="EH1294" s="2"/>
      <c r="EI1294" s="2"/>
      <c r="EJ1294" s="2"/>
      <c r="EK1294" s="2"/>
      <c r="EL1294" s="2"/>
      <c r="EM1294" s="2"/>
      <c r="EN1294" s="2"/>
      <c r="EO1294" s="2"/>
      <c r="EP1294" s="2"/>
      <c r="EQ1294" s="2"/>
      <c r="ER1294" s="2"/>
      <c r="ES1294" s="2"/>
      <c r="ET1294" s="2"/>
      <c r="EU1294" s="2"/>
      <c r="EV1294" s="2"/>
      <c r="EW1294" s="2"/>
      <c r="EX1294" s="2"/>
      <c r="EY1294" s="2"/>
      <c r="EZ1294" s="2"/>
      <c r="FA1294" s="2"/>
      <c r="FB1294" s="2"/>
      <c r="FC1294" s="2"/>
      <c r="FD1294" s="2"/>
      <c r="FE1294" s="2"/>
      <c r="FF1294" s="2"/>
      <c r="FG1294" s="2"/>
      <c r="FH1294" s="2"/>
      <c r="FI1294" s="2"/>
      <c r="FJ1294" s="2"/>
      <c r="FK1294" s="2"/>
      <c r="FL1294" s="2"/>
      <c r="FM1294" s="2"/>
      <c r="FN1294" s="2"/>
      <c r="FO1294" s="2"/>
      <c r="FP1294" s="2"/>
      <c r="FQ1294" s="2"/>
      <c r="FR1294" s="2"/>
      <c r="FS1294" s="2"/>
      <c r="FT1294" s="2"/>
      <c r="FU1294" s="2"/>
      <c r="FV1294" s="2"/>
      <c r="FW1294" s="2"/>
      <c r="FX1294" s="2"/>
      <c r="FY1294" s="2"/>
      <c r="FZ1294" s="2"/>
      <c r="GA1294" s="2"/>
      <c r="GB1294" s="2"/>
      <c r="GC1294" s="2"/>
      <c r="GD1294" s="2"/>
      <c r="GE1294" s="2"/>
      <c r="GF1294" s="2"/>
      <c r="GG1294" s="2"/>
      <c r="GH1294" s="2"/>
      <c r="GI1294" s="2"/>
      <c r="GJ1294" s="2"/>
      <c r="GK1294" s="2"/>
      <c r="GL1294" s="2"/>
      <c r="GM1294" s="2"/>
      <c r="GN1294" s="2"/>
      <c r="GO1294" s="2"/>
      <c r="GP1294" s="2"/>
    </row>
    <row r="1295" spans="6:198" s="1" customFormat="1" ht="12.75" customHeight="1">
      <c r="F1295" s="4"/>
      <c r="G1295" s="4"/>
      <c r="H1295" s="4"/>
      <c r="I1295" s="4"/>
      <c r="J1295" s="4"/>
      <c r="K1295" s="4"/>
      <c r="L1295" s="4"/>
      <c r="M1295" s="4"/>
      <c r="N1295" s="4"/>
      <c r="O1295" s="4"/>
      <c r="P1295" s="4"/>
      <c r="Q1295" s="4"/>
      <c r="R1295" s="4"/>
      <c r="S1295" s="4"/>
      <c r="T1295" s="4"/>
      <c r="U1295" s="4"/>
      <c r="V1295" s="4"/>
      <c r="W1295" s="4"/>
      <c r="X1295" s="4"/>
      <c r="Y1295" s="4"/>
      <c r="Z1295" s="4"/>
      <c r="AA1295" s="4"/>
      <c r="AB1295" s="4"/>
      <c r="AC1295" s="4"/>
      <c r="AD1295" s="4"/>
      <c r="AE1295" s="4"/>
      <c r="AF1295" s="4"/>
      <c r="AG1295" s="4"/>
      <c r="AH1295" s="4"/>
      <c r="AI1295" s="4"/>
      <c r="AJ1295" s="4"/>
      <c r="AK1295" s="4"/>
      <c r="AL1295" s="4"/>
      <c r="AM1295" s="4"/>
      <c r="AN1295" s="4"/>
      <c r="AO1295" s="4"/>
      <c r="AP1295" s="4"/>
      <c r="AQ1295" s="4"/>
      <c r="AR1295" s="4"/>
      <c r="AS1295" s="4"/>
      <c r="AT1295" s="4"/>
      <c r="AU1295" s="4"/>
      <c r="AV1295" s="4"/>
      <c r="AW1295" s="4"/>
      <c r="AX1295" s="4"/>
      <c r="AY1295" s="4"/>
      <c r="AZ1295" s="4"/>
      <c r="BA1295" s="4"/>
      <c r="BB1295" s="4"/>
      <c r="BC1295" s="4"/>
      <c r="BD1295" s="4"/>
      <c r="BE1295" s="4"/>
      <c r="BF1295" s="4"/>
      <c r="BG1295" s="4"/>
      <c r="BH1295" s="4"/>
      <c r="BI1295" s="4"/>
      <c r="BJ1295" s="4"/>
      <c r="BK1295" s="4"/>
      <c r="BR1295" s="2"/>
      <c r="BS1295" s="2"/>
      <c r="BT1295" s="2"/>
      <c r="BU1295" s="2"/>
      <c r="BV1295" s="2"/>
      <c r="BW1295" s="2"/>
      <c r="BX1295" s="2"/>
      <c r="BY1295" s="2"/>
      <c r="BZ1295" s="2"/>
      <c r="CA1295" s="2"/>
      <c r="CB1295" s="2"/>
      <c r="CC1295" s="2"/>
      <c r="CD1295" s="2"/>
      <c r="CE1295" s="2"/>
      <c r="CF1295" s="2"/>
      <c r="CG1295" s="2"/>
      <c r="CH1295" s="2"/>
      <c r="CI1295" s="2"/>
      <c r="CJ1295" s="2"/>
      <c r="CK1295" s="2"/>
      <c r="CL1295" s="2"/>
      <c r="CM1295" s="2"/>
      <c r="CN1295" s="2"/>
      <c r="CO1295" s="2"/>
      <c r="CP1295" s="2"/>
      <c r="CQ1295" s="2"/>
      <c r="CR1295" s="2"/>
      <c r="CS1295" s="2"/>
      <c r="CT1295" s="2"/>
      <c r="CU1295" s="2"/>
      <c r="CV1295" s="2"/>
      <c r="CW1295" s="2"/>
      <c r="CX1295" s="2"/>
      <c r="CY1295" s="2"/>
      <c r="CZ1295" s="2"/>
      <c r="DA1295" s="2"/>
      <c r="DB1295" s="2"/>
      <c r="DC1295" s="2"/>
      <c r="DD1295" s="2"/>
      <c r="DE1295" s="2"/>
      <c r="DF1295" s="2"/>
      <c r="DG1295" s="2"/>
      <c r="DH1295" s="2"/>
      <c r="DI1295" s="2"/>
      <c r="DJ1295" s="2"/>
      <c r="DK1295" s="2"/>
      <c r="DL1295" s="2"/>
      <c r="DM1295" s="2"/>
      <c r="DN1295" s="2"/>
      <c r="DO1295" s="2"/>
      <c r="DP1295" s="2"/>
      <c r="DQ1295" s="2"/>
      <c r="DR1295" s="2"/>
      <c r="DS1295" s="2"/>
      <c r="DT1295" s="2"/>
      <c r="DU1295" s="2"/>
      <c r="DV1295" s="2"/>
      <c r="DW1295" s="2"/>
      <c r="DX1295" s="2"/>
      <c r="DY1295" s="2"/>
      <c r="DZ1295" s="2"/>
      <c r="EA1295" s="2"/>
      <c r="EB1295" s="2"/>
      <c r="EC1295" s="2"/>
      <c r="ED1295" s="2"/>
      <c r="EE1295" s="2"/>
      <c r="EF1295" s="2"/>
      <c r="EG1295" s="2"/>
      <c r="EH1295" s="2"/>
      <c r="EI1295" s="2"/>
      <c r="EJ1295" s="2"/>
      <c r="EK1295" s="2"/>
      <c r="EL1295" s="2"/>
      <c r="EM1295" s="2"/>
      <c r="EN1295" s="2"/>
      <c r="EO1295" s="2"/>
      <c r="EP1295" s="2"/>
      <c r="EQ1295" s="2"/>
      <c r="ER1295" s="2"/>
      <c r="ES1295" s="2"/>
      <c r="ET1295" s="2"/>
      <c r="EU1295" s="2"/>
      <c r="EV1295" s="2"/>
      <c r="EW1295" s="2"/>
      <c r="EX1295" s="2"/>
      <c r="EY1295" s="2"/>
      <c r="EZ1295" s="2"/>
      <c r="FA1295" s="2"/>
      <c r="FB1295" s="2"/>
      <c r="FC1295" s="2"/>
      <c r="FD1295" s="2"/>
      <c r="FE1295" s="2"/>
      <c r="FF1295" s="2"/>
      <c r="FG1295" s="2"/>
      <c r="FH1295" s="2"/>
      <c r="FI1295" s="2"/>
      <c r="FJ1295" s="2"/>
      <c r="FK1295" s="2"/>
      <c r="FL1295" s="2"/>
      <c r="FM1295" s="2"/>
      <c r="FN1295" s="2"/>
      <c r="FO1295" s="2"/>
      <c r="FP1295" s="2"/>
      <c r="FQ1295" s="2"/>
      <c r="FR1295" s="2"/>
      <c r="FS1295" s="2"/>
      <c r="FT1295" s="2"/>
      <c r="FU1295" s="2"/>
      <c r="FV1295" s="2"/>
      <c r="FW1295" s="2"/>
      <c r="FX1295" s="2"/>
      <c r="FY1295" s="2"/>
      <c r="FZ1295" s="2"/>
      <c r="GA1295" s="2"/>
      <c r="GB1295" s="2"/>
      <c r="GC1295" s="2"/>
      <c r="GD1295" s="2"/>
      <c r="GE1295" s="2"/>
      <c r="GF1295" s="2"/>
      <c r="GG1295" s="2"/>
      <c r="GH1295" s="2"/>
      <c r="GI1295" s="2"/>
      <c r="GJ1295" s="2"/>
      <c r="GK1295" s="2"/>
      <c r="GL1295" s="2"/>
      <c r="GM1295" s="2"/>
      <c r="GN1295" s="2"/>
      <c r="GO1295" s="2"/>
      <c r="GP1295" s="2"/>
    </row>
    <row r="1296" spans="6:198" s="1" customFormat="1" ht="12.75" customHeight="1">
      <c r="F1296" s="579" t="s">
        <v>490</v>
      </c>
      <c r="G1296" s="579"/>
      <c r="H1296" s="579"/>
      <c r="I1296" s="579"/>
      <c r="J1296" s="579"/>
      <c r="K1296" s="579"/>
      <c r="L1296" s="579"/>
      <c r="M1296" s="579"/>
      <c r="N1296" s="579"/>
      <c r="O1296" s="579"/>
      <c r="P1296" s="579"/>
      <c r="Q1296" s="579"/>
      <c r="R1296" s="579"/>
      <c r="S1296" s="579"/>
      <c r="T1296" s="579"/>
      <c r="U1296" s="579"/>
      <c r="V1296" s="579"/>
      <c r="W1296" s="579"/>
      <c r="X1296" s="579"/>
      <c r="Y1296" s="579"/>
      <c r="Z1296" s="579"/>
      <c r="AA1296" s="579"/>
      <c r="AB1296" s="579"/>
      <c r="AC1296" s="579"/>
      <c r="AD1296" s="579"/>
      <c r="AE1296" s="579"/>
      <c r="AF1296" s="579"/>
      <c r="AG1296" s="579"/>
      <c r="AH1296" s="579"/>
      <c r="AI1296" s="579"/>
      <c r="AJ1296" s="579"/>
      <c r="AK1296" s="579"/>
      <c r="AL1296" s="579"/>
      <c r="AM1296" s="579"/>
      <c r="AN1296" s="579"/>
      <c r="AO1296" s="579"/>
      <c r="AP1296" s="579"/>
      <c r="AQ1296" s="579"/>
      <c r="AR1296" s="579"/>
      <c r="AS1296" s="579"/>
      <c r="AT1296" s="579"/>
      <c r="AU1296" s="579"/>
      <c r="AV1296" s="579"/>
      <c r="AW1296" s="579"/>
      <c r="AX1296" s="579"/>
      <c r="AY1296" s="579"/>
      <c r="AZ1296" s="579"/>
      <c r="BA1296" s="579"/>
      <c r="BB1296" s="579"/>
      <c r="BC1296" s="579"/>
      <c r="BD1296" s="579"/>
      <c r="BE1296" s="579"/>
      <c r="BF1296" s="579"/>
      <c r="BG1296" s="579"/>
      <c r="BH1296" s="579"/>
      <c r="BI1296" s="579"/>
      <c r="BJ1296" s="579"/>
      <c r="BK1296" s="579"/>
      <c r="BR1296" s="2"/>
      <c r="BS1296" s="2"/>
      <c r="BT1296" s="2"/>
      <c r="BU1296" s="2"/>
      <c r="BV1296" s="2"/>
      <c r="BW1296" s="2"/>
      <c r="BX1296" s="2"/>
      <c r="BY1296" s="2"/>
      <c r="BZ1296" s="2"/>
      <c r="CA1296" s="2"/>
      <c r="CB1296" s="2"/>
      <c r="CC1296" s="2"/>
      <c r="CD1296" s="2"/>
      <c r="CE1296" s="2"/>
      <c r="CF1296" s="2"/>
      <c r="CG1296" s="2"/>
      <c r="CH1296" s="2"/>
      <c r="CI1296" s="2"/>
      <c r="CJ1296" s="2"/>
      <c r="CK1296" s="2"/>
      <c r="CL1296" s="2"/>
      <c r="CM1296" s="2"/>
      <c r="CN1296" s="2"/>
      <c r="CO1296" s="2"/>
      <c r="CP1296" s="2"/>
      <c r="CQ1296" s="2"/>
      <c r="CR1296" s="2"/>
      <c r="CS1296" s="2"/>
      <c r="CT1296" s="2"/>
      <c r="CU1296" s="2"/>
      <c r="CV1296" s="2"/>
      <c r="CW1296" s="2"/>
      <c r="CX1296" s="2"/>
      <c r="CY1296" s="2"/>
      <c r="CZ1296" s="2"/>
      <c r="DA1296" s="2"/>
      <c r="DB1296" s="2"/>
      <c r="DC1296" s="2"/>
      <c r="DD1296" s="2"/>
      <c r="DE1296" s="2"/>
      <c r="DF1296" s="2"/>
      <c r="DG1296" s="2"/>
      <c r="DH1296" s="2"/>
      <c r="DI1296" s="2"/>
      <c r="DJ1296" s="2"/>
      <c r="DK1296" s="2"/>
      <c r="DL1296" s="2"/>
      <c r="DM1296" s="2"/>
      <c r="DN1296" s="2"/>
      <c r="DO1296" s="2"/>
      <c r="DP1296" s="2"/>
      <c r="DQ1296" s="2"/>
      <c r="DR1296" s="2"/>
      <c r="DS1296" s="2"/>
      <c r="DT1296" s="2"/>
      <c r="DU1296" s="2"/>
      <c r="DV1296" s="2"/>
      <c r="DW1296" s="2"/>
      <c r="DX1296" s="2"/>
      <c r="DY1296" s="2"/>
      <c r="DZ1296" s="2"/>
      <c r="EA1296" s="2"/>
      <c r="EB1296" s="2"/>
      <c r="EC1296" s="2"/>
      <c r="ED1296" s="2"/>
      <c r="EE1296" s="2"/>
      <c r="EF1296" s="2"/>
      <c r="EG1296" s="2"/>
      <c r="EH1296" s="2"/>
      <c r="EI1296" s="2"/>
      <c r="EJ1296" s="2"/>
      <c r="EK1296" s="2"/>
      <c r="EL1296" s="2"/>
      <c r="EM1296" s="2"/>
      <c r="EN1296" s="2"/>
      <c r="EO1296" s="2"/>
      <c r="EP1296" s="2"/>
      <c r="EQ1296" s="2"/>
      <c r="ER1296" s="2"/>
      <c r="ES1296" s="2"/>
      <c r="ET1296" s="2"/>
      <c r="EU1296" s="2"/>
      <c r="EV1296" s="2"/>
      <c r="EW1296" s="2"/>
      <c r="EX1296" s="2"/>
      <c r="EY1296" s="2"/>
      <c r="EZ1296" s="2"/>
      <c r="FA1296" s="2"/>
      <c r="FB1296" s="2"/>
      <c r="FC1296" s="2"/>
      <c r="FD1296" s="2"/>
      <c r="FE1296" s="2"/>
      <c r="FF1296" s="2"/>
      <c r="FG1296" s="2"/>
      <c r="FH1296" s="2"/>
      <c r="FI1296" s="2"/>
      <c r="FJ1296" s="2"/>
      <c r="FK1296" s="2"/>
      <c r="FL1296" s="2"/>
      <c r="FM1296" s="2"/>
      <c r="FN1296" s="2"/>
      <c r="FO1296" s="2"/>
      <c r="FP1296" s="2"/>
      <c r="FQ1296" s="2"/>
      <c r="FR1296" s="2"/>
      <c r="FS1296" s="2"/>
      <c r="FT1296" s="2"/>
      <c r="FU1296" s="2"/>
      <c r="FV1296" s="2"/>
      <c r="FW1296" s="2"/>
      <c r="FX1296" s="2"/>
      <c r="FY1296" s="2"/>
      <c r="FZ1296" s="2"/>
      <c r="GA1296" s="2"/>
      <c r="GB1296" s="2"/>
      <c r="GC1296" s="2"/>
      <c r="GD1296" s="2"/>
      <c r="GE1296" s="2"/>
      <c r="GF1296" s="2"/>
      <c r="GG1296" s="2"/>
      <c r="GH1296" s="2"/>
      <c r="GI1296" s="2"/>
      <c r="GJ1296" s="2"/>
      <c r="GK1296" s="2"/>
      <c r="GL1296" s="2"/>
      <c r="GM1296" s="2"/>
      <c r="GN1296" s="2"/>
      <c r="GO1296" s="2"/>
      <c r="GP1296" s="2"/>
    </row>
    <row r="1297" spans="6:198" s="1" customFormat="1" ht="12.75" customHeight="1" thickBot="1">
      <c r="F1297" s="97" t="str">
        <f>F1256</f>
        <v xml:space="preserve">As at: </v>
      </c>
      <c r="G1297" s="347"/>
      <c r="H1297" s="789">
        <f>H1256</f>
        <v>43190</v>
      </c>
      <c r="I1297" s="789"/>
      <c r="J1297" s="789"/>
      <c r="K1297" s="775"/>
      <c r="L1297" s="775"/>
      <c r="M1297" s="347"/>
      <c r="N1297" s="347"/>
      <c r="O1297" s="347"/>
      <c r="P1297" s="347"/>
      <c r="Q1297" s="347"/>
      <c r="R1297" s="347"/>
      <c r="S1297" s="347"/>
      <c r="T1297" s="347"/>
      <c r="U1297" s="347"/>
      <c r="V1297" s="347"/>
      <c r="W1297" s="347"/>
      <c r="X1297" s="347"/>
      <c r="Y1297" s="347"/>
      <c r="Z1297" s="347"/>
      <c r="AA1297" s="347"/>
      <c r="AB1297" s="347"/>
      <c r="AC1297" s="347"/>
      <c r="AD1297" s="347"/>
      <c r="AE1297" s="347"/>
      <c r="AF1297" s="347"/>
      <c r="AG1297" s="347"/>
      <c r="AH1297" s="347"/>
      <c r="AI1297" s="347"/>
      <c r="AJ1297" s="347"/>
      <c r="AK1297" s="347"/>
      <c r="AL1297" s="347"/>
      <c r="AM1297" s="347"/>
      <c r="AN1297" s="347"/>
      <c r="AO1297" s="347"/>
      <c r="AP1297" s="347"/>
      <c r="AQ1297" s="347"/>
      <c r="AR1297" s="347"/>
      <c r="AS1297" s="347"/>
      <c r="AT1297" s="347"/>
      <c r="AU1297" s="347"/>
      <c r="AV1297" s="347"/>
      <c r="AW1297" s="347"/>
      <c r="AX1297" s="347"/>
      <c r="AY1297" s="347"/>
      <c r="AZ1297" s="347"/>
      <c r="BA1297" s="347"/>
      <c r="BB1297" s="347"/>
      <c r="BC1297" s="347"/>
      <c r="BD1297" s="347"/>
      <c r="BE1297" s="347"/>
      <c r="BF1297" s="347"/>
      <c r="BG1297" s="347"/>
      <c r="BH1297" s="347"/>
      <c r="BI1297" s="347"/>
      <c r="BJ1297" s="347"/>
      <c r="BK1297" s="347"/>
      <c r="BR1297" s="2"/>
      <c r="BS1297" s="2"/>
      <c r="BT1297" s="2"/>
      <c r="BU1297" s="2"/>
      <c r="BV1297" s="2"/>
      <c r="BW1297" s="2"/>
      <c r="BX1297" s="2"/>
      <c r="BY1297" s="2"/>
      <c r="BZ1297" s="2"/>
      <c r="CA1297" s="2"/>
      <c r="CB1297" s="2"/>
      <c r="CC1297" s="2"/>
      <c r="CD1297" s="2"/>
      <c r="CE1297" s="2"/>
      <c r="CF1297" s="2"/>
      <c r="CG1297" s="2"/>
      <c r="CH1297" s="2"/>
      <c r="CI1297" s="2"/>
      <c r="CJ1297" s="2"/>
      <c r="CK1297" s="2"/>
      <c r="CL1297" s="2"/>
      <c r="CM1297" s="2"/>
      <c r="CN1297" s="2"/>
      <c r="CO1297" s="2"/>
      <c r="CP1297" s="2"/>
      <c r="CQ1297" s="2"/>
      <c r="CR1297" s="2"/>
      <c r="CS1297" s="2"/>
      <c r="CT1297" s="2"/>
      <c r="CU1297" s="2"/>
      <c r="CV1297" s="2"/>
      <c r="CW1297" s="2"/>
      <c r="CX1297" s="2"/>
      <c r="CY1297" s="2"/>
      <c r="CZ1297" s="2"/>
      <c r="DA1297" s="2"/>
      <c r="DB1297" s="2"/>
      <c r="DC1297" s="2"/>
      <c r="DD1297" s="2"/>
      <c r="DE1297" s="2"/>
      <c r="DF1297" s="2"/>
      <c r="DG1297" s="2"/>
      <c r="DH1297" s="2"/>
      <c r="DI1297" s="2"/>
      <c r="DJ1297" s="2"/>
      <c r="DK1297" s="2"/>
      <c r="DL1297" s="2"/>
      <c r="DM1297" s="2"/>
      <c r="DN1297" s="2"/>
      <c r="DO1297" s="2"/>
      <c r="DP1297" s="2"/>
      <c r="DQ1297" s="2"/>
      <c r="DR1297" s="2"/>
      <c r="DS1297" s="2"/>
      <c r="DT1297" s="2"/>
      <c r="DU1297" s="2"/>
      <c r="DV1297" s="2"/>
      <c r="DW1297" s="2"/>
      <c r="DX1297" s="2"/>
      <c r="DY1297" s="2"/>
      <c r="DZ1297" s="2"/>
      <c r="EA1297" s="2"/>
      <c r="EB1297" s="2"/>
      <c r="EC1297" s="2"/>
      <c r="ED1297" s="2"/>
      <c r="EE1297" s="2"/>
      <c r="EF1297" s="2"/>
      <c r="EG1297" s="2"/>
      <c r="EH1297" s="2"/>
      <c r="EI1297" s="2"/>
      <c r="EJ1297" s="2"/>
      <c r="EK1297" s="2"/>
      <c r="EL1297" s="2"/>
      <c r="EM1297" s="2"/>
      <c r="EN1297" s="2"/>
      <c r="EO1297" s="2"/>
      <c r="EP1297" s="2"/>
      <c r="EQ1297" s="2"/>
      <c r="ER1297" s="2"/>
      <c r="ES1297" s="2"/>
      <c r="ET1297" s="2"/>
      <c r="EU1297" s="2"/>
      <c r="EV1297" s="2"/>
      <c r="EW1297" s="2"/>
      <c r="EX1297" s="2"/>
      <c r="EY1297" s="2"/>
      <c r="EZ1297" s="2"/>
      <c r="FA1297" s="2"/>
      <c r="FB1297" s="2"/>
      <c r="FC1297" s="2"/>
      <c r="FD1297" s="2"/>
      <c r="FE1297" s="2"/>
      <c r="FF1297" s="2"/>
      <c r="FG1297" s="2"/>
      <c r="FH1297" s="2"/>
      <c r="FI1297" s="2"/>
      <c r="FJ1297" s="2"/>
      <c r="FK1297" s="2"/>
      <c r="FL1297" s="2"/>
      <c r="FM1297" s="2"/>
      <c r="FN1297" s="2"/>
      <c r="FO1297" s="2"/>
      <c r="FP1297" s="2"/>
      <c r="FQ1297" s="2"/>
      <c r="FR1297" s="2"/>
      <c r="FS1297" s="2"/>
      <c r="FT1297" s="2"/>
      <c r="FU1297" s="2"/>
      <c r="FV1297" s="2"/>
      <c r="FW1297" s="2"/>
      <c r="FX1297" s="2"/>
      <c r="FY1297" s="2"/>
      <c r="FZ1297" s="2"/>
      <c r="GA1297" s="2"/>
      <c r="GB1297" s="2"/>
      <c r="GC1297" s="2"/>
      <c r="GD1297" s="2"/>
      <c r="GE1297" s="2"/>
      <c r="GF1297" s="2"/>
      <c r="GG1297" s="2"/>
      <c r="GH1297" s="2"/>
      <c r="GI1297" s="2"/>
      <c r="GJ1297" s="2"/>
      <c r="GK1297" s="2"/>
      <c r="GL1297" s="2"/>
      <c r="GM1297" s="2"/>
      <c r="GN1297" s="2"/>
      <c r="GO1297" s="2"/>
      <c r="GP1297" s="2"/>
    </row>
    <row r="1298" spans="6:198" s="1" customFormat="1" ht="12.75" customHeight="1" thickBot="1">
      <c r="F1298" s="81"/>
      <c r="G1298" s="347"/>
      <c r="H1298" s="347"/>
      <c r="I1298" s="347"/>
      <c r="J1298" s="347"/>
      <c r="K1298" s="482" t="s">
        <v>560</v>
      </c>
      <c r="L1298" s="482"/>
      <c r="M1298" s="482"/>
      <c r="N1298" s="482"/>
      <c r="O1298" s="482"/>
      <c r="P1298" s="482"/>
      <c r="Q1298" s="483"/>
      <c r="R1298" s="483"/>
      <c r="S1298" s="483"/>
      <c r="T1298" s="484"/>
      <c r="U1298" s="483" t="s">
        <v>56</v>
      </c>
      <c r="V1298" s="483"/>
      <c r="W1298" s="483"/>
      <c r="X1298" s="483"/>
      <c r="Y1298" s="483"/>
      <c r="Z1298" s="485"/>
      <c r="AA1298" s="486"/>
      <c r="AB1298" s="486"/>
      <c r="AC1298" s="486"/>
      <c r="AD1298" s="486" t="s">
        <v>472</v>
      </c>
      <c r="AE1298" s="486"/>
      <c r="AF1298" s="486"/>
      <c r="AG1298" s="486"/>
      <c r="AH1298" s="487"/>
      <c r="AI1298" s="845" t="s">
        <v>473</v>
      </c>
      <c r="AJ1298" s="878"/>
      <c r="AK1298" s="878"/>
      <c r="AL1298" s="878"/>
      <c r="AM1298" s="878"/>
      <c r="AN1298" s="878"/>
      <c r="AO1298" s="878"/>
      <c r="AP1298" s="487"/>
      <c r="AQ1298" s="487"/>
      <c r="AR1298" s="486"/>
      <c r="AS1298" s="486"/>
      <c r="AT1298" s="486"/>
      <c r="AU1298" s="486" t="s">
        <v>474</v>
      </c>
      <c r="AV1298" s="486"/>
      <c r="AW1298" s="486"/>
      <c r="AX1298" s="507"/>
      <c r="AY1298" s="535"/>
      <c r="AZ1298" s="500"/>
      <c r="BA1298" s="500"/>
      <c r="BB1298" s="500"/>
      <c r="BC1298" s="500"/>
      <c r="BD1298" s="347"/>
      <c r="BE1298" s="347"/>
      <c r="BF1298" s="347"/>
      <c r="BG1298" s="347"/>
      <c r="BH1298" s="347"/>
      <c r="BI1298" s="347"/>
      <c r="BJ1298" s="347"/>
      <c r="BK1298" s="347"/>
      <c r="BR1298" s="2"/>
      <c r="BS1298" s="2"/>
      <c r="BT1298" s="2"/>
      <c r="BU1298" s="2"/>
      <c r="BV1298" s="2"/>
      <c r="BW1298" s="2"/>
      <c r="BX1298" s="2"/>
      <c r="BY1298" s="2"/>
      <c r="BZ1298" s="2"/>
      <c r="CA1298" s="2"/>
      <c r="CB1298" s="2"/>
      <c r="CC1298" s="2"/>
      <c r="CD1298" s="2"/>
      <c r="CE1298" s="2"/>
      <c r="CF1298" s="2"/>
      <c r="CG1298" s="2"/>
      <c r="CH1298" s="2"/>
      <c r="CI1298" s="2"/>
      <c r="CJ1298" s="2"/>
      <c r="CK1298" s="2"/>
      <c r="CL1298" s="2"/>
      <c r="CM1298" s="2"/>
      <c r="CN1298" s="2"/>
      <c r="CO1298" s="2"/>
      <c r="CP1298" s="2"/>
      <c r="CQ1298" s="2"/>
      <c r="CR1298" s="2"/>
      <c r="CS1298" s="2"/>
      <c r="CT1298" s="2"/>
      <c r="CU1298" s="2"/>
      <c r="CV1298" s="2"/>
      <c r="CW1298" s="2"/>
      <c r="CX1298" s="2"/>
      <c r="CY1298" s="2"/>
      <c r="CZ1298" s="2"/>
      <c r="DA1298" s="2"/>
      <c r="DB1298" s="2"/>
      <c r="DC1298" s="2"/>
      <c r="DD1298" s="2"/>
      <c r="DE1298" s="2"/>
      <c r="DF1298" s="2"/>
      <c r="DG1298" s="2"/>
      <c r="DH1298" s="2"/>
      <c r="DI1298" s="2"/>
      <c r="DJ1298" s="2"/>
      <c r="DK1298" s="2"/>
      <c r="DL1298" s="2"/>
      <c r="DM1298" s="2"/>
      <c r="DN1298" s="2"/>
      <c r="DO1298" s="2"/>
      <c r="DP1298" s="2"/>
      <c r="DQ1298" s="2"/>
      <c r="DR1298" s="2"/>
      <c r="DS1298" s="2"/>
      <c r="DT1298" s="2"/>
      <c r="DU1298" s="2"/>
      <c r="DV1298" s="2"/>
      <c r="DW1298" s="2"/>
      <c r="DX1298" s="2"/>
      <c r="DY1298" s="2"/>
      <c r="DZ1298" s="2"/>
      <c r="EA1298" s="2"/>
      <c r="EB1298" s="2"/>
      <c r="EC1298" s="2"/>
      <c r="ED1298" s="2"/>
      <c r="EE1298" s="2"/>
      <c r="EF1298" s="2"/>
      <c r="EG1298" s="2"/>
      <c r="EH1298" s="2"/>
      <c r="EI1298" s="2"/>
      <c r="EJ1298" s="2"/>
      <c r="EK1298" s="2"/>
      <c r="EL1298" s="2"/>
      <c r="EM1298" s="2"/>
      <c r="EN1298" s="2"/>
      <c r="EO1298" s="2"/>
      <c r="EP1298" s="2"/>
      <c r="EQ1298" s="2"/>
      <c r="ER1298" s="2"/>
      <c r="ES1298" s="2"/>
      <c r="ET1298" s="2"/>
      <c r="EU1298" s="2"/>
      <c r="EV1298" s="2"/>
      <c r="EW1298" s="2"/>
      <c r="EX1298" s="2"/>
      <c r="EY1298" s="2"/>
      <c r="EZ1298" s="2"/>
      <c r="FA1298" s="2"/>
      <c r="FB1298" s="2"/>
      <c r="FC1298" s="2"/>
      <c r="FD1298" s="2"/>
      <c r="FE1298" s="2"/>
      <c r="FF1298" s="2"/>
      <c r="FG1298" s="2"/>
      <c r="FH1298" s="2"/>
      <c r="FI1298" s="2"/>
      <c r="FJ1298" s="2"/>
      <c r="FK1298" s="2"/>
      <c r="FL1298" s="2"/>
      <c r="FM1298" s="2"/>
      <c r="FN1298" s="2"/>
      <c r="FO1298" s="2"/>
      <c r="FP1298" s="2"/>
      <c r="FQ1298" s="2"/>
      <c r="FR1298" s="2"/>
      <c r="FS1298" s="2"/>
      <c r="FT1298" s="2"/>
      <c r="FU1298" s="2"/>
      <c r="FV1298" s="2"/>
      <c r="FW1298" s="2"/>
      <c r="FX1298" s="2"/>
      <c r="FY1298" s="2"/>
      <c r="FZ1298" s="2"/>
      <c r="GA1298" s="2"/>
      <c r="GB1298" s="2"/>
      <c r="GC1298" s="2"/>
      <c r="GD1298" s="2"/>
      <c r="GE1298" s="2"/>
      <c r="GF1298" s="2"/>
      <c r="GG1298" s="2"/>
      <c r="GH1298" s="2"/>
      <c r="GI1298" s="2"/>
      <c r="GJ1298" s="2"/>
      <c r="GK1298" s="2"/>
      <c r="GL1298" s="2"/>
      <c r="GM1298" s="2"/>
      <c r="GN1298" s="2"/>
      <c r="GO1298" s="2"/>
      <c r="GP1298" s="2"/>
    </row>
    <row r="1299" spans="6:198" s="1" customFormat="1" ht="12.75" customHeight="1">
      <c r="F1299" s="81"/>
      <c r="G1299" s="347"/>
      <c r="H1299" s="347"/>
      <c r="I1299" s="347"/>
      <c r="J1299" s="347"/>
      <c r="K1299" s="528" t="s">
        <v>561</v>
      </c>
      <c r="L1299" s="536"/>
      <c r="M1299" s="536"/>
      <c r="N1299" s="491"/>
      <c r="O1299" s="491"/>
      <c r="P1299" s="491"/>
      <c r="Q1299" s="491"/>
      <c r="R1299" s="491"/>
      <c r="S1299" s="851">
        <f>[1]Stratifications!$G$170</f>
        <v>373464166.43999988</v>
      </c>
      <c r="T1299" s="851"/>
      <c r="U1299" s="851"/>
      <c r="V1299" s="851"/>
      <c r="W1299" s="851"/>
      <c r="X1299" s="492"/>
      <c r="Y1299" s="492"/>
      <c r="Z1299" s="493"/>
      <c r="AA1299" s="847">
        <v>1</v>
      </c>
      <c r="AB1299" s="847"/>
      <c r="AC1299" s="847"/>
      <c r="AD1299" s="847" t="s">
        <v>493</v>
      </c>
      <c r="AE1299" s="847"/>
      <c r="AF1299" s="847"/>
      <c r="AG1299" s="847"/>
      <c r="AH1299" s="493"/>
      <c r="AI1299" s="848">
        <f>[1]Stratifications!$M$170</f>
        <v>2607</v>
      </c>
      <c r="AJ1299" s="849"/>
      <c r="AK1299" s="849"/>
      <c r="AL1299" s="849" t="s">
        <v>493</v>
      </c>
      <c r="AM1299" s="849"/>
      <c r="AN1299" s="849"/>
      <c r="AO1299" s="849"/>
      <c r="AP1299" s="493"/>
      <c r="AQ1299" s="493"/>
      <c r="AR1299" s="847">
        <v>1</v>
      </c>
      <c r="AS1299" s="847"/>
      <c r="AT1299" s="847"/>
      <c r="AU1299" s="847" t="s">
        <v>493</v>
      </c>
      <c r="AV1299" s="847"/>
      <c r="AW1299" s="847"/>
      <c r="AX1299" s="847"/>
      <c r="AY1299" s="847"/>
      <c r="AZ1299" s="500"/>
      <c r="BA1299" s="500"/>
      <c r="BB1299" s="500"/>
      <c r="BC1299" s="500"/>
      <c r="BD1299" s="347"/>
      <c r="BE1299" s="347"/>
      <c r="BF1299" s="347"/>
      <c r="BG1299" s="347"/>
      <c r="BH1299" s="347"/>
      <c r="BI1299" s="347"/>
      <c r="BJ1299" s="347"/>
      <c r="BK1299" s="347"/>
      <c r="BR1299" s="2"/>
      <c r="BS1299" s="2"/>
      <c r="BT1299" s="2"/>
      <c r="BU1299" s="2"/>
      <c r="BV1299" s="2"/>
      <c r="BW1299" s="2"/>
      <c r="BX1299" s="2"/>
      <c r="BY1299" s="2"/>
      <c r="BZ1299" s="2"/>
      <c r="CA1299" s="2"/>
      <c r="CB1299" s="2"/>
      <c r="CC1299" s="2"/>
      <c r="CD1299" s="2"/>
      <c r="CE1299" s="2"/>
      <c r="CF1299" s="2"/>
      <c r="CG1299" s="2"/>
      <c r="CH1299" s="2"/>
      <c r="CI1299" s="2"/>
      <c r="CJ1299" s="2"/>
      <c r="CK1299" s="2"/>
      <c r="CL1299" s="2"/>
      <c r="CM1299" s="2"/>
      <c r="CN1299" s="2"/>
      <c r="CO1299" s="2"/>
      <c r="CP1299" s="2"/>
      <c r="CQ1299" s="2"/>
      <c r="CR1299" s="2"/>
      <c r="CS1299" s="2"/>
      <c r="CT1299" s="2"/>
      <c r="CU1299" s="2"/>
      <c r="CV1299" s="2"/>
      <c r="CW1299" s="2"/>
      <c r="CX1299" s="2"/>
      <c r="CY1299" s="2"/>
      <c r="CZ1299" s="2"/>
      <c r="DA1299" s="2"/>
      <c r="DB1299" s="2"/>
      <c r="DC1299" s="2"/>
      <c r="DD1299" s="2"/>
      <c r="DE1299" s="2"/>
      <c r="DF1299" s="2"/>
      <c r="DG1299" s="2"/>
      <c r="DH1299" s="2"/>
      <c r="DI1299" s="2"/>
      <c r="DJ1299" s="2"/>
      <c r="DK1299" s="2"/>
      <c r="DL1299" s="2"/>
      <c r="DM1299" s="2"/>
      <c r="DN1299" s="2"/>
      <c r="DO1299" s="2"/>
      <c r="DP1299" s="2"/>
      <c r="DQ1299" s="2"/>
      <c r="DR1299" s="2"/>
      <c r="DS1299" s="2"/>
      <c r="DT1299" s="2"/>
      <c r="DU1299" s="2"/>
      <c r="DV1299" s="2"/>
      <c r="DW1299" s="2"/>
      <c r="DX1299" s="2"/>
      <c r="DY1299" s="2"/>
      <c r="DZ1299" s="2"/>
      <c r="EA1299" s="2"/>
      <c r="EB1299" s="2"/>
      <c r="EC1299" s="2"/>
      <c r="ED1299" s="2"/>
      <c r="EE1299" s="2"/>
      <c r="EF1299" s="2"/>
      <c r="EG1299" s="2"/>
      <c r="EH1299" s="2"/>
      <c r="EI1299" s="2"/>
      <c r="EJ1299" s="2"/>
      <c r="EK1299" s="2"/>
      <c r="EL1299" s="2"/>
      <c r="EM1299" s="2"/>
      <c r="EN1299" s="2"/>
      <c r="EO1299" s="2"/>
      <c r="EP1299" s="2"/>
      <c r="EQ1299" s="2"/>
      <c r="ER1299" s="2"/>
      <c r="ES1299" s="2"/>
      <c r="ET1299" s="2"/>
      <c r="EU1299" s="2"/>
      <c r="EV1299" s="2"/>
      <c r="EW1299" s="2"/>
      <c r="EX1299" s="2"/>
      <c r="EY1299" s="2"/>
      <c r="EZ1299" s="2"/>
      <c r="FA1299" s="2"/>
      <c r="FB1299" s="2"/>
      <c r="FC1299" s="2"/>
      <c r="FD1299" s="2"/>
      <c r="FE1299" s="2"/>
      <c r="FF1299" s="2"/>
      <c r="FG1299" s="2"/>
      <c r="FH1299" s="2"/>
      <c r="FI1299" s="2"/>
      <c r="FJ1299" s="2"/>
      <c r="FK1299" s="2"/>
      <c r="FL1299" s="2"/>
      <c r="FM1299" s="2"/>
      <c r="FN1299" s="2"/>
      <c r="FO1299" s="2"/>
      <c r="FP1299" s="2"/>
      <c r="FQ1299" s="2"/>
      <c r="FR1299" s="2"/>
      <c r="FS1299" s="2"/>
      <c r="FT1299" s="2"/>
      <c r="FU1299" s="2"/>
      <c r="FV1299" s="2"/>
      <c r="FW1299" s="2"/>
      <c r="FX1299" s="2"/>
      <c r="FY1299" s="2"/>
      <c r="FZ1299" s="2"/>
      <c r="GA1299" s="2"/>
      <c r="GB1299" s="2"/>
      <c r="GC1299" s="2"/>
      <c r="GD1299" s="2"/>
      <c r="GE1299" s="2"/>
      <c r="GF1299" s="2"/>
      <c r="GG1299" s="2"/>
      <c r="GH1299" s="2"/>
      <c r="GI1299" s="2"/>
      <c r="GJ1299" s="2"/>
      <c r="GK1299" s="2"/>
      <c r="GL1299" s="2"/>
      <c r="GM1299" s="2"/>
      <c r="GN1299" s="2"/>
      <c r="GO1299" s="2"/>
      <c r="GP1299" s="2"/>
    </row>
    <row r="1300" spans="6:198" s="1" customFormat="1" ht="12.75" customHeight="1">
      <c r="F1300" s="81"/>
      <c r="G1300" s="347"/>
      <c r="H1300" s="347"/>
      <c r="I1300" s="347"/>
      <c r="J1300" s="347"/>
      <c r="K1300" s="533" t="s">
        <v>562</v>
      </c>
      <c r="L1300" s="541"/>
      <c r="M1300" s="541"/>
      <c r="N1300" s="491"/>
      <c r="O1300" s="491"/>
      <c r="P1300" s="491"/>
      <c r="Q1300" s="491"/>
      <c r="R1300" s="491"/>
      <c r="S1300" s="851">
        <v>0</v>
      </c>
      <c r="T1300" s="851"/>
      <c r="U1300" s="851"/>
      <c r="V1300" s="851"/>
      <c r="W1300" s="851"/>
      <c r="X1300" s="498"/>
      <c r="Y1300" s="498"/>
      <c r="Z1300" s="498"/>
      <c r="AA1300" s="882">
        <v>0</v>
      </c>
      <c r="AB1300" s="882"/>
      <c r="AC1300" s="882"/>
      <c r="AD1300" s="882" t="s">
        <v>493</v>
      </c>
      <c r="AE1300" s="882"/>
      <c r="AF1300" s="882"/>
      <c r="AG1300" s="882"/>
      <c r="AH1300" s="498"/>
      <c r="AI1300" s="883">
        <v>0</v>
      </c>
      <c r="AJ1300" s="884"/>
      <c r="AK1300" s="884"/>
      <c r="AL1300" s="884" t="s">
        <v>493</v>
      </c>
      <c r="AM1300" s="884"/>
      <c r="AN1300" s="884"/>
      <c r="AO1300" s="884"/>
      <c r="AP1300" s="498"/>
      <c r="AQ1300" s="498"/>
      <c r="AR1300" s="882">
        <v>0</v>
      </c>
      <c r="AS1300" s="882"/>
      <c r="AT1300" s="882"/>
      <c r="AU1300" s="882" t="s">
        <v>493</v>
      </c>
      <c r="AV1300" s="882"/>
      <c r="AW1300" s="882"/>
      <c r="AX1300" s="882"/>
      <c r="AY1300" s="882"/>
      <c r="AZ1300" s="500"/>
      <c r="BA1300" s="500"/>
      <c r="BB1300" s="500"/>
      <c r="BC1300" s="500"/>
      <c r="BD1300" s="347"/>
      <c r="BE1300" s="347"/>
      <c r="BF1300" s="347"/>
      <c r="BG1300" s="347"/>
      <c r="BH1300" s="347"/>
      <c r="BI1300" s="347"/>
      <c r="BJ1300" s="347"/>
      <c r="BK1300" s="347"/>
      <c r="BR1300" s="2"/>
      <c r="BS1300" s="2"/>
      <c r="BT1300" s="2"/>
      <c r="BU1300" s="2"/>
      <c r="BV1300" s="2"/>
      <c r="BW1300" s="2"/>
      <c r="BX1300" s="2"/>
      <c r="BY1300" s="2"/>
      <c r="BZ1300" s="2"/>
      <c r="CA1300" s="2"/>
      <c r="CB1300" s="2"/>
      <c r="CC1300" s="2"/>
      <c r="CD1300" s="2"/>
      <c r="CE1300" s="2"/>
      <c r="CF1300" s="2"/>
      <c r="CG1300" s="2"/>
      <c r="CH1300" s="2"/>
      <c r="CI1300" s="2"/>
      <c r="CJ1300" s="2"/>
      <c r="CK1300" s="2"/>
      <c r="CL1300" s="2"/>
      <c r="CM1300" s="2"/>
      <c r="CN1300" s="2"/>
      <c r="CO1300" s="2"/>
      <c r="CP1300" s="2"/>
      <c r="CQ1300" s="2"/>
      <c r="CR1300" s="2"/>
      <c r="CS1300" s="2"/>
      <c r="CT1300" s="2"/>
      <c r="CU1300" s="2"/>
      <c r="CV1300" s="2"/>
      <c r="CW1300" s="2"/>
      <c r="CX1300" s="2"/>
      <c r="CY1300" s="2"/>
      <c r="CZ1300" s="2"/>
      <c r="DA1300" s="2"/>
      <c r="DB1300" s="2"/>
      <c r="DC1300" s="2"/>
      <c r="DD1300" s="2"/>
      <c r="DE1300" s="2"/>
      <c r="DF1300" s="2"/>
      <c r="DG1300" s="2"/>
      <c r="DH1300" s="2"/>
      <c r="DI1300" s="2"/>
      <c r="DJ1300" s="2"/>
      <c r="DK1300" s="2"/>
      <c r="DL1300" s="2"/>
      <c r="DM1300" s="2"/>
      <c r="DN1300" s="2"/>
      <c r="DO1300" s="2"/>
      <c r="DP1300" s="2"/>
      <c r="DQ1300" s="2"/>
      <c r="DR1300" s="2"/>
      <c r="DS1300" s="2"/>
      <c r="DT1300" s="2"/>
      <c r="DU1300" s="2"/>
      <c r="DV1300" s="2"/>
      <c r="DW1300" s="2"/>
      <c r="DX1300" s="2"/>
      <c r="DY1300" s="2"/>
      <c r="DZ1300" s="2"/>
      <c r="EA1300" s="2"/>
      <c r="EB1300" s="2"/>
      <c r="EC1300" s="2"/>
      <c r="ED1300" s="2"/>
      <c r="EE1300" s="2"/>
      <c r="EF1300" s="2"/>
      <c r="EG1300" s="2"/>
      <c r="EH1300" s="2"/>
      <c r="EI1300" s="2"/>
      <c r="EJ1300" s="2"/>
      <c r="EK1300" s="2"/>
      <c r="EL1300" s="2"/>
      <c r="EM1300" s="2"/>
      <c r="EN1300" s="2"/>
      <c r="EO1300" s="2"/>
      <c r="EP1300" s="2"/>
      <c r="EQ1300" s="2"/>
      <c r="ER1300" s="2"/>
      <c r="ES1300" s="2"/>
      <c r="ET1300" s="2"/>
      <c r="EU1300" s="2"/>
      <c r="EV1300" s="2"/>
      <c r="EW1300" s="2"/>
      <c r="EX1300" s="2"/>
      <c r="EY1300" s="2"/>
      <c r="EZ1300" s="2"/>
      <c r="FA1300" s="2"/>
      <c r="FB1300" s="2"/>
      <c r="FC1300" s="2"/>
      <c r="FD1300" s="2"/>
      <c r="FE1300" s="2"/>
      <c r="FF1300" s="2"/>
      <c r="FG1300" s="2"/>
      <c r="FH1300" s="2"/>
      <c r="FI1300" s="2"/>
      <c r="FJ1300" s="2"/>
      <c r="FK1300" s="2"/>
      <c r="FL1300" s="2"/>
      <c r="FM1300" s="2"/>
      <c r="FN1300" s="2"/>
      <c r="FO1300" s="2"/>
      <c r="FP1300" s="2"/>
      <c r="FQ1300" s="2"/>
      <c r="FR1300" s="2"/>
      <c r="FS1300" s="2"/>
      <c r="FT1300" s="2"/>
      <c r="FU1300" s="2"/>
      <c r="FV1300" s="2"/>
      <c r="FW1300" s="2"/>
      <c r="FX1300" s="2"/>
      <c r="FY1300" s="2"/>
      <c r="FZ1300" s="2"/>
      <c r="GA1300" s="2"/>
      <c r="GB1300" s="2"/>
      <c r="GC1300" s="2"/>
      <c r="GD1300" s="2"/>
      <c r="GE1300" s="2"/>
      <c r="GF1300" s="2"/>
      <c r="GG1300" s="2"/>
      <c r="GH1300" s="2"/>
      <c r="GI1300" s="2"/>
      <c r="GJ1300" s="2"/>
      <c r="GK1300" s="2"/>
      <c r="GL1300" s="2"/>
      <c r="GM1300" s="2"/>
      <c r="GN1300" s="2"/>
      <c r="GO1300" s="2"/>
      <c r="GP1300" s="2"/>
    </row>
    <row r="1301" spans="6:198" s="1" customFormat="1" ht="12.75" customHeight="1">
      <c r="F1301" s="81"/>
      <c r="G1301" s="347"/>
      <c r="H1301" s="347"/>
      <c r="I1301" s="347"/>
      <c r="J1301" s="347"/>
      <c r="K1301" s="504" t="s">
        <v>278</v>
      </c>
      <c r="L1301" s="505"/>
      <c r="M1301" s="505"/>
      <c r="N1301" s="505"/>
      <c r="O1301" s="505"/>
      <c r="P1301" s="505"/>
      <c r="Q1301" s="505"/>
      <c r="R1301" s="505"/>
      <c r="S1301" s="856">
        <f>S1299</f>
        <v>373464166.43999988</v>
      </c>
      <c r="T1301" s="856"/>
      <c r="U1301" s="856"/>
      <c r="V1301" s="856"/>
      <c r="W1301" s="856"/>
      <c r="X1301" s="543"/>
      <c r="Y1301" s="543"/>
      <c r="Z1301" s="543"/>
      <c r="AA1301" s="857">
        <v>1</v>
      </c>
      <c r="AB1301" s="857"/>
      <c r="AC1301" s="857"/>
      <c r="AD1301" s="857" t="s">
        <v>493</v>
      </c>
      <c r="AE1301" s="857"/>
      <c r="AF1301" s="857"/>
      <c r="AG1301" s="857"/>
      <c r="AH1301" s="543"/>
      <c r="AI1301" s="858">
        <f>AI1299</f>
        <v>2607</v>
      </c>
      <c r="AJ1301" s="859"/>
      <c r="AK1301" s="859"/>
      <c r="AL1301" s="859" t="s">
        <v>493</v>
      </c>
      <c r="AM1301" s="859"/>
      <c r="AN1301" s="859"/>
      <c r="AO1301" s="859"/>
      <c r="AP1301" s="543"/>
      <c r="AQ1301" s="543"/>
      <c r="AR1301" s="885">
        <v>1</v>
      </c>
      <c r="AS1301" s="859"/>
      <c r="AT1301" s="859"/>
      <c r="AU1301" s="859" t="s">
        <v>493</v>
      </c>
      <c r="AV1301" s="859"/>
      <c r="AW1301" s="859"/>
      <c r="AX1301" s="859"/>
      <c r="AY1301" s="859"/>
      <c r="AZ1301" s="500"/>
      <c r="BA1301" s="500"/>
      <c r="BB1301" s="500"/>
      <c r="BC1301" s="500"/>
      <c r="BD1301" s="347"/>
      <c r="BE1301" s="347"/>
      <c r="BF1301" s="347"/>
      <c r="BG1301" s="347"/>
      <c r="BH1301" s="347"/>
      <c r="BI1301" s="347"/>
      <c r="BJ1301" s="347"/>
      <c r="BK1301" s="347"/>
      <c r="BR1301" s="2"/>
      <c r="BS1301" s="2"/>
      <c r="BT1301" s="2"/>
      <c r="BU1301" s="2"/>
      <c r="BV1301" s="2"/>
      <c r="BW1301" s="2"/>
      <c r="BX1301" s="2"/>
      <c r="BY1301" s="2"/>
      <c r="BZ1301" s="2"/>
      <c r="CA1301" s="2"/>
      <c r="CB1301" s="2"/>
      <c r="CC1301" s="2"/>
      <c r="CD1301" s="2"/>
      <c r="CE1301" s="2"/>
      <c r="CF1301" s="2"/>
      <c r="CG1301" s="2"/>
      <c r="CH1301" s="2"/>
      <c r="CI1301" s="2"/>
      <c r="CJ1301" s="2"/>
      <c r="CK1301" s="2"/>
      <c r="CL1301" s="2"/>
      <c r="CM1301" s="2"/>
      <c r="CN1301" s="2"/>
      <c r="CO1301" s="2"/>
      <c r="CP1301" s="2"/>
      <c r="CQ1301" s="2"/>
      <c r="CR1301" s="2"/>
      <c r="CS1301" s="2"/>
      <c r="CT1301" s="2"/>
      <c r="CU1301" s="2"/>
      <c r="CV1301" s="2"/>
      <c r="CW1301" s="2"/>
      <c r="CX1301" s="2"/>
      <c r="CY1301" s="2"/>
      <c r="CZ1301" s="2"/>
      <c r="DA1301" s="2"/>
      <c r="DB1301" s="2"/>
      <c r="DC1301" s="2"/>
      <c r="DD1301" s="2"/>
      <c r="DE1301" s="2"/>
      <c r="DF1301" s="2"/>
      <c r="DG1301" s="2"/>
      <c r="DH1301" s="2"/>
      <c r="DI1301" s="2"/>
      <c r="DJ1301" s="2"/>
      <c r="DK1301" s="2"/>
      <c r="DL1301" s="2"/>
      <c r="DM1301" s="2"/>
      <c r="DN1301" s="2"/>
      <c r="DO1301" s="2"/>
      <c r="DP1301" s="2"/>
      <c r="DQ1301" s="2"/>
      <c r="DR1301" s="2"/>
      <c r="DS1301" s="2"/>
      <c r="DT1301" s="2"/>
      <c r="DU1301" s="2"/>
      <c r="DV1301" s="2"/>
      <c r="DW1301" s="2"/>
      <c r="DX1301" s="2"/>
      <c r="DY1301" s="2"/>
      <c r="DZ1301" s="2"/>
      <c r="EA1301" s="2"/>
      <c r="EB1301" s="2"/>
      <c r="EC1301" s="2"/>
      <c r="ED1301" s="2"/>
      <c r="EE1301" s="2"/>
      <c r="EF1301" s="2"/>
      <c r="EG1301" s="2"/>
      <c r="EH1301" s="2"/>
      <c r="EI1301" s="2"/>
      <c r="EJ1301" s="2"/>
      <c r="EK1301" s="2"/>
      <c r="EL1301" s="2"/>
      <c r="EM1301" s="2"/>
      <c r="EN1301" s="2"/>
      <c r="EO1301" s="2"/>
      <c r="EP1301" s="2"/>
      <c r="EQ1301" s="2"/>
      <c r="ER1301" s="2"/>
      <c r="ES1301" s="2"/>
      <c r="ET1301" s="2"/>
      <c r="EU1301" s="2"/>
      <c r="EV1301" s="2"/>
      <c r="EW1301" s="2"/>
      <c r="EX1301" s="2"/>
      <c r="EY1301" s="2"/>
      <c r="EZ1301" s="2"/>
      <c r="FA1301" s="2"/>
      <c r="FB1301" s="2"/>
      <c r="FC1301" s="2"/>
      <c r="FD1301" s="2"/>
      <c r="FE1301" s="2"/>
      <c r="FF1301" s="2"/>
      <c r="FG1301" s="2"/>
      <c r="FH1301" s="2"/>
      <c r="FI1301" s="2"/>
      <c r="FJ1301" s="2"/>
      <c r="FK1301" s="2"/>
      <c r="FL1301" s="2"/>
      <c r="FM1301" s="2"/>
      <c r="FN1301" s="2"/>
      <c r="FO1301" s="2"/>
      <c r="FP1301" s="2"/>
      <c r="FQ1301" s="2"/>
      <c r="FR1301" s="2"/>
      <c r="FS1301" s="2"/>
      <c r="FT1301" s="2"/>
      <c r="FU1301" s="2"/>
      <c r="FV1301" s="2"/>
      <c r="FW1301" s="2"/>
      <c r="FX1301" s="2"/>
      <c r="FY1301" s="2"/>
      <c r="FZ1301" s="2"/>
      <c r="GA1301" s="2"/>
      <c r="GB1301" s="2"/>
      <c r="GC1301" s="2"/>
      <c r="GD1301" s="2"/>
      <c r="GE1301" s="2"/>
      <c r="GF1301" s="2"/>
      <c r="GG1301" s="2"/>
      <c r="GH1301" s="2"/>
      <c r="GI1301" s="2"/>
      <c r="GJ1301" s="2"/>
      <c r="GK1301" s="2"/>
      <c r="GL1301" s="2"/>
      <c r="GM1301" s="2"/>
      <c r="GN1301" s="2"/>
      <c r="GO1301" s="2"/>
      <c r="GP1301" s="2"/>
    </row>
    <row r="1302" spans="6:198" s="1" customFormat="1" ht="12.75" customHeight="1" thickBot="1">
      <c r="F1302" s="81"/>
      <c r="G1302" s="347"/>
      <c r="H1302" s="347"/>
      <c r="I1302" s="347"/>
      <c r="J1302" s="347"/>
      <c r="K1302" s="500"/>
      <c r="L1302" s="500"/>
      <c r="M1302" s="500"/>
      <c r="N1302" s="500"/>
      <c r="O1302" s="500"/>
      <c r="P1302" s="500"/>
      <c r="Q1302" s="500"/>
      <c r="R1302" s="500"/>
      <c r="S1302" s="500"/>
      <c r="T1302" s="500"/>
      <c r="U1302" s="500"/>
      <c r="V1302" s="500"/>
      <c r="W1302" s="500"/>
      <c r="X1302" s="500"/>
      <c r="Y1302" s="500"/>
      <c r="Z1302" s="500"/>
      <c r="AA1302" s="500"/>
      <c r="AB1302" s="500"/>
      <c r="AC1302" s="500"/>
      <c r="AD1302" s="500"/>
      <c r="AE1302" s="500"/>
      <c r="AF1302" s="500"/>
      <c r="AG1302" s="500"/>
      <c r="AH1302" s="500"/>
      <c r="AI1302" s="500"/>
      <c r="AJ1302" s="500"/>
      <c r="AK1302" s="500"/>
      <c r="AL1302" s="500"/>
      <c r="AM1302" s="500"/>
      <c r="AN1302" s="500"/>
      <c r="AO1302" s="500"/>
      <c r="AP1302" s="500"/>
      <c r="AQ1302" s="500"/>
      <c r="AR1302" s="500"/>
      <c r="AS1302" s="500"/>
      <c r="AT1302" s="500"/>
      <c r="AU1302" s="500"/>
      <c r="AV1302" s="500"/>
      <c r="AW1302" s="500"/>
      <c r="AX1302" s="500"/>
      <c r="AY1302" s="500"/>
      <c r="AZ1302" s="500"/>
      <c r="BA1302" s="500"/>
      <c r="BB1302" s="500"/>
      <c r="BC1302" s="500"/>
      <c r="BD1302" s="347"/>
      <c r="BE1302" s="347"/>
      <c r="BF1302" s="347"/>
      <c r="BG1302" s="347"/>
      <c r="BH1302" s="347"/>
      <c r="BI1302" s="347"/>
      <c r="BJ1302" s="347"/>
      <c r="BK1302" s="347"/>
      <c r="BR1302" s="2"/>
      <c r="BS1302" s="2"/>
      <c r="BT1302" s="2"/>
      <c r="BU1302" s="2"/>
      <c r="BV1302" s="2"/>
      <c r="BW1302" s="2"/>
      <c r="BX1302" s="2"/>
      <c r="BY1302" s="2"/>
      <c r="BZ1302" s="2"/>
      <c r="CA1302" s="2"/>
      <c r="CB1302" s="2"/>
      <c r="CC1302" s="2"/>
      <c r="CD1302" s="2"/>
      <c r="CE1302" s="2"/>
      <c r="CF1302" s="2"/>
      <c r="CG1302" s="2"/>
      <c r="CH1302" s="2"/>
      <c r="CI1302" s="2"/>
      <c r="CJ1302" s="2"/>
      <c r="CK1302" s="2"/>
      <c r="CL1302" s="2"/>
      <c r="CM1302" s="2"/>
      <c r="CN1302" s="2"/>
      <c r="CO1302" s="2"/>
      <c r="CP1302" s="2"/>
      <c r="CQ1302" s="2"/>
      <c r="CR1302" s="2"/>
      <c r="CS1302" s="2"/>
      <c r="CT1302" s="2"/>
      <c r="CU1302" s="2"/>
      <c r="CV1302" s="2"/>
      <c r="CW1302" s="2"/>
      <c r="CX1302" s="2"/>
      <c r="CY1302" s="2"/>
      <c r="CZ1302" s="2"/>
      <c r="DA1302" s="2"/>
      <c r="DB1302" s="2"/>
      <c r="DC1302" s="2"/>
      <c r="DD1302" s="2"/>
      <c r="DE1302" s="2"/>
      <c r="DF1302" s="2"/>
      <c r="DG1302" s="2"/>
      <c r="DH1302" s="2"/>
      <c r="DI1302" s="2"/>
      <c r="DJ1302" s="2"/>
      <c r="DK1302" s="2"/>
      <c r="DL1302" s="2"/>
      <c r="DM1302" s="2"/>
      <c r="DN1302" s="2"/>
      <c r="DO1302" s="2"/>
      <c r="DP1302" s="2"/>
      <c r="DQ1302" s="2"/>
      <c r="DR1302" s="2"/>
      <c r="DS1302" s="2"/>
      <c r="DT1302" s="2"/>
      <c r="DU1302" s="2"/>
      <c r="DV1302" s="2"/>
      <c r="DW1302" s="2"/>
      <c r="DX1302" s="2"/>
      <c r="DY1302" s="2"/>
      <c r="DZ1302" s="2"/>
      <c r="EA1302" s="2"/>
      <c r="EB1302" s="2"/>
      <c r="EC1302" s="2"/>
      <c r="ED1302" s="2"/>
      <c r="EE1302" s="2"/>
      <c r="EF1302" s="2"/>
      <c r="EG1302" s="2"/>
      <c r="EH1302" s="2"/>
      <c r="EI1302" s="2"/>
      <c r="EJ1302" s="2"/>
      <c r="EK1302" s="2"/>
      <c r="EL1302" s="2"/>
      <c r="EM1302" s="2"/>
      <c r="EN1302" s="2"/>
      <c r="EO1302" s="2"/>
      <c r="EP1302" s="2"/>
      <c r="EQ1302" s="2"/>
      <c r="ER1302" s="2"/>
      <c r="ES1302" s="2"/>
      <c r="ET1302" s="2"/>
      <c r="EU1302" s="2"/>
      <c r="EV1302" s="2"/>
      <c r="EW1302" s="2"/>
      <c r="EX1302" s="2"/>
      <c r="EY1302" s="2"/>
      <c r="EZ1302" s="2"/>
      <c r="FA1302" s="2"/>
      <c r="FB1302" s="2"/>
      <c r="FC1302" s="2"/>
      <c r="FD1302" s="2"/>
      <c r="FE1302" s="2"/>
      <c r="FF1302" s="2"/>
      <c r="FG1302" s="2"/>
      <c r="FH1302" s="2"/>
      <c r="FI1302" s="2"/>
      <c r="FJ1302" s="2"/>
      <c r="FK1302" s="2"/>
      <c r="FL1302" s="2"/>
      <c r="FM1302" s="2"/>
      <c r="FN1302" s="2"/>
      <c r="FO1302" s="2"/>
      <c r="FP1302" s="2"/>
      <c r="FQ1302" s="2"/>
      <c r="FR1302" s="2"/>
      <c r="FS1302" s="2"/>
      <c r="FT1302" s="2"/>
      <c r="FU1302" s="2"/>
      <c r="FV1302" s="2"/>
      <c r="FW1302" s="2"/>
      <c r="FX1302" s="2"/>
      <c r="FY1302" s="2"/>
      <c r="FZ1302" s="2"/>
      <c r="GA1302" s="2"/>
      <c r="GB1302" s="2"/>
      <c r="GC1302" s="2"/>
      <c r="GD1302" s="2"/>
      <c r="GE1302" s="2"/>
      <c r="GF1302" s="2"/>
      <c r="GG1302" s="2"/>
      <c r="GH1302" s="2"/>
      <c r="GI1302" s="2"/>
      <c r="GJ1302" s="2"/>
      <c r="GK1302" s="2"/>
      <c r="GL1302" s="2"/>
      <c r="GM1302" s="2"/>
      <c r="GN1302" s="2"/>
      <c r="GO1302" s="2"/>
      <c r="GP1302" s="2"/>
    </row>
    <row r="1303" spans="6:198" s="1" customFormat="1" ht="12.75" customHeight="1" thickBot="1">
      <c r="F1303" s="81"/>
      <c r="G1303" s="347"/>
      <c r="H1303" s="347"/>
      <c r="I1303" s="347"/>
      <c r="J1303" s="347"/>
      <c r="K1303" s="482" t="s">
        <v>563</v>
      </c>
      <c r="L1303" s="482"/>
      <c r="M1303" s="482"/>
      <c r="N1303" s="482"/>
      <c r="O1303" s="482"/>
      <c r="P1303" s="482"/>
      <c r="Q1303" s="483"/>
      <c r="R1303" s="483"/>
      <c r="S1303" s="483"/>
      <c r="T1303" s="484"/>
      <c r="U1303" s="483" t="s">
        <v>56</v>
      </c>
      <c r="V1303" s="483"/>
      <c r="W1303" s="483"/>
      <c r="X1303" s="483"/>
      <c r="Y1303" s="483"/>
      <c r="Z1303" s="485"/>
      <c r="AA1303" s="486"/>
      <c r="AB1303" s="486"/>
      <c r="AC1303" s="486"/>
      <c r="AD1303" s="486" t="s">
        <v>472</v>
      </c>
      <c r="AE1303" s="486"/>
      <c r="AF1303" s="486"/>
      <c r="AG1303" s="486"/>
      <c r="AH1303" s="487"/>
      <c r="AI1303" s="845" t="s">
        <v>473</v>
      </c>
      <c r="AJ1303" s="878"/>
      <c r="AK1303" s="878"/>
      <c r="AL1303" s="878"/>
      <c r="AM1303" s="878"/>
      <c r="AN1303" s="878"/>
      <c r="AO1303" s="878"/>
      <c r="AP1303" s="487"/>
      <c r="AQ1303" s="487"/>
      <c r="AR1303" s="486"/>
      <c r="AS1303" s="486"/>
      <c r="AT1303" s="486"/>
      <c r="AU1303" s="486" t="s">
        <v>474</v>
      </c>
      <c r="AV1303" s="486"/>
      <c r="AW1303" s="486"/>
      <c r="AX1303" s="507"/>
      <c r="AY1303" s="507"/>
      <c r="AZ1303" s="500"/>
      <c r="BA1303" s="500"/>
      <c r="BB1303" s="500"/>
      <c r="BC1303" s="500"/>
      <c r="BD1303" s="347"/>
      <c r="BE1303" s="347"/>
      <c r="BF1303" s="347"/>
      <c r="BG1303" s="347"/>
      <c r="BH1303" s="347"/>
      <c r="BI1303" s="347"/>
      <c r="BJ1303" s="347"/>
      <c r="BK1303" s="347"/>
      <c r="BR1303" s="2"/>
      <c r="BS1303" s="2"/>
      <c r="BT1303" s="2"/>
      <c r="BU1303" s="2"/>
      <c r="BV1303" s="2"/>
      <c r="BW1303" s="2"/>
      <c r="BX1303" s="2"/>
      <c r="BY1303" s="2"/>
      <c r="BZ1303" s="2"/>
      <c r="CA1303" s="2"/>
      <c r="CB1303" s="2"/>
      <c r="CC1303" s="2"/>
      <c r="CD1303" s="2"/>
      <c r="CE1303" s="2"/>
      <c r="CF1303" s="2"/>
      <c r="CG1303" s="2"/>
      <c r="CH1303" s="2"/>
      <c r="CI1303" s="2"/>
      <c r="CJ1303" s="2"/>
      <c r="CK1303" s="2"/>
      <c r="CL1303" s="2"/>
      <c r="CM1303" s="2"/>
      <c r="CN1303" s="2"/>
      <c r="CO1303" s="2"/>
      <c r="CP1303" s="2"/>
      <c r="CQ1303" s="2"/>
      <c r="CR1303" s="2"/>
      <c r="CS1303" s="2"/>
      <c r="CT1303" s="2"/>
      <c r="CU1303" s="2"/>
      <c r="CV1303" s="2"/>
      <c r="CW1303" s="2"/>
      <c r="CX1303" s="2"/>
      <c r="CY1303" s="2"/>
      <c r="CZ1303" s="2"/>
      <c r="DA1303" s="2"/>
      <c r="DB1303" s="2"/>
      <c r="DC1303" s="2"/>
      <c r="DD1303" s="2"/>
      <c r="DE1303" s="2"/>
      <c r="DF1303" s="2"/>
      <c r="DG1303" s="2"/>
      <c r="DH1303" s="2"/>
      <c r="DI1303" s="2"/>
      <c r="DJ1303" s="2"/>
      <c r="DK1303" s="2"/>
      <c r="DL1303" s="2"/>
      <c r="DM1303" s="2"/>
      <c r="DN1303" s="2"/>
      <c r="DO1303" s="2"/>
      <c r="DP1303" s="2"/>
      <c r="DQ1303" s="2"/>
      <c r="DR1303" s="2"/>
      <c r="DS1303" s="2"/>
      <c r="DT1303" s="2"/>
      <c r="DU1303" s="2"/>
      <c r="DV1303" s="2"/>
      <c r="DW1303" s="2"/>
      <c r="DX1303" s="2"/>
      <c r="DY1303" s="2"/>
      <c r="DZ1303" s="2"/>
      <c r="EA1303" s="2"/>
      <c r="EB1303" s="2"/>
      <c r="EC1303" s="2"/>
      <c r="ED1303" s="2"/>
      <c r="EE1303" s="2"/>
      <c r="EF1303" s="2"/>
      <c r="EG1303" s="2"/>
      <c r="EH1303" s="2"/>
      <c r="EI1303" s="2"/>
      <c r="EJ1303" s="2"/>
      <c r="EK1303" s="2"/>
      <c r="EL1303" s="2"/>
      <c r="EM1303" s="2"/>
      <c r="EN1303" s="2"/>
      <c r="EO1303" s="2"/>
      <c r="EP1303" s="2"/>
      <c r="EQ1303" s="2"/>
      <c r="ER1303" s="2"/>
      <c r="ES1303" s="2"/>
      <c r="ET1303" s="2"/>
      <c r="EU1303" s="2"/>
      <c r="EV1303" s="2"/>
      <c r="EW1303" s="2"/>
      <c r="EX1303" s="2"/>
      <c r="EY1303" s="2"/>
      <c r="EZ1303" s="2"/>
      <c r="FA1303" s="2"/>
      <c r="FB1303" s="2"/>
      <c r="FC1303" s="2"/>
      <c r="FD1303" s="2"/>
      <c r="FE1303" s="2"/>
      <c r="FF1303" s="2"/>
      <c r="FG1303" s="2"/>
      <c r="FH1303" s="2"/>
      <c r="FI1303" s="2"/>
      <c r="FJ1303" s="2"/>
      <c r="FK1303" s="2"/>
      <c r="FL1303" s="2"/>
      <c r="FM1303" s="2"/>
      <c r="FN1303" s="2"/>
      <c r="FO1303" s="2"/>
      <c r="FP1303" s="2"/>
      <c r="FQ1303" s="2"/>
      <c r="FR1303" s="2"/>
      <c r="FS1303" s="2"/>
      <c r="FT1303" s="2"/>
      <c r="FU1303" s="2"/>
      <c r="FV1303" s="2"/>
      <c r="FW1303" s="2"/>
      <c r="FX1303" s="2"/>
      <c r="FY1303" s="2"/>
      <c r="FZ1303" s="2"/>
      <c r="GA1303" s="2"/>
      <c r="GB1303" s="2"/>
      <c r="GC1303" s="2"/>
      <c r="GD1303" s="2"/>
      <c r="GE1303" s="2"/>
      <c r="GF1303" s="2"/>
      <c r="GG1303" s="2"/>
      <c r="GH1303" s="2"/>
      <c r="GI1303" s="2"/>
      <c r="GJ1303" s="2"/>
      <c r="GK1303" s="2"/>
      <c r="GL1303" s="2"/>
      <c r="GM1303" s="2"/>
      <c r="GN1303" s="2"/>
      <c r="GO1303" s="2"/>
      <c r="GP1303" s="2"/>
    </row>
    <row r="1304" spans="6:198" s="1" customFormat="1" ht="12.75" customHeight="1">
      <c r="F1304" s="81"/>
      <c r="G1304" s="347"/>
      <c r="H1304" s="347"/>
      <c r="I1304" s="347"/>
      <c r="J1304" s="500"/>
      <c r="K1304" s="528" t="s">
        <v>564</v>
      </c>
      <c r="L1304" s="489"/>
      <c r="M1304" s="490"/>
      <c r="N1304" s="490"/>
      <c r="O1304" s="490"/>
      <c r="P1304" s="490"/>
      <c r="Q1304" s="490"/>
      <c r="R1304" s="491"/>
      <c r="S1304" s="851">
        <f>[1]Stratifications!$G175</f>
        <v>31521420.180000011</v>
      </c>
      <c r="T1304" s="851"/>
      <c r="U1304" s="851"/>
      <c r="V1304" s="851"/>
      <c r="W1304" s="851"/>
      <c r="X1304" s="492"/>
      <c r="Y1304" s="492"/>
      <c r="Z1304" s="493"/>
      <c r="AA1304" s="847">
        <f>[1]Stratifications!$J175</f>
        <v>8.4402796874661262E-2</v>
      </c>
      <c r="AB1304" s="847"/>
      <c r="AC1304" s="847"/>
      <c r="AD1304" s="847" t="s">
        <v>493</v>
      </c>
      <c r="AE1304" s="847"/>
      <c r="AF1304" s="847"/>
      <c r="AG1304" s="847"/>
      <c r="AH1304" s="493"/>
      <c r="AI1304" s="848">
        <f>[1]Stratifications!$M175</f>
        <v>165</v>
      </c>
      <c r="AJ1304" s="849"/>
      <c r="AK1304" s="849"/>
      <c r="AL1304" s="849" t="s">
        <v>493</v>
      </c>
      <c r="AM1304" s="849"/>
      <c r="AN1304" s="849"/>
      <c r="AO1304" s="849"/>
      <c r="AP1304" s="493"/>
      <c r="AQ1304" s="493"/>
      <c r="AR1304" s="847">
        <f>[1]Stratifications!$P175</f>
        <v>6.3291139240506333E-2</v>
      </c>
      <c r="AS1304" s="847"/>
      <c r="AT1304" s="847"/>
      <c r="AU1304" s="847" t="s">
        <v>493</v>
      </c>
      <c r="AV1304" s="847"/>
      <c r="AW1304" s="847"/>
      <c r="AX1304" s="847"/>
      <c r="AY1304" s="847"/>
      <c r="AZ1304" s="500"/>
      <c r="BA1304" s="500"/>
      <c r="BB1304" s="500"/>
      <c r="BC1304" s="500"/>
      <c r="BD1304" s="347"/>
      <c r="BE1304" s="347"/>
      <c r="BF1304" s="347"/>
      <c r="BG1304" s="347"/>
      <c r="BH1304" s="347"/>
      <c r="BI1304" s="347"/>
      <c r="BJ1304" s="347"/>
      <c r="BK1304" s="347"/>
      <c r="BR1304" s="2"/>
      <c r="BS1304" s="2"/>
      <c r="BT1304" s="2"/>
      <c r="BU1304" s="2"/>
      <c r="BV1304" s="2"/>
      <c r="BW1304" s="2"/>
      <c r="BX1304" s="2"/>
      <c r="BY1304" s="2"/>
      <c r="BZ1304" s="2"/>
      <c r="CA1304" s="2"/>
      <c r="CB1304" s="2"/>
      <c r="CC1304" s="2"/>
      <c r="CD1304" s="2"/>
      <c r="CE1304" s="2"/>
      <c r="CF1304" s="2"/>
      <c r="CG1304" s="2"/>
      <c r="CH1304" s="2"/>
      <c r="CI1304" s="2"/>
      <c r="CJ1304" s="2"/>
      <c r="CK1304" s="2"/>
      <c r="CL1304" s="2"/>
      <c r="CM1304" s="2"/>
      <c r="CN1304" s="2"/>
      <c r="CO1304" s="2"/>
      <c r="CP1304" s="2"/>
      <c r="CQ1304" s="2"/>
      <c r="CR1304" s="2"/>
      <c r="CS1304" s="2"/>
      <c r="CT1304" s="2"/>
      <c r="CU1304" s="2"/>
      <c r="CV1304" s="2"/>
      <c r="CW1304" s="2"/>
      <c r="CX1304" s="2"/>
      <c r="CY1304" s="2"/>
      <c r="CZ1304" s="2"/>
      <c r="DA1304" s="2"/>
      <c r="DB1304" s="2"/>
      <c r="DC1304" s="2"/>
      <c r="DD1304" s="2"/>
      <c r="DE1304" s="2"/>
      <c r="DF1304" s="2"/>
      <c r="DG1304" s="2"/>
      <c r="DH1304" s="2"/>
      <c r="DI1304" s="2"/>
      <c r="DJ1304" s="2"/>
      <c r="DK1304" s="2"/>
      <c r="DL1304" s="2"/>
      <c r="DM1304" s="2"/>
      <c r="DN1304" s="2"/>
      <c r="DO1304" s="2"/>
      <c r="DP1304" s="2"/>
      <c r="DQ1304" s="2"/>
      <c r="DR1304" s="2"/>
      <c r="DS1304" s="2"/>
      <c r="DT1304" s="2"/>
      <c r="DU1304" s="2"/>
      <c r="DV1304" s="2"/>
      <c r="DW1304" s="2"/>
      <c r="DX1304" s="2"/>
      <c r="DY1304" s="2"/>
      <c r="DZ1304" s="2"/>
      <c r="EA1304" s="2"/>
      <c r="EB1304" s="2"/>
      <c r="EC1304" s="2"/>
      <c r="ED1304" s="2"/>
      <c r="EE1304" s="2"/>
      <c r="EF1304" s="2"/>
      <c r="EG1304" s="2"/>
      <c r="EH1304" s="2"/>
      <c r="EI1304" s="2"/>
      <c r="EJ1304" s="2"/>
      <c r="EK1304" s="2"/>
      <c r="EL1304" s="2"/>
      <c r="EM1304" s="2"/>
      <c r="EN1304" s="2"/>
      <c r="EO1304" s="2"/>
      <c r="EP1304" s="2"/>
      <c r="EQ1304" s="2"/>
      <c r="ER1304" s="2"/>
      <c r="ES1304" s="2"/>
      <c r="ET1304" s="2"/>
      <c r="EU1304" s="2"/>
      <c r="EV1304" s="2"/>
      <c r="EW1304" s="2"/>
      <c r="EX1304" s="2"/>
      <c r="EY1304" s="2"/>
      <c r="EZ1304" s="2"/>
      <c r="FA1304" s="2"/>
      <c r="FB1304" s="2"/>
      <c r="FC1304" s="2"/>
      <c r="FD1304" s="2"/>
      <c r="FE1304" s="2"/>
      <c r="FF1304" s="2"/>
      <c r="FG1304" s="2"/>
      <c r="FH1304" s="2"/>
      <c r="FI1304" s="2"/>
      <c r="FJ1304" s="2"/>
      <c r="FK1304" s="2"/>
      <c r="FL1304" s="2"/>
      <c r="FM1304" s="2"/>
      <c r="FN1304" s="2"/>
      <c r="FO1304" s="2"/>
      <c r="FP1304" s="2"/>
      <c r="FQ1304" s="2"/>
      <c r="FR1304" s="2"/>
      <c r="FS1304" s="2"/>
      <c r="FT1304" s="2"/>
      <c r="FU1304" s="2"/>
      <c r="FV1304" s="2"/>
      <c r="FW1304" s="2"/>
      <c r="FX1304" s="2"/>
      <c r="FY1304" s="2"/>
      <c r="FZ1304" s="2"/>
      <c r="GA1304" s="2"/>
      <c r="GB1304" s="2"/>
      <c r="GC1304" s="2"/>
      <c r="GD1304" s="2"/>
      <c r="GE1304" s="2"/>
      <c r="GF1304" s="2"/>
      <c r="GG1304" s="2"/>
      <c r="GH1304" s="2"/>
      <c r="GI1304" s="2"/>
      <c r="GJ1304" s="2"/>
      <c r="GK1304" s="2"/>
      <c r="GL1304" s="2"/>
      <c r="GM1304" s="2"/>
      <c r="GN1304" s="2"/>
      <c r="GO1304" s="2"/>
      <c r="GP1304" s="2"/>
    </row>
    <row r="1305" spans="6:198" s="1" customFormat="1" ht="12.75" customHeight="1">
      <c r="F1305" s="81"/>
      <c r="G1305" s="347"/>
      <c r="H1305" s="347"/>
      <c r="I1305" s="347"/>
      <c r="J1305" s="500"/>
      <c r="K1305" s="530" t="s">
        <v>565</v>
      </c>
      <c r="L1305" s="495"/>
      <c r="M1305" s="496"/>
      <c r="N1305" s="496"/>
      <c r="O1305" s="496"/>
      <c r="P1305" s="496"/>
      <c r="Q1305" s="496"/>
      <c r="R1305" s="491"/>
      <c r="S1305" s="851">
        <f>[1]Stratifications!$G176</f>
        <v>31229511.070000023</v>
      </c>
      <c r="T1305" s="851"/>
      <c r="U1305" s="851"/>
      <c r="V1305" s="851"/>
      <c r="W1305" s="851"/>
      <c r="X1305" s="432"/>
      <c r="Y1305" s="432"/>
      <c r="Z1305" s="493"/>
      <c r="AA1305" s="852">
        <f>[1]Stratifications!$J176</f>
        <v>8.3621171390260512E-2</v>
      </c>
      <c r="AB1305" s="852"/>
      <c r="AC1305" s="852"/>
      <c r="AD1305" s="852" t="s">
        <v>493</v>
      </c>
      <c r="AE1305" s="852"/>
      <c r="AF1305" s="852"/>
      <c r="AG1305" s="852"/>
      <c r="AH1305" s="498"/>
      <c r="AI1305" s="853">
        <f>[1]Stratifications!$M176</f>
        <v>281</v>
      </c>
      <c r="AJ1305" s="854"/>
      <c r="AK1305" s="854"/>
      <c r="AL1305" s="854" t="s">
        <v>493</v>
      </c>
      <c r="AM1305" s="854"/>
      <c r="AN1305" s="854"/>
      <c r="AO1305" s="854"/>
      <c r="AP1305" s="498"/>
      <c r="AQ1305" s="498"/>
      <c r="AR1305" s="852">
        <f>[1]Stratifications!$P176</f>
        <v>0.1077867280398926</v>
      </c>
      <c r="AS1305" s="852"/>
      <c r="AT1305" s="852"/>
      <c r="AU1305" s="852" t="s">
        <v>493</v>
      </c>
      <c r="AV1305" s="852"/>
      <c r="AW1305" s="852"/>
      <c r="AX1305" s="852"/>
      <c r="AY1305" s="852"/>
      <c r="AZ1305" s="500"/>
      <c r="BA1305" s="500"/>
      <c r="BB1305" s="500"/>
      <c r="BC1305" s="500"/>
      <c r="BD1305" s="347"/>
      <c r="BE1305" s="347"/>
      <c r="BF1305" s="347"/>
      <c r="BG1305" s="347"/>
      <c r="BH1305" s="347"/>
      <c r="BI1305" s="347"/>
      <c r="BJ1305" s="347"/>
      <c r="BK1305" s="347"/>
      <c r="BR1305" s="2"/>
      <c r="BS1305" s="2"/>
      <c r="BT1305" s="2"/>
      <c r="BU1305" s="2"/>
      <c r="BV1305" s="2"/>
      <c r="BW1305" s="2"/>
      <c r="BX1305" s="2"/>
      <c r="BY1305" s="2"/>
      <c r="BZ1305" s="2"/>
      <c r="CA1305" s="2"/>
      <c r="CB1305" s="2"/>
      <c r="CC1305" s="2"/>
      <c r="CD1305" s="2"/>
      <c r="CE1305" s="2"/>
      <c r="CF1305" s="2"/>
      <c r="CG1305" s="2"/>
      <c r="CH1305" s="2"/>
      <c r="CI1305" s="2"/>
      <c r="CJ1305" s="2"/>
      <c r="CK1305" s="2"/>
      <c r="CL1305" s="2"/>
      <c r="CM1305" s="2"/>
      <c r="CN1305" s="2"/>
      <c r="CO1305" s="2"/>
      <c r="CP1305" s="2"/>
      <c r="CQ1305" s="2"/>
      <c r="CR1305" s="2"/>
      <c r="CS1305" s="2"/>
      <c r="CT1305" s="2"/>
      <c r="CU1305" s="2"/>
      <c r="CV1305" s="2"/>
      <c r="CW1305" s="2"/>
      <c r="CX1305" s="2"/>
      <c r="CY1305" s="2"/>
      <c r="CZ1305" s="2"/>
      <c r="DA1305" s="2"/>
      <c r="DB1305" s="2"/>
      <c r="DC1305" s="2"/>
      <c r="DD1305" s="2"/>
      <c r="DE1305" s="2"/>
      <c r="DF1305" s="2"/>
      <c r="DG1305" s="2"/>
      <c r="DH1305" s="2"/>
      <c r="DI1305" s="2"/>
      <c r="DJ1305" s="2"/>
      <c r="DK1305" s="2"/>
      <c r="DL1305" s="2"/>
      <c r="DM1305" s="2"/>
      <c r="DN1305" s="2"/>
      <c r="DO1305" s="2"/>
      <c r="DP1305" s="2"/>
      <c r="DQ1305" s="2"/>
      <c r="DR1305" s="2"/>
      <c r="DS1305" s="2"/>
      <c r="DT1305" s="2"/>
      <c r="DU1305" s="2"/>
      <c r="DV1305" s="2"/>
      <c r="DW1305" s="2"/>
      <c r="DX1305" s="2"/>
      <c r="DY1305" s="2"/>
      <c r="DZ1305" s="2"/>
      <c r="EA1305" s="2"/>
      <c r="EB1305" s="2"/>
      <c r="EC1305" s="2"/>
      <c r="ED1305" s="2"/>
      <c r="EE1305" s="2"/>
      <c r="EF1305" s="2"/>
      <c r="EG1305" s="2"/>
      <c r="EH1305" s="2"/>
      <c r="EI1305" s="2"/>
      <c r="EJ1305" s="2"/>
      <c r="EK1305" s="2"/>
      <c r="EL1305" s="2"/>
      <c r="EM1305" s="2"/>
      <c r="EN1305" s="2"/>
      <c r="EO1305" s="2"/>
      <c r="EP1305" s="2"/>
      <c r="EQ1305" s="2"/>
      <c r="ER1305" s="2"/>
      <c r="ES1305" s="2"/>
      <c r="ET1305" s="2"/>
      <c r="EU1305" s="2"/>
      <c r="EV1305" s="2"/>
      <c r="EW1305" s="2"/>
      <c r="EX1305" s="2"/>
      <c r="EY1305" s="2"/>
      <c r="EZ1305" s="2"/>
      <c r="FA1305" s="2"/>
      <c r="FB1305" s="2"/>
      <c r="FC1305" s="2"/>
      <c r="FD1305" s="2"/>
      <c r="FE1305" s="2"/>
      <c r="FF1305" s="2"/>
      <c r="FG1305" s="2"/>
      <c r="FH1305" s="2"/>
      <c r="FI1305" s="2"/>
      <c r="FJ1305" s="2"/>
      <c r="FK1305" s="2"/>
      <c r="FL1305" s="2"/>
      <c r="FM1305" s="2"/>
      <c r="FN1305" s="2"/>
      <c r="FO1305" s="2"/>
      <c r="FP1305" s="2"/>
      <c r="FQ1305" s="2"/>
      <c r="FR1305" s="2"/>
      <c r="FS1305" s="2"/>
      <c r="FT1305" s="2"/>
      <c r="FU1305" s="2"/>
      <c r="FV1305" s="2"/>
      <c r="FW1305" s="2"/>
      <c r="FX1305" s="2"/>
      <c r="FY1305" s="2"/>
      <c r="FZ1305" s="2"/>
      <c r="GA1305" s="2"/>
      <c r="GB1305" s="2"/>
      <c r="GC1305" s="2"/>
      <c r="GD1305" s="2"/>
      <c r="GE1305" s="2"/>
      <c r="GF1305" s="2"/>
      <c r="GG1305" s="2"/>
      <c r="GH1305" s="2"/>
      <c r="GI1305" s="2"/>
      <c r="GJ1305" s="2"/>
      <c r="GK1305" s="2"/>
      <c r="GL1305" s="2"/>
      <c r="GM1305" s="2"/>
      <c r="GN1305" s="2"/>
      <c r="GO1305" s="2"/>
      <c r="GP1305" s="2"/>
    </row>
    <row r="1306" spans="6:198" s="1" customFormat="1" ht="12.75" customHeight="1">
      <c r="F1306" s="81"/>
      <c r="G1306" s="347"/>
      <c r="H1306" s="347"/>
      <c r="I1306" s="347"/>
      <c r="J1306" s="500"/>
      <c r="K1306" s="530" t="s">
        <v>566</v>
      </c>
      <c r="L1306" s="495"/>
      <c r="M1306" s="496"/>
      <c r="N1306" s="496"/>
      <c r="O1306" s="496"/>
      <c r="P1306" s="496"/>
      <c r="Q1306" s="496"/>
      <c r="R1306" s="491"/>
      <c r="S1306" s="851">
        <f>[1]Stratifications!$G177</f>
        <v>54492493.06000001</v>
      </c>
      <c r="T1306" s="851"/>
      <c r="U1306" s="851"/>
      <c r="V1306" s="851"/>
      <c r="W1306" s="851"/>
      <c r="X1306" s="432"/>
      <c r="Y1306" s="432"/>
      <c r="Z1306" s="493"/>
      <c r="AA1306" s="852">
        <f>[1]Stratifications!$J177</f>
        <v>0.1459109011165457</v>
      </c>
      <c r="AB1306" s="852"/>
      <c r="AC1306" s="852"/>
      <c r="AD1306" s="852" t="s">
        <v>493</v>
      </c>
      <c r="AE1306" s="852"/>
      <c r="AF1306" s="852"/>
      <c r="AG1306" s="852"/>
      <c r="AH1306" s="498"/>
      <c r="AI1306" s="853">
        <f>[1]Stratifications!$M177</f>
        <v>139</v>
      </c>
      <c r="AJ1306" s="854"/>
      <c r="AK1306" s="854"/>
      <c r="AL1306" s="854" t="s">
        <v>493</v>
      </c>
      <c r="AM1306" s="854"/>
      <c r="AN1306" s="854"/>
      <c r="AO1306" s="854"/>
      <c r="AP1306" s="498"/>
      <c r="AQ1306" s="498"/>
      <c r="AR1306" s="852">
        <f>[1]Stratifications!$P177</f>
        <v>5.3317990026850788E-2</v>
      </c>
      <c r="AS1306" s="852"/>
      <c r="AT1306" s="852"/>
      <c r="AU1306" s="852" t="s">
        <v>493</v>
      </c>
      <c r="AV1306" s="852"/>
      <c r="AW1306" s="852"/>
      <c r="AX1306" s="852"/>
      <c r="AY1306" s="852"/>
      <c r="AZ1306" s="500"/>
      <c r="BA1306" s="500"/>
      <c r="BB1306" s="500"/>
      <c r="BC1306" s="500"/>
      <c r="BD1306" s="347"/>
      <c r="BE1306" s="347"/>
      <c r="BF1306" s="347"/>
      <c r="BG1306" s="347"/>
      <c r="BH1306" s="347"/>
      <c r="BI1306" s="347"/>
      <c r="BJ1306" s="347"/>
      <c r="BK1306" s="347"/>
      <c r="BR1306" s="2"/>
      <c r="BS1306" s="2"/>
      <c r="BT1306" s="2"/>
      <c r="BU1306" s="2"/>
      <c r="BV1306" s="2"/>
      <c r="BW1306" s="2"/>
      <c r="BX1306" s="2"/>
      <c r="BY1306" s="2"/>
      <c r="BZ1306" s="2"/>
      <c r="CA1306" s="2"/>
      <c r="CB1306" s="2"/>
      <c r="CC1306" s="2"/>
      <c r="CD1306" s="2"/>
      <c r="CE1306" s="2"/>
      <c r="CF1306" s="2"/>
      <c r="CG1306" s="2"/>
      <c r="CH1306" s="2"/>
      <c r="CI1306" s="2"/>
      <c r="CJ1306" s="2"/>
      <c r="CK1306" s="2"/>
      <c r="CL1306" s="2"/>
      <c r="CM1306" s="2"/>
      <c r="CN1306" s="2"/>
      <c r="CO1306" s="2"/>
      <c r="CP1306" s="2"/>
      <c r="CQ1306" s="2"/>
      <c r="CR1306" s="2"/>
      <c r="CS1306" s="2"/>
      <c r="CT1306" s="2"/>
      <c r="CU1306" s="2"/>
      <c r="CV1306" s="2"/>
      <c r="CW1306" s="2"/>
      <c r="CX1306" s="2"/>
      <c r="CY1306" s="2"/>
      <c r="CZ1306" s="2"/>
      <c r="DA1306" s="2"/>
      <c r="DB1306" s="2"/>
      <c r="DC1306" s="2"/>
      <c r="DD1306" s="2"/>
      <c r="DE1306" s="2"/>
      <c r="DF1306" s="2"/>
      <c r="DG1306" s="2"/>
      <c r="DH1306" s="2"/>
      <c r="DI1306" s="2"/>
      <c r="DJ1306" s="2"/>
      <c r="DK1306" s="2"/>
      <c r="DL1306" s="2"/>
      <c r="DM1306" s="2"/>
      <c r="DN1306" s="2"/>
      <c r="DO1306" s="2"/>
      <c r="DP1306" s="2"/>
      <c r="DQ1306" s="2"/>
      <c r="DR1306" s="2"/>
      <c r="DS1306" s="2"/>
      <c r="DT1306" s="2"/>
      <c r="DU1306" s="2"/>
      <c r="DV1306" s="2"/>
      <c r="DW1306" s="2"/>
      <c r="DX1306" s="2"/>
      <c r="DY1306" s="2"/>
      <c r="DZ1306" s="2"/>
      <c r="EA1306" s="2"/>
      <c r="EB1306" s="2"/>
      <c r="EC1306" s="2"/>
      <c r="ED1306" s="2"/>
      <c r="EE1306" s="2"/>
      <c r="EF1306" s="2"/>
      <c r="EG1306" s="2"/>
      <c r="EH1306" s="2"/>
      <c r="EI1306" s="2"/>
      <c r="EJ1306" s="2"/>
      <c r="EK1306" s="2"/>
      <c r="EL1306" s="2"/>
      <c r="EM1306" s="2"/>
      <c r="EN1306" s="2"/>
      <c r="EO1306" s="2"/>
      <c r="EP1306" s="2"/>
      <c r="EQ1306" s="2"/>
      <c r="ER1306" s="2"/>
      <c r="ES1306" s="2"/>
      <c r="ET1306" s="2"/>
      <c r="EU1306" s="2"/>
      <c r="EV1306" s="2"/>
      <c r="EW1306" s="2"/>
      <c r="EX1306" s="2"/>
      <c r="EY1306" s="2"/>
      <c r="EZ1306" s="2"/>
      <c r="FA1306" s="2"/>
      <c r="FB1306" s="2"/>
      <c r="FC1306" s="2"/>
      <c r="FD1306" s="2"/>
      <c r="FE1306" s="2"/>
      <c r="FF1306" s="2"/>
      <c r="FG1306" s="2"/>
      <c r="FH1306" s="2"/>
      <c r="FI1306" s="2"/>
      <c r="FJ1306" s="2"/>
      <c r="FK1306" s="2"/>
      <c r="FL1306" s="2"/>
      <c r="FM1306" s="2"/>
      <c r="FN1306" s="2"/>
      <c r="FO1306" s="2"/>
      <c r="FP1306" s="2"/>
      <c r="FQ1306" s="2"/>
      <c r="FR1306" s="2"/>
      <c r="FS1306" s="2"/>
      <c r="FT1306" s="2"/>
      <c r="FU1306" s="2"/>
      <c r="FV1306" s="2"/>
      <c r="FW1306" s="2"/>
      <c r="FX1306" s="2"/>
      <c r="FY1306" s="2"/>
      <c r="FZ1306" s="2"/>
      <c r="GA1306" s="2"/>
      <c r="GB1306" s="2"/>
      <c r="GC1306" s="2"/>
      <c r="GD1306" s="2"/>
      <c r="GE1306" s="2"/>
      <c r="GF1306" s="2"/>
      <c r="GG1306" s="2"/>
      <c r="GH1306" s="2"/>
      <c r="GI1306" s="2"/>
      <c r="GJ1306" s="2"/>
      <c r="GK1306" s="2"/>
      <c r="GL1306" s="2"/>
      <c r="GM1306" s="2"/>
      <c r="GN1306" s="2"/>
      <c r="GO1306" s="2"/>
      <c r="GP1306" s="2"/>
    </row>
    <row r="1307" spans="6:198" s="1" customFormat="1" ht="12.75" customHeight="1">
      <c r="F1307" s="81"/>
      <c r="G1307" s="347"/>
      <c r="H1307" s="347"/>
      <c r="I1307" s="347"/>
      <c r="J1307" s="500"/>
      <c r="K1307" s="530" t="s">
        <v>567</v>
      </c>
      <c r="L1307" s="495"/>
      <c r="M1307" s="496"/>
      <c r="N1307" s="496"/>
      <c r="O1307" s="496"/>
      <c r="P1307" s="496"/>
      <c r="Q1307" s="496"/>
      <c r="R1307" s="491"/>
      <c r="S1307" s="851">
        <f>[1]Stratifications!$G178</f>
        <v>12019860.469999997</v>
      </c>
      <c r="T1307" s="851"/>
      <c r="U1307" s="851"/>
      <c r="V1307" s="851"/>
      <c r="W1307" s="851"/>
      <c r="X1307" s="432"/>
      <c r="Y1307" s="432"/>
      <c r="Z1307" s="493"/>
      <c r="AA1307" s="852">
        <f>[1]Stratifications!$J178</f>
        <v>3.2184775810160847E-2</v>
      </c>
      <c r="AB1307" s="852"/>
      <c r="AC1307" s="852"/>
      <c r="AD1307" s="852" t="s">
        <v>493</v>
      </c>
      <c r="AE1307" s="852"/>
      <c r="AF1307" s="852"/>
      <c r="AG1307" s="852"/>
      <c r="AH1307" s="498"/>
      <c r="AI1307" s="853">
        <f>[1]Stratifications!$M178</f>
        <v>158</v>
      </c>
      <c r="AJ1307" s="854"/>
      <c r="AK1307" s="854"/>
      <c r="AL1307" s="854" t="s">
        <v>493</v>
      </c>
      <c r="AM1307" s="854"/>
      <c r="AN1307" s="854"/>
      <c r="AO1307" s="854"/>
      <c r="AP1307" s="498"/>
      <c r="AQ1307" s="498"/>
      <c r="AR1307" s="852">
        <f>[1]Stratifications!$P178</f>
        <v>6.0606060606060608E-2</v>
      </c>
      <c r="AS1307" s="852"/>
      <c r="AT1307" s="852"/>
      <c r="AU1307" s="852" t="s">
        <v>493</v>
      </c>
      <c r="AV1307" s="852"/>
      <c r="AW1307" s="852"/>
      <c r="AX1307" s="852"/>
      <c r="AY1307" s="852"/>
      <c r="AZ1307" s="500"/>
      <c r="BA1307" s="500"/>
      <c r="BB1307" s="500"/>
      <c r="BC1307" s="500"/>
      <c r="BD1307" s="347"/>
      <c r="BE1307" s="347"/>
      <c r="BF1307" s="347"/>
      <c r="BG1307" s="347"/>
      <c r="BH1307" s="347"/>
      <c r="BI1307" s="347"/>
      <c r="BJ1307" s="347"/>
      <c r="BK1307" s="347"/>
      <c r="BR1307" s="2"/>
      <c r="BS1307" s="2"/>
      <c r="BT1307" s="2"/>
      <c r="BU1307" s="2"/>
      <c r="BV1307" s="2"/>
      <c r="BW1307" s="2"/>
      <c r="BX1307" s="2"/>
      <c r="BY1307" s="2"/>
      <c r="BZ1307" s="2"/>
      <c r="CA1307" s="2"/>
      <c r="CB1307" s="2"/>
      <c r="CC1307" s="2"/>
      <c r="CD1307" s="2"/>
      <c r="CE1307" s="2"/>
      <c r="CF1307" s="2"/>
      <c r="CG1307" s="2"/>
      <c r="CH1307" s="2"/>
      <c r="CI1307" s="2"/>
      <c r="CJ1307" s="2"/>
      <c r="CK1307" s="2"/>
      <c r="CL1307" s="2"/>
      <c r="CM1307" s="2"/>
      <c r="CN1307" s="2"/>
      <c r="CO1307" s="2"/>
      <c r="CP1307" s="2"/>
      <c r="CQ1307" s="2"/>
      <c r="CR1307" s="2"/>
      <c r="CS1307" s="2"/>
      <c r="CT1307" s="2"/>
      <c r="CU1307" s="2"/>
      <c r="CV1307" s="2"/>
      <c r="CW1307" s="2"/>
      <c r="CX1307" s="2"/>
      <c r="CY1307" s="2"/>
      <c r="CZ1307" s="2"/>
      <c r="DA1307" s="2"/>
      <c r="DB1307" s="2"/>
      <c r="DC1307" s="2"/>
      <c r="DD1307" s="2"/>
      <c r="DE1307" s="2"/>
      <c r="DF1307" s="2"/>
      <c r="DG1307" s="2"/>
      <c r="DH1307" s="2"/>
      <c r="DI1307" s="2"/>
      <c r="DJ1307" s="2"/>
      <c r="DK1307" s="2"/>
      <c r="DL1307" s="2"/>
      <c r="DM1307" s="2"/>
      <c r="DN1307" s="2"/>
      <c r="DO1307" s="2"/>
      <c r="DP1307" s="2"/>
      <c r="DQ1307" s="2"/>
      <c r="DR1307" s="2"/>
      <c r="DS1307" s="2"/>
      <c r="DT1307" s="2"/>
      <c r="DU1307" s="2"/>
      <c r="DV1307" s="2"/>
      <c r="DW1307" s="2"/>
      <c r="DX1307" s="2"/>
      <c r="DY1307" s="2"/>
      <c r="DZ1307" s="2"/>
      <c r="EA1307" s="2"/>
      <c r="EB1307" s="2"/>
      <c r="EC1307" s="2"/>
      <c r="ED1307" s="2"/>
      <c r="EE1307" s="2"/>
      <c r="EF1307" s="2"/>
      <c r="EG1307" s="2"/>
      <c r="EH1307" s="2"/>
      <c r="EI1307" s="2"/>
      <c r="EJ1307" s="2"/>
      <c r="EK1307" s="2"/>
      <c r="EL1307" s="2"/>
      <c r="EM1307" s="2"/>
      <c r="EN1307" s="2"/>
      <c r="EO1307" s="2"/>
      <c r="EP1307" s="2"/>
      <c r="EQ1307" s="2"/>
      <c r="ER1307" s="2"/>
      <c r="ES1307" s="2"/>
      <c r="ET1307" s="2"/>
      <c r="EU1307" s="2"/>
      <c r="EV1307" s="2"/>
      <c r="EW1307" s="2"/>
      <c r="EX1307" s="2"/>
      <c r="EY1307" s="2"/>
      <c r="EZ1307" s="2"/>
      <c r="FA1307" s="2"/>
      <c r="FB1307" s="2"/>
      <c r="FC1307" s="2"/>
      <c r="FD1307" s="2"/>
      <c r="FE1307" s="2"/>
      <c r="FF1307" s="2"/>
      <c r="FG1307" s="2"/>
      <c r="FH1307" s="2"/>
      <c r="FI1307" s="2"/>
      <c r="FJ1307" s="2"/>
      <c r="FK1307" s="2"/>
      <c r="FL1307" s="2"/>
      <c r="FM1307" s="2"/>
      <c r="FN1307" s="2"/>
      <c r="FO1307" s="2"/>
      <c r="FP1307" s="2"/>
      <c r="FQ1307" s="2"/>
      <c r="FR1307" s="2"/>
      <c r="FS1307" s="2"/>
      <c r="FT1307" s="2"/>
      <c r="FU1307" s="2"/>
      <c r="FV1307" s="2"/>
      <c r="FW1307" s="2"/>
      <c r="FX1307" s="2"/>
      <c r="FY1307" s="2"/>
      <c r="FZ1307" s="2"/>
      <c r="GA1307" s="2"/>
      <c r="GB1307" s="2"/>
      <c r="GC1307" s="2"/>
      <c r="GD1307" s="2"/>
      <c r="GE1307" s="2"/>
      <c r="GF1307" s="2"/>
      <c r="GG1307" s="2"/>
      <c r="GH1307" s="2"/>
      <c r="GI1307" s="2"/>
      <c r="GJ1307" s="2"/>
      <c r="GK1307" s="2"/>
      <c r="GL1307" s="2"/>
      <c r="GM1307" s="2"/>
      <c r="GN1307" s="2"/>
      <c r="GO1307" s="2"/>
      <c r="GP1307" s="2"/>
    </row>
    <row r="1308" spans="6:198" s="1" customFormat="1" ht="12.75" customHeight="1">
      <c r="F1308" s="81"/>
      <c r="G1308" s="347"/>
      <c r="H1308" s="347"/>
      <c r="I1308" s="347"/>
      <c r="J1308" s="500"/>
      <c r="K1308" s="530" t="s">
        <v>568</v>
      </c>
      <c r="L1308" s="495"/>
      <c r="M1308" s="496"/>
      <c r="N1308" s="496"/>
      <c r="O1308" s="496"/>
      <c r="P1308" s="496"/>
      <c r="Q1308" s="496"/>
      <c r="R1308" s="491"/>
      <c r="S1308" s="851">
        <f>[1]Stratifications!$G179</f>
        <v>43885554.719999976</v>
      </c>
      <c r="T1308" s="851"/>
      <c r="U1308" s="851"/>
      <c r="V1308" s="851"/>
      <c r="W1308" s="851"/>
      <c r="X1308" s="432"/>
      <c r="Y1308" s="432"/>
      <c r="Z1308" s="493"/>
      <c r="AA1308" s="852">
        <f>[1]Stratifications!$J179</f>
        <v>0.11750941231747473</v>
      </c>
      <c r="AB1308" s="852"/>
      <c r="AC1308" s="852"/>
      <c r="AD1308" s="852" t="s">
        <v>493</v>
      </c>
      <c r="AE1308" s="852"/>
      <c r="AF1308" s="852"/>
      <c r="AG1308" s="852"/>
      <c r="AH1308" s="498"/>
      <c r="AI1308" s="853">
        <f>[1]Stratifications!$M179</f>
        <v>495</v>
      </c>
      <c r="AJ1308" s="854"/>
      <c r="AK1308" s="854"/>
      <c r="AL1308" s="854" t="s">
        <v>493</v>
      </c>
      <c r="AM1308" s="854"/>
      <c r="AN1308" s="854"/>
      <c r="AO1308" s="854"/>
      <c r="AP1308" s="498"/>
      <c r="AQ1308" s="498"/>
      <c r="AR1308" s="852">
        <f>[1]Stratifications!$P179</f>
        <v>0.189873417721519</v>
      </c>
      <c r="AS1308" s="852"/>
      <c r="AT1308" s="852"/>
      <c r="AU1308" s="852" t="s">
        <v>493</v>
      </c>
      <c r="AV1308" s="852"/>
      <c r="AW1308" s="852"/>
      <c r="AX1308" s="852"/>
      <c r="AY1308" s="852"/>
      <c r="AZ1308" s="500"/>
      <c r="BA1308" s="500"/>
      <c r="BB1308" s="500"/>
      <c r="BC1308" s="500"/>
      <c r="BD1308" s="347"/>
      <c r="BE1308" s="347"/>
      <c r="BF1308" s="347"/>
      <c r="BG1308" s="347"/>
      <c r="BH1308" s="347"/>
      <c r="BI1308" s="347"/>
      <c r="BJ1308" s="347"/>
      <c r="BK1308" s="347"/>
      <c r="BR1308" s="2"/>
      <c r="BS1308" s="2"/>
      <c r="BT1308" s="2"/>
      <c r="BU1308" s="2"/>
      <c r="BV1308" s="2"/>
      <c r="BW1308" s="2"/>
      <c r="BX1308" s="2"/>
      <c r="BY1308" s="2"/>
      <c r="BZ1308" s="2"/>
      <c r="CA1308" s="2"/>
      <c r="CB1308" s="2"/>
      <c r="CC1308" s="2"/>
      <c r="CD1308" s="2"/>
      <c r="CE1308" s="2"/>
      <c r="CF1308" s="2"/>
      <c r="CG1308" s="2"/>
      <c r="CH1308" s="2"/>
      <c r="CI1308" s="2"/>
      <c r="CJ1308" s="2"/>
      <c r="CK1308" s="2"/>
      <c r="CL1308" s="2"/>
      <c r="CM1308" s="2"/>
      <c r="CN1308" s="2"/>
      <c r="CO1308" s="2"/>
      <c r="CP1308" s="2"/>
      <c r="CQ1308" s="2"/>
      <c r="CR1308" s="2"/>
      <c r="CS1308" s="2"/>
      <c r="CT1308" s="2"/>
      <c r="CU1308" s="2"/>
      <c r="CV1308" s="2"/>
      <c r="CW1308" s="2"/>
      <c r="CX1308" s="2"/>
      <c r="CY1308" s="2"/>
      <c r="CZ1308" s="2"/>
      <c r="DA1308" s="2"/>
      <c r="DB1308" s="2"/>
      <c r="DC1308" s="2"/>
      <c r="DD1308" s="2"/>
      <c r="DE1308" s="2"/>
      <c r="DF1308" s="2"/>
      <c r="DG1308" s="2"/>
      <c r="DH1308" s="2"/>
      <c r="DI1308" s="2"/>
      <c r="DJ1308" s="2"/>
      <c r="DK1308" s="2"/>
      <c r="DL1308" s="2"/>
      <c r="DM1308" s="2"/>
      <c r="DN1308" s="2"/>
      <c r="DO1308" s="2"/>
      <c r="DP1308" s="2"/>
      <c r="DQ1308" s="2"/>
      <c r="DR1308" s="2"/>
      <c r="DS1308" s="2"/>
      <c r="DT1308" s="2"/>
      <c r="DU1308" s="2"/>
      <c r="DV1308" s="2"/>
      <c r="DW1308" s="2"/>
      <c r="DX1308" s="2"/>
      <c r="DY1308" s="2"/>
      <c r="DZ1308" s="2"/>
      <c r="EA1308" s="2"/>
      <c r="EB1308" s="2"/>
      <c r="EC1308" s="2"/>
      <c r="ED1308" s="2"/>
      <c r="EE1308" s="2"/>
      <c r="EF1308" s="2"/>
      <c r="EG1308" s="2"/>
      <c r="EH1308" s="2"/>
      <c r="EI1308" s="2"/>
      <c r="EJ1308" s="2"/>
      <c r="EK1308" s="2"/>
      <c r="EL1308" s="2"/>
      <c r="EM1308" s="2"/>
      <c r="EN1308" s="2"/>
      <c r="EO1308" s="2"/>
      <c r="EP1308" s="2"/>
      <c r="EQ1308" s="2"/>
      <c r="ER1308" s="2"/>
      <c r="ES1308" s="2"/>
      <c r="ET1308" s="2"/>
      <c r="EU1308" s="2"/>
      <c r="EV1308" s="2"/>
      <c r="EW1308" s="2"/>
      <c r="EX1308" s="2"/>
      <c r="EY1308" s="2"/>
      <c r="EZ1308" s="2"/>
      <c r="FA1308" s="2"/>
      <c r="FB1308" s="2"/>
      <c r="FC1308" s="2"/>
      <c r="FD1308" s="2"/>
      <c r="FE1308" s="2"/>
      <c r="FF1308" s="2"/>
      <c r="FG1308" s="2"/>
      <c r="FH1308" s="2"/>
      <c r="FI1308" s="2"/>
      <c r="FJ1308" s="2"/>
      <c r="FK1308" s="2"/>
      <c r="FL1308" s="2"/>
      <c r="FM1308" s="2"/>
      <c r="FN1308" s="2"/>
      <c r="FO1308" s="2"/>
      <c r="FP1308" s="2"/>
      <c r="FQ1308" s="2"/>
      <c r="FR1308" s="2"/>
      <c r="FS1308" s="2"/>
      <c r="FT1308" s="2"/>
      <c r="FU1308" s="2"/>
      <c r="FV1308" s="2"/>
      <c r="FW1308" s="2"/>
      <c r="FX1308" s="2"/>
      <c r="FY1308" s="2"/>
      <c r="FZ1308" s="2"/>
      <c r="GA1308" s="2"/>
      <c r="GB1308" s="2"/>
      <c r="GC1308" s="2"/>
      <c r="GD1308" s="2"/>
      <c r="GE1308" s="2"/>
      <c r="GF1308" s="2"/>
      <c r="GG1308" s="2"/>
      <c r="GH1308" s="2"/>
      <c r="GI1308" s="2"/>
      <c r="GJ1308" s="2"/>
      <c r="GK1308" s="2"/>
      <c r="GL1308" s="2"/>
      <c r="GM1308" s="2"/>
      <c r="GN1308" s="2"/>
      <c r="GO1308" s="2"/>
      <c r="GP1308" s="2"/>
    </row>
    <row r="1309" spans="6:198" s="1" customFormat="1" ht="12.75" customHeight="1">
      <c r="F1309" s="81"/>
      <c r="G1309" s="347"/>
      <c r="H1309" s="347"/>
      <c r="I1309" s="347"/>
      <c r="J1309" s="500"/>
      <c r="K1309" s="530" t="s">
        <v>569</v>
      </c>
      <c r="L1309" s="495"/>
      <c r="M1309" s="496"/>
      <c r="N1309" s="496"/>
      <c r="O1309" s="496"/>
      <c r="P1309" s="496"/>
      <c r="Q1309" s="496"/>
      <c r="R1309" s="491"/>
      <c r="S1309" s="851">
        <f>[1]Stratifications!$G180</f>
        <v>0</v>
      </c>
      <c r="T1309" s="851"/>
      <c r="U1309" s="851"/>
      <c r="V1309" s="851"/>
      <c r="W1309" s="851"/>
      <c r="X1309" s="432"/>
      <c r="Y1309" s="432"/>
      <c r="Z1309" s="493"/>
      <c r="AA1309" s="852">
        <f>[1]Stratifications!$J180</f>
        <v>0</v>
      </c>
      <c r="AB1309" s="852"/>
      <c r="AC1309" s="852"/>
      <c r="AD1309" s="852" t="s">
        <v>493</v>
      </c>
      <c r="AE1309" s="852"/>
      <c r="AF1309" s="852"/>
      <c r="AG1309" s="852"/>
      <c r="AH1309" s="498"/>
      <c r="AI1309" s="853">
        <f>[1]Stratifications!$M180</f>
        <v>0</v>
      </c>
      <c r="AJ1309" s="854"/>
      <c r="AK1309" s="854"/>
      <c r="AL1309" s="854" t="s">
        <v>493</v>
      </c>
      <c r="AM1309" s="854"/>
      <c r="AN1309" s="854"/>
      <c r="AO1309" s="854"/>
      <c r="AP1309" s="498"/>
      <c r="AQ1309" s="498"/>
      <c r="AR1309" s="852">
        <f>[1]Stratifications!$P180</f>
        <v>0</v>
      </c>
      <c r="AS1309" s="852"/>
      <c r="AT1309" s="852"/>
      <c r="AU1309" s="852" t="s">
        <v>493</v>
      </c>
      <c r="AV1309" s="852"/>
      <c r="AW1309" s="852"/>
      <c r="AX1309" s="852"/>
      <c r="AY1309" s="852"/>
      <c r="AZ1309" s="500"/>
      <c r="BA1309" s="500"/>
      <c r="BB1309" s="500"/>
      <c r="BC1309" s="500"/>
      <c r="BD1309" s="347"/>
      <c r="BE1309" s="347"/>
      <c r="BF1309" s="347"/>
      <c r="BG1309" s="347"/>
      <c r="BH1309" s="347"/>
      <c r="BI1309" s="347"/>
      <c r="BJ1309" s="347"/>
      <c r="BK1309" s="347"/>
      <c r="BR1309" s="2"/>
      <c r="BS1309" s="2"/>
      <c r="BT1309" s="2"/>
      <c r="BU1309" s="2"/>
      <c r="BV1309" s="2"/>
      <c r="BW1309" s="2"/>
      <c r="BX1309" s="2"/>
      <c r="BY1309" s="2"/>
      <c r="BZ1309" s="2"/>
      <c r="CA1309" s="2"/>
      <c r="CB1309" s="2"/>
      <c r="CC1309" s="2"/>
      <c r="CD1309" s="2"/>
      <c r="CE1309" s="2"/>
      <c r="CF1309" s="2"/>
      <c r="CG1309" s="2"/>
      <c r="CH1309" s="2"/>
      <c r="CI1309" s="2"/>
      <c r="CJ1309" s="2"/>
      <c r="CK1309" s="2"/>
      <c r="CL1309" s="2"/>
      <c r="CM1309" s="2"/>
      <c r="CN1309" s="2"/>
      <c r="CO1309" s="2"/>
      <c r="CP1309" s="2"/>
      <c r="CQ1309" s="2"/>
      <c r="CR1309" s="2"/>
      <c r="CS1309" s="2"/>
      <c r="CT1309" s="2"/>
      <c r="CU1309" s="2"/>
      <c r="CV1309" s="2"/>
      <c r="CW1309" s="2"/>
      <c r="CX1309" s="2"/>
      <c r="CY1309" s="2"/>
      <c r="CZ1309" s="2"/>
      <c r="DA1309" s="2"/>
      <c r="DB1309" s="2"/>
      <c r="DC1309" s="2"/>
      <c r="DD1309" s="2"/>
      <c r="DE1309" s="2"/>
      <c r="DF1309" s="2"/>
      <c r="DG1309" s="2"/>
      <c r="DH1309" s="2"/>
      <c r="DI1309" s="2"/>
      <c r="DJ1309" s="2"/>
      <c r="DK1309" s="2"/>
      <c r="DL1309" s="2"/>
      <c r="DM1309" s="2"/>
      <c r="DN1309" s="2"/>
      <c r="DO1309" s="2"/>
      <c r="DP1309" s="2"/>
      <c r="DQ1309" s="2"/>
      <c r="DR1309" s="2"/>
      <c r="DS1309" s="2"/>
      <c r="DT1309" s="2"/>
      <c r="DU1309" s="2"/>
      <c r="DV1309" s="2"/>
      <c r="DW1309" s="2"/>
      <c r="DX1309" s="2"/>
      <c r="DY1309" s="2"/>
      <c r="DZ1309" s="2"/>
      <c r="EA1309" s="2"/>
      <c r="EB1309" s="2"/>
      <c r="EC1309" s="2"/>
      <c r="ED1309" s="2"/>
      <c r="EE1309" s="2"/>
      <c r="EF1309" s="2"/>
      <c r="EG1309" s="2"/>
      <c r="EH1309" s="2"/>
      <c r="EI1309" s="2"/>
      <c r="EJ1309" s="2"/>
      <c r="EK1309" s="2"/>
      <c r="EL1309" s="2"/>
      <c r="EM1309" s="2"/>
      <c r="EN1309" s="2"/>
      <c r="EO1309" s="2"/>
      <c r="EP1309" s="2"/>
      <c r="EQ1309" s="2"/>
      <c r="ER1309" s="2"/>
      <c r="ES1309" s="2"/>
      <c r="ET1309" s="2"/>
      <c r="EU1309" s="2"/>
      <c r="EV1309" s="2"/>
      <c r="EW1309" s="2"/>
      <c r="EX1309" s="2"/>
      <c r="EY1309" s="2"/>
      <c r="EZ1309" s="2"/>
      <c r="FA1309" s="2"/>
      <c r="FB1309" s="2"/>
      <c r="FC1309" s="2"/>
      <c r="FD1309" s="2"/>
      <c r="FE1309" s="2"/>
      <c r="FF1309" s="2"/>
      <c r="FG1309" s="2"/>
      <c r="FH1309" s="2"/>
      <c r="FI1309" s="2"/>
      <c r="FJ1309" s="2"/>
      <c r="FK1309" s="2"/>
      <c r="FL1309" s="2"/>
      <c r="FM1309" s="2"/>
      <c r="FN1309" s="2"/>
      <c r="FO1309" s="2"/>
      <c r="FP1309" s="2"/>
      <c r="FQ1309" s="2"/>
      <c r="FR1309" s="2"/>
      <c r="FS1309" s="2"/>
      <c r="FT1309" s="2"/>
      <c r="FU1309" s="2"/>
      <c r="FV1309" s="2"/>
      <c r="FW1309" s="2"/>
      <c r="FX1309" s="2"/>
      <c r="FY1309" s="2"/>
      <c r="FZ1309" s="2"/>
      <c r="GA1309" s="2"/>
      <c r="GB1309" s="2"/>
      <c r="GC1309" s="2"/>
      <c r="GD1309" s="2"/>
      <c r="GE1309" s="2"/>
      <c r="GF1309" s="2"/>
      <c r="GG1309" s="2"/>
      <c r="GH1309" s="2"/>
      <c r="GI1309" s="2"/>
      <c r="GJ1309" s="2"/>
      <c r="GK1309" s="2"/>
      <c r="GL1309" s="2"/>
      <c r="GM1309" s="2"/>
      <c r="GN1309" s="2"/>
      <c r="GO1309" s="2"/>
      <c r="GP1309" s="2"/>
    </row>
    <row r="1310" spans="6:198" s="1" customFormat="1" ht="12.75" customHeight="1">
      <c r="F1310" s="81"/>
      <c r="G1310" s="347"/>
      <c r="H1310" s="347"/>
      <c r="I1310" s="347"/>
      <c r="J1310" s="500"/>
      <c r="K1310" s="530" t="s">
        <v>570</v>
      </c>
      <c r="L1310" s="495"/>
      <c r="M1310" s="496"/>
      <c r="N1310" s="496"/>
      <c r="O1310" s="496"/>
      <c r="P1310" s="496"/>
      <c r="Q1310" s="496"/>
      <c r="R1310" s="491"/>
      <c r="S1310" s="851">
        <f>[1]Stratifications!$G181</f>
        <v>66330081.239999972</v>
      </c>
      <c r="T1310" s="851"/>
      <c r="U1310" s="851"/>
      <c r="V1310" s="851"/>
      <c r="W1310" s="851"/>
      <c r="X1310" s="432"/>
      <c r="Y1310" s="432"/>
      <c r="Z1310" s="493"/>
      <c r="AA1310" s="852">
        <f>[1]Stratifications!$J181</f>
        <v>0.17760761861648758</v>
      </c>
      <c r="AB1310" s="852"/>
      <c r="AC1310" s="852"/>
      <c r="AD1310" s="852" t="s">
        <v>493</v>
      </c>
      <c r="AE1310" s="852"/>
      <c r="AF1310" s="852"/>
      <c r="AG1310" s="852"/>
      <c r="AH1310" s="498"/>
      <c r="AI1310" s="853">
        <f>[1]Stratifications!$M181</f>
        <v>280</v>
      </c>
      <c r="AJ1310" s="854"/>
      <c r="AK1310" s="854"/>
      <c r="AL1310" s="854" t="s">
        <v>493</v>
      </c>
      <c r="AM1310" s="854"/>
      <c r="AN1310" s="854"/>
      <c r="AO1310" s="854"/>
      <c r="AP1310" s="498"/>
      <c r="AQ1310" s="498"/>
      <c r="AR1310" s="852">
        <f>[1]Stratifications!$P181</f>
        <v>0.10740314537782893</v>
      </c>
      <c r="AS1310" s="852"/>
      <c r="AT1310" s="852"/>
      <c r="AU1310" s="852" t="s">
        <v>493</v>
      </c>
      <c r="AV1310" s="852"/>
      <c r="AW1310" s="852"/>
      <c r="AX1310" s="852"/>
      <c r="AY1310" s="852"/>
      <c r="AZ1310" s="500"/>
      <c r="BA1310" s="500"/>
      <c r="BB1310" s="500"/>
      <c r="BC1310" s="500"/>
      <c r="BD1310" s="347"/>
      <c r="BE1310" s="347"/>
      <c r="BF1310" s="347"/>
      <c r="BG1310" s="347"/>
      <c r="BH1310" s="347"/>
      <c r="BI1310" s="347"/>
      <c r="BJ1310" s="347"/>
      <c r="BK1310" s="347"/>
      <c r="BR1310" s="2"/>
      <c r="BS1310" s="2"/>
      <c r="BT1310" s="2"/>
      <c r="BU1310" s="2"/>
      <c r="BV1310" s="2"/>
      <c r="BW1310" s="2"/>
      <c r="BX1310" s="2"/>
      <c r="BY1310" s="2"/>
      <c r="BZ1310" s="2"/>
      <c r="CA1310" s="2"/>
      <c r="CB1310" s="2"/>
      <c r="CC1310" s="2"/>
      <c r="CD1310" s="2"/>
      <c r="CE1310" s="2"/>
      <c r="CF1310" s="2"/>
      <c r="CG1310" s="2"/>
      <c r="CH1310" s="2"/>
      <c r="CI1310" s="2"/>
      <c r="CJ1310" s="2"/>
      <c r="CK1310" s="2"/>
      <c r="CL1310" s="2"/>
      <c r="CM1310" s="2"/>
      <c r="CN1310" s="2"/>
      <c r="CO1310" s="2"/>
      <c r="CP1310" s="2"/>
      <c r="CQ1310" s="2"/>
      <c r="CR1310" s="2"/>
      <c r="CS1310" s="2"/>
      <c r="CT1310" s="2"/>
      <c r="CU1310" s="2"/>
      <c r="CV1310" s="2"/>
      <c r="CW1310" s="2"/>
      <c r="CX1310" s="2"/>
      <c r="CY1310" s="2"/>
      <c r="CZ1310" s="2"/>
      <c r="DA1310" s="2"/>
      <c r="DB1310" s="2"/>
      <c r="DC1310" s="2"/>
      <c r="DD1310" s="2"/>
      <c r="DE1310" s="2"/>
      <c r="DF1310" s="2"/>
      <c r="DG1310" s="2"/>
      <c r="DH1310" s="2"/>
      <c r="DI1310" s="2"/>
      <c r="DJ1310" s="2"/>
      <c r="DK1310" s="2"/>
      <c r="DL1310" s="2"/>
      <c r="DM1310" s="2"/>
      <c r="DN1310" s="2"/>
      <c r="DO1310" s="2"/>
      <c r="DP1310" s="2"/>
      <c r="DQ1310" s="2"/>
      <c r="DR1310" s="2"/>
      <c r="DS1310" s="2"/>
      <c r="DT1310" s="2"/>
      <c r="DU1310" s="2"/>
      <c r="DV1310" s="2"/>
      <c r="DW1310" s="2"/>
      <c r="DX1310" s="2"/>
      <c r="DY1310" s="2"/>
      <c r="DZ1310" s="2"/>
      <c r="EA1310" s="2"/>
      <c r="EB1310" s="2"/>
      <c r="EC1310" s="2"/>
      <c r="ED1310" s="2"/>
      <c r="EE1310" s="2"/>
      <c r="EF1310" s="2"/>
      <c r="EG1310" s="2"/>
      <c r="EH1310" s="2"/>
      <c r="EI1310" s="2"/>
      <c r="EJ1310" s="2"/>
      <c r="EK1310" s="2"/>
      <c r="EL1310" s="2"/>
      <c r="EM1310" s="2"/>
      <c r="EN1310" s="2"/>
      <c r="EO1310" s="2"/>
      <c r="EP1310" s="2"/>
      <c r="EQ1310" s="2"/>
      <c r="ER1310" s="2"/>
      <c r="ES1310" s="2"/>
      <c r="ET1310" s="2"/>
      <c r="EU1310" s="2"/>
      <c r="EV1310" s="2"/>
      <c r="EW1310" s="2"/>
      <c r="EX1310" s="2"/>
      <c r="EY1310" s="2"/>
      <c r="EZ1310" s="2"/>
      <c r="FA1310" s="2"/>
      <c r="FB1310" s="2"/>
      <c r="FC1310" s="2"/>
      <c r="FD1310" s="2"/>
      <c r="FE1310" s="2"/>
      <c r="FF1310" s="2"/>
      <c r="FG1310" s="2"/>
      <c r="FH1310" s="2"/>
      <c r="FI1310" s="2"/>
      <c r="FJ1310" s="2"/>
      <c r="FK1310" s="2"/>
      <c r="FL1310" s="2"/>
      <c r="FM1310" s="2"/>
      <c r="FN1310" s="2"/>
      <c r="FO1310" s="2"/>
      <c r="FP1310" s="2"/>
      <c r="FQ1310" s="2"/>
      <c r="FR1310" s="2"/>
      <c r="FS1310" s="2"/>
      <c r="FT1310" s="2"/>
      <c r="FU1310" s="2"/>
      <c r="FV1310" s="2"/>
      <c r="FW1310" s="2"/>
      <c r="FX1310" s="2"/>
      <c r="FY1310" s="2"/>
      <c r="FZ1310" s="2"/>
      <c r="GA1310" s="2"/>
      <c r="GB1310" s="2"/>
      <c r="GC1310" s="2"/>
      <c r="GD1310" s="2"/>
      <c r="GE1310" s="2"/>
      <c r="GF1310" s="2"/>
      <c r="GG1310" s="2"/>
      <c r="GH1310" s="2"/>
      <c r="GI1310" s="2"/>
      <c r="GJ1310" s="2"/>
      <c r="GK1310" s="2"/>
      <c r="GL1310" s="2"/>
      <c r="GM1310" s="2"/>
      <c r="GN1310" s="2"/>
      <c r="GO1310" s="2"/>
      <c r="GP1310" s="2"/>
    </row>
    <row r="1311" spans="6:198" s="1" customFormat="1" ht="12.75" customHeight="1">
      <c r="F1311" s="81"/>
      <c r="G1311" s="347"/>
      <c r="H1311" s="347"/>
      <c r="I1311" s="347"/>
      <c r="J1311" s="500"/>
      <c r="K1311" s="530" t="s">
        <v>571</v>
      </c>
      <c r="L1311" s="495"/>
      <c r="M1311" s="496"/>
      <c r="N1311" s="496"/>
      <c r="O1311" s="496"/>
      <c r="P1311" s="496"/>
      <c r="Q1311" s="496"/>
      <c r="R1311" s="491"/>
      <c r="S1311" s="851">
        <f>[1]Stratifications!$G182</f>
        <v>50952905.640000023</v>
      </c>
      <c r="T1311" s="851"/>
      <c r="U1311" s="851"/>
      <c r="V1311" s="851"/>
      <c r="W1311" s="851"/>
      <c r="X1311" s="497"/>
      <c r="Y1311" s="497"/>
      <c r="Z1311" s="493"/>
      <c r="AA1311" s="852">
        <f>[1]Stratifications!$J182</f>
        <v>0.136433184810479</v>
      </c>
      <c r="AB1311" s="852"/>
      <c r="AC1311" s="852"/>
      <c r="AD1311" s="852" t="s">
        <v>493</v>
      </c>
      <c r="AE1311" s="852"/>
      <c r="AF1311" s="852"/>
      <c r="AG1311" s="852"/>
      <c r="AH1311" s="498"/>
      <c r="AI1311" s="853">
        <f>[1]Stratifications!$M182</f>
        <v>293</v>
      </c>
      <c r="AJ1311" s="854"/>
      <c r="AK1311" s="854"/>
      <c r="AL1311" s="854" t="s">
        <v>493</v>
      </c>
      <c r="AM1311" s="854"/>
      <c r="AN1311" s="854"/>
      <c r="AO1311" s="854"/>
      <c r="AP1311" s="498"/>
      <c r="AQ1311" s="498"/>
      <c r="AR1311" s="852">
        <f>[1]Stratifications!$P182</f>
        <v>0.11238971998465669</v>
      </c>
      <c r="AS1311" s="852"/>
      <c r="AT1311" s="852"/>
      <c r="AU1311" s="852" t="s">
        <v>493</v>
      </c>
      <c r="AV1311" s="852"/>
      <c r="AW1311" s="852"/>
      <c r="AX1311" s="852"/>
      <c r="AY1311" s="852"/>
      <c r="AZ1311" s="500"/>
      <c r="BA1311" s="500"/>
      <c r="BB1311" s="500"/>
      <c r="BC1311" s="500"/>
      <c r="BD1311" s="347"/>
      <c r="BE1311" s="347"/>
      <c r="BF1311" s="347"/>
      <c r="BG1311" s="347"/>
      <c r="BH1311" s="347"/>
      <c r="BI1311" s="347"/>
      <c r="BJ1311" s="347"/>
      <c r="BK1311" s="347"/>
      <c r="BR1311" s="2"/>
      <c r="BS1311" s="2"/>
      <c r="BT1311" s="2"/>
      <c r="BU1311" s="2"/>
      <c r="BV1311" s="2"/>
      <c r="BW1311" s="2"/>
      <c r="BX1311" s="2"/>
      <c r="BY1311" s="2"/>
      <c r="BZ1311" s="2"/>
      <c r="CA1311" s="2"/>
      <c r="CB1311" s="2"/>
      <c r="CC1311" s="2"/>
      <c r="CD1311" s="2"/>
      <c r="CE1311" s="2"/>
      <c r="CF1311" s="2"/>
      <c r="CG1311" s="2"/>
      <c r="CH1311" s="2"/>
      <c r="CI1311" s="2"/>
      <c r="CJ1311" s="2"/>
      <c r="CK1311" s="2"/>
      <c r="CL1311" s="2"/>
      <c r="CM1311" s="2"/>
      <c r="CN1311" s="2"/>
      <c r="CO1311" s="2"/>
      <c r="CP1311" s="2"/>
      <c r="CQ1311" s="2"/>
      <c r="CR1311" s="2"/>
      <c r="CS1311" s="2"/>
      <c r="CT1311" s="2"/>
      <c r="CU1311" s="2"/>
      <c r="CV1311" s="2"/>
      <c r="CW1311" s="2"/>
      <c r="CX1311" s="2"/>
      <c r="CY1311" s="2"/>
      <c r="CZ1311" s="2"/>
      <c r="DA1311" s="2"/>
      <c r="DB1311" s="2"/>
      <c r="DC1311" s="2"/>
      <c r="DD1311" s="2"/>
      <c r="DE1311" s="2"/>
      <c r="DF1311" s="2"/>
      <c r="DG1311" s="2"/>
      <c r="DH1311" s="2"/>
      <c r="DI1311" s="2"/>
      <c r="DJ1311" s="2"/>
      <c r="DK1311" s="2"/>
      <c r="DL1311" s="2"/>
      <c r="DM1311" s="2"/>
      <c r="DN1311" s="2"/>
      <c r="DO1311" s="2"/>
      <c r="DP1311" s="2"/>
      <c r="DQ1311" s="2"/>
      <c r="DR1311" s="2"/>
      <c r="DS1311" s="2"/>
      <c r="DT1311" s="2"/>
      <c r="DU1311" s="2"/>
      <c r="DV1311" s="2"/>
      <c r="DW1311" s="2"/>
      <c r="DX1311" s="2"/>
      <c r="DY1311" s="2"/>
      <c r="DZ1311" s="2"/>
      <c r="EA1311" s="2"/>
      <c r="EB1311" s="2"/>
      <c r="EC1311" s="2"/>
      <c r="ED1311" s="2"/>
      <c r="EE1311" s="2"/>
      <c r="EF1311" s="2"/>
      <c r="EG1311" s="2"/>
      <c r="EH1311" s="2"/>
      <c r="EI1311" s="2"/>
      <c r="EJ1311" s="2"/>
      <c r="EK1311" s="2"/>
      <c r="EL1311" s="2"/>
      <c r="EM1311" s="2"/>
      <c r="EN1311" s="2"/>
      <c r="EO1311" s="2"/>
      <c r="EP1311" s="2"/>
      <c r="EQ1311" s="2"/>
      <c r="ER1311" s="2"/>
      <c r="ES1311" s="2"/>
      <c r="ET1311" s="2"/>
      <c r="EU1311" s="2"/>
      <c r="EV1311" s="2"/>
      <c r="EW1311" s="2"/>
      <c r="EX1311" s="2"/>
      <c r="EY1311" s="2"/>
      <c r="EZ1311" s="2"/>
      <c r="FA1311" s="2"/>
      <c r="FB1311" s="2"/>
      <c r="FC1311" s="2"/>
      <c r="FD1311" s="2"/>
      <c r="FE1311" s="2"/>
      <c r="FF1311" s="2"/>
      <c r="FG1311" s="2"/>
      <c r="FH1311" s="2"/>
      <c r="FI1311" s="2"/>
      <c r="FJ1311" s="2"/>
      <c r="FK1311" s="2"/>
      <c r="FL1311" s="2"/>
      <c r="FM1311" s="2"/>
      <c r="FN1311" s="2"/>
      <c r="FO1311" s="2"/>
      <c r="FP1311" s="2"/>
      <c r="FQ1311" s="2"/>
      <c r="FR1311" s="2"/>
      <c r="FS1311" s="2"/>
      <c r="FT1311" s="2"/>
      <c r="FU1311" s="2"/>
      <c r="FV1311" s="2"/>
      <c r="FW1311" s="2"/>
      <c r="FX1311" s="2"/>
      <c r="FY1311" s="2"/>
      <c r="FZ1311" s="2"/>
      <c r="GA1311" s="2"/>
      <c r="GB1311" s="2"/>
      <c r="GC1311" s="2"/>
      <c r="GD1311" s="2"/>
      <c r="GE1311" s="2"/>
      <c r="GF1311" s="2"/>
      <c r="GG1311" s="2"/>
      <c r="GH1311" s="2"/>
      <c r="GI1311" s="2"/>
      <c r="GJ1311" s="2"/>
      <c r="GK1311" s="2"/>
      <c r="GL1311" s="2"/>
      <c r="GM1311" s="2"/>
      <c r="GN1311" s="2"/>
      <c r="GO1311" s="2"/>
      <c r="GP1311" s="2"/>
    </row>
    <row r="1312" spans="6:198" s="1" customFormat="1" ht="12.75" customHeight="1">
      <c r="F1312" s="81"/>
      <c r="G1312" s="347"/>
      <c r="H1312" s="347"/>
      <c r="I1312" s="347"/>
      <c r="J1312" s="500"/>
      <c r="K1312" s="530" t="s">
        <v>572</v>
      </c>
      <c r="L1312" s="499"/>
      <c r="M1312" s="499"/>
      <c r="N1312" s="499"/>
      <c r="O1312" s="499"/>
      <c r="P1312" s="499"/>
      <c r="Q1312" s="499"/>
      <c r="R1312" s="499"/>
      <c r="S1312" s="851">
        <f>[1]Stratifications!$G183</f>
        <v>15956069.859999996</v>
      </c>
      <c r="T1312" s="851"/>
      <c r="U1312" s="851"/>
      <c r="V1312" s="851"/>
      <c r="W1312" s="851"/>
      <c r="X1312" s="498"/>
      <c r="Y1312" s="498"/>
      <c r="Z1312" s="498"/>
      <c r="AA1312" s="852">
        <f>[1]Stratifications!$J183</f>
        <v>4.2724500216712126E-2</v>
      </c>
      <c r="AB1312" s="852"/>
      <c r="AC1312" s="852"/>
      <c r="AD1312" s="852" t="s">
        <v>493</v>
      </c>
      <c r="AE1312" s="852"/>
      <c r="AF1312" s="852"/>
      <c r="AG1312" s="852"/>
      <c r="AH1312" s="498"/>
      <c r="AI1312" s="853">
        <f>[1]Stratifications!$M183</f>
        <v>161</v>
      </c>
      <c r="AJ1312" s="854"/>
      <c r="AK1312" s="854"/>
      <c r="AL1312" s="854" t="s">
        <v>493</v>
      </c>
      <c r="AM1312" s="854"/>
      <c r="AN1312" s="854"/>
      <c r="AO1312" s="854"/>
      <c r="AP1312" s="498"/>
      <c r="AQ1312" s="498"/>
      <c r="AR1312" s="852">
        <f>[1]Stratifications!$P183</f>
        <v>6.1756808592251633E-2</v>
      </c>
      <c r="AS1312" s="852"/>
      <c r="AT1312" s="852"/>
      <c r="AU1312" s="852" t="s">
        <v>493</v>
      </c>
      <c r="AV1312" s="852"/>
      <c r="AW1312" s="852"/>
      <c r="AX1312" s="852"/>
      <c r="AY1312" s="852"/>
      <c r="AZ1312" s="500"/>
      <c r="BA1312" s="500"/>
      <c r="BB1312" s="500"/>
      <c r="BC1312" s="500"/>
      <c r="BD1312" s="347"/>
      <c r="BE1312" s="347"/>
      <c r="BF1312" s="347"/>
      <c r="BG1312" s="347"/>
      <c r="BH1312" s="347"/>
      <c r="BI1312" s="347"/>
      <c r="BJ1312" s="347"/>
      <c r="BK1312" s="347"/>
      <c r="BR1312" s="2"/>
      <c r="BS1312" s="2"/>
      <c r="BT1312" s="2"/>
      <c r="BU1312" s="2"/>
      <c r="BV1312" s="2"/>
      <c r="BW1312" s="2"/>
      <c r="BX1312" s="2"/>
      <c r="BY1312" s="2"/>
      <c r="BZ1312" s="2"/>
      <c r="CA1312" s="2"/>
      <c r="CB1312" s="2"/>
      <c r="CC1312" s="2"/>
      <c r="CD1312" s="2"/>
      <c r="CE1312" s="2"/>
      <c r="CF1312" s="2"/>
      <c r="CG1312" s="2"/>
      <c r="CH1312" s="2"/>
      <c r="CI1312" s="2"/>
      <c r="CJ1312" s="2"/>
      <c r="CK1312" s="2"/>
      <c r="CL1312" s="2"/>
      <c r="CM1312" s="2"/>
      <c r="CN1312" s="2"/>
      <c r="CO1312" s="2"/>
      <c r="CP1312" s="2"/>
      <c r="CQ1312" s="2"/>
      <c r="CR1312" s="2"/>
      <c r="CS1312" s="2"/>
      <c r="CT1312" s="2"/>
      <c r="CU1312" s="2"/>
      <c r="CV1312" s="2"/>
      <c r="CW1312" s="2"/>
      <c r="CX1312" s="2"/>
      <c r="CY1312" s="2"/>
      <c r="CZ1312" s="2"/>
      <c r="DA1312" s="2"/>
      <c r="DB1312" s="2"/>
      <c r="DC1312" s="2"/>
      <c r="DD1312" s="2"/>
      <c r="DE1312" s="2"/>
      <c r="DF1312" s="2"/>
      <c r="DG1312" s="2"/>
      <c r="DH1312" s="2"/>
      <c r="DI1312" s="2"/>
      <c r="DJ1312" s="2"/>
      <c r="DK1312" s="2"/>
      <c r="DL1312" s="2"/>
      <c r="DM1312" s="2"/>
      <c r="DN1312" s="2"/>
      <c r="DO1312" s="2"/>
      <c r="DP1312" s="2"/>
      <c r="DQ1312" s="2"/>
      <c r="DR1312" s="2"/>
      <c r="DS1312" s="2"/>
      <c r="DT1312" s="2"/>
      <c r="DU1312" s="2"/>
      <c r="DV1312" s="2"/>
      <c r="DW1312" s="2"/>
      <c r="DX1312" s="2"/>
      <c r="DY1312" s="2"/>
      <c r="DZ1312" s="2"/>
      <c r="EA1312" s="2"/>
      <c r="EB1312" s="2"/>
      <c r="EC1312" s="2"/>
      <c r="ED1312" s="2"/>
      <c r="EE1312" s="2"/>
      <c r="EF1312" s="2"/>
      <c r="EG1312" s="2"/>
      <c r="EH1312" s="2"/>
      <c r="EI1312" s="2"/>
      <c r="EJ1312" s="2"/>
      <c r="EK1312" s="2"/>
      <c r="EL1312" s="2"/>
      <c r="EM1312" s="2"/>
      <c r="EN1312" s="2"/>
      <c r="EO1312" s="2"/>
      <c r="EP1312" s="2"/>
      <c r="EQ1312" s="2"/>
      <c r="ER1312" s="2"/>
      <c r="ES1312" s="2"/>
      <c r="ET1312" s="2"/>
      <c r="EU1312" s="2"/>
      <c r="EV1312" s="2"/>
      <c r="EW1312" s="2"/>
      <c r="EX1312" s="2"/>
      <c r="EY1312" s="2"/>
      <c r="EZ1312" s="2"/>
      <c r="FA1312" s="2"/>
      <c r="FB1312" s="2"/>
      <c r="FC1312" s="2"/>
      <c r="FD1312" s="2"/>
      <c r="FE1312" s="2"/>
      <c r="FF1312" s="2"/>
      <c r="FG1312" s="2"/>
      <c r="FH1312" s="2"/>
      <c r="FI1312" s="2"/>
      <c r="FJ1312" s="2"/>
      <c r="FK1312" s="2"/>
      <c r="FL1312" s="2"/>
      <c r="FM1312" s="2"/>
      <c r="FN1312" s="2"/>
      <c r="FO1312" s="2"/>
      <c r="FP1312" s="2"/>
      <c r="FQ1312" s="2"/>
      <c r="FR1312" s="2"/>
      <c r="FS1312" s="2"/>
      <c r="FT1312" s="2"/>
      <c r="FU1312" s="2"/>
      <c r="FV1312" s="2"/>
      <c r="FW1312" s="2"/>
      <c r="FX1312" s="2"/>
      <c r="FY1312" s="2"/>
      <c r="FZ1312" s="2"/>
      <c r="GA1312" s="2"/>
      <c r="GB1312" s="2"/>
      <c r="GC1312" s="2"/>
      <c r="GD1312" s="2"/>
      <c r="GE1312" s="2"/>
      <c r="GF1312" s="2"/>
      <c r="GG1312" s="2"/>
      <c r="GH1312" s="2"/>
      <c r="GI1312" s="2"/>
      <c r="GJ1312" s="2"/>
      <c r="GK1312" s="2"/>
      <c r="GL1312" s="2"/>
      <c r="GM1312" s="2"/>
      <c r="GN1312" s="2"/>
      <c r="GO1312" s="2"/>
      <c r="GP1312" s="2"/>
    </row>
    <row r="1313" spans="6:198" s="1" customFormat="1" ht="12.75" customHeight="1">
      <c r="F1313" s="81"/>
      <c r="G1313" s="347"/>
      <c r="H1313" s="347"/>
      <c r="I1313" s="347"/>
      <c r="J1313" s="500"/>
      <c r="K1313" s="530" t="s">
        <v>573</v>
      </c>
      <c r="L1313" s="501"/>
      <c r="M1313" s="501"/>
      <c r="N1313" s="501"/>
      <c r="O1313" s="501"/>
      <c r="P1313" s="501"/>
      <c r="Q1313" s="501"/>
      <c r="R1313" s="500"/>
      <c r="S1313" s="851">
        <f>[1]Stratifications!$G184</f>
        <v>49004236.280000009</v>
      </c>
      <c r="T1313" s="851"/>
      <c r="U1313" s="851"/>
      <c r="V1313" s="851"/>
      <c r="W1313" s="851"/>
      <c r="X1313" s="498"/>
      <c r="Y1313" s="498"/>
      <c r="Z1313" s="498"/>
      <c r="AA1313" s="852">
        <f>[1]Stratifications!$J184</f>
        <v>0.13121536330279474</v>
      </c>
      <c r="AB1313" s="852"/>
      <c r="AC1313" s="852"/>
      <c r="AD1313" s="852" t="s">
        <v>493</v>
      </c>
      <c r="AE1313" s="852"/>
      <c r="AF1313" s="852"/>
      <c r="AG1313" s="852"/>
      <c r="AH1313" s="498"/>
      <c r="AI1313" s="853">
        <f>[1]Stratifications!$M184</f>
        <v>411</v>
      </c>
      <c r="AJ1313" s="854"/>
      <c r="AK1313" s="854"/>
      <c r="AL1313" s="854" t="s">
        <v>493</v>
      </c>
      <c r="AM1313" s="854"/>
      <c r="AN1313" s="854"/>
      <c r="AO1313" s="854"/>
      <c r="AP1313" s="498"/>
      <c r="AQ1313" s="498"/>
      <c r="AR1313" s="852">
        <f>[1]Stratifications!$P184</f>
        <v>0.15765247410817032</v>
      </c>
      <c r="AS1313" s="852"/>
      <c r="AT1313" s="852"/>
      <c r="AU1313" s="852" t="s">
        <v>493</v>
      </c>
      <c r="AV1313" s="852"/>
      <c r="AW1313" s="852"/>
      <c r="AX1313" s="852"/>
      <c r="AY1313" s="852"/>
      <c r="AZ1313" s="500"/>
      <c r="BA1313" s="500"/>
      <c r="BB1313" s="500"/>
      <c r="BC1313" s="500"/>
      <c r="BD1313" s="347"/>
      <c r="BE1313" s="347"/>
      <c r="BF1313" s="347"/>
      <c r="BG1313" s="347"/>
      <c r="BH1313" s="347"/>
      <c r="BI1313" s="347"/>
      <c r="BJ1313" s="347"/>
      <c r="BK1313" s="347"/>
      <c r="BR1313" s="2"/>
      <c r="BS1313" s="2"/>
      <c r="BT1313" s="2"/>
      <c r="BU1313" s="2"/>
      <c r="BV1313" s="2"/>
      <c r="BW1313" s="2"/>
      <c r="BX1313" s="2"/>
      <c r="BY1313" s="2"/>
      <c r="BZ1313" s="2"/>
      <c r="CA1313" s="2"/>
      <c r="CB1313" s="2"/>
      <c r="CC1313" s="2"/>
      <c r="CD1313" s="2"/>
      <c r="CE1313" s="2"/>
      <c r="CF1313" s="2"/>
      <c r="CG1313" s="2"/>
      <c r="CH1313" s="2"/>
      <c r="CI1313" s="2"/>
      <c r="CJ1313" s="2"/>
      <c r="CK1313" s="2"/>
      <c r="CL1313" s="2"/>
      <c r="CM1313" s="2"/>
      <c r="CN1313" s="2"/>
      <c r="CO1313" s="2"/>
      <c r="CP1313" s="2"/>
      <c r="CQ1313" s="2"/>
      <c r="CR1313" s="2"/>
      <c r="CS1313" s="2"/>
      <c r="CT1313" s="2"/>
      <c r="CU1313" s="2"/>
      <c r="CV1313" s="2"/>
      <c r="CW1313" s="2"/>
      <c r="CX1313" s="2"/>
      <c r="CY1313" s="2"/>
      <c r="CZ1313" s="2"/>
      <c r="DA1313" s="2"/>
      <c r="DB1313" s="2"/>
      <c r="DC1313" s="2"/>
      <c r="DD1313" s="2"/>
      <c r="DE1313" s="2"/>
      <c r="DF1313" s="2"/>
      <c r="DG1313" s="2"/>
      <c r="DH1313" s="2"/>
      <c r="DI1313" s="2"/>
      <c r="DJ1313" s="2"/>
      <c r="DK1313" s="2"/>
      <c r="DL1313" s="2"/>
      <c r="DM1313" s="2"/>
      <c r="DN1313" s="2"/>
      <c r="DO1313" s="2"/>
      <c r="DP1313" s="2"/>
      <c r="DQ1313" s="2"/>
      <c r="DR1313" s="2"/>
      <c r="DS1313" s="2"/>
      <c r="DT1313" s="2"/>
      <c r="DU1313" s="2"/>
      <c r="DV1313" s="2"/>
      <c r="DW1313" s="2"/>
      <c r="DX1313" s="2"/>
      <c r="DY1313" s="2"/>
      <c r="DZ1313" s="2"/>
      <c r="EA1313" s="2"/>
      <c r="EB1313" s="2"/>
      <c r="EC1313" s="2"/>
      <c r="ED1313" s="2"/>
      <c r="EE1313" s="2"/>
      <c r="EF1313" s="2"/>
      <c r="EG1313" s="2"/>
      <c r="EH1313" s="2"/>
      <c r="EI1313" s="2"/>
      <c r="EJ1313" s="2"/>
      <c r="EK1313" s="2"/>
      <c r="EL1313" s="2"/>
      <c r="EM1313" s="2"/>
      <c r="EN1313" s="2"/>
      <c r="EO1313" s="2"/>
      <c r="EP1313" s="2"/>
      <c r="EQ1313" s="2"/>
      <c r="ER1313" s="2"/>
      <c r="ES1313" s="2"/>
      <c r="ET1313" s="2"/>
      <c r="EU1313" s="2"/>
      <c r="EV1313" s="2"/>
      <c r="EW1313" s="2"/>
      <c r="EX1313" s="2"/>
      <c r="EY1313" s="2"/>
      <c r="EZ1313" s="2"/>
      <c r="FA1313" s="2"/>
      <c r="FB1313" s="2"/>
      <c r="FC1313" s="2"/>
      <c r="FD1313" s="2"/>
      <c r="FE1313" s="2"/>
      <c r="FF1313" s="2"/>
      <c r="FG1313" s="2"/>
      <c r="FH1313" s="2"/>
      <c r="FI1313" s="2"/>
      <c r="FJ1313" s="2"/>
      <c r="FK1313" s="2"/>
      <c r="FL1313" s="2"/>
      <c r="FM1313" s="2"/>
      <c r="FN1313" s="2"/>
      <c r="FO1313" s="2"/>
      <c r="FP1313" s="2"/>
      <c r="FQ1313" s="2"/>
      <c r="FR1313" s="2"/>
      <c r="FS1313" s="2"/>
      <c r="FT1313" s="2"/>
      <c r="FU1313" s="2"/>
      <c r="FV1313" s="2"/>
      <c r="FW1313" s="2"/>
      <c r="FX1313" s="2"/>
      <c r="FY1313" s="2"/>
      <c r="FZ1313" s="2"/>
      <c r="GA1313" s="2"/>
      <c r="GB1313" s="2"/>
      <c r="GC1313" s="2"/>
      <c r="GD1313" s="2"/>
      <c r="GE1313" s="2"/>
      <c r="GF1313" s="2"/>
      <c r="GG1313" s="2"/>
      <c r="GH1313" s="2"/>
      <c r="GI1313" s="2"/>
      <c r="GJ1313" s="2"/>
      <c r="GK1313" s="2"/>
      <c r="GL1313" s="2"/>
      <c r="GM1313" s="2"/>
      <c r="GN1313" s="2"/>
      <c r="GO1313" s="2"/>
      <c r="GP1313" s="2"/>
    </row>
    <row r="1314" spans="6:198" s="1" customFormat="1" ht="12.75" customHeight="1">
      <c r="F1314" s="81"/>
      <c r="G1314" s="347"/>
      <c r="H1314" s="347"/>
      <c r="I1314" s="347"/>
      <c r="J1314" s="500"/>
      <c r="K1314" s="530" t="s">
        <v>574</v>
      </c>
      <c r="L1314" s="501"/>
      <c r="M1314" s="500"/>
      <c r="N1314" s="500"/>
      <c r="O1314" s="500"/>
      <c r="P1314" s="500"/>
      <c r="Q1314" s="500"/>
      <c r="R1314" s="500"/>
      <c r="S1314" s="851">
        <f>[1]Stratifications!$G185</f>
        <v>18072033.920000002</v>
      </c>
      <c r="T1314" s="851"/>
      <c r="U1314" s="851"/>
      <c r="V1314" s="851"/>
      <c r="W1314" s="851"/>
      <c r="X1314" s="498"/>
      <c r="Y1314" s="498"/>
      <c r="Z1314" s="498"/>
      <c r="AA1314" s="852">
        <f>[1]Stratifications!$J185</f>
        <v>4.8390275544423392E-2</v>
      </c>
      <c r="AB1314" s="852"/>
      <c r="AC1314" s="852"/>
      <c r="AD1314" s="852" t="s">
        <v>493</v>
      </c>
      <c r="AE1314" s="852"/>
      <c r="AF1314" s="852"/>
      <c r="AG1314" s="852"/>
      <c r="AH1314" s="498"/>
      <c r="AI1314" s="853">
        <f>[1]Stratifications!$M185</f>
        <v>224</v>
      </c>
      <c r="AJ1314" s="854"/>
      <c r="AK1314" s="854"/>
      <c r="AL1314" s="854" t="s">
        <v>493</v>
      </c>
      <c r="AM1314" s="854"/>
      <c r="AN1314" s="854"/>
      <c r="AO1314" s="854"/>
      <c r="AP1314" s="498"/>
      <c r="AQ1314" s="498"/>
      <c r="AR1314" s="852">
        <f>[1]Stratifications!$P185</f>
        <v>8.5922516302263136E-2</v>
      </c>
      <c r="AS1314" s="852"/>
      <c r="AT1314" s="852"/>
      <c r="AU1314" s="852" t="s">
        <v>493</v>
      </c>
      <c r="AV1314" s="852"/>
      <c r="AW1314" s="852"/>
      <c r="AX1314" s="852"/>
      <c r="AY1314" s="852"/>
      <c r="AZ1314" s="500"/>
      <c r="BA1314" s="500"/>
      <c r="BB1314" s="500"/>
      <c r="BC1314" s="500"/>
      <c r="BD1314" s="347"/>
      <c r="BE1314" s="347"/>
      <c r="BF1314" s="347"/>
      <c r="BG1314" s="347"/>
      <c r="BH1314" s="347"/>
      <c r="BI1314" s="347"/>
      <c r="BJ1314" s="347"/>
      <c r="BK1314" s="347"/>
      <c r="BR1314" s="2"/>
      <c r="BS1314" s="2"/>
      <c r="BT1314" s="2"/>
      <c r="BU1314" s="2"/>
      <c r="BV1314" s="2"/>
      <c r="BW1314" s="2"/>
      <c r="BX1314" s="2"/>
      <c r="BY1314" s="2"/>
      <c r="BZ1314" s="2"/>
      <c r="CA1314" s="2"/>
      <c r="CB1314" s="2"/>
      <c r="CC1314" s="2"/>
      <c r="CD1314" s="2"/>
      <c r="CE1314" s="2"/>
      <c r="CF1314" s="2"/>
      <c r="CG1314" s="2"/>
      <c r="CH1314" s="2"/>
      <c r="CI1314" s="2"/>
      <c r="CJ1314" s="2"/>
      <c r="CK1314" s="2"/>
      <c r="CL1314" s="2"/>
      <c r="CM1314" s="2"/>
      <c r="CN1314" s="2"/>
      <c r="CO1314" s="2"/>
      <c r="CP1314" s="2"/>
      <c r="CQ1314" s="2"/>
      <c r="CR1314" s="2"/>
      <c r="CS1314" s="2"/>
      <c r="CT1314" s="2"/>
      <c r="CU1314" s="2"/>
      <c r="CV1314" s="2"/>
      <c r="CW1314" s="2"/>
      <c r="CX1314" s="2"/>
      <c r="CY1314" s="2"/>
      <c r="CZ1314" s="2"/>
      <c r="DA1314" s="2"/>
      <c r="DB1314" s="2"/>
      <c r="DC1314" s="2"/>
      <c r="DD1314" s="2"/>
      <c r="DE1314" s="2"/>
      <c r="DF1314" s="2"/>
      <c r="DG1314" s="2"/>
      <c r="DH1314" s="2"/>
      <c r="DI1314" s="2"/>
      <c r="DJ1314" s="2"/>
      <c r="DK1314" s="2"/>
      <c r="DL1314" s="2"/>
      <c r="DM1314" s="2"/>
      <c r="DN1314" s="2"/>
      <c r="DO1314" s="2"/>
      <c r="DP1314" s="2"/>
      <c r="DQ1314" s="2"/>
      <c r="DR1314" s="2"/>
      <c r="DS1314" s="2"/>
      <c r="DT1314" s="2"/>
      <c r="DU1314" s="2"/>
      <c r="DV1314" s="2"/>
      <c r="DW1314" s="2"/>
      <c r="DX1314" s="2"/>
      <c r="DY1314" s="2"/>
      <c r="DZ1314" s="2"/>
      <c r="EA1314" s="2"/>
      <c r="EB1314" s="2"/>
      <c r="EC1314" s="2"/>
      <c r="ED1314" s="2"/>
      <c r="EE1314" s="2"/>
      <c r="EF1314" s="2"/>
      <c r="EG1314" s="2"/>
      <c r="EH1314" s="2"/>
      <c r="EI1314" s="2"/>
      <c r="EJ1314" s="2"/>
      <c r="EK1314" s="2"/>
      <c r="EL1314" s="2"/>
      <c r="EM1314" s="2"/>
      <c r="EN1314" s="2"/>
      <c r="EO1314" s="2"/>
      <c r="EP1314" s="2"/>
      <c r="EQ1314" s="2"/>
      <c r="ER1314" s="2"/>
      <c r="ES1314" s="2"/>
      <c r="ET1314" s="2"/>
      <c r="EU1314" s="2"/>
      <c r="EV1314" s="2"/>
      <c r="EW1314" s="2"/>
      <c r="EX1314" s="2"/>
      <c r="EY1314" s="2"/>
      <c r="EZ1314" s="2"/>
      <c r="FA1314" s="2"/>
      <c r="FB1314" s="2"/>
      <c r="FC1314" s="2"/>
      <c r="FD1314" s="2"/>
      <c r="FE1314" s="2"/>
      <c r="FF1314" s="2"/>
      <c r="FG1314" s="2"/>
      <c r="FH1314" s="2"/>
      <c r="FI1314" s="2"/>
      <c r="FJ1314" s="2"/>
      <c r="FK1314" s="2"/>
      <c r="FL1314" s="2"/>
      <c r="FM1314" s="2"/>
      <c r="FN1314" s="2"/>
      <c r="FO1314" s="2"/>
      <c r="FP1314" s="2"/>
      <c r="FQ1314" s="2"/>
      <c r="FR1314" s="2"/>
      <c r="FS1314" s="2"/>
      <c r="FT1314" s="2"/>
      <c r="FU1314" s="2"/>
      <c r="FV1314" s="2"/>
      <c r="FW1314" s="2"/>
      <c r="FX1314" s="2"/>
      <c r="FY1314" s="2"/>
      <c r="FZ1314" s="2"/>
      <c r="GA1314" s="2"/>
      <c r="GB1314" s="2"/>
      <c r="GC1314" s="2"/>
      <c r="GD1314" s="2"/>
      <c r="GE1314" s="2"/>
      <c r="GF1314" s="2"/>
      <c r="GG1314" s="2"/>
      <c r="GH1314" s="2"/>
      <c r="GI1314" s="2"/>
      <c r="GJ1314" s="2"/>
      <c r="GK1314" s="2"/>
      <c r="GL1314" s="2"/>
      <c r="GM1314" s="2"/>
      <c r="GN1314" s="2"/>
      <c r="GO1314" s="2"/>
      <c r="GP1314" s="2"/>
    </row>
    <row r="1315" spans="6:198" s="1" customFormat="1" ht="12.75" customHeight="1">
      <c r="F1315" s="81"/>
      <c r="G1315" s="347"/>
      <c r="H1315" s="347"/>
      <c r="I1315" s="347"/>
      <c r="J1315" s="500"/>
      <c r="K1315" s="504" t="s">
        <v>278</v>
      </c>
      <c r="L1315" s="505"/>
      <c r="M1315" s="505"/>
      <c r="N1315" s="505"/>
      <c r="O1315" s="505"/>
      <c r="P1315" s="505"/>
      <c r="Q1315" s="505"/>
      <c r="R1315" s="505"/>
      <c r="S1315" s="856">
        <f>[1]Stratifications!$G186</f>
        <v>373464166.44000006</v>
      </c>
      <c r="T1315" s="856"/>
      <c r="U1315" s="856"/>
      <c r="V1315" s="856"/>
      <c r="W1315" s="856"/>
      <c r="X1315" s="506"/>
      <c r="Y1315" s="506"/>
      <c r="Z1315" s="506"/>
      <c r="AA1315" s="857">
        <f>[1]Stratifications!$J186</f>
        <v>1</v>
      </c>
      <c r="AB1315" s="857"/>
      <c r="AC1315" s="857"/>
      <c r="AD1315" s="857" t="s">
        <v>493</v>
      </c>
      <c r="AE1315" s="857"/>
      <c r="AF1315" s="857"/>
      <c r="AG1315" s="857"/>
      <c r="AH1315" s="506"/>
      <c r="AI1315" s="858">
        <f>[1]Stratifications!$M186</f>
        <v>2607</v>
      </c>
      <c r="AJ1315" s="859"/>
      <c r="AK1315" s="859"/>
      <c r="AL1315" s="859" t="s">
        <v>493</v>
      </c>
      <c r="AM1315" s="859"/>
      <c r="AN1315" s="859"/>
      <c r="AO1315" s="859"/>
      <c r="AP1315" s="506"/>
      <c r="AQ1315" s="506"/>
      <c r="AR1315" s="857">
        <f>[1]Stratifications!$P186</f>
        <v>0.99999999999999989</v>
      </c>
      <c r="AS1315" s="857"/>
      <c r="AT1315" s="857"/>
      <c r="AU1315" s="857" t="s">
        <v>493</v>
      </c>
      <c r="AV1315" s="857"/>
      <c r="AW1315" s="857"/>
      <c r="AX1315" s="857"/>
      <c r="AY1315" s="857"/>
      <c r="AZ1315" s="500"/>
      <c r="BA1315" s="500"/>
      <c r="BB1315" s="500"/>
      <c r="BC1315" s="500"/>
      <c r="BD1315" s="347"/>
      <c r="BE1315" s="347"/>
      <c r="BF1315" s="347"/>
      <c r="BG1315" s="347"/>
      <c r="BH1315" s="347"/>
      <c r="BI1315" s="347"/>
      <c r="BJ1315" s="347"/>
      <c r="BK1315" s="347"/>
      <c r="BR1315" s="2"/>
      <c r="BS1315" s="2"/>
      <c r="BT1315" s="2"/>
      <c r="BU1315" s="2"/>
      <c r="BV1315" s="2"/>
      <c r="BW1315" s="2"/>
      <c r="BX1315" s="2"/>
      <c r="BY1315" s="2"/>
      <c r="BZ1315" s="2"/>
      <c r="CA1315" s="2"/>
      <c r="CB1315" s="2"/>
      <c r="CC1315" s="2"/>
      <c r="CD1315" s="2"/>
      <c r="CE1315" s="2"/>
      <c r="CF1315" s="2"/>
      <c r="CG1315" s="2"/>
      <c r="CH1315" s="2"/>
      <c r="CI1315" s="2"/>
      <c r="CJ1315" s="2"/>
      <c r="CK1315" s="2"/>
      <c r="CL1315" s="2"/>
      <c r="CM1315" s="2"/>
      <c r="CN1315" s="2"/>
      <c r="CO1315" s="2"/>
      <c r="CP1315" s="2"/>
      <c r="CQ1315" s="2"/>
      <c r="CR1315" s="2"/>
      <c r="CS1315" s="2"/>
      <c r="CT1315" s="2"/>
      <c r="CU1315" s="2"/>
      <c r="CV1315" s="2"/>
      <c r="CW1315" s="2"/>
      <c r="CX1315" s="2"/>
      <c r="CY1315" s="2"/>
      <c r="CZ1315" s="2"/>
      <c r="DA1315" s="2"/>
      <c r="DB1315" s="2"/>
      <c r="DC1315" s="2"/>
      <c r="DD1315" s="2"/>
      <c r="DE1315" s="2"/>
      <c r="DF1315" s="2"/>
      <c r="DG1315" s="2"/>
      <c r="DH1315" s="2"/>
      <c r="DI1315" s="2"/>
      <c r="DJ1315" s="2"/>
      <c r="DK1315" s="2"/>
      <c r="DL1315" s="2"/>
      <c r="DM1315" s="2"/>
      <c r="DN1315" s="2"/>
      <c r="DO1315" s="2"/>
      <c r="DP1315" s="2"/>
      <c r="DQ1315" s="2"/>
      <c r="DR1315" s="2"/>
      <c r="DS1315" s="2"/>
      <c r="DT1315" s="2"/>
      <c r="DU1315" s="2"/>
      <c r="DV1315" s="2"/>
      <c r="DW1315" s="2"/>
      <c r="DX1315" s="2"/>
      <c r="DY1315" s="2"/>
      <c r="DZ1315" s="2"/>
      <c r="EA1315" s="2"/>
      <c r="EB1315" s="2"/>
      <c r="EC1315" s="2"/>
      <c r="ED1315" s="2"/>
      <c r="EE1315" s="2"/>
      <c r="EF1315" s="2"/>
      <c r="EG1315" s="2"/>
      <c r="EH1315" s="2"/>
      <c r="EI1315" s="2"/>
      <c r="EJ1315" s="2"/>
      <c r="EK1315" s="2"/>
      <c r="EL1315" s="2"/>
      <c r="EM1315" s="2"/>
      <c r="EN1315" s="2"/>
      <c r="EO1315" s="2"/>
      <c r="EP1315" s="2"/>
      <c r="EQ1315" s="2"/>
      <c r="ER1315" s="2"/>
      <c r="ES1315" s="2"/>
      <c r="ET1315" s="2"/>
      <c r="EU1315" s="2"/>
      <c r="EV1315" s="2"/>
      <c r="EW1315" s="2"/>
      <c r="EX1315" s="2"/>
      <c r="EY1315" s="2"/>
      <c r="EZ1315" s="2"/>
      <c r="FA1315" s="2"/>
      <c r="FB1315" s="2"/>
      <c r="FC1315" s="2"/>
      <c r="FD1315" s="2"/>
      <c r="FE1315" s="2"/>
      <c r="FF1315" s="2"/>
      <c r="FG1315" s="2"/>
      <c r="FH1315" s="2"/>
      <c r="FI1315" s="2"/>
      <c r="FJ1315" s="2"/>
      <c r="FK1315" s="2"/>
      <c r="FL1315" s="2"/>
      <c r="FM1315" s="2"/>
      <c r="FN1315" s="2"/>
      <c r="FO1315" s="2"/>
      <c r="FP1315" s="2"/>
      <c r="FQ1315" s="2"/>
      <c r="FR1315" s="2"/>
      <c r="FS1315" s="2"/>
      <c r="FT1315" s="2"/>
      <c r="FU1315" s="2"/>
      <c r="FV1315" s="2"/>
      <c r="FW1315" s="2"/>
      <c r="FX1315" s="2"/>
      <c r="FY1315" s="2"/>
      <c r="FZ1315" s="2"/>
      <c r="GA1315" s="2"/>
      <c r="GB1315" s="2"/>
      <c r="GC1315" s="2"/>
      <c r="GD1315" s="2"/>
      <c r="GE1315" s="2"/>
      <c r="GF1315" s="2"/>
      <c r="GG1315" s="2"/>
      <c r="GH1315" s="2"/>
      <c r="GI1315" s="2"/>
      <c r="GJ1315" s="2"/>
      <c r="GK1315" s="2"/>
      <c r="GL1315" s="2"/>
      <c r="GM1315" s="2"/>
      <c r="GN1315" s="2"/>
      <c r="GO1315" s="2"/>
      <c r="GP1315" s="2"/>
    </row>
    <row r="1316" spans="6:198" ht="12.75" customHeight="1">
      <c r="J1316" s="500"/>
      <c r="AZ1316" s="500"/>
      <c r="BA1316" s="500"/>
      <c r="BB1316" s="500"/>
      <c r="BC1316" s="500"/>
    </row>
    <row r="1317" spans="6:198" ht="12.75" customHeight="1">
      <c r="J1317" s="500"/>
      <c r="AZ1317" s="500"/>
      <c r="BA1317" s="500"/>
      <c r="BB1317" s="500"/>
      <c r="BC1317" s="500"/>
    </row>
    <row r="1318" spans="6:198" ht="12.75" customHeight="1">
      <c r="J1318" s="500"/>
      <c r="AZ1318" s="500"/>
      <c r="BA1318" s="500"/>
      <c r="BB1318" s="500"/>
      <c r="BC1318" s="500"/>
    </row>
    <row r="1319" spans="6:198" ht="12.75" customHeight="1">
      <c r="J1319" s="500"/>
      <c r="AZ1319" s="500"/>
      <c r="BA1319" s="500"/>
      <c r="BB1319" s="500"/>
      <c r="BC1319" s="500"/>
    </row>
    <row r="1320" spans="6:198" ht="12.75" customHeight="1">
      <c r="J1320" s="500"/>
      <c r="AZ1320" s="500"/>
      <c r="BA1320" s="500"/>
      <c r="BB1320" s="500"/>
      <c r="BC1320" s="500"/>
    </row>
    <row r="1321" spans="6:198" ht="12.75" customHeight="1">
      <c r="J1321" s="500"/>
      <c r="AZ1321" s="500"/>
      <c r="BA1321" s="500"/>
      <c r="BB1321" s="500"/>
      <c r="BC1321" s="500"/>
    </row>
    <row r="1322" spans="6:198" ht="12.75" customHeight="1">
      <c r="J1322" s="500"/>
      <c r="AZ1322" s="500"/>
      <c r="BA1322" s="500"/>
      <c r="BB1322" s="500"/>
      <c r="BC1322" s="500"/>
    </row>
    <row r="1323" spans="6:198" ht="12.75" customHeight="1">
      <c r="J1323" s="500"/>
      <c r="AZ1323" s="500"/>
      <c r="BA1323" s="500"/>
      <c r="BB1323" s="500"/>
      <c r="BC1323" s="500"/>
    </row>
    <row r="1324" spans="6:198" ht="12.75" customHeight="1">
      <c r="J1324" s="500"/>
      <c r="AZ1324" s="500"/>
      <c r="BA1324" s="500"/>
      <c r="BB1324" s="500"/>
      <c r="BC1324" s="500"/>
    </row>
    <row r="1325" spans="6:198" ht="12.75" customHeight="1">
      <c r="J1325" s="500"/>
      <c r="AZ1325" s="500"/>
      <c r="BA1325" s="500"/>
      <c r="BB1325" s="500"/>
      <c r="BC1325" s="500"/>
    </row>
    <row r="1326" spans="6:198" ht="12.75" customHeight="1">
      <c r="J1326" s="500"/>
      <c r="AZ1326" s="500"/>
      <c r="BA1326" s="500"/>
      <c r="BB1326" s="500"/>
      <c r="BC1326" s="500"/>
    </row>
    <row r="1328" spans="6:198" s="1" customFormat="1" ht="12.75" customHeight="1">
      <c r="F1328" s="81"/>
      <c r="G1328" s="671"/>
      <c r="H1328" s="671"/>
      <c r="I1328" s="671"/>
      <c r="J1328" s="671"/>
      <c r="K1328" s="671"/>
      <c r="L1328" s="671"/>
      <c r="M1328" s="81"/>
      <c r="N1328" s="98"/>
      <c r="O1328" s="98"/>
      <c r="P1328" s="98"/>
      <c r="Q1328" s="98"/>
      <c r="R1328" s="98"/>
      <c r="S1328" s="98"/>
      <c r="T1328" s="98"/>
      <c r="U1328" s="98"/>
      <c r="V1328" s="98"/>
      <c r="W1328" s="98"/>
      <c r="X1328" s="98"/>
      <c r="Y1328" s="98"/>
      <c r="Z1328" s="98"/>
      <c r="AA1328" s="98"/>
      <c r="AB1328" s="98"/>
      <c r="AC1328" s="98"/>
      <c r="AD1328" s="98"/>
      <c r="AE1328" s="98"/>
      <c r="AF1328" s="98"/>
      <c r="AG1328" s="98"/>
      <c r="AH1328" s="98"/>
      <c r="AI1328" s="98"/>
      <c r="AJ1328" s="98"/>
      <c r="AK1328" s="98"/>
      <c r="AL1328" s="98"/>
      <c r="AM1328" s="98"/>
      <c r="AN1328" s="98"/>
      <c r="AO1328" s="98"/>
      <c r="AP1328" s="862"/>
      <c r="AQ1328" s="862"/>
      <c r="AR1328" s="862"/>
      <c r="AS1328" s="862"/>
      <c r="AT1328" s="862"/>
      <c r="AU1328" s="862"/>
      <c r="AV1328" s="862"/>
      <c r="AW1328" s="396"/>
      <c r="AX1328" s="396"/>
      <c r="AY1328" s="396"/>
      <c r="AZ1328" s="396"/>
      <c r="BA1328" s="396"/>
      <c r="BB1328" s="396"/>
      <c r="BC1328" s="258"/>
      <c r="BD1328" s="862"/>
      <c r="BE1328" s="862"/>
      <c r="BF1328" s="862"/>
      <c r="BG1328" s="862"/>
      <c r="BH1328" s="862"/>
      <c r="BI1328" s="862"/>
      <c r="BJ1328" s="862"/>
      <c r="BK1328" s="862"/>
      <c r="BR1328" s="2"/>
      <c r="BS1328" s="2"/>
      <c r="BT1328" s="2"/>
      <c r="BU1328" s="2"/>
      <c r="BV1328" s="2"/>
      <c r="BW1328" s="2"/>
      <c r="BX1328" s="2"/>
      <c r="BY1328" s="2"/>
      <c r="BZ1328" s="2"/>
      <c r="CA1328" s="2"/>
      <c r="CB1328" s="2"/>
      <c r="CC1328" s="2"/>
      <c r="CD1328" s="2"/>
      <c r="CE1328" s="2"/>
      <c r="CF1328" s="2"/>
      <c r="CG1328" s="2"/>
      <c r="CH1328" s="2"/>
      <c r="CI1328" s="2"/>
      <c r="CJ1328" s="2"/>
      <c r="CK1328" s="2"/>
      <c r="CL1328" s="2"/>
      <c r="CM1328" s="2"/>
      <c r="CN1328" s="2"/>
      <c r="CO1328" s="2"/>
      <c r="CP1328" s="2"/>
      <c r="CQ1328" s="2"/>
      <c r="CR1328" s="2"/>
      <c r="CS1328" s="2"/>
      <c r="CT1328" s="2"/>
      <c r="CU1328" s="2"/>
      <c r="CV1328" s="2"/>
      <c r="CW1328" s="2"/>
      <c r="CX1328" s="2"/>
      <c r="CY1328" s="2"/>
      <c r="CZ1328" s="2"/>
      <c r="DA1328" s="2"/>
      <c r="DB1328" s="2"/>
      <c r="DC1328" s="2"/>
      <c r="DD1328" s="2"/>
      <c r="DE1328" s="2"/>
      <c r="DF1328" s="2"/>
      <c r="DG1328" s="2"/>
      <c r="DH1328" s="2"/>
      <c r="DI1328" s="2"/>
      <c r="DJ1328" s="2"/>
      <c r="DK1328" s="2"/>
      <c r="DL1328" s="2"/>
      <c r="DM1328" s="2"/>
      <c r="DN1328" s="2"/>
      <c r="DO1328" s="2"/>
      <c r="DP1328" s="2"/>
      <c r="DQ1328" s="2"/>
      <c r="DR1328" s="2"/>
      <c r="DS1328" s="2"/>
      <c r="DT1328" s="2"/>
      <c r="DU1328" s="2"/>
      <c r="DV1328" s="2"/>
      <c r="DW1328" s="2"/>
      <c r="DX1328" s="2"/>
      <c r="DY1328" s="2"/>
      <c r="DZ1328" s="2"/>
      <c r="EA1328" s="2"/>
      <c r="EB1328" s="2"/>
      <c r="EC1328" s="2"/>
      <c r="ED1328" s="2"/>
      <c r="EE1328" s="2"/>
      <c r="EF1328" s="2"/>
      <c r="EG1328" s="2"/>
      <c r="EH1328" s="2"/>
      <c r="EI1328" s="2"/>
      <c r="EJ1328" s="2"/>
      <c r="EK1328" s="2"/>
      <c r="EL1328" s="2"/>
      <c r="EM1328" s="2"/>
      <c r="EN1328" s="2"/>
      <c r="EO1328" s="2"/>
      <c r="EP1328" s="2"/>
      <c r="EQ1328" s="2"/>
      <c r="ER1328" s="2"/>
      <c r="ES1328" s="2"/>
      <c r="ET1328" s="2"/>
      <c r="EU1328" s="2"/>
      <c r="EV1328" s="2"/>
      <c r="EW1328" s="2"/>
      <c r="EX1328" s="2"/>
      <c r="EY1328" s="2"/>
      <c r="EZ1328" s="2"/>
      <c r="FA1328" s="2"/>
      <c r="FB1328" s="2"/>
      <c r="FC1328" s="2"/>
      <c r="FD1328" s="2"/>
      <c r="FE1328" s="2"/>
      <c r="FF1328" s="2"/>
      <c r="FG1328" s="2"/>
      <c r="FH1328" s="2"/>
      <c r="FI1328" s="2"/>
      <c r="FJ1328" s="2"/>
      <c r="FK1328" s="2"/>
      <c r="FL1328" s="2"/>
      <c r="FM1328" s="2"/>
      <c r="FN1328" s="2"/>
      <c r="FO1328" s="2"/>
      <c r="FP1328" s="2"/>
      <c r="FQ1328" s="2"/>
      <c r="FR1328" s="2"/>
      <c r="FS1328" s="2"/>
      <c r="FT1328" s="2"/>
      <c r="FU1328" s="2"/>
      <c r="FV1328" s="2"/>
      <c r="FW1328" s="2"/>
      <c r="FX1328" s="2"/>
      <c r="FY1328" s="2"/>
      <c r="FZ1328" s="2"/>
      <c r="GA1328" s="2"/>
      <c r="GB1328" s="2"/>
      <c r="GC1328" s="2"/>
      <c r="GD1328" s="2"/>
      <c r="GE1328" s="2"/>
      <c r="GF1328" s="2"/>
      <c r="GG1328" s="2"/>
      <c r="GH1328" s="2"/>
      <c r="GI1328" s="2"/>
      <c r="GJ1328" s="2"/>
      <c r="GK1328" s="2"/>
      <c r="GL1328" s="2"/>
      <c r="GM1328" s="2"/>
      <c r="GN1328" s="2"/>
      <c r="GO1328" s="2"/>
      <c r="GP1328" s="2"/>
    </row>
    <row r="1329" spans="6:198" s="1" customFormat="1" ht="12.75" customHeight="1">
      <c r="F1329" s="81"/>
      <c r="G1329" s="671"/>
      <c r="H1329" s="671"/>
      <c r="I1329" s="671"/>
      <c r="J1329" s="671"/>
      <c r="K1329" s="12"/>
      <c r="L1329" s="12"/>
      <c r="M1329" s="12"/>
      <c r="N1329" s="12"/>
      <c r="O1329" s="12"/>
      <c r="P1329" s="12"/>
      <c r="Q1329" s="12"/>
      <c r="R1329" s="12"/>
      <c r="S1329" s="12"/>
      <c r="T1329" s="12"/>
      <c r="U1329" s="12"/>
      <c r="V1329" s="12"/>
      <c r="W1329" s="12"/>
      <c r="X1329" s="12"/>
      <c r="Y1329" s="12"/>
      <c r="Z1329" s="12"/>
      <c r="AA1329" s="12"/>
      <c r="AB1329" s="12"/>
      <c r="AC1329" s="12"/>
      <c r="AD1329" s="12"/>
      <c r="AE1329" s="12"/>
      <c r="AF1329" s="98"/>
      <c r="AG1329" s="98"/>
      <c r="AH1329" s="98"/>
      <c r="AI1329" s="98"/>
      <c r="AJ1329" s="98"/>
      <c r="AK1329" s="98"/>
      <c r="AL1329" s="98"/>
      <c r="AM1329" s="98"/>
      <c r="AN1329" s="98"/>
      <c r="AO1329" s="98"/>
      <c r="AP1329" s="862"/>
      <c r="AQ1329" s="862"/>
      <c r="AR1329" s="862"/>
      <c r="AS1329" s="862"/>
      <c r="AT1329" s="862"/>
      <c r="AU1329" s="862"/>
      <c r="AV1329" s="862"/>
      <c r="AW1329" s="396"/>
      <c r="AX1329" s="396"/>
      <c r="AY1329" s="396"/>
      <c r="AZ1329" s="396"/>
      <c r="BA1329" s="396"/>
      <c r="BB1329" s="396"/>
      <c r="BC1329" s="258"/>
      <c r="BD1329" s="862"/>
      <c r="BE1329" s="862"/>
      <c r="BF1329" s="862"/>
      <c r="BG1329" s="862"/>
      <c r="BH1329" s="862"/>
      <c r="BI1329" s="862"/>
      <c r="BJ1329" s="862"/>
      <c r="BK1329" s="862"/>
      <c r="BR1329" s="2"/>
      <c r="BS1329" s="2"/>
      <c r="BT1329" s="2"/>
      <c r="BU1329" s="2"/>
      <c r="BV1329" s="2"/>
      <c r="BW1329" s="2"/>
      <c r="BX1329" s="2"/>
      <c r="BY1329" s="2"/>
      <c r="BZ1329" s="2"/>
      <c r="CA1329" s="2"/>
      <c r="CB1329" s="2"/>
      <c r="CC1329" s="2"/>
      <c r="CD1329" s="2"/>
      <c r="CE1329" s="2"/>
      <c r="CF1329" s="2"/>
      <c r="CG1329" s="2"/>
      <c r="CH1329" s="2"/>
      <c r="CI1329" s="2"/>
      <c r="CJ1329" s="2"/>
      <c r="CK1329" s="2"/>
      <c r="CL1329" s="2"/>
      <c r="CM1329" s="2"/>
      <c r="CN1329" s="2"/>
      <c r="CO1329" s="2"/>
      <c r="CP1329" s="2"/>
      <c r="CQ1329" s="2"/>
      <c r="CR1329" s="2"/>
      <c r="CS1329" s="2"/>
      <c r="CT1329" s="2"/>
      <c r="CU1329" s="2"/>
      <c r="CV1329" s="2"/>
      <c r="CW1329" s="2"/>
      <c r="CX1329" s="2"/>
      <c r="CY1329" s="2"/>
      <c r="CZ1329" s="2"/>
      <c r="DA1329" s="2"/>
      <c r="DB1329" s="2"/>
      <c r="DC1329" s="2"/>
      <c r="DD1329" s="2"/>
      <c r="DE1329" s="2"/>
      <c r="DF1329" s="2"/>
      <c r="DG1329" s="2"/>
      <c r="DH1329" s="2"/>
      <c r="DI1329" s="2"/>
      <c r="DJ1329" s="2"/>
      <c r="DK1329" s="2"/>
      <c r="DL1329" s="2"/>
      <c r="DM1329" s="2"/>
      <c r="DN1329" s="2"/>
      <c r="DO1329" s="2"/>
      <c r="DP1329" s="2"/>
      <c r="DQ1329" s="2"/>
      <c r="DR1329" s="2"/>
      <c r="DS1329" s="2"/>
      <c r="DT1329" s="2"/>
      <c r="DU1329" s="2"/>
      <c r="DV1329" s="2"/>
      <c r="DW1329" s="2"/>
      <c r="DX1329" s="2"/>
      <c r="DY1329" s="2"/>
      <c r="DZ1329" s="2"/>
      <c r="EA1329" s="2"/>
      <c r="EB1329" s="2"/>
      <c r="EC1329" s="2"/>
      <c r="ED1329" s="2"/>
      <c r="EE1329" s="2"/>
      <c r="EF1329" s="2"/>
      <c r="EG1329" s="2"/>
      <c r="EH1329" s="2"/>
      <c r="EI1329" s="2"/>
      <c r="EJ1329" s="2"/>
      <c r="EK1329" s="2"/>
      <c r="EL1329" s="2"/>
      <c r="EM1329" s="2"/>
      <c r="EN1329" s="2"/>
      <c r="EO1329" s="2"/>
      <c r="EP1329" s="2"/>
      <c r="EQ1329" s="2"/>
      <c r="ER1329" s="2"/>
      <c r="ES1329" s="2"/>
      <c r="ET1329" s="2"/>
      <c r="EU1329" s="2"/>
      <c r="EV1329" s="2"/>
      <c r="EW1329" s="2"/>
      <c r="EX1329" s="2"/>
      <c r="EY1329" s="2"/>
      <c r="EZ1329" s="2"/>
      <c r="FA1329" s="2"/>
      <c r="FB1329" s="2"/>
      <c r="FC1329" s="2"/>
      <c r="FD1329" s="2"/>
      <c r="FE1329" s="2"/>
      <c r="FF1329" s="2"/>
      <c r="FG1329" s="2"/>
      <c r="FH1329" s="2"/>
      <c r="FI1329" s="2"/>
      <c r="FJ1329" s="2"/>
      <c r="FK1329" s="2"/>
      <c r="FL1329" s="2"/>
      <c r="FM1329" s="2"/>
      <c r="FN1329" s="2"/>
      <c r="FO1329" s="2"/>
      <c r="FP1329" s="2"/>
      <c r="FQ1329" s="2"/>
      <c r="FR1329" s="2"/>
      <c r="FS1329" s="2"/>
      <c r="FT1329" s="2"/>
      <c r="FU1329" s="2"/>
      <c r="FV1329" s="2"/>
      <c r="FW1329" s="2"/>
      <c r="FX1329" s="2"/>
      <c r="FY1329" s="2"/>
      <c r="FZ1329" s="2"/>
      <c r="GA1329" s="2"/>
      <c r="GB1329" s="2"/>
      <c r="GC1329" s="2"/>
      <c r="GD1329" s="2"/>
      <c r="GE1329" s="2"/>
      <c r="GF1329" s="2"/>
      <c r="GG1329" s="2"/>
      <c r="GH1329" s="2"/>
      <c r="GI1329" s="2"/>
      <c r="GJ1329" s="2"/>
      <c r="GK1329" s="2"/>
      <c r="GL1329" s="2"/>
      <c r="GM1329" s="2"/>
      <c r="GN1329" s="2"/>
      <c r="GO1329" s="2"/>
      <c r="GP1329" s="2"/>
    </row>
    <row r="1330" spans="6:198" s="1" customFormat="1" ht="12.75" customHeight="1">
      <c r="F1330" s="81"/>
      <c r="G1330" s="671"/>
      <c r="H1330" s="671"/>
      <c r="I1330" s="671"/>
      <c r="J1330" s="671"/>
      <c r="K1330" s="12"/>
      <c r="L1330" s="12"/>
      <c r="M1330" s="12"/>
      <c r="N1330" s="12"/>
      <c r="O1330" s="12"/>
      <c r="P1330" s="12"/>
      <c r="Q1330" s="12"/>
      <c r="R1330" s="12"/>
      <c r="S1330" s="12"/>
      <c r="T1330" s="12"/>
      <c r="U1330" s="12"/>
      <c r="V1330" s="12"/>
      <c r="W1330" s="12"/>
      <c r="X1330" s="12"/>
      <c r="Y1330" s="12"/>
      <c r="Z1330" s="12"/>
      <c r="AA1330" s="12"/>
      <c r="AB1330" s="12"/>
      <c r="AC1330" s="12"/>
      <c r="AD1330" s="12"/>
      <c r="AE1330" s="12"/>
      <c r="AF1330" s="98"/>
      <c r="AG1330" s="98"/>
      <c r="AH1330" s="98"/>
      <c r="AI1330" s="98"/>
      <c r="AJ1330" s="98"/>
      <c r="AK1330" s="98"/>
      <c r="AL1330" s="98"/>
      <c r="AM1330" s="98"/>
      <c r="AN1330" s="98"/>
      <c r="AO1330" s="98"/>
      <c r="AP1330" s="862"/>
      <c r="AQ1330" s="862"/>
      <c r="AR1330" s="862"/>
      <c r="AS1330" s="862"/>
      <c r="AT1330" s="862"/>
      <c r="AU1330" s="862"/>
      <c r="AV1330" s="862"/>
      <c r="AW1330" s="396"/>
      <c r="AX1330" s="396"/>
      <c r="AY1330" s="396"/>
      <c r="AZ1330" s="396"/>
      <c r="BA1330" s="396"/>
      <c r="BB1330" s="396"/>
      <c r="BC1330" s="258"/>
      <c r="BD1330" s="862"/>
      <c r="BE1330" s="862"/>
      <c r="BF1330" s="862"/>
      <c r="BG1330" s="862"/>
      <c r="BH1330" s="862"/>
      <c r="BI1330" s="862"/>
      <c r="BJ1330" s="862"/>
      <c r="BK1330" s="862"/>
      <c r="BR1330" s="2"/>
      <c r="BS1330" s="2"/>
      <c r="BT1330" s="2"/>
      <c r="BU1330" s="2"/>
      <c r="BV1330" s="2"/>
      <c r="BW1330" s="2"/>
      <c r="BX1330" s="2"/>
      <c r="BY1330" s="2"/>
      <c r="BZ1330" s="2"/>
      <c r="CA1330" s="2"/>
      <c r="CB1330" s="2"/>
      <c r="CC1330" s="2"/>
      <c r="CD1330" s="2"/>
      <c r="CE1330" s="2"/>
      <c r="CF1330" s="2"/>
      <c r="CG1330" s="2"/>
      <c r="CH1330" s="2"/>
      <c r="CI1330" s="2"/>
      <c r="CJ1330" s="2"/>
      <c r="CK1330" s="2"/>
      <c r="CL1330" s="2"/>
      <c r="CM1330" s="2"/>
      <c r="CN1330" s="2"/>
      <c r="CO1330" s="2"/>
      <c r="CP1330" s="2"/>
      <c r="CQ1330" s="2"/>
      <c r="CR1330" s="2"/>
      <c r="CS1330" s="2"/>
      <c r="CT1330" s="2"/>
      <c r="CU1330" s="2"/>
      <c r="CV1330" s="2"/>
      <c r="CW1330" s="2"/>
      <c r="CX1330" s="2"/>
      <c r="CY1330" s="2"/>
      <c r="CZ1330" s="2"/>
      <c r="DA1330" s="2"/>
      <c r="DB1330" s="2"/>
      <c r="DC1330" s="2"/>
      <c r="DD1330" s="2"/>
      <c r="DE1330" s="2"/>
      <c r="DF1330" s="2"/>
      <c r="DG1330" s="2"/>
      <c r="DH1330" s="2"/>
      <c r="DI1330" s="2"/>
      <c r="DJ1330" s="2"/>
      <c r="DK1330" s="2"/>
      <c r="DL1330" s="2"/>
      <c r="DM1330" s="2"/>
      <c r="DN1330" s="2"/>
      <c r="DO1330" s="2"/>
      <c r="DP1330" s="2"/>
      <c r="DQ1330" s="2"/>
      <c r="DR1330" s="2"/>
      <c r="DS1330" s="2"/>
      <c r="DT1330" s="2"/>
      <c r="DU1330" s="2"/>
      <c r="DV1330" s="2"/>
      <c r="DW1330" s="2"/>
      <c r="DX1330" s="2"/>
      <c r="DY1330" s="2"/>
      <c r="DZ1330" s="2"/>
      <c r="EA1330" s="2"/>
      <c r="EB1330" s="2"/>
      <c r="EC1330" s="2"/>
      <c r="ED1330" s="2"/>
      <c r="EE1330" s="2"/>
      <c r="EF1330" s="2"/>
      <c r="EG1330" s="2"/>
      <c r="EH1330" s="2"/>
      <c r="EI1330" s="2"/>
      <c r="EJ1330" s="2"/>
      <c r="EK1330" s="2"/>
      <c r="EL1330" s="2"/>
      <c r="EM1330" s="2"/>
      <c r="EN1330" s="2"/>
      <c r="EO1330" s="2"/>
      <c r="EP1330" s="2"/>
      <c r="EQ1330" s="2"/>
      <c r="ER1330" s="2"/>
      <c r="ES1330" s="2"/>
      <c r="ET1330" s="2"/>
      <c r="EU1330" s="2"/>
      <c r="EV1330" s="2"/>
      <c r="EW1330" s="2"/>
      <c r="EX1330" s="2"/>
      <c r="EY1330" s="2"/>
      <c r="EZ1330" s="2"/>
      <c r="FA1330" s="2"/>
      <c r="FB1330" s="2"/>
      <c r="FC1330" s="2"/>
      <c r="FD1330" s="2"/>
      <c r="FE1330" s="2"/>
      <c r="FF1330" s="2"/>
      <c r="FG1330" s="2"/>
      <c r="FH1330" s="2"/>
      <c r="FI1330" s="2"/>
      <c r="FJ1330" s="2"/>
      <c r="FK1330" s="2"/>
      <c r="FL1330" s="2"/>
      <c r="FM1330" s="2"/>
      <c r="FN1330" s="2"/>
      <c r="FO1330" s="2"/>
      <c r="FP1330" s="2"/>
      <c r="FQ1330" s="2"/>
      <c r="FR1330" s="2"/>
      <c r="FS1330" s="2"/>
      <c r="FT1330" s="2"/>
      <c r="FU1330" s="2"/>
      <c r="FV1330" s="2"/>
      <c r="FW1330" s="2"/>
      <c r="FX1330" s="2"/>
      <c r="FY1330" s="2"/>
      <c r="FZ1330" s="2"/>
      <c r="GA1330" s="2"/>
      <c r="GB1330" s="2"/>
      <c r="GC1330" s="2"/>
      <c r="GD1330" s="2"/>
      <c r="GE1330" s="2"/>
      <c r="GF1330" s="2"/>
      <c r="GG1330" s="2"/>
      <c r="GH1330" s="2"/>
      <c r="GI1330" s="2"/>
      <c r="GJ1330" s="2"/>
      <c r="GK1330" s="2"/>
      <c r="GL1330" s="2"/>
      <c r="GM1330" s="2"/>
      <c r="GN1330" s="2"/>
      <c r="GO1330" s="2"/>
      <c r="GP1330" s="2"/>
    </row>
    <row r="1331" spans="6:198" s="1" customFormat="1" ht="13.5" customHeight="1" thickBot="1">
      <c r="F1331" s="192"/>
      <c r="G1331" s="193"/>
      <c r="H1331" s="193"/>
      <c r="I1331" s="193"/>
      <c r="J1331" s="193"/>
      <c r="K1331" s="193"/>
      <c r="L1331" s="193"/>
      <c r="M1331" s="193"/>
      <c r="N1331" s="193"/>
      <c r="O1331" s="193"/>
      <c r="P1331" s="193"/>
      <c r="Q1331" s="193"/>
      <c r="R1331" s="193"/>
      <c r="S1331" s="193"/>
      <c r="T1331" s="193"/>
      <c r="U1331" s="193"/>
      <c r="V1331" s="193"/>
      <c r="W1331" s="193"/>
      <c r="X1331" s="193"/>
      <c r="Y1331" s="193"/>
      <c r="Z1331" s="193"/>
      <c r="AA1331" s="193"/>
      <c r="AB1331" s="193"/>
      <c r="AC1331" s="193"/>
      <c r="AD1331" s="193"/>
      <c r="AE1331" s="193"/>
      <c r="AF1331" s="193"/>
      <c r="AG1331" s="193"/>
      <c r="AH1331" s="193"/>
      <c r="AI1331" s="193"/>
      <c r="AJ1331" s="193"/>
      <c r="AK1331" s="193"/>
      <c r="AL1331" s="193"/>
      <c r="AM1331" s="193"/>
      <c r="AN1331" s="193"/>
      <c r="AO1331" s="193"/>
      <c r="AP1331" s="193"/>
      <c r="AQ1331" s="193"/>
      <c r="AR1331" s="193"/>
      <c r="AS1331" s="193"/>
      <c r="AT1331" s="193"/>
      <c r="AU1331" s="193"/>
      <c r="AV1331" s="193"/>
      <c r="AW1331" s="193"/>
      <c r="AX1331" s="193"/>
      <c r="AY1331" s="193"/>
      <c r="AZ1331" s="193"/>
      <c r="BA1331" s="193"/>
      <c r="BB1331" s="193"/>
      <c r="BC1331" s="193"/>
      <c r="BD1331" s="193"/>
      <c r="BE1331" s="193"/>
      <c r="BF1331" s="193"/>
      <c r="BG1331" s="193"/>
      <c r="BH1331" s="193"/>
      <c r="BI1331" s="193"/>
      <c r="BJ1331" s="193"/>
      <c r="BK1331" s="192"/>
      <c r="BR1331" s="2"/>
      <c r="BS1331" s="2"/>
      <c r="BT1331" s="2"/>
      <c r="BU1331" s="2"/>
      <c r="BV1331" s="2"/>
      <c r="BW1331" s="2"/>
      <c r="BX1331" s="2"/>
      <c r="BY1331" s="2"/>
      <c r="BZ1331" s="2"/>
      <c r="CA1331" s="2"/>
      <c r="CB1331" s="2"/>
      <c r="CC1331" s="2"/>
      <c r="CD1331" s="2"/>
      <c r="CE1331" s="2"/>
      <c r="CF1331" s="2"/>
      <c r="CG1331" s="2"/>
      <c r="CH1331" s="2"/>
      <c r="CI1331" s="2"/>
      <c r="CJ1331" s="2"/>
      <c r="CK1331" s="2"/>
      <c r="CL1331" s="2"/>
      <c r="CM1331" s="2"/>
      <c r="CN1331" s="2"/>
      <c r="CO1331" s="2"/>
      <c r="CP1331" s="2"/>
      <c r="CQ1331" s="2"/>
      <c r="CR1331" s="2"/>
      <c r="CS1331" s="2"/>
      <c r="CT1331" s="2"/>
      <c r="CU1331" s="2"/>
      <c r="CV1331" s="2"/>
      <c r="CW1331" s="2"/>
      <c r="CX1331" s="2"/>
      <c r="CY1331" s="2"/>
      <c r="CZ1331" s="2"/>
      <c r="DA1331" s="2"/>
      <c r="DB1331" s="2"/>
      <c r="DC1331" s="2"/>
      <c r="DD1331" s="2"/>
      <c r="DE1331" s="2"/>
      <c r="DF1331" s="2"/>
      <c r="DG1331" s="2"/>
      <c r="DH1331" s="2"/>
      <c r="DI1331" s="2"/>
      <c r="DJ1331" s="2"/>
      <c r="DK1331" s="2"/>
      <c r="DL1331" s="2"/>
      <c r="DM1331" s="2"/>
      <c r="DN1331" s="2"/>
      <c r="DO1331" s="2"/>
      <c r="DP1331" s="2"/>
      <c r="DQ1331" s="2"/>
      <c r="DR1331" s="2"/>
      <c r="DS1331" s="2"/>
      <c r="DT1331" s="2"/>
      <c r="DU1331" s="2"/>
      <c r="DV1331" s="2"/>
      <c r="DW1331" s="2"/>
      <c r="DX1331" s="2"/>
      <c r="DY1331" s="2"/>
      <c r="DZ1331" s="2"/>
      <c r="EA1331" s="2"/>
      <c r="EB1331" s="2"/>
      <c r="EC1331" s="2"/>
      <c r="ED1331" s="2"/>
      <c r="EE1331" s="2"/>
      <c r="EF1331" s="2"/>
      <c r="EG1331" s="2"/>
      <c r="EH1331" s="2"/>
      <c r="EI1331" s="2"/>
      <c r="EJ1331" s="2"/>
      <c r="EK1331" s="2"/>
      <c r="EL1331" s="2"/>
      <c r="EM1331" s="2"/>
      <c r="EN1331" s="2"/>
      <c r="EO1331" s="2"/>
      <c r="EP1331" s="2"/>
      <c r="EQ1331" s="2"/>
      <c r="ER1331" s="2"/>
      <c r="ES1331" s="2"/>
      <c r="ET1331" s="2"/>
      <c r="EU1331" s="2"/>
      <c r="EV1331" s="2"/>
      <c r="EW1331" s="2"/>
      <c r="EX1331" s="2"/>
      <c r="EY1331" s="2"/>
      <c r="EZ1331" s="2"/>
      <c r="FA1331" s="2"/>
      <c r="FB1331" s="2"/>
      <c r="FC1331" s="2"/>
      <c r="FD1331" s="2"/>
      <c r="FE1331" s="2"/>
      <c r="FF1331" s="2"/>
      <c r="FG1331" s="2"/>
      <c r="FH1331" s="2"/>
      <c r="FI1331" s="2"/>
      <c r="FJ1331" s="2"/>
      <c r="FK1331" s="2"/>
      <c r="FL1331" s="2"/>
      <c r="FM1331" s="2"/>
      <c r="FN1331" s="2"/>
      <c r="FO1331" s="2"/>
      <c r="FP1331" s="2"/>
      <c r="FQ1331" s="2"/>
      <c r="FR1331" s="2"/>
      <c r="FS1331" s="2"/>
      <c r="FT1331" s="2"/>
      <c r="FU1331" s="2"/>
      <c r="FV1331" s="2"/>
      <c r="FW1331" s="2"/>
      <c r="FX1331" s="2"/>
      <c r="FY1331" s="2"/>
      <c r="FZ1331" s="2"/>
      <c r="GA1331" s="2"/>
      <c r="GB1331" s="2"/>
      <c r="GC1331" s="2"/>
      <c r="GD1331" s="2"/>
      <c r="GE1331" s="2"/>
      <c r="GF1331" s="2"/>
      <c r="GG1331" s="2"/>
      <c r="GH1331" s="2"/>
      <c r="GI1331" s="2"/>
      <c r="GJ1331" s="2"/>
      <c r="GK1331" s="2"/>
      <c r="GL1331" s="2"/>
      <c r="GM1331" s="2"/>
      <c r="GN1331" s="2"/>
      <c r="GO1331" s="2"/>
      <c r="GP1331" s="2"/>
    </row>
    <row r="1332" spans="6:198" s="1" customFormat="1" ht="18">
      <c r="F1332" s="550" t="str">
        <f>[2]Setup!$B$5</f>
        <v>Precise Mortgage Funding 2018-2B plc</v>
      </c>
      <c r="G1332" s="550"/>
      <c r="H1332" s="550"/>
      <c r="I1332" s="550"/>
      <c r="J1332" s="550"/>
      <c r="K1332" s="550"/>
      <c r="L1332" s="550"/>
      <c r="M1332" s="550"/>
      <c r="N1332" s="550"/>
      <c r="O1332" s="550"/>
      <c r="P1332" s="550"/>
      <c r="Q1332" s="550"/>
      <c r="R1332" s="550"/>
      <c r="S1332" s="550"/>
      <c r="T1332" s="550"/>
      <c r="U1332" s="550"/>
      <c r="V1332" s="550"/>
      <c r="W1332" s="550"/>
      <c r="X1332" s="550"/>
      <c r="Y1332" s="550"/>
      <c r="Z1332" s="550"/>
      <c r="AA1332" s="550"/>
      <c r="AB1332" s="550"/>
      <c r="AC1332" s="550"/>
      <c r="AD1332" s="550"/>
      <c r="AE1332" s="550"/>
      <c r="AF1332" s="550"/>
      <c r="AG1332" s="550"/>
      <c r="AH1332" s="550"/>
      <c r="AI1332" s="550"/>
      <c r="AJ1332" s="550"/>
      <c r="AK1332" s="550"/>
      <c r="AL1332" s="550"/>
      <c r="AM1332" s="550"/>
      <c r="AN1332" s="550"/>
      <c r="AO1332" s="550"/>
      <c r="AP1332" s="550"/>
      <c r="AQ1332" s="550"/>
      <c r="AR1332" s="550"/>
      <c r="AS1332" s="550"/>
      <c r="AT1332" s="550"/>
      <c r="AU1332" s="550"/>
      <c r="AV1332" s="550"/>
      <c r="AW1332" s="550"/>
      <c r="AX1332" s="550"/>
      <c r="AY1332" s="550"/>
      <c r="AZ1332" s="550"/>
      <c r="BA1332" s="550"/>
      <c r="BB1332" s="550"/>
      <c r="BC1332" s="550"/>
      <c r="BD1332" s="550"/>
      <c r="BE1332" s="550"/>
      <c r="BF1332" s="550"/>
      <c r="BG1332" s="550"/>
      <c r="BH1332" s="550"/>
      <c r="BI1332" s="550"/>
      <c r="BJ1332" s="550"/>
      <c r="BK1332" s="550"/>
      <c r="BR1332" s="2"/>
      <c r="BS1332" s="2"/>
      <c r="BT1332" s="2"/>
      <c r="BU1332" s="2"/>
      <c r="BV1332" s="2"/>
      <c r="BW1332" s="2"/>
      <c r="BX1332" s="2"/>
      <c r="BY1332" s="2"/>
      <c r="BZ1332" s="2"/>
      <c r="CA1332" s="2"/>
      <c r="CB1332" s="2"/>
      <c r="CC1332" s="2"/>
      <c r="CD1332" s="2"/>
      <c r="CE1332" s="2"/>
      <c r="CF1332" s="2"/>
      <c r="CG1332" s="2"/>
      <c r="CH1332" s="2"/>
      <c r="CI1332" s="2"/>
      <c r="CJ1332" s="2"/>
      <c r="CK1332" s="2"/>
      <c r="CL1332" s="2"/>
      <c r="CM1332" s="2"/>
      <c r="CN1332" s="2"/>
      <c r="CO1332" s="2"/>
      <c r="CP1332" s="2"/>
      <c r="CQ1332" s="2"/>
      <c r="CR1332" s="2"/>
      <c r="CS1332" s="2"/>
      <c r="CT1332" s="2"/>
      <c r="CU1332" s="2"/>
      <c r="CV1332" s="2"/>
      <c r="CW1332" s="2"/>
      <c r="CX1332" s="2"/>
      <c r="CY1332" s="2"/>
      <c r="CZ1332" s="2"/>
      <c r="DA1332" s="2"/>
      <c r="DB1332" s="2"/>
      <c r="DC1332" s="2"/>
      <c r="DD1332" s="2"/>
      <c r="DE1332" s="2"/>
      <c r="DF1332" s="2"/>
      <c r="DG1332" s="2"/>
      <c r="DH1332" s="2"/>
      <c r="DI1332" s="2"/>
      <c r="DJ1332" s="2"/>
      <c r="DK1332" s="2"/>
      <c r="DL1332" s="2"/>
      <c r="DM1332" s="2"/>
      <c r="DN1332" s="2"/>
      <c r="DO1332" s="2"/>
      <c r="DP1332" s="2"/>
      <c r="DQ1332" s="2"/>
      <c r="DR1332" s="2"/>
      <c r="DS1332" s="2"/>
      <c r="DT1332" s="2"/>
      <c r="DU1332" s="2"/>
      <c r="DV1332" s="2"/>
      <c r="DW1332" s="2"/>
      <c r="DX1332" s="2"/>
      <c r="DY1332" s="2"/>
      <c r="DZ1332" s="2"/>
      <c r="EA1332" s="2"/>
      <c r="EB1332" s="2"/>
      <c r="EC1332" s="2"/>
      <c r="ED1332" s="2"/>
      <c r="EE1332" s="2"/>
      <c r="EF1332" s="2"/>
      <c r="EG1332" s="2"/>
      <c r="EH1332" s="2"/>
      <c r="EI1332" s="2"/>
      <c r="EJ1332" s="2"/>
      <c r="EK1332" s="2"/>
      <c r="EL1332" s="2"/>
      <c r="EM1332" s="2"/>
      <c r="EN1332" s="2"/>
      <c r="EO1332" s="2"/>
      <c r="EP1332" s="2"/>
      <c r="EQ1332" s="2"/>
      <c r="ER1332" s="2"/>
      <c r="ES1332" s="2"/>
      <c r="ET1332" s="2"/>
      <c r="EU1332" s="2"/>
      <c r="EV1332" s="2"/>
      <c r="EW1332" s="2"/>
      <c r="EX1332" s="2"/>
      <c r="EY1332" s="2"/>
      <c r="EZ1332" s="2"/>
      <c r="FA1332" s="2"/>
      <c r="FB1332" s="2"/>
      <c r="FC1332" s="2"/>
      <c r="FD1332" s="2"/>
      <c r="FE1332" s="2"/>
      <c r="FF1332" s="2"/>
      <c r="FG1332" s="2"/>
      <c r="FH1332" s="2"/>
      <c r="FI1332" s="2"/>
      <c r="FJ1332" s="2"/>
      <c r="FK1332" s="2"/>
      <c r="FL1332" s="2"/>
      <c r="FM1332" s="2"/>
      <c r="FN1332" s="2"/>
      <c r="FO1332" s="2"/>
      <c r="FP1332" s="2"/>
      <c r="FQ1332" s="2"/>
      <c r="FR1332" s="2"/>
      <c r="FS1332" s="2"/>
      <c r="FT1332" s="2"/>
      <c r="FU1332" s="2"/>
      <c r="FV1332" s="2"/>
      <c r="FW1332" s="2"/>
      <c r="FX1332" s="2"/>
      <c r="FY1332" s="2"/>
      <c r="FZ1332" s="2"/>
      <c r="GA1332" s="2"/>
      <c r="GB1332" s="2"/>
      <c r="GC1332" s="2"/>
      <c r="GD1332" s="2"/>
      <c r="GE1332" s="2"/>
      <c r="GF1332" s="2"/>
      <c r="GG1332" s="2"/>
      <c r="GH1332" s="2"/>
      <c r="GI1332" s="2"/>
      <c r="GJ1332" s="2"/>
      <c r="GK1332" s="2"/>
      <c r="GL1332" s="2"/>
      <c r="GM1332" s="2"/>
      <c r="GN1332" s="2"/>
      <c r="GO1332" s="2"/>
      <c r="GP1332" s="2"/>
    </row>
    <row r="1333" spans="6:198" s="1" customFormat="1" ht="15" customHeight="1">
      <c r="F1333" s="551" t="s">
        <v>1</v>
      </c>
      <c r="G1333" s="551"/>
      <c r="H1333" s="551"/>
      <c r="I1333" s="551"/>
      <c r="J1333" s="551"/>
      <c r="K1333" s="551"/>
      <c r="L1333" s="551"/>
      <c r="M1333" s="551"/>
      <c r="N1333" s="551"/>
      <c r="O1333" s="551"/>
      <c r="P1333" s="551"/>
      <c r="Q1333" s="551"/>
      <c r="R1333" s="551"/>
      <c r="S1333" s="551"/>
      <c r="T1333" s="551"/>
      <c r="U1333" s="551"/>
      <c r="V1333" s="551"/>
      <c r="W1333" s="551"/>
      <c r="X1333" s="551"/>
      <c r="Y1333" s="551"/>
      <c r="Z1333" s="551"/>
      <c r="AA1333" s="551"/>
      <c r="AB1333" s="551"/>
      <c r="AC1333" s="551"/>
      <c r="AD1333" s="551"/>
      <c r="AE1333" s="551"/>
      <c r="AF1333" s="551"/>
      <c r="AG1333" s="551"/>
      <c r="AH1333" s="551"/>
      <c r="AI1333" s="551"/>
      <c r="AJ1333" s="551"/>
      <c r="AK1333" s="551"/>
      <c r="AL1333" s="551"/>
      <c r="AM1333" s="551"/>
      <c r="AN1333" s="551"/>
      <c r="AO1333" s="551"/>
      <c r="AP1333" s="551"/>
      <c r="AQ1333" s="551"/>
      <c r="AR1333" s="551"/>
      <c r="AS1333" s="551"/>
      <c r="AT1333" s="551"/>
      <c r="AU1333" s="551"/>
      <c r="AV1333" s="551"/>
      <c r="AW1333" s="551"/>
      <c r="AX1333" s="551"/>
      <c r="AY1333" s="551"/>
      <c r="AZ1333" s="551"/>
      <c r="BA1333" s="551"/>
      <c r="BB1333" s="551"/>
      <c r="BC1333" s="551"/>
      <c r="BD1333" s="551"/>
      <c r="BE1333" s="551"/>
      <c r="BF1333" s="551"/>
      <c r="BG1333" s="551"/>
      <c r="BH1333" s="551"/>
      <c r="BI1333" s="551"/>
      <c r="BJ1333" s="551"/>
      <c r="BK1333" s="551"/>
      <c r="BR1333" s="2"/>
      <c r="BS1333" s="2"/>
      <c r="BT1333" s="2"/>
      <c r="BU1333" s="2"/>
      <c r="BV1333" s="2"/>
      <c r="BW1333" s="2"/>
      <c r="BX1333" s="2"/>
      <c r="BY1333" s="2"/>
      <c r="BZ1333" s="2"/>
      <c r="CA1333" s="2"/>
      <c r="CB1333" s="2"/>
      <c r="CC1333" s="2"/>
      <c r="CD1333" s="2"/>
      <c r="CE1333" s="2"/>
      <c r="CF1333" s="2"/>
      <c r="CG1333" s="2"/>
      <c r="CH1333" s="2"/>
      <c r="CI1333" s="2"/>
      <c r="CJ1333" s="2"/>
      <c r="CK1333" s="2"/>
      <c r="CL1333" s="2"/>
      <c r="CM1333" s="2"/>
      <c r="CN1333" s="2"/>
      <c r="CO1333" s="2"/>
      <c r="CP1333" s="2"/>
      <c r="CQ1333" s="2"/>
      <c r="CR1333" s="2"/>
      <c r="CS1333" s="2"/>
      <c r="CT1333" s="2"/>
      <c r="CU1333" s="2"/>
      <c r="CV1333" s="2"/>
      <c r="CW1333" s="2"/>
      <c r="CX1333" s="2"/>
      <c r="CY1333" s="2"/>
      <c r="CZ1333" s="2"/>
      <c r="DA1333" s="2"/>
      <c r="DB1333" s="2"/>
      <c r="DC1333" s="2"/>
      <c r="DD1333" s="2"/>
      <c r="DE1333" s="2"/>
      <c r="DF1333" s="2"/>
      <c r="DG1333" s="2"/>
      <c r="DH1333" s="2"/>
      <c r="DI1333" s="2"/>
      <c r="DJ1333" s="2"/>
      <c r="DK1333" s="2"/>
      <c r="DL1333" s="2"/>
      <c r="DM1333" s="2"/>
      <c r="DN1333" s="2"/>
      <c r="DO1333" s="2"/>
      <c r="DP1333" s="2"/>
      <c r="DQ1333" s="2"/>
      <c r="DR1333" s="2"/>
      <c r="DS1333" s="2"/>
      <c r="DT1333" s="2"/>
      <c r="DU1333" s="2"/>
      <c r="DV1333" s="2"/>
      <c r="DW1333" s="2"/>
      <c r="DX1333" s="2"/>
      <c r="DY1333" s="2"/>
      <c r="DZ1333" s="2"/>
      <c r="EA1333" s="2"/>
      <c r="EB1333" s="2"/>
      <c r="EC1333" s="2"/>
      <c r="ED1333" s="2"/>
      <c r="EE1333" s="2"/>
      <c r="EF1333" s="2"/>
      <c r="EG1333" s="2"/>
      <c r="EH1333" s="2"/>
      <c r="EI1333" s="2"/>
      <c r="EJ1333" s="2"/>
      <c r="EK1333" s="2"/>
      <c r="EL1333" s="2"/>
      <c r="EM1333" s="2"/>
      <c r="EN1333" s="2"/>
      <c r="EO1333" s="2"/>
      <c r="EP1333" s="2"/>
      <c r="EQ1333" s="2"/>
      <c r="ER1333" s="2"/>
      <c r="ES1333" s="2"/>
      <c r="ET1333" s="2"/>
      <c r="EU1333" s="2"/>
      <c r="EV1333" s="2"/>
      <c r="EW1333" s="2"/>
      <c r="EX1333" s="2"/>
      <c r="EY1333" s="2"/>
      <c r="EZ1333" s="2"/>
      <c r="FA1333" s="2"/>
      <c r="FB1333" s="2"/>
      <c r="FC1333" s="2"/>
      <c r="FD1333" s="2"/>
      <c r="FE1333" s="2"/>
      <c r="FF1333" s="2"/>
      <c r="FG1333" s="2"/>
      <c r="FH1333" s="2"/>
      <c r="FI1333" s="2"/>
      <c r="FJ1333" s="2"/>
      <c r="FK1333" s="2"/>
      <c r="FL1333" s="2"/>
      <c r="FM1333" s="2"/>
      <c r="FN1333" s="2"/>
      <c r="FO1333" s="2"/>
      <c r="FP1333" s="2"/>
      <c r="FQ1333" s="2"/>
      <c r="FR1333" s="2"/>
      <c r="FS1333" s="2"/>
      <c r="FT1333" s="2"/>
      <c r="FU1333" s="2"/>
      <c r="FV1333" s="2"/>
      <c r="FW1333" s="2"/>
      <c r="FX1333" s="2"/>
      <c r="FY1333" s="2"/>
      <c r="FZ1333" s="2"/>
      <c r="GA1333" s="2"/>
      <c r="GB1333" s="2"/>
      <c r="GC1333" s="2"/>
      <c r="GD1333" s="2"/>
      <c r="GE1333" s="2"/>
      <c r="GF1333" s="2"/>
      <c r="GG1333" s="2"/>
      <c r="GH1333" s="2"/>
      <c r="GI1333" s="2"/>
      <c r="GJ1333" s="2"/>
      <c r="GK1333" s="2"/>
      <c r="GL1333" s="2"/>
      <c r="GM1333" s="2"/>
      <c r="GN1333" s="2"/>
      <c r="GO1333" s="2"/>
      <c r="GP1333" s="2"/>
    </row>
    <row r="1334" spans="6:198" s="1" customFormat="1" ht="15" customHeight="1">
      <c r="F1334" s="551" t="s">
        <v>2</v>
      </c>
      <c r="G1334" s="551"/>
      <c r="H1334" s="551"/>
      <c r="I1334" s="551"/>
      <c r="J1334" s="551"/>
      <c r="K1334" s="551"/>
      <c r="L1334" s="551"/>
      <c r="M1334" s="551"/>
      <c r="N1334" s="551"/>
      <c r="O1334" s="551"/>
      <c r="P1334" s="551"/>
      <c r="Q1334" s="551"/>
      <c r="R1334" s="551"/>
      <c r="S1334" s="551"/>
      <c r="T1334" s="551"/>
      <c r="U1334" s="551"/>
      <c r="V1334" s="551"/>
      <c r="W1334" s="551"/>
      <c r="X1334" s="551"/>
      <c r="Y1334" s="551"/>
      <c r="Z1334" s="551"/>
      <c r="AA1334" s="551"/>
      <c r="AB1334" s="551"/>
      <c r="AC1334" s="551"/>
      <c r="AD1334" s="551"/>
      <c r="AE1334" s="551"/>
      <c r="AF1334" s="551"/>
      <c r="AG1334" s="551"/>
      <c r="AH1334" s="551"/>
      <c r="AI1334" s="551"/>
      <c r="AJ1334" s="551"/>
      <c r="AK1334" s="551"/>
      <c r="AL1334" s="551"/>
      <c r="AM1334" s="551"/>
      <c r="AN1334" s="551"/>
      <c r="AO1334" s="551"/>
      <c r="AP1334" s="551"/>
      <c r="AQ1334" s="551"/>
      <c r="AR1334" s="551"/>
      <c r="AS1334" s="551"/>
      <c r="AT1334" s="551"/>
      <c r="AU1334" s="551"/>
      <c r="AV1334" s="551"/>
      <c r="AW1334" s="551"/>
      <c r="AX1334" s="551"/>
      <c r="AY1334" s="551"/>
      <c r="AZ1334" s="551"/>
      <c r="BA1334" s="551"/>
      <c r="BB1334" s="551"/>
      <c r="BC1334" s="551"/>
      <c r="BD1334" s="551"/>
      <c r="BE1334" s="551"/>
      <c r="BF1334" s="551"/>
      <c r="BG1334" s="551"/>
      <c r="BH1334" s="551"/>
      <c r="BI1334" s="551"/>
      <c r="BJ1334" s="551"/>
      <c r="BK1334" s="551"/>
      <c r="BR1334" s="2"/>
      <c r="BS1334" s="2"/>
      <c r="BT1334" s="2"/>
      <c r="BU1334" s="2"/>
      <c r="BV1334" s="2"/>
      <c r="BW1334" s="2"/>
      <c r="BX1334" s="2"/>
      <c r="BY1334" s="2"/>
      <c r="BZ1334" s="2"/>
      <c r="CA1334" s="2"/>
      <c r="CB1334" s="2"/>
      <c r="CC1334" s="2"/>
      <c r="CD1334" s="2"/>
      <c r="CE1334" s="2"/>
      <c r="CF1334" s="2"/>
      <c r="CG1334" s="2"/>
      <c r="CH1334" s="2"/>
      <c r="CI1334" s="2"/>
      <c r="CJ1334" s="2"/>
      <c r="CK1334" s="2"/>
      <c r="CL1334" s="2"/>
      <c r="CM1334" s="2"/>
      <c r="CN1334" s="2"/>
      <c r="CO1334" s="2"/>
      <c r="CP1334" s="2"/>
      <c r="CQ1334" s="2"/>
      <c r="CR1334" s="2"/>
      <c r="CS1334" s="2"/>
      <c r="CT1334" s="2"/>
      <c r="CU1334" s="2"/>
      <c r="CV1334" s="2"/>
      <c r="CW1334" s="2"/>
      <c r="CX1334" s="2"/>
      <c r="CY1334" s="2"/>
      <c r="CZ1334" s="2"/>
      <c r="DA1334" s="2"/>
      <c r="DB1334" s="2"/>
      <c r="DC1334" s="2"/>
      <c r="DD1334" s="2"/>
      <c r="DE1334" s="2"/>
      <c r="DF1334" s="2"/>
      <c r="DG1334" s="2"/>
      <c r="DH1334" s="2"/>
      <c r="DI1334" s="2"/>
      <c r="DJ1334" s="2"/>
      <c r="DK1334" s="2"/>
      <c r="DL1334" s="2"/>
      <c r="DM1334" s="2"/>
      <c r="DN1334" s="2"/>
      <c r="DO1334" s="2"/>
      <c r="DP1334" s="2"/>
      <c r="DQ1334" s="2"/>
      <c r="DR1334" s="2"/>
      <c r="DS1334" s="2"/>
      <c r="DT1334" s="2"/>
      <c r="DU1334" s="2"/>
      <c r="DV1334" s="2"/>
      <c r="DW1334" s="2"/>
      <c r="DX1334" s="2"/>
      <c r="DY1334" s="2"/>
      <c r="DZ1334" s="2"/>
      <c r="EA1334" s="2"/>
      <c r="EB1334" s="2"/>
      <c r="EC1334" s="2"/>
      <c r="ED1334" s="2"/>
      <c r="EE1334" s="2"/>
      <c r="EF1334" s="2"/>
      <c r="EG1334" s="2"/>
      <c r="EH1334" s="2"/>
      <c r="EI1334" s="2"/>
      <c r="EJ1334" s="2"/>
      <c r="EK1334" s="2"/>
      <c r="EL1334" s="2"/>
      <c r="EM1334" s="2"/>
      <c r="EN1334" s="2"/>
      <c r="EO1334" s="2"/>
      <c r="EP1334" s="2"/>
      <c r="EQ1334" s="2"/>
      <c r="ER1334" s="2"/>
      <c r="ES1334" s="2"/>
      <c r="ET1334" s="2"/>
      <c r="EU1334" s="2"/>
      <c r="EV1334" s="2"/>
      <c r="EW1334" s="2"/>
      <c r="EX1334" s="2"/>
      <c r="EY1334" s="2"/>
      <c r="EZ1334" s="2"/>
      <c r="FA1334" s="2"/>
      <c r="FB1334" s="2"/>
      <c r="FC1334" s="2"/>
      <c r="FD1334" s="2"/>
      <c r="FE1334" s="2"/>
      <c r="FF1334" s="2"/>
      <c r="FG1334" s="2"/>
      <c r="FH1334" s="2"/>
      <c r="FI1334" s="2"/>
      <c r="FJ1334" s="2"/>
      <c r="FK1334" s="2"/>
      <c r="FL1334" s="2"/>
      <c r="FM1334" s="2"/>
      <c r="FN1334" s="2"/>
      <c r="FO1334" s="2"/>
      <c r="FP1334" s="2"/>
      <c r="FQ1334" s="2"/>
      <c r="FR1334" s="2"/>
      <c r="FS1334" s="2"/>
      <c r="FT1334" s="2"/>
      <c r="FU1334" s="2"/>
      <c r="FV1334" s="2"/>
      <c r="FW1334" s="2"/>
      <c r="FX1334" s="2"/>
      <c r="FY1334" s="2"/>
      <c r="FZ1334" s="2"/>
      <c r="GA1334" s="2"/>
      <c r="GB1334" s="2"/>
      <c r="GC1334" s="2"/>
      <c r="GD1334" s="2"/>
      <c r="GE1334" s="2"/>
      <c r="GF1334" s="2"/>
      <c r="GG1334" s="2"/>
      <c r="GH1334" s="2"/>
      <c r="GI1334" s="2"/>
      <c r="GJ1334" s="2"/>
      <c r="GK1334" s="2"/>
      <c r="GL1334" s="2"/>
      <c r="GM1334" s="2"/>
      <c r="GN1334" s="2"/>
      <c r="GO1334" s="2"/>
      <c r="GP1334" s="2"/>
    </row>
    <row r="1335" spans="6:198" s="1" customFormat="1" ht="13.5" customHeight="1" thickBot="1">
      <c r="F1335" s="552">
        <f>[1]Input!$C$112</f>
        <v>43211</v>
      </c>
      <c r="G1335" s="552"/>
      <c r="H1335" s="552"/>
      <c r="I1335" s="552"/>
      <c r="J1335" s="552"/>
      <c r="K1335" s="552"/>
      <c r="L1335" s="552"/>
      <c r="M1335" s="552"/>
      <c r="N1335" s="552"/>
      <c r="O1335" s="552"/>
      <c r="P1335" s="552"/>
      <c r="Q1335" s="552"/>
      <c r="R1335" s="552"/>
      <c r="S1335" s="552"/>
      <c r="T1335" s="552"/>
      <c r="U1335" s="552"/>
      <c r="V1335" s="552"/>
      <c r="W1335" s="552"/>
      <c r="X1335" s="552"/>
      <c r="Y1335" s="552"/>
      <c r="Z1335" s="552"/>
      <c r="AA1335" s="552"/>
      <c r="AB1335" s="552"/>
      <c r="AC1335" s="552"/>
      <c r="AD1335" s="552"/>
      <c r="AE1335" s="552"/>
      <c r="AF1335" s="552"/>
      <c r="AG1335" s="552"/>
      <c r="AH1335" s="552"/>
      <c r="AI1335" s="552"/>
      <c r="AJ1335" s="552"/>
      <c r="AK1335" s="552"/>
      <c r="AL1335" s="552"/>
      <c r="AM1335" s="552"/>
      <c r="AN1335" s="552"/>
      <c r="AO1335" s="552"/>
      <c r="AP1335" s="552"/>
      <c r="AQ1335" s="552"/>
      <c r="AR1335" s="552"/>
      <c r="AS1335" s="552"/>
      <c r="AT1335" s="552"/>
      <c r="AU1335" s="552"/>
      <c r="AV1335" s="552"/>
      <c r="AW1335" s="552"/>
      <c r="AX1335" s="552"/>
      <c r="AY1335" s="552"/>
      <c r="AZ1335" s="552"/>
      <c r="BA1335" s="552"/>
      <c r="BB1335" s="552"/>
      <c r="BC1335" s="552"/>
      <c r="BD1335" s="552"/>
      <c r="BE1335" s="552"/>
      <c r="BF1335" s="552"/>
      <c r="BG1335" s="552"/>
      <c r="BH1335" s="552"/>
      <c r="BI1335" s="552"/>
      <c r="BJ1335" s="552"/>
      <c r="BK1335" s="552"/>
      <c r="BR1335" s="2"/>
      <c r="BS1335" s="2"/>
      <c r="BT1335" s="2"/>
      <c r="BU1335" s="2"/>
      <c r="BV1335" s="2"/>
      <c r="BW1335" s="2"/>
      <c r="BX1335" s="2"/>
      <c r="BY1335" s="2"/>
      <c r="BZ1335" s="2"/>
      <c r="CA1335" s="2"/>
      <c r="CB1335" s="2"/>
      <c r="CC1335" s="2"/>
      <c r="CD1335" s="2"/>
      <c r="CE1335" s="2"/>
      <c r="CF1335" s="2"/>
      <c r="CG1335" s="2"/>
      <c r="CH1335" s="2"/>
      <c r="CI1335" s="2"/>
      <c r="CJ1335" s="2"/>
      <c r="CK1335" s="2"/>
      <c r="CL1335" s="2"/>
      <c r="CM1335" s="2"/>
      <c r="CN1335" s="2"/>
      <c r="CO1335" s="2"/>
      <c r="CP1335" s="2"/>
      <c r="CQ1335" s="2"/>
      <c r="CR1335" s="2"/>
      <c r="CS1335" s="2"/>
      <c r="CT1335" s="2"/>
      <c r="CU1335" s="2"/>
      <c r="CV1335" s="2"/>
      <c r="CW1335" s="2"/>
      <c r="CX1335" s="2"/>
      <c r="CY1335" s="2"/>
      <c r="CZ1335" s="2"/>
      <c r="DA1335" s="2"/>
      <c r="DB1335" s="2"/>
      <c r="DC1335" s="2"/>
      <c r="DD1335" s="2"/>
      <c r="DE1335" s="2"/>
      <c r="DF1335" s="2"/>
      <c r="DG1335" s="2"/>
      <c r="DH1335" s="2"/>
      <c r="DI1335" s="2"/>
      <c r="DJ1335" s="2"/>
      <c r="DK1335" s="2"/>
      <c r="DL1335" s="2"/>
      <c r="DM1335" s="2"/>
      <c r="DN1335" s="2"/>
      <c r="DO1335" s="2"/>
      <c r="DP1335" s="2"/>
      <c r="DQ1335" s="2"/>
      <c r="DR1335" s="2"/>
      <c r="DS1335" s="2"/>
      <c r="DT1335" s="2"/>
      <c r="DU1335" s="2"/>
      <c r="DV1335" s="2"/>
      <c r="DW1335" s="2"/>
      <c r="DX1335" s="2"/>
      <c r="DY1335" s="2"/>
      <c r="DZ1335" s="2"/>
      <c r="EA1335" s="2"/>
      <c r="EB1335" s="2"/>
      <c r="EC1335" s="2"/>
      <c r="ED1335" s="2"/>
      <c r="EE1335" s="2"/>
      <c r="EF1335" s="2"/>
      <c r="EG1335" s="2"/>
      <c r="EH1335" s="2"/>
      <c r="EI1335" s="2"/>
      <c r="EJ1335" s="2"/>
      <c r="EK1335" s="2"/>
      <c r="EL1335" s="2"/>
      <c r="EM1335" s="2"/>
      <c r="EN1335" s="2"/>
      <c r="EO1335" s="2"/>
      <c r="EP1335" s="2"/>
      <c r="EQ1335" s="2"/>
      <c r="ER1335" s="2"/>
      <c r="ES1335" s="2"/>
      <c r="ET1335" s="2"/>
      <c r="EU1335" s="2"/>
      <c r="EV1335" s="2"/>
      <c r="EW1335" s="2"/>
      <c r="EX1335" s="2"/>
      <c r="EY1335" s="2"/>
      <c r="EZ1335" s="2"/>
      <c r="FA1335" s="2"/>
      <c r="FB1335" s="2"/>
      <c r="FC1335" s="2"/>
      <c r="FD1335" s="2"/>
      <c r="FE1335" s="2"/>
      <c r="FF1335" s="2"/>
      <c r="FG1335" s="2"/>
      <c r="FH1335" s="2"/>
      <c r="FI1335" s="2"/>
      <c r="FJ1335" s="2"/>
      <c r="FK1335" s="2"/>
      <c r="FL1335" s="2"/>
      <c r="FM1335" s="2"/>
      <c r="FN1335" s="2"/>
      <c r="FO1335" s="2"/>
      <c r="FP1335" s="2"/>
      <c r="FQ1335" s="2"/>
      <c r="FR1335" s="2"/>
      <c r="FS1335" s="2"/>
      <c r="FT1335" s="2"/>
      <c r="FU1335" s="2"/>
      <c r="FV1335" s="2"/>
      <c r="FW1335" s="2"/>
      <c r="FX1335" s="2"/>
      <c r="FY1335" s="2"/>
      <c r="FZ1335" s="2"/>
      <c r="GA1335" s="2"/>
      <c r="GB1335" s="2"/>
      <c r="GC1335" s="2"/>
      <c r="GD1335" s="2"/>
      <c r="GE1335" s="2"/>
      <c r="GF1335" s="2"/>
      <c r="GG1335" s="2"/>
      <c r="GH1335" s="2"/>
      <c r="GI1335" s="2"/>
      <c r="GJ1335" s="2"/>
      <c r="GK1335" s="2"/>
      <c r="GL1335" s="2"/>
      <c r="GM1335" s="2"/>
      <c r="GN1335" s="2"/>
      <c r="GO1335" s="2"/>
      <c r="GP1335" s="2"/>
    </row>
    <row r="1336" spans="6:198" s="1" customFormat="1" ht="12.75" customHeight="1">
      <c r="F1336" s="4"/>
      <c r="G1336" s="4"/>
      <c r="H1336" s="4"/>
      <c r="I1336" s="4"/>
      <c r="J1336" s="4"/>
      <c r="K1336" s="4"/>
      <c r="L1336" s="4"/>
      <c r="M1336" s="4"/>
      <c r="N1336" s="4"/>
      <c r="O1336" s="4"/>
      <c r="P1336" s="4"/>
      <c r="Q1336" s="4"/>
      <c r="R1336" s="4"/>
      <c r="S1336" s="4"/>
      <c r="T1336" s="4"/>
      <c r="U1336" s="4"/>
      <c r="V1336" s="4"/>
      <c r="W1336" s="4"/>
      <c r="X1336" s="4"/>
      <c r="Y1336" s="4"/>
      <c r="Z1336" s="4"/>
      <c r="AA1336" s="4"/>
      <c r="AB1336" s="4"/>
      <c r="AC1336" s="4"/>
      <c r="AD1336" s="4"/>
      <c r="AE1336" s="4"/>
      <c r="AF1336" s="4"/>
      <c r="AG1336" s="4"/>
      <c r="AH1336" s="4"/>
      <c r="AI1336" s="4"/>
      <c r="AJ1336" s="4"/>
      <c r="AK1336" s="4"/>
      <c r="AL1336" s="4"/>
      <c r="AM1336" s="4"/>
      <c r="AN1336" s="4"/>
      <c r="AO1336" s="4"/>
      <c r="AP1336" s="4"/>
      <c r="AQ1336" s="4"/>
      <c r="AR1336" s="4"/>
      <c r="AS1336" s="4"/>
      <c r="AT1336" s="4"/>
      <c r="AU1336" s="4"/>
      <c r="AV1336" s="4"/>
      <c r="AW1336" s="4"/>
      <c r="AX1336" s="4"/>
      <c r="AY1336" s="4"/>
      <c r="AZ1336" s="4"/>
      <c r="BA1336" s="4"/>
      <c r="BB1336" s="4"/>
      <c r="BC1336" s="4"/>
      <c r="BD1336" s="4"/>
      <c r="BE1336" s="4"/>
      <c r="BF1336" s="4"/>
      <c r="BG1336" s="4"/>
      <c r="BH1336" s="4"/>
      <c r="BI1336" s="4"/>
      <c r="BJ1336" s="4"/>
      <c r="BK1336" s="4"/>
      <c r="BR1336" s="2"/>
      <c r="BS1336" s="2"/>
      <c r="BT1336" s="2"/>
      <c r="BU1336" s="2"/>
      <c r="BV1336" s="2"/>
      <c r="BW1336" s="2"/>
      <c r="BX1336" s="2"/>
      <c r="BY1336" s="2"/>
      <c r="BZ1336" s="2"/>
      <c r="CA1336" s="2"/>
      <c r="CB1336" s="2"/>
      <c r="CC1336" s="2"/>
      <c r="CD1336" s="2"/>
      <c r="CE1336" s="2"/>
      <c r="CF1336" s="2"/>
      <c r="CG1336" s="2"/>
      <c r="CH1336" s="2"/>
      <c r="CI1336" s="2"/>
      <c r="CJ1336" s="2"/>
      <c r="CK1336" s="2"/>
      <c r="CL1336" s="2"/>
      <c r="CM1336" s="2"/>
      <c r="CN1336" s="2"/>
      <c r="CO1336" s="2"/>
      <c r="CP1336" s="2"/>
      <c r="CQ1336" s="2"/>
      <c r="CR1336" s="2"/>
      <c r="CS1336" s="2"/>
      <c r="CT1336" s="2"/>
      <c r="CU1336" s="2"/>
      <c r="CV1336" s="2"/>
      <c r="CW1336" s="2"/>
      <c r="CX1336" s="2"/>
      <c r="CY1336" s="2"/>
      <c r="CZ1336" s="2"/>
      <c r="DA1336" s="2"/>
      <c r="DB1336" s="2"/>
      <c r="DC1336" s="2"/>
      <c r="DD1336" s="2"/>
      <c r="DE1336" s="2"/>
      <c r="DF1336" s="2"/>
      <c r="DG1336" s="2"/>
      <c r="DH1336" s="2"/>
      <c r="DI1336" s="2"/>
      <c r="DJ1336" s="2"/>
      <c r="DK1336" s="2"/>
      <c r="DL1336" s="2"/>
      <c r="DM1336" s="2"/>
      <c r="DN1336" s="2"/>
      <c r="DO1336" s="2"/>
      <c r="DP1336" s="2"/>
      <c r="DQ1336" s="2"/>
      <c r="DR1336" s="2"/>
      <c r="DS1336" s="2"/>
      <c r="DT1336" s="2"/>
      <c r="DU1336" s="2"/>
      <c r="DV1336" s="2"/>
      <c r="DW1336" s="2"/>
      <c r="DX1336" s="2"/>
      <c r="DY1336" s="2"/>
      <c r="DZ1336" s="2"/>
      <c r="EA1336" s="2"/>
      <c r="EB1336" s="2"/>
      <c r="EC1336" s="2"/>
      <c r="ED1336" s="2"/>
      <c r="EE1336" s="2"/>
      <c r="EF1336" s="2"/>
      <c r="EG1336" s="2"/>
      <c r="EH1336" s="2"/>
      <c r="EI1336" s="2"/>
      <c r="EJ1336" s="2"/>
      <c r="EK1336" s="2"/>
      <c r="EL1336" s="2"/>
      <c r="EM1336" s="2"/>
      <c r="EN1336" s="2"/>
      <c r="EO1336" s="2"/>
      <c r="EP1336" s="2"/>
      <c r="EQ1336" s="2"/>
      <c r="ER1336" s="2"/>
      <c r="ES1336" s="2"/>
      <c r="ET1336" s="2"/>
      <c r="EU1336" s="2"/>
      <c r="EV1336" s="2"/>
      <c r="EW1336" s="2"/>
      <c r="EX1336" s="2"/>
      <c r="EY1336" s="2"/>
      <c r="EZ1336" s="2"/>
      <c r="FA1336" s="2"/>
      <c r="FB1336" s="2"/>
      <c r="FC1336" s="2"/>
      <c r="FD1336" s="2"/>
      <c r="FE1336" s="2"/>
      <c r="FF1336" s="2"/>
      <c r="FG1336" s="2"/>
      <c r="FH1336" s="2"/>
      <c r="FI1336" s="2"/>
      <c r="FJ1336" s="2"/>
      <c r="FK1336" s="2"/>
      <c r="FL1336" s="2"/>
      <c r="FM1336" s="2"/>
      <c r="FN1336" s="2"/>
      <c r="FO1336" s="2"/>
      <c r="FP1336" s="2"/>
      <c r="FQ1336" s="2"/>
      <c r="FR1336" s="2"/>
      <c r="FS1336" s="2"/>
      <c r="FT1336" s="2"/>
      <c r="FU1336" s="2"/>
      <c r="FV1336" s="2"/>
      <c r="FW1336" s="2"/>
      <c r="FX1336" s="2"/>
      <c r="FY1336" s="2"/>
      <c r="FZ1336" s="2"/>
      <c r="GA1336" s="2"/>
      <c r="GB1336" s="2"/>
      <c r="GC1336" s="2"/>
      <c r="GD1336" s="2"/>
      <c r="GE1336" s="2"/>
      <c r="GF1336" s="2"/>
      <c r="GG1336" s="2"/>
      <c r="GH1336" s="2"/>
      <c r="GI1336" s="2"/>
      <c r="GJ1336" s="2"/>
      <c r="GK1336" s="2"/>
      <c r="GL1336" s="2"/>
      <c r="GM1336" s="2"/>
      <c r="GN1336" s="2"/>
      <c r="GO1336" s="2"/>
      <c r="GP1336" s="2"/>
    </row>
    <row r="1337" spans="6:198" s="1" customFormat="1" ht="12.75" customHeight="1">
      <c r="F1337" s="579" t="s">
        <v>490</v>
      </c>
      <c r="G1337" s="579"/>
      <c r="H1337" s="579"/>
      <c r="I1337" s="579"/>
      <c r="J1337" s="579"/>
      <c r="K1337" s="579"/>
      <c r="L1337" s="579"/>
      <c r="M1337" s="579"/>
      <c r="N1337" s="579"/>
      <c r="O1337" s="579"/>
      <c r="P1337" s="579"/>
      <c r="Q1337" s="579"/>
      <c r="R1337" s="579"/>
      <c r="S1337" s="579"/>
      <c r="T1337" s="579"/>
      <c r="U1337" s="579"/>
      <c r="V1337" s="579"/>
      <c r="W1337" s="579"/>
      <c r="X1337" s="579"/>
      <c r="Y1337" s="579"/>
      <c r="Z1337" s="579"/>
      <c r="AA1337" s="579"/>
      <c r="AB1337" s="579"/>
      <c r="AC1337" s="579"/>
      <c r="AD1337" s="579"/>
      <c r="AE1337" s="579"/>
      <c r="AF1337" s="579"/>
      <c r="AG1337" s="579"/>
      <c r="AH1337" s="579"/>
      <c r="AI1337" s="579"/>
      <c r="AJ1337" s="579"/>
      <c r="AK1337" s="579"/>
      <c r="AL1337" s="579"/>
      <c r="AM1337" s="579"/>
      <c r="AN1337" s="579"/>
      <c r="AO1337" s="579"/>
      <c r="AP1337" s="579"/>
      <c r="AQ1337" s="579"/>
      <c r="AR1337" s="579"/>
      <c r="AS1337" s="579"/>
      <c r="AT1337" s="579"/>
      <c r="AU1337" s="579"/>
      <c r="AV1337" s="579"/>
      <c r="AW1337" s="579"/>
      <c r="AX1337" s="579"/>
      <c r="AY1337" s="579"/>
      <c r="AZ1337" s="579"/>
      <c r="BA1337" s="579"/>
      <c r="BB1337" s="579"/>
      <c r="BC1337" s="579"/>
      <c r="BD1337" s="579"/>
      <c r="BE1337" s="579"/>
      <c r="BF1337" s="579"/>
      <c r="BG1337" s="579"/>
      <c r="BH1337" s="579"/>
      <c r="BI1337" s="579"/>
      <c r="BJ1337" s="579"/>
      <c r="BK1337" s="579"/>
      <c r="BR1337" s="2"/>
      <c r="BS1337" s="2"/>
      <c r="BT1337" s="2"/>
      <c r="BU1337" s="2"/>
      <c r="BV1337" s="2"/>
      <c r="BW1337" s="2"/>
      <c r="BX1337" s="2"/>
      <c r="BY1337" s="2"/>
      <c r="BZ1337" s="2"/>
      <c r="CA1337" s="2"/>
      <c r="CB1337" s="2"/>
      <c r="CC1337" s="2"/>
      <c r="CD1337" s="2"/>
      <c r="CE1337" s="2"/>
      <c r="CF1337" s="2"/>
      <c r="CG1337" s="2"/>
      <c r="CH1337" s="2"/>
      <c r="CI1337" s="2"/>
      <c r="CJ1337" s="2"/>
      <c r="CK1337" s="2"/>
      <c r="CL1337" s="2"/>
      <c r="CM1337" s="2"/>
      <c r="CN1337" s="2"/>
      <c r="CO1337" s="2"/>
      <c r="CP1337" s="2"/>
      <c r="CQ1337" s="2"/>
      <c r="CR1337" s="2"/>
      <c r="CS1337" s="2"/>
      <c r="CT1337" s="2"/>
      <c r="CU1337" s="2"/>
      <c r="CV1337" s="2"/>
      <c r="CW1337" s="2"/>
      <c r="CX1337" s="2"/>
      <c r="CY1337" s="2"/>
      <c r="CZ1337" s="2"/>
      <c r="DA1337" s="2"/>
      <c r="DB1337" s="2"/>
      <c r="DC1337" s="2"/>
      <c r="DD1337" s="2"/>
      <c r="DE1337" s="2"/>
      <c r="DF1337" s="2"/>
      <c r="DG1337" s="2"/>
      <c r="DH1337" s="2"/>
      <c r="DI1337" s="2"/>
      <c r="DJ1337" s="2"/>
      <c r="DK1337" s="2"/>
      <c r="DL1337" s="2"/>
      <c r="DM1337" s="2"/>
      <c r="DN1337" s="2"/>
      <c r="DO1337" s="2"/>
      <c r="DP1337" s="2"/>
      <c r="DQ1337" s="2"/>
      <c r="DR1337" s="2"/>
      <c r="DS1337" s="2"/>
      <c r="DT1337" s="2"/>
      <c r="DU1337" s="2"/>
      <c r="DV1337" s="2"/>
      <c r="DW1337" s="2"/>
      <c r="DX1337" s="2"/>
      <c r="DY1337" s="2"/>
      <c r="DZ1337" s="2"/>
      <c r="EA1337" s="2"/>
      <c r="EB1337" s="2"/>
      <c r="EC1337" s="2"/>
      <c r="ED1337" s="2"/>
      <c r="EE1337" s="2"/>
      <c r="EF1337" s="2"/>
      <c r="EG1337" s="2"/>
      <c r="EH1337" s="2"/>
      <c r="EI1337" s="2"/>
      <c r="EJ1337" s="2"/>
      <c r="EK1337" s="2"/>
      <c r="EL1337" s="2"/>
      <c r="EM1337" s="2"/>
      <c r="EN1337" s="2"/>
      <c r="EO1337" s="2"/>
      <c r="EP1337" s="2"/>
      <c r="EQ1337" s="2"/>
      <c r="ER1337" s="2"/>
      <c r="ES1337" s="2"/>
      <c r="ET1337" s="2"/>
      <c r="EU1337" s="2"/>
      <c r="EV1337" s="2"/>
      <c r="EW1337" s="2"/>
      <c r="EX1337" s="2"/>
      <c r="EY1337" s="2"/>
      <c r="EZ1337" s="2"/>
      <c r="FA1337" s="2"/>
      <c r="FB1337" s="2"/>
      <c r="FC1337" s="2"/>
      <c r="FD1337" s="2"/>
      <c r="FE1337" s="2"/>
      <c r="FF1337" s="2"/>
      <c r="FG1337" s="2"/>
      <c r="FH1337" s="2"/>
      <c r="FI1337" s="2"/>
      <c r="FJ1337" s="2"/>
      <c r="FK1337" s="2"/>
      <c r="FL1337" s="2"/>
      <c r="FM1337" s="2"/>
      <c r="FN1337" s="2"/>
      <c r="FO1337" s="2"/>
      <c r="FP1337" s="2"/>
      <c r="FQ1337" s="2"/>
      <c r="FR1337" s="2"/>
      <c r="FS1337" s="2"/>
      <c r="FT1337" s="2"/>
      <c r="FU1337" s="2"/>
      <c r="FV1337" s="2"/>
      <c r="FW1337" s="2"/>
      <c r="FX1337" s="2"/>
      <c r="FY1337" s="2"/>
      <c r="FZ1337" s="2"/>
      <c r="GA1337" s="2"/>
      <c r="GB1337" s="2"/>
      <c r="GC1337" s="2"/>
      <c r="GD1337" s="2"/>
      <c r="GE1337" s="2"/>
      <c r="GF1337" s="2"/>
      <c r="GG1337" s="2"/>
      <c r="GH1337" s="2"/>
      <c r="GI1337" s="2"/>
      <c r="GJ1337" s="2"/>
      <c r="GK1337" s="2"/>
      <c r="GL1337" s="2"/>
      <c r="GM1337" s="2"/>
      <c r="GN1337" s="2"/>
      <c r="GO1337" s="2"/>
      <c r="GP1337" s="2"/>
    </row>
    <row r="1338" spans="6:198" s="1" customFormat="1" ht="12.75" customHeight="1" thickBot="1">
      <c r="F1338" s="97" t="str">
        <f>F1297</f>
        <v xml:space="preserve">As at: </v>
      </c>
      <c r="G1338" s="347"/>
      <c r="H1338" s="789">
        <f>H1297</f>
        <v>43190</v>
      </c>
      <c r="I1338" s="789"/>
      <c r="J1338" s="789"/>
      <c r="K1338" s="775"/>
      <c r="L1338" s="775"/>
      <c r="M1338" s="347"/>
      <c r="N1338" s="347"/>
      <c r="O1338" s="347"/>
      <c r="P1338" s="347"/>
      <c r="Q1338" s="347"/>
      <c r="R1338" s="347"/>
      <c r="S1338" s="347"/>
      <c r="T1338" s="347"/>
      <c r="U1338" s="347"/>
      <c r="V1338" s="347"/>
      <c r="W1338" s="347"/>
      <c r="X1338" s="347"/>
      <c r="Y1338" s="347"/>
      <c r="Z1338" s="347"/>
      <c r="AA1338" s="347"/>
      <c r="AB1338" s="347"/>
      <c r="AC1338" s="347"/>
      <c r="AD1338" s="347"/>
      <c r="AE1338" s="347"/>
      <c r="AF1338" s="347"/>
      <c r="AG1338" s="347"/>
      <c r="AH1338" s="347"/>
      <c r="AI1338" s="347"/>
      <c r="AJ1338" s="347"/>
      <c r="AK1338" s="347"/>
      <c r="AL1338" s="347"/>
      <c r="AM1338" s="347"/>
      <c r="AN1338" s="347"/>
      <c r="AO1338" s="347"/>
      <c r="AP1338" s="347"/>
      <c r="AQ1338" s="347"/>
      <c r="AR1338" s="347"/>
      <c r="AS1338" s="347"/>
      <c r="AT1338" s="347"/>
      <c r="AU1338" s="347"/>
      <c r="AV1338" s="347"/>
      <c r="AW1338" s="347"/>
      <c r="AX1338" s="347"/>
      <c r="AY1338" s="347"/>
      <c r="AZ1338" s="347"/>
      <c r="BA1338" s="347"/>
      <c r="BB1338" s="347"/>
      <c r="BC1338" s="347"/>
      <c r="BD1338" s="347"/>
      <c r="BE1338" s="347"/>
      <c r="BF1338" s="347"/>
      <c r="BG1338" s="347"/>
      <c r="BH1338" s="347"/>
      <c r="BI1338" s="347"/>
      <c r="BJ1338" s="347"/>
      <c r="BK1338" s="347"/>
      <c r="BR1338" s="2"/>
      <c r="BS1338" s="2"/>
      <c r="BT1338" s="2"/>
      <c r="BU1338" s="2"/>
      <c r="BV1338" s="2"/>
      <c r="BW1338" s="2"/>
      <c r="BX1338" s="2"/>
      <c r="BY1338" s="2"/>
      <c r="BZ1338" s="2"/>
      <c r="CA1338" s="2"/>
      <c r="CB1338" s="2"/>
      <c r="CC1338" s="2"/>
      <c r="CD1338" s="2"/>
      <c r="CE1338" s="2"/>
      <c r="CF1338" s="2"/>
      <c r="CG1338" s="2"/>
      <c r="CH1338" s="2"/>
      <c r="CI1338" s="2"/>
      <c r="CJ1338" s="2"/>
      <c r="CK1338" s="2"/>
      <c r="CL1338" s="2"/>
      <c r="CM1338" s="2"/>
      <c r="CN1338" s="2"/>
      <c r="CO1338" s="2"/>
      <c r="CP1338" s="2"/>
      <c r="CQ1338" s="2"/>
      <c r="CR1338" s="2"/>
      <c r="CS1338" s="2"/>
      <c r="CT1338" s="2"/>
      <c r="CU1338" s="2"/>
      <c r="CV1338" s="2"/>
      <c r="CW1338" s="2"/>
      <c r="CX1338" s="2"/>
      <c r="CY1338" s="2"/>
      <c r="CZ1338" s="2"/>
      <c r="DA1338" s="2"/>
      <c r="DB1338" s="2"/>
      <c r="DC1338" s="2"/>
      <c r="DD1338" s="2"/>
      <c r="DE1338" s="2"/>
      <c r="DF1338" s="2"/>
      <c r="DG1338" s="2"/>
      <c r="DH1338" s="2"/>
      <c r="DI1338" s="2"/>
      <c r="DJ1338" s="2"/>
      <c r="DK1338" s="2"/>
      <c r="DL1338" s="2"/>
      <c r="DM1338" s="2"/>
      <c r="DN1338" s="2"/>
      <c r="DO1338" s="2"/>
      <c r="DP1338" s="2"/>
      <c r="DQ1338" s="2"/>
      <c r="DR1338" s="2"/>
      <c r="DS1338" s="2"/>
      <c r="DT1338" s="2"/>
      <c r="DU1338" s="2"/>
      <c r="DV1338" s="2"/>
      <c r="DW1338" s="2"/>
      <c r="DX1338" s="2"/>
      <c r="DY1338" s="2"/>
      <c r="DZ1338" s="2"/>
      <c r="EA1338" s="2"/>
      <c r="EB1338" s="2"/>
      <c r="EC1338" s="2"/>
      <c r="ED1338" s="2"/>
      <c r="EE1338" s="2"/>
      <c r="EF1338" s="2"/>
      <c r="EG1338" s="2"/>
      <c r="EH1338" s="2"/>
      <c r="EI1338" s="2"/>
      <c r="EJ1338" s="2"/>
      <c r="EK1338" s="2"/>
      <c r="EL1338" s="2"/>
      <c r="EM1338" s="2"/>
      <c r="EN1338" s="2"/>
      <c r="EO1338" s="2"/>
      <c r="EP1338" s="2"/>
      <c r="EQ1338" s="2"/>
      <c r="ER1338" s="2"/>
      <c r="ES1338" s="2"/>
      <c r="ET1338" s="2"/>
      <c r="EU1338" s="2"/>
      <c r="EV1338" s="2"/>
      <c r="EW1338" s="2"/>
      <c r="EX1338" s="2"/>
      <c r="EY1338" s="2"/>
      <c r="EZ1338" s="2"/>
      <c r="FA1338" s="2"/>
      <c r="FB1338" s="2"/>
      <c r="FC1338" s="2"/>
      <c r="FD1338" s="2"/>
      <c r="FE1338" s="2"/>
      <c r="FF1338" s="2"/>
      <c r="FG1338" s="2"/>
      <c r="FH1338" s="2"/>
      <c r="FI1338" s="2"/>
      <c r="FJ1338" s="2"/>
      <c r="FK1338" s="2"/>
      <c r="FL1338" s="2"/>
      <c r="FM1338" s="2"/>
      <c r="FN1338" s="2"/>
      <c r="FO1338" s="2"/>
      <c r="FP1338" s="2"/>
      <c r="FQ1338" s="2"/>
      <c r="FR1338" s="2"/>
      <c r="FS1338" s="2"/>
      <c r="FT1338" s="2"/>
      <c r="FU1338" s="2"/>
      <c r="FV1338" s="2"/>
      <c r="FW1338" s="2"/>
      <c r="FX1338" s="2"/>
      <c r="FY1338" s="2"/>
      <c r="FZ1338" s="2"/>
      <c r="GA1338" s="2"/>
      <c r="GB1338" s="2"/>
      <c r="GC1338" s="2"/>
      <c r="GD1338" s="2"/>
      <c r="GE1338" s="2"/>
      <c r="GF1338" s="2"/>
      <c r="GG1338" s="2"/>
      <c r="GH1338" s="2"/>
      <c r="GI1338" s="2"/>
      <c r="GJ1338" s="2"/>
      <c r="GK1338" s="2"/>
      <c r="GL1338" s="2"/>
      <c r="GM1338" s="2"/>
      <c r="GN1338" s="2"/>
      <c r="GO1338" s="2"/>
      <c r="GP1338" s="2"/>
    </row>
    <row r="1339" spans="6:198" s="1" customFormat="1" ht="12.75" customHeight="1" thickBot="1">
      <c r="F1339" s="81"/>
      <c r="G1339" s="347"/>
      <c r="H1339" s="347"/>
      <c r="I1339" s="347"/>
      <c r="J1339" s="347"/>
      <c r="K1339" s="482" t="s">
        <v>575</v>
      </c>
      <c r="L1339" s="482"/>
      <c r="M1339" s="482"/>
      <c r="N1339" s="482"/>
      <c r="O1339" s="482"/>
      <c r="P1339" s="482"/>
      <c r="Q1339" s="483"/>
      <c r="R1339" s="483"/>
      <c r="S1339" s="483"/>
      <c r="T1339" s="484"/>
      <c r="U1339" s="483" t="s">
        <v>56</v>
      </c>
      <c r="V1339" s="483"/>
      <c r="W1339" s="483"/>
      <c r="X1339" s="483"/>
      <c r="Y1339" s="483"/>
      <c r="Z1339" s="485"/>
      <c r="AA1339" s="486"/>
      <c r="AB1339" s="486"/>
      <c r="AC1339" s="486"/>
      <c r="AD1339" s="486" t="s">
        <v>472</v>
      </c>
      <c r="AE1339" s="486"/>
      <c r="AF1339" s="486"/>
      <c r="AG1339" s="486"/>
      <c r="AH1339" s="487"/>
      <c r="AI1339" s="845" t="s">
        <v>473</v>
      </c>
      <c r="AJ1339" s="878"/>
      <c r="AK1339" s="878"/>
      <c r="AL1339" s="878"/>
      <c r="AM1339" s="878"/>
      <c r="AN1339" s="878"/>
      <c r="AO1339" s="878"/>
      <c r="AP1339" s="487"/>
      <c r="AQ1339" s="487"/>
      <c r="AR1339" s="486"/>
      <c r="AS1339" s="486"/>
      <c r="AT1339" s="486"/>
      <c r="AU1339" s="486" t="s">
        <v>474</v>
      </c>
      <c r="AV1339" s="486"/>
      <c r="AW1339" s="486"/>
      <c r="AX1339" s="507"/>
      <c r="AY1339" s="507"/>
      <c r="AZ1339" s="500"/>
      <c r="BA1339" s="500"/>
      <c r="BB1339" s="500"/>
      <c r="BC1339" s="500"/>
      <c r="BD1339" s="347"/>
      <c r="BE1339" s="347"/>
      <c r="BF1339" s="347"/>
      <c r="BG1339" s="347"/>
      <c r="BH1339" s="347"/>
      <c r="BI1339" s="347"/>
      <c r="BJ1339" s="347"/>
      <c r="BK1339" s="347"/>
      <c r="BR1339" s="2"/>
      <c r="BS1339" s="2"/>
      <c r="BT1339" s="2"/>
      <c r="BU1339" s="2"/>
      <c r="BV1339" s="2"/>
      <c r="BW1339" s="2"/>
      <c r="BX1339" s="2"/>
      <c r="BY1339" s="2"/>
      <c r="BZ1339" s="2"/>
      <c r="CA1339" s="2"/>
      <c r="CB1339" s="2"/>
      <c r="CC1339" s="2"/>
      <c r="CD1339" s="2"/>
      <c r="CE1339" s="2"/>
      <c r="CF1339" s="2"/>
      <c r="CG1339" s="2"/>
      <c r="CH1339" s="2"/>
      <c r="CI1339" s="2"/>
      <c r="CJ1339" s="2"/>
      <c r="CK1339" s="2"/>
      <c r="CL1339" s="2"/>
      <c r="CM1339" s="2"/>
      <c r="CN1339" s="2"/>
      <c r="CO1339" s="2"/>
      <c r="CP1339" s="2"/>
      <c r="CQ1339" s="2"/>
      <c r="CR1339" s="2"/>
      <c r="CS1339" s="2"/>
      <c r="CT1339" s="2"/>
      <c r="CU1339" s="2"/>
      <c r="CV1339" s="2"/>
      <c r="CW1339" s="2"/>
      <c r="CX1339" s="2"/>
      <c r="CY1339" s="2"/>
      <c r="CZ1339" s="2"/>
      <c r="DA1339" s="2"/>
      <c r="DB1339" s="2"/>
      <c r="DC1339" s="2"/>
      <c r="DD1339" s="2"/>
      <c r="DE1339" s="2"/>
      <c r="DF1339" s="2"/>
      <c r="DG1339" s="2"/>
      <c r="DH1339" s="2"/>
      <c r="DI1339" s="2"/>
      <c r="DJ1339" s="2"/>
      <c r="DK1339" s="2"/>
      <c r="DL1339" s="2"/>
      <c r="DM1339" s="2"/>
      <c r="DN1339" s="2"/>
      <c r="DO1339" s="2"/>
      <c r="DP1339" s="2"/>
      <c r="DQ1339" s="2"/>
      <c r="DR1339" s="2"/>
      <c r="DS1339" s="2"/>
      <c r="DT1339" s="2"/>
      <c r="DU1339" s="2"/>
      <c r="DV1339" s="2"/>
      <c r="DW1339" s="2"/>
      <c r="DX1339" s="2"/>
      <c r="DY1339" s="2"/>
      <c r="DZ1339" s="2"/>
      <c r="EA1339" s="2"/>
      <c r="EB1339" s="2"/>
      <c r="EC1339" s="2"/>
      <c r="ED1339" s="2"/>
      <c r="EE1339" s="2"/>
      <c r="EF1339" s="2"/>
      <c r="EG1339" s="2"/>
      <c r="EH1339" s="2"/>
      <c r="EI1339" s="2"/>
      <c r="EJ1339" s="2"/>
      <c r="EK1339" s="2"/>
      <c r="EL1339" s="2"/>
      <c r="EM1339" s="2"/>
      <c r="EN1339" s="2"/>
      <c r="EO1339" s="2"/>
      <c r="EP1339" s="2"/>
      <c r="EQ1339" s="2"/>
      <c r="ER1339" s="2"/>
      <c r="ES1339" s="2"/>
      <c r="ET1339" s="2"/>
      <c r="EU1339" s="2"/>
      <c r="EV1339" s="2"/>
      <c r="EW1339" s="2"/>
      <c r="EX1339" s="2"/>
      <c r="EY1339" s="2"/>
      <c r="EZ1339" s="2"/>
      <c r="FA1339" s="2"/>
      <c r="FB1339" s="2"/>
      <c r="FC1339" s="2"/>
      <c r="FD1339" s="2"/>
      <c r="FE1339" s="2"/>
      <c r="FF1339" s="2"/>
      <c r="FG1339" s="2"/>
      <c r="FH1339" s="2"/>
      <c r="FI1339" s="2"/>
      <c r="FJ1339" s="2"/>
      <c r="FK1339" s="2"/>
      <c r="FL1339" s="2"/>
      <c r="FM1339" s="2"/>
      <c r="FN1339" s="2"/>
      <c r="FO1339" s="2"/>
      <c r="FP1339" s="2"/>
      <c r="FQ1339" s="2"/>
      <c r="FR1339" s="2"/>
      <c r="FS1339" s="2"/>
      <c r="FT1339" s="2"/>
      <c r="FU1339" s="2"/>
      <c r="FV1339" s="2"/>
      <c r="FW1339" s="2"/>
      <c r="FX1339" s="2"/>
      <c r="FY1339" s="2"/>
      <c r="FZ1339" s="2"/>
      <c r="GA1339" s="2"/>
      <c r="GB1339" s="2"/>
      <c r="GC1339" s="2"/>
      <c r="GD1339" s="2"/>
      <c r="GE1339" s="2"/>
      <c r="GF1339" s="2"/>
      <c r="GG1339" s="2"/>
      <c r="GH1339" s="2"/>
      <c r="GI1339" s="2"/>
      <c r="GJ1339" s="2"/>
      <c r="GK1339" s="2"/>
      <c r="GL1339" s="2"/>
      <c r="GM1339" s="2"/>
      <c r="GN1339" s="2"/>
      <c r="GO1339" s="2"/>
      <c r="GP1339" s="2"/>
    </row>
    <row r="1340" spans="6:198" s="1" customFormat="1" ht="12.75" customHeight="1">
      <c r="F1340" s="81"/>
      <c r="G1340" s="347"/>
      <c r="H1340" s="347"/>
      <c r="I1340" s="347"/>
      <c r="J1340" s="347"/>
      <c r="K1340" s="528" t="s">
        <v>576</v>
      </c>
      <c r="L1340" s="489"/>
      <c r="M1340" s="490"/>
      <c r="N1340" s="490"/>
      <c r="O1340" s="490"/>
      <c r="P1340" s="490"/>
      <c r="Q1340" s="490"/>
      <c r="R1340" s="491"/>
      <c r="S1340" s="851">
        <f>[1]Stratifications!$G189</f>
        <v>40385673.690000027</v>
      </c>
      <c r="T1340" s="851"/>
      <c r="U1340" s="851"/>
      <c r="V1340" s="851"/>
      <c r="W1340" s="851"/>
      <c r="X1340" s="492"/>
      <c r="Y1340" s="492"/>
      <c r="Z1340" s="493"/>
      <c r="AA1340" s="847">
        <f>[1]Stratifications!$J189</f>
        <v>0.10813801515409459</v>
      </c>
      <c r="AB1340" s="847"/>
      <c r="AC1340" s="847"/>
      <c r="AD1340" s="847" t="s">
        <v>493</v>
      </c>
      <c r="AE1340" s="847"/>
      <c r="AF1340" s="847"/>
      <c r="AG1340" s="847"/>
      <c r="AH1340" s="493"/>
      <c r="AI1340" s="848">
        <f>[1]Stratifications!$M189</f>
        <v>206</v>
      </c>
      <c r="AJ1340" s="849"/>
      <c r="AK1340" s="849"/>
      <c r="AL1340" s="849" t="s">
        <v>493</v>
      </c>
      <c r="AM1340" s="849"/>
      <c r="AN1340" s="849"/>
      <c r="AO1340" s="849"/>
      <c r="AP1340" s="493"/>
      <c r="AQ1340" s="493"/>
      <c r="AR1340" s="847">
        <f>[1]Stratifications!$P189</f>
        <v>7.9018028385116998E-2</v>
      </c>
      <c r="AS1340" s="847"/>
      <c r="AT1340" s="847"/>
      <c r="AU1340" s="847" t="s">
        <v>493</v>
      </c>
      <c r="AV1340" s="847"/>
      <c r="AW1340" s="847"/>
      <c r="AX1340" s="847"/>
      <c r="AY1340" s="847"/>
      <c r="AZ1340" s="500"/>
      <c r="BA1340" s="500"/>
      <c r="BB1340" s="500"/>
      <c r="BC1340" s="500"/>
      <c r="BD1340" s="347"/>
      <c r="BE1340" s="347"/>
      <c r="BF1340" s="347"/>
      <c r="BG1340" s="347"/>
      <c r="BH1340" s="347"/>
      <c r="BI1340" s="347"/>
      <c r="BJ1340" s="347"/>
      <c r="BK1340" s="347"/>
      <c r="BR1340" s="2"/>
      <c r="BS1340" s="2"/>
      <c r="BT1340" s="2"/>
      <c r="BU1340" s="2"/>
      <c r="BV1340" s="2"/>
      <c r="BW1340" s="2"/>
      <c r="BX1340" s="2"/>
      <c r="BY1340" s="2"/>
      <c r="BZ1340" s="2"/>
      <c r="CA1340" s="2"/>
      <c r="CB1340" s="2"/>
      <c r="CC1340" s="2"/>
      <c r="CD1340" s="2"/>
      <c r="CE1340" s="2"/>
      <c r="CF1340" s="2"/>
      <c r="CG1340" s="2"/>
      <c r="CH1340" s="2"/>
      <c r="CI1340" s="2"/>
      <c r="CJ1340" s="2"/>
      <c r="CK1340" s="2"/>
      <c r="CL1340" s="2"/>
      <c r="CM1340" s="2"/>
      <c r="CN1340" s="2"/>
      <c r="CO1340" s="2"/>
      <c r="CP1340" s="2"/>
      <c r="CQ1340" s="2"/>
      <c r="CR1340" s="2"/>
      <c r="CS1340" s="2"/>
      <c r="CT1340" s="2"/>
      <c r="CU1340" s="2"/>
      <c r="CV1340" s="2"/>
      <c r="CW1340" s="2"/>
      <c r="CX1340" s="2"/>
      <c r="CY1340" s="2"/>
      <c r="CZ1340" s="2"/>
      <c r="DA1340" s="2"/>
      <c r="DB1340" s="2"/>
      <c r="DC1340" s="2"/>
      <c r="DD1340" s="2"/>
      <c r="DE1340" s="2"/>
      <c r="DF1340" s="2"/>
      <c r="DG1340" s="2"/>
      <c r="DH1340" s="2"/>
      <c r="DI1340" s="2"/>
      <c r="DJ1340" s="2"/>
      <c r="DK1340" s="2"/>
      <c r="DL1340" s="2"/>
      <c r="DM1340" s="2"/>
      <c r="DN1340" s="2"/>
      <c r="DO1340" s="2"/>
      <c r="DP1340" s="2"/>
      <c r="DQ1340" s="2"/>
      <c r="DR1340" s="2"/>
      <c r="DS1340" s="2"/>
      <c r="DT1340" s="2"/>
      <c r="DU1340" s="2"/>
      <c r="DV1340" s="2"/>
      <c r="DW1340" s="2"/>
      <c r="DX1340" s="2"/>
      <c r="DY1340" s="2"/>
      <c r="DZ1340" s="2"/>
      <c r="EA1340" s="2"/>
      <c r="EB1340" s="2"/>
      <c r="EC1340" s="2"/>
      <c r="ED1340" s="2"/>
      <c r="EE1340" s="2"/>
      <c r="EF1340" s="2"/>
      <c r="EG1340" s="2"/>
      <c r="EH1340" s="2"/>
      <c r="EI1340" s="2"/>
      <c r="EJ1340" s="2"/>
      <c r="EK1340" s="2"/>
      <c r="EL1340" s="2"/>
      <c r="EM1340" s="2"/>
      <c r="EN1340" s="2"/>
      <c r="EO1340" s="2"/>
      <c r="EP1340" s="2"/>
      <c r="EQ1340" s="2"/>
      <c r="ER1340" s="2"/>
      <c r="ES1340" s="2"/>
      <c r="ET1340" s="2"/>
      <c r="EU1340" s="2"/>
      <c r="EV1340" s="2"/>
      <c r="EW1340" s="2"/>
      <c r="EX1340" s="2"/>
      <c r="EY1340" s="2"/>
      <c r="EZ1340" s="2"/>
      <c r="FA1340" s="2"/>
      <c r="FB1340" s="2"/>
      <c r="FC1340" s="2"/>
      <c r="FD1340" s="2"/>
      <c r="FE1340" s="2"/>
      <c r="FF1340" s="2"/>
      <c r="FG1340" s="2"/>
      <c r="FH1340" s="2"/>
      <c r="FI1340" s="2"/>
      <c r="FJ1340" s="2"/>
      <c r="FK1340" s="2"/>
      <c r="FL1340" s="2"/>
      <c r="FM1340" s="2"/>
      <c r="FN1340" s="2"/>
      <c r="FO1340" s="2"/>
      <c r="FP1340" s="2"/>
      <c r="FQ1340" s="2"/>
      <c r="FR1340" s="2"/>
      <c r="FS1340" s="2"/>
      <c r="FT1340" s="2"/>
      <c r="FU1340" s="2"/>
      <c r="FV1340" s="2"/>
      <c r="FW1340" s="2"/>
      <c r="FX1340" s="2"/>
      <c r="FY1340" s="2"/>
      <c r="FZ1340" s="2"/>
      <c r="GA1340" s="2"/>
      <c r="GB1340" s="2"/>
      <c r="GC1340" s="2"/>
      <c r="GD1340" s="2"/>
      <c r="GE1340" s="2"/>
      <c r="GF1340" s="2"/>
      <c r="GG1340" s="2"/>
      <c r="GH1340" s="2"/>
      <c r="GI1340" s="2"/>
      <c r="GJ1340" s="2"/>
      <c r="GK1340" s="2"/>
      <c r="GL1340" s="2"/>
      <c r="GM1340" s="2"/>
      <c r="GN1340" s="2"/>
      <c r="GO1340" s="2"/>
      <c r="GP1340" s="2"/>
    </row>
    <row r="1341" spans="6:198" s="1" customFormat="1" ht="12.75" customHeight="1">
      <c r="F1341" s="81"/>
      <c r="G1341" s="347"/>
      <c r="H1341" s="347"/>
      <c r="I1341" s="347"/>
      <c r="J1341" s="347"/>
      <c r="K1341" s="530" t="s">
        <v>577</v>
      </c>
      <c r="L1341" s="495"/>
      <c r="M1341" s="496"/>
      <c r="N1341" s="496"/>
      <c r="O1341" s="496"/>
      <c r="P1341" s="496"/>
      <c r="Q1341" s="496"/>
      <c r="R1341" s="491"/>
      <c r="S1341" s="851">
        <f>[1]Stratifications!$G190</f>
        <v>108685040.50000003</v>
      </c>
      <c r="T1341" s="851"/>
      <c r="U1341" s="851"/>
      <c r="V1341" s="851"/>
      <c r="W1341" s="851"/>
      <c r="X1341" s="497"/>
      <c r="Y1341" s="497"/>
      <c r="Z1341" s="498"/>
      <c r="AA1341" s="852">
        <f>[1]Stratifications!$J190</f>
        <v>0.29101865792380144</v>
      </c>
      <c r="AB1341" s="852"/>
      <c r="AC1341" s="852"/>
      <c r="AD1341" s="852" t="s">
        <v>493</v>
      </c>
      <c r="AE1341" s="852"/>
      <c r="AF1341" s="852"/>
      <c r="AG1341" s="852"/>
      <c r="AH1341" s="498"/>
      <c r="AI1341" s="853">
        <f>[1]Stratifications!$M190</f>
        <v>852</v>
      </c>
      <c r="AJ1341" s="854"/>
      <c r="AK1341" s="854"/>
      <c r="AL1341" s="854" t="s">
        <v>493</v>
      </c>
      <c r="AM1341" s="854"/>
      <c r="AN1341" s="854"/>
      <c r="AO1341" s="854"/>
      <c r="AP1341" s="498"/>
      <c r="AQ1341" s="498"/>
      <c r="AR1341" s="852">
        <f>[1]Stratifications!$P190</f>
        <v>0.32681242807825084</v>
      </c>
      <c r="AS1341" s="852"/>
      <c r="AT1341" s="852"/>
      <c r="AU1341" s="852" t="s">
        <v>493</v>
      </c>
      <c r="AV1341" s="852"/>
      <c r="AW1341" s="852"/>
      <c r="AX1341" s="852"/>
      <c r="AY1341" s="852"/>
      <c r="AZ1341" s="500"/>
      <c r="BA1341" s="500"/>
      <c r="BB1341" s="500"/>
      <c r="BC1341" s="500"/>
      <c r="BD1341" s="347"/>
      <c r="BE1341" s="347"/>
      <c r="BF1341" s="347"/>
      <c r="BG1341" s="347"/>
      <c r="BH1341" s="347"/>
      <c r="BI1341" s="347"/>
      <c r="BJ1341" s="347"/>
      <c r="BK1341" s="347"/>
      <c r="BR1341" s="2"/>
      <c r="BS1341" s="2"/>
      <c r="BT1341" s="2"/>
      <c r="BU1341" s="2"/>
      <c r="BV1341" s="2"/>
      <c r="BW1341" s="2"/>
      <c r="BX1341" s="2"/>
      <c r="BY1341" s="2"/>
      <c r="BZ1341" s="2"/>
      <c r="CA1341" s="2"/>
      <c r="CB1341" s="2"/>
      <c r="CC1341" s="2"/>
      <c r="CD1341" s="2"/>
      <c r="CE1341" s="2"/>
      <c r="CF1341" s="2"/>
      <c r="CG1341" s="2"/>
      <c r="CH1341" s="2"/>
      <c r="CI1341" s="2"/>
      <c r="CJ1341" s="2"/>
      <c r="CK1341" s="2"/>
      <c r="CL1341" s="2"/>
      <c r="CM1341" s="2"/>
      <c r="CN1341" s="2"/>
      <c r="CO1341" s="2"/>
      <c r="CP1341" s="2"/>
      <c r="CQ1341" s="2"/>
      <c r="CR1341" s="2"/>
      <c r="CS1341" s="2"/>
      <c r="CT1341" s="2"/>
      <c r="CU1341" s="2"/>
      <c r="CV1341" s="2"/>
      <c r="CW1341" s="2"/>
      <c r="CX1341" s="2"/>
      <c r="CY1341" s="2"/>
      <c r="CZ1341" s="2"/>
      <c r="DA1341" s="2"/>
      <c r="DB1341" s="2"/>
      <c r="DC1341" s="2"/>
      <c r="DD1341" s="2"/>
      <c r="DE1341" s="2"/>
      <c r="DF1341" s="2"/>
      <c r="DG1341" s="2"/>
      <c r="DH1341" s="2"/>
      <c r="DI1341" s="2"/>
      <c r="DJ1341" s="2"/>
      <c r="DK1341" s="2"/>
      <c r="DL1341" s="2"/>
      <c r="DM1341" s="2"/>
      <c r="DN1341" s="2"/>
      <c r="DO1341" s="2"/>
      <c r="DP1341" s="2"/>
      <c r="DQ1341" s="2"/>
      <c r="DR1341" s="2"/>
      <c r="DS1341" s="2"/>
      <c r="DT1341" s="2"/>
      <c r="DU1341" s="2"/>
      <c r="DV1341" s="2"/>
      <c r="DW1341" s="2"/>
      <c r="DX1341" s="2"/>
      <c r="DY1341" s="2"/>
      <c r="DZ1341" s="2"/>
      <c r="EA1341" s="2"/>
      <c r="EB1341" s="2"/>
      <c r="EC1341" s="2"/>
      <c r="ED1341" s="2"/>
      <c r="EE1341" s="2"/>
      <c r="EF1341" s="2"/>
      <c r="EG1341" s="2"/>
      <c r="EH1341" s="2"/>
      <c r="EI1341" s="2"/>
      <c r="EJ1341" s="2"/>
      <c r="EK1341" s="2"/>
      <c r="EL1341" s="2"/>
      <c r="EM1341" s="2"/>
      <c r="EN1341" s="2"/>
      <c r="EO1341" s="2"/>
      <c r="EP1341" s="2"/>
      <c r="EQ1341" s="2"/>
      <c r="ER1341" s="2"/>
      <c r="ES1341" s="2"/>
      <c r="ET1341" s="2"/>
      <c r="EU1341" s="2"/>
      <c r="EV1341" s="2"/>
      <c r="EW1341" s="2"/>
      <c r="EX1341" s="2"/>
      <c r="EY1341" s="2"/>
      <c r="EZ1341" s="2"/>
      <c r="FA1341" s="2"/>
      <c r="FB1341" s="2"/>
      <c r="FC1341" s="2"/>
      <c r="FD1341" s="2"/>
      <c r="FE1341" s="2"/>
      <c r="FF1341" s="2"/>
      <c r="FG1341" s="2"/>
      <c r="FH1341" s="2"/>
      <c r="FI1341" s="2"/>
      <c r="FJ1341" s="2"/>
      <c r="FK1341" s="2"/>
      <c r="FL1341" s="2"/>
      <c r="FM1341" s="2"/>
      <c r="FN1341" s="2"/>
      <c r="FO1341" s="2"/>
      <c r="FP1341" s="2"/>
      <c r="FQ1341" s="2"/>
      <c r="FR1341" s="2"/>
      <c r="FS1341" s="2"/>
      <c r="FT1341" s="2"/>
      <c r="FU1341" s="2"/>
      <c r="FV1341" s="2"/>
      <c r="FW1341" s="2"/>
      <c r="FX1341" s="2"/>
      <c r="FY1341" s="2"/>
      <c r="FZ1341" s="2"/>
      <c r="GA1341" s="2"/>
      <c r="GB1341" s="2"/>
      <c r="GC1341" s="2"/>
      <c r="GD1341" s="2"/>
      <c r="GE1341" s="2"/>
      <c r="GF1341" s="2"/>
      <c r="GG1341" s="2"/>
      <c r="GH1341" s="2"/>
      <c r="GI1341" s="2"/>
      <c r="GJ1341" s="2"/>
      <c r="GK1341" s="2"/>
      <c r="GL1341" s="2"/>
      <c r="GM1341" s="2"/>
      <c r="GN1341" s="2"/>
      <c r="GO1341" s="2"/>
      <c r="GP1341" s="2"/>
    </row>
    <row r="1342" spans="6:198" s="1" customFormat="1" ht="12.75" customHeight="1">
      <c r="F1342" s="81"/>
      <c r="G1342" s="347"/>
      <c r="H1342" s="347"/>
      <c r="I1342" s="347"/>
      <c r="J1342" s="347"/>
      <c r="K1342" s="530" t="s">
        <v>578</v>
      </c>
      <c r="L1342" s="495"/>
      <c r="M1342" s="496"/>
      <c r="N1342" s="496"/>
      <c r="O1342" s="496"/>
      <c r="P1342" s="496"/>
      <c r="Q1342" s="496"/>
      <c r="R1342" s="491"/>
      <c r="S1342" s="851">
        <f>[1]Stratifications!$G191</f>
        <v>57516844.529999979</v>
      </c>
      <c r="T1342" s="851"/>
      <c r="U1342" s="851"/>
      <c r="V1342" s="851"/>
      <c r="W1342" s="851"/>
      <c r="X1342" s="497"/>
      <c r="Y1342" s="497"/>
      <c r="Z1342" s="498"/>
      <c r="AA1342" s="852">
        <f>[1]Stratifications!$J191</f>
        <v>0.15400900460751571</v>
      </c>
      <c r="AB1342" s="852"/>
      <c r="AC1342" s="852"/>
      <c r="AD1342" s="852" t="s">
        <v>493</v>
      </c>
      <c r="AE1342" s="852"/>
      <c r="AF1342" s="852"/>
      <c r="AG1342" s="852"/>
      <c r="AH1342" s="498"/>
      <c r="AI1342" s="853">
        <f>[1]Stratifications!$M191</f>
        <v>369</v>
      </c>
      <c r="AJ1342" s="854"/>
      <c r="AK1342" s="854"/>
      <c r="AL1342" s="854" t="s">
        <v>493</v>
      </c>
      <c r="AM1342" s="854"/>
      <c r="AN1342" s="854"/>
      <c r="AO1342" s="854"/>
      <c r="AP1342" s="498"/>
      <c r="AQ1342" s="498"/>
      <c r="AR1342" s="852">
        <f>[1]Stratifications!$P191</f>
        <v>0.14154200230149597</v>
      </c>
      <c r="AS1342" s="852"/>
      <c r="AT1342" s="852"/>
      <c r="AU1342" s="852" t="s">
        <v>493</v>
      </c>
      <c r="AV1342" s="852"/>
      <c r="AW1342" s="852"/>
      <c r="AX1342" s="852"/>
      <c r="AY1342" s="852"/>
      <c r="AZ1342" s="500"/>
      <c r="BA1342" s="500"/>
      <c r="BB1342" s="500"/>
      <c r="BC1342" s="500"/>
      <c r="BD1342" s="347"/>
      <c r="BE1342" s="347"/>
      <c r="BF1342" s="347"/>
      <c r="BG1342" s="347"/>
      <c r="BH1342" s="347"/>
      <c r="BI1342" s="347"/>
      <c r="BJ1342" s="347"/>
      <c r="BK1342" s="347"/>
      <c r="BR1342" s="2"/>
      <c r="BS1342" s="2"/>
      <c r="BT1342" s="2"/>
      <c r="BU1342" s="2"/>
      <c r="BV1342" s="2"/>
      <c r="BW1342" s="2"/>
      <c r="BX1342" s="2"/>
      <c r="BY1342" s="2"/>
      <c r="BZ1342" s="2"/>
      <c r="CA1342" s="2"/>
      <c r="CB1342" s="2"/>
      <c r="CC1342" s="2"/>
      <c r="CD1342" s="2"/>
      <c r="CE1342" s="2"/>
      <c r="CF1342" s="2"/>
      <c r="CG1342" s="2"/>
      <c r="CH1342" s="2"/>
      <c r="CI1342" s="2"/>
      <c r="CJ1342" s="2"/>
      <c r="CK1342" s="2"/>
      <c r="CL1342" s="2"/>
      <c r="CM1342" s="2"/>
      <c r="CN1342" s="2"/>
      <c r="CO1342" s="2"/>
      <c r="CP1342" s="2"/>
      <c r="CQ1342" s="2"/>
      <c r="CR1342" s="2"/>
      <c r="CS1342" s="2"/>
      <c r="CT1342" s="2"/>
      <c r="CU1342" s="2"/>
      <c r="CV1342" s="2"/>
      <c r="CW1342" s="2"/>
      <c r="CX1342" s="2"/>
      <c r="CY1342" s="2"/>
      <c r="CZ1342" s="2"/>
      <c r="DA1342" s="2"/>
      <c r="DB1342" s="2"/>
      <c r="DC1342" s="2"/>
      <c r="DD1342" s="2"/>
      <c r="DE1342" s="2"/>
      <c r="DF1342" s="2"/>
      <c r="DG1342" s="2"/>
      <c r="DH1342" s="2"/>
      <c r="DI1342" s="2"/>
      <c r="DJ1342" s="2"/>
      <c r="DK1342" s="2"/>
      <c r="DL1342" s="2"/>
      <c r="DM1342" s="2"/>
      <c r="DN1342" s="2"/>
      <c r="DO1342" s="2"/>
      <c r="DP1342" s="2"/>
      <c r="DQ1342" s="2"/>
      <c r="DR1342" s="2"/>
      <c r="DS1342" s="2"/>
      <c r="DT1342" s="2"/>
      <c r="DU1342" s="2"/>
      <c r="DV1342" s="2"/>
      <c r="DW1342" s="2"/>
      <c r="DX1342" s="2"/>
      <c r="DY1342" s="2"/>
      <c r="DZ1342" s="2"/>
      <c r="EA1342" s="2"/>
      <c r="EB1342" s="2"/>
      <c r="EC1342" s="2"/>
      <c r="ED1342" s="2"/>
      <c r="EE1342" s="2"/>
      <c r="EF1342" s="2"/>
      <c r="EG1342" s="2"/>
      <c r="EH1342" s="2"/>
      <c r="EI1342" s="2"/>
      <c r="EJ1342" s="2"/>
      <c r="EK1342" s="2"/>
      <c r="EL1342" s="2"/>
      <c r="EM1342" s="2"/>
      <c r="EN1342" s="2"/>
      <c r="EO1342" s="2"/>
      <c r="EP1342" s="2"/>
      <c r="EQ1342" s="2"/>
      <c r="ER1342" s="2"/>
      <c r="ES1342" s="2"/>
      <c r="ET1342" s="2"/>
      <c r="EU1342" s="2"/>
      <c r="EV1342" s="2"/>
      <c r="EW1342" s="2"/>
      <c r="EX1342" s="2"/>
      <c r="EY1342" s="2"/>
      <c r="EZ1342" s="2"/>
      <c r="FA1342" s="2"/>
      <c r="FB1342" s="2"/>
      <c r="FC1342" s="2"/>
      <c r="FD1342" s="2"/>
      <c r="FE1342" s="2"/>
      <c r="FF1342" s="2"/>
      <c r="FG1342" s="2"/>
      <c r="FH1342" s="2"/>
      <c r="FI1342" s="2"/>
      <c r="FJ1342" s="2"/>
      <c r="FK1342" s="2"/>
      <c r="FL1342" s="2"/>
      <c r="FM1342" s="2"/>
      <c r="FN1342" s="2"/>
      <c r="FO1342" s="2"/>
      <c r="FP1342" s="2"/>
      <c r="FQ1342" s="2"/>
      <c r="FR1342" s="2"/>
      <c r="FS1342" s="2"/>
      <c r="FT1342" s="2"/>
      <c r="FU1342" s="2"/>
      <c r="FV1342" s="2"/>
      <c r="FW1342" s="2"/>
      <c r="FX1342" s="2"/>
      <c r="FY1342" s="2"/>
      <c r="FZ1342" s="2"/>
      <c r="GA1342" s="2"/>
      <c r="GB1342" s="2"/>
      <c r="GC1342" s="2"/>
      <c r="GD1342" s="2"/>
      <c r="GE1342" s="2"/>
      <c r="GF1342" s="2"/>
      <c r="GG1342" s="2"/>
      <c r="GH1342" s="2"/>
      <c r="GI1342" s="2"/>
      <c r="GJ1342" s="2"/>
      <c r="GK1342" s="2"/>
      <c r="GL1342" s="2"/>
      <c r="GM1342" s="2"/>
      <c r="GN1342" s="2"/>
      <c r="GO1342" s="2"/>
      <c r="GP1342" s="2"/>
    </row>
    <row r="1343" spans="6:198" s="1" customFormat="1" ht="12.75" customHeight="1">
      <c r="F1343" s="81"/>
      <c r="G1343" s="347"/>
      <c r="H1343" s="347"/>
      <c r="I1343" s="347"/>
      <c r="J1343" s="347"/>
      <c r="K1343" s="530" t="s">
        <v>579</v>
      </c>
      <c r="L1343" s="495"/>
      <c r="M1343" s="496"/>
      <c r="N1343" s="496"/>
      <c r="O1343" s="496"/>
      <c r="P1343" s="496"/>
      <c r="Q1343" s="496"/>
      <c r="R1343" s="491"/>
      <c r="S1343" s="851">
        <f>[1]Stratifications!$G192</f>
        <v>24021022.090000004</v>
      </c>
      <c r="T1343" s="851"/>
      <c r="U1343" s="851"/>
      <c r="V1343" s="851"/>
      <c r="W1343" s="851"/>
      <c r="X1343" s="497"/>
      <c r="Y1343" s="497"/>
      <c r="Z1343" s="498"/>
      <c r="AA1343" s="852">
        <f>[1]Stratifications!$J192</f>
        <v>6.4319482961316898E-2</v>
      </c>
      <c r="AB1343" s="852"/>
      <c r="AC1343" s="852"/>
      <c r="AD1343" s="852" t="s">
        <v>493</v>
      </c>
      <c r="AE1343" s="852"/>
      <c r="AF1343" s="852"/>
      <c r="AG1343" s="852"/>
      <c r="AH1343" s="498"/>
      <c r="AI1343" s="853">
        <f>[1]Stratifications!$M192</f>
        <v>190</v>
      </c>
      <c r="AJ1343" s="854"/>
      <c r="AK1343" s="854"/>
      <c r="AL1343" s="854" t="s">
        <v>493</v>
      </c>
      <c r="AM1343" s="854"/>
      <c r="AN1343" s="854"/>
      <c r="AO1343" s="854"/>
      <c r="AP1343" s="498"/>
      <c r="AQ1343" s="498"/>
      <c r="AR1343" s="852">
        <f>[1]Stratifications!$P192</f>
        <v>7.2880705792098197E-2</v>
      </c>
      <c r="AS1343" s="852"/>
      <c r="AT1343" s="852"/>
      <c r="AU1343" s="852" t="s">
        <v>493</v>
      </c>
      <c r="AV1343" s="852"/>
      <c r="AW1343" s="852"/>
      <c r="AX1343" s="852"/>
      <c r="AY1343" s="852"/>
      <c r="AZ1343" s="500"/>
      <c r="BA1343" s="500"/>
      <c r="BB1343" s="500"/>
      <c r="BC1343" s="500"/>
      <c r="BD1343" s="347"/>
      <c r="BE1343" s="347"/>
      <c r="BF1343" s="347"/>
      <c r="BG1343" s="347"/>
      <c r="BH1343" s="347"/>
      <c r="BI1343" s="347"/>
      <c r="BJ1343" s="347"/>
      <c r="BK1343" s="347"/>
      <c r="BR1343" s="2"/>
      <c r="BS1343" s="2"/>
      <c r="BT1343" s="2"/>
      <c r="BU1343" s="2"/>
      <c r="BV1343" s="2"/>
      <c r="BW1343" s="2"/>
      <c r="BX1343" s="2"/>
      <c r="BY1343" s="2"/>
      <c r="BZ1343" s="2"/>
      <c r="CA1343" s="2"/>
      <c r="CB1343" s="2"/>
      <c r="CC1343" s="2"/>
      <c r="CD1343" s="2"/>
      <c r="CE1343" s="2"/>
      <c r="CF1343" s="2"/>
      <c r="CG1343" s="2"/>
      <c r="CH1343" s="2"/>
      <c r="CI1343" s="2"/>
      <c r="CJ1343" s="2"/>
      <c r="CK1343" s="2"/>
      <c r="CL1343" s="2"/>
      <c r="CM1343" s="2"/>
      <c r="CN1343" s="2"/>
      <c r="CO1343" s="2"/>
      <c r="CP1343" s="2"/>
      <c r="CQ1343" s="2"/>
      <c r="CR1343" s="2"/>
      <c r="CS1343" s="2"/>
      <c r="CT1343" s="2"/>
      <c r="CU1343" s="2"/>
      <c r="CV1343" s="2"/>
      <c r="CW1343" s="2"/>
      <c r="CX1343" s="2"/>
      <c r="CY1343" s="2"/>
      <c r="CZ1343" s="2"/>
      <c r="DA1343" s="2"/>
      <c r="DB1343" s="2"/>
      <c r="DC1343" s="2"/>
      <c r="DD1343" s="2"/>
      <c r="DE1343" s="2"/>
      <c r="DF1343" s="2"/>
      <c r="DG1343" s="2"/>
      <c r="DH1343" s="2"/>
      <c r="DI1343" s="2"/>
      <c r="DJ1343" s="2"/>
      <c r="DK1343" s="2"/>
      <c r="DL1343" s="2"/>
      <c r="DM1343" s="2"/>
      <c r="DN1343" s="2"/>
      <c r="DO1343" s="2"/>
      <c r="DP1343" s="2"/>
      <c r="DQ1343" s="2"/>
      <c r="DR1343" s="2"/>
      <c r="DS1343" s="2"/>
      <c r="DT1343" s="2"/>
      <c r="DU1343" s="2"/>
      <c r="DV1343" s="2"/>
      <c r="DW1343" s="2"/>
      <c r="DX1343" s="2"/>
      <c r="DY1343" s="2"/>
      <c r="DZ1343" s="2"/>
      <c r="EA1343" s="2"/>
      <c r="EB1343" s="2"/>
      <c r="EC1343" s="2"/>
      <c r="ED1343" s="2"/>
      <c r="EE1343" s="2"/>
      <c r="EF1343" s="2"/>
      <c r="EG1343" s="2"/>
      <c r="EH1343" s="2"/>
      <c r="EI1343" s="2"/>
      <c r="EJ1343" s="2"/>
      <c r="EK1343" s="2"/>
      <c r="EL1343" s="2"/>
      <c r="EM1343" s="2"/>
      <c r="EN1343" s="2"/>
      <c r="EO1343" s="2"/>
      <c r="EP1343" s="2"/>
      <c r="EQ1343" s="2"/>
      <c r="ER1343" s="2"/>
      <c r="ES1343" s="2"/>
      <c r="ET1343" s="2"/>
      <c r="EU1343" s="2"/>
      <c r="EV1343" s="2"/>
      <c r="EW1343" s="2"/>
      <c r="EX1343" s="2"/>
      <c r="EY1343" s="2"/>
      <c r="EZ1343" s="2"/>
      <c r="FA1343" s="2"/>
      <c r="FB1343" s="2"/>
      <c r="FC1343" s="2"/>
      <c r="FD1343" s="2"/>
      <c r="FE1343" s="2"/>
      <c r="FF1343" s="2"/>
      <c r="FG1343" s="2"/>
      <c r="FH1343" s="2"/>
      <c r="FI1343" s="2"/>
      <c r="FJ1343" s="2"/>
      <c r="FK1343" s="2"/>
      <c r="FL1343" s="2"/>
      <c r="FM1343" s="2"/>
      <c r="FN1343" s="2"/>
      <c r="FO1343" s="2"/>
      <c r="FP1343" s="2"/>
      <c r="FQ1343" s="2"/>
      <c r="FR1343" s="2"/>
      <c r="FS1343" s="2"/>
      <c r="FT1343" s="2"/>
      <c r="FU1343" s="2"/>
      <c r="FV1343" s="2"/>
      <c r="FW1343" s="2"/>
      <c r="FX1343" s="2"/>
      <c r="FY1343" s="2"/>
      <c r="FZ1343" s="2"/>
      <c r="GA1343" s="2"/>
      <c r="GB1343" s="2"/>
      <c r="GC1343" s="2"/>
      <c r="GD1343" s="2"/>
      <c r="GE1343" s="2"/>
      <c r="GF1343" s="2"/>
      <c r="GG1343" s="2"/>
      <c r="GH1343" s="2"/>
      <c r="GI1343" s="2"/>
      <c r="GJ1343" s="2"/>
      <c r="GK1343" s="2"/>
      <c r="GL1343" s="2"/>
      <c r="GM1343" s="2"/>
      <c r="GN1343" s="2"/>
      <c r="GO1343" s="2"/>
      <c r="GP1343" s="2"/>
    </row>
    <row r="1344" spans="6:198" s="1" customFormat="1" ht="12.75" customHeight="1">
      <c r="F1344" s="81"/>
      <c r="G1344" s="347"/>
      <c r="H1344" s="347"/>
      <c r="I1344" s="347"/>
      <c r="J1344" s="347"/>
      <c r="K1344" s="530" t="s">
        <v>580</v>
      </c>
      <c r="L1344" s="495"/>
      <c r="M1344" s="496"/>
      <c r="N1344" s="496"/>
      <c r="O1344" s="496"/>
      <c r="P1344" s="496"/>
      <c r="Q1344" s="496"/>
      <c r="R1344" s="491"/>
      <c r="S1344" s="851">
        <f>[1]Stratifications!$G193</f>
        <v>49796462.860000022</v>
      </c>
      <c r="T1344" s="851"/>
      <c r="U1344" s="851"/>
      <c r="V1344" s="851"/>
      <c r="W1344" s="851"/>
      <c r="X1344" s="497"/>
      <c r="Y1344" s="497"/>
      <c r="Z1344" s="498"/>
      <c r="AA1344" s="852">
        <f>[1]Stratifications!$J193</f>
        <v>0.13333665538699069</v>
      </c>
      <c r="AB1344" s="852"/>
      <c r="AC1344" s="852"/>
      <c r="AD1344" s="852" t="s">
        <v>493</v>
      </c>
      <c r="AE1344" s="852"/>
      <c r="AF1344" s="852"/>
      <c r="AG1344" s="852"/>
      <c r="AH1344" s="498"/>
      <c r="AI1344" s="853">
        <f>[1]Stratifications!$M193</f>
        <v>366</v>
      </c>
      <c r="AJ1344" s="854"/>
      <c r="AK1344" s="854"/>
      <c r="AL1344" s="854" t="s">
        <v>493</v>
      </c>
      <c r="AM1344" s="854"/>
      <c r="AN1344" s="854"/>
      <c r="AO1344" s="854"/>
      <c r="AP1344" s="498"/>
      <c r="AQ1344" s="498"/>
      <c r="AR1344" s="852">
        <f>[1]Stratifications!$P193</f>
        <v>0.14039125431530494</v>
      </c>
      <c r="AS1344" s="852"/>
      <c r="AT1344" s="852"/>
      <c r="AU1344" s="852" t="s">
        <v>493</v>
      </c>
      <c r="AV1344" s="852"/>
      <c r="AW1344" s="852"/>
      <c r="AX1344" s="852"/>
      <c r="AY1344" s="852"/>
      <c r="AZ1344" s="500"/>
      <c r="BA1344" s="500"/>
      <c r="BB1344" s="500"/>
      <c r="BC1344" s="500"/>
      <c r="BD1344" s="347"/>
      <c r="BE1344" s="347"/>
      <c r="BF1344" s="347"/>
      <c r="BG1344" s="347"/>
      <c r="BH1344" s="347"/>
      <c r="BI1344" s="347"/>
      <c r="BJ1344" s="347"/>
      <c r="BK1344" s="347"/>
      <c r="BR1344" s="2"/>
      <c r="BS1344" s="2"/>
      <c r="BT1344" s="2"/>
      <c r="BU1344" s="2"/>
      <c r="BV1344" s="2"/>
      <c r="BW1344" s="2"/>
      <c r="BX1344" s="2"/>
      <c r="BY1344" s="2"/>
      <c r="BZ1344" s="2"/>
      <c r="CA1344" s="2"/>
      <c r="CB1344" s="2"/>
      <c r="CC1344" s="2"/>
      <c r="CD1344" s="2"/>
      <c r="CE1344" s="2"/>
      <c r="CF1344" s="2"/>
      <c r="CG1344" s="2"/>
      <c r="CH1344" s="2"/>
      <c r="CI1344" s="2"/>
      <c r="CJ1344" s="2"/>
      <c r="CK1344" s="2"/>
      <c r="CL1344" s="2"/>
      <c r="CM1344" s="2"/>
      <c r="CN1344" s="2"/>
      <c r="CO1344" s="2"/>
      <c r="CP1344" s="2"/>
      <c r="CQ1344" s="2"/>
      <c r="CR1344" s="2"/>
      <c r="CS1344" s="2"/>
      <c r="CT1344" s="2"/>
      <c r="CU1344" s="2"/>
      <c r="CV1344" s="2"/>
      <c r="CW1344" s="2"/>
      <c r="CX1344" s="2"/>
      <c r="CY1344" s="2"/>
      <c r="CZ1344" s="2"/>
      <c r="DA1344" s="2"/>
      <c r="DB1344" s="2"/>
      <c r="DC1344" s="2"/>
      <c r="DD1344" s="2"/>
      <c r="DE1344" s="2"/>
      <c r="DF1344" s="2"/>
      <c r="DG1344" s="2"/>
      <c r="DH1344" s="2"/>
      <c r="DI1344" s="2"/>
      <c r="DJ1344" s="2"/>
      <c r="DK1344" s="2"/>
      <c r="DL1344" s="2"/>
      <c r="DM1344" s="2"/>
      <c r="DN1344" s="2"/>
      <c r="DO1344" s="2"/>
      <c r="DP1344" s="2"/>
      <c r="DQ1344" s="2"/>
      <c r="DR1344" s="2"/>
      <c r="DS1344" s="2"/>
      <c r="DT1344" s="2"/>
      <c r="DU1344" s="2"/>
      <c r="DV1344" s="2"/>
      <c r="DW1344" s="2"/>
      <c r="DX1344" s="2"/>
      <c r="DY1344" s="2"/>
      <c r="DZ1344" s="2"/>
      <c r="EA1344" s="2"/>
      <c r="EB1344" s="2"/>
      <c r="EC1344" s="2"/>
      <c r="ED1344" s="2"/>
      <c r="EE1344" s="2"/>
      <c r="EF1344" s="2"/>
      <c r="EG1344" s="2"/>
      <c r="EH1344" s="2"/>
      <c r="EI1344" s="2"/>
      <c r="EJ1344" s="2"/>
      <c r="EK1344" s="2"/>
      <c r="EL1344" s="2"/>
      <c r="EM1344" s="2"/>
      <c r="EN1344" s="2"/>
      <c r="EO1344" s="2"/>
      <c r="EP1344" s="2"/>
      <c r="EQ1344" s="2"/>
      <c r="ER1344" s="2"/>
      <c r="ES1344" s="2"/>
      <c r="ET1344" s="2"/>
      <c r="EU1344" s="2"/>
      <c r="EV1344" s="2"/>
      <c r="EW1344" s="2"/>
      <c r="EX1344" s="2"/>
      <c r="EY1344" s="2"/>
      <c r="EZ1344" s="2"/>
      <c r="FA1344" s="2"/>
      <c r="FB1344" s="2"/>
      <c r="FC1344" s="2"/>
      <c r="FD1344" s="2"/>
      <c r="FE1344" s="2"/>
      <c r="FF1344" s="2"/>
      <c r="FG1344" s="2"/>
      <c r="FH1344" s="2"/>
      <c r="FI1344" s="2"/>
      <c r="FJ1344" s="2"/>
      <c r="FK1344" s="2"/>
      <c r="FL1344" s="2"/>
      <c r="FM1344" s="2"/>
      <c r="FN1344" s="2"/>
      <c r="FO1344" s="2"/>
      <c r="FP1344" s="2"/>
      <c r="FQ1344" s="2"/>
      <c r="FR1344" s="2"/>
      <c r="FS1344" s="2"/>
      <c r="FT1344" s="2"/>
      <c r="FU1344" s="2"/>
      <c r="FV1344" s="2"/>
      <c r="FW1344" s="2"/>
      <c r="FX1344" s="2"/>
      <c r="FY1344" s="2"/>
      <c r="FZ1344" s="2"/>
      <c r="GA1344" s="2"/>
      <c r="GB1344" s="2"/>
      <c r="GC1344" s="2"/>
      <c r="GD1344" s="2"/>
      <c r="GE1344" s="2"/>
      <c r="GF1344" s="2"/>
      <c r="GG1344" s="2"/>
      <c r="GH1344" s="2"/>
      <c r="GI1344" s="2"/>
      <c r="GJ1344" s="2"/>
      <c r="GK1344" s="2"/>
      <c r="GL1344" s="2"/>
      <c r="GM1344" s="2"/>
      <c r="GN1344" s="2"/>
      <c r="GO1344" s="2"/>
      <c r="GP1344" s="2"/>
    </row>
    <row r="1345" spans="6:198" s="1" customFormat="1" ht="12.75" customHeight="1">
      <c r="F1345" s="81"/>
      <c r="G1345" s="347"/>
      <c r="H1345" s="347"/>
      <c r="I1345" s="347"/>
      <c r="J1345" s="500"/>
      <c r="K1345" s="530" t="s">
        <v>581</v>
      </c>
      <c r="L1345" s="495"/>
      <c r="M1345" s="496"/>
      <c r="N1345" s="496"/>
      <c r="O1345" s="496"/>
      <c r="P1345" s="496"/>
      <c r="Q1345" s="496"/>
      <c r="R1345" s="491"/>
      <c r="S1345" s="851">
        <f>[1]Stratifications!$G194</f>
        <v>31999288.899999987</v>
      </c>
      <c r="T1345" s="851"/>
      <c r="U1345" s="851"/>
      <c r="V1345" s="851"/>
      <c r="W1345" s="851"/>
      <c r="X1345" s="497"/>
      <c r="Y1345" s="497"/>
      <c r="Z1345" s="498"/>
      <c r="AA1345" s="852">
        <f>[1]Stratifications!$J194</f>
        <v>8.5682353959227631E-2</v>
      </c>
      <c r="AB1345" s="852"/>
      <c r="AC1345" s="852"/>
      <c r="AD1345" s="852" t="s">
        <v>493</v>
      </c>
      <c r="AE1345" s="852"/>
      <c r="AF1345" s="852"/>
      <c r="AG1345" s="852"/>
      <c r="AH1345" s="498"/>
      <c r="AI1345" s="853">
        <f>[1]Stratifications!$M194</f>
        <v>227</v>
      </c>
      <c r="AJ1345" s="854"/>
      <c r="AK1345" s="854"/>
      <c r="AL1345" s="854" t="s">
        <v>493</v>
      </c>
      <c r="AM1345" s="854"/>
      <c r="AN1345" s="854"/>
      <c r="AO1345" s="854"/>
      <c r="AP1345" s="498"/>
      <c r="AQ1345" s="498"/>
      <c r="AR1345" s="852">
        <f>[1]Stratifications!$P194</f>
        <v>8.7073264288454161E-2</v>
      </c>
      <c r="AS1345" s="852"/>
      <c r="AT1345" s="852"/>
      <c r="AU1345" s="852" t="s">
        <v>493</v>
      </c>
      <c r="AV1345" s="852"/>
      <c r="AW1345" s="852"/>
      <c r="AX1345" s="852"/>
      <c r="AY1345" s="852"/>
      <c r="AZ1345" s="500"/>
      <c r="BA1345" s="500"/>
      <c r="BB1345" s="500"/>
      <c r="BC1345" s="500"/>
      <c r="BD1345" s="347"/>
      <c r="BE1345" s="347"/>
      <c r="BF1345" s="347"/>
      <c r="BG1345" s="347"/>
      <c r="BH1345" s="347"/>
      <c r="BI1345" s="347"/>
      <c r="BJ1345" s="347"/>
      <c r="BK1345" s="347"/>
      <c r="BR1345" s="2"/>
      <c r="BS1345" s="2"/>
      <c r="BT1345" s="2"/>
      <c r="BU1345" s="2"/>
      <c r="BV1345" s="2"/>
      <c r="BW1345" s="2"/>
      <c r="BX1345" s="2"/>
      <c r="BY1345" s="2"/>
      <c r="BZ1345" s="2"/>
      <c r="CA1345" s="2"/>
      <c r="CB1345" s="2"/>
      <c r="CC1345" s="2"/>
      <c r="CD1345" s="2"/>
      <c r="CE1345" s="2"/>
      <c r="CF1345" s="2"/>
      <c r="CG1345" s="2"/>
      <c r="CH1345" s="2"/>
      <c r="CI1345" s="2"/>
      <c r="CJ1345" s="2"/>
      <c r="CK1345" s="2"/>
      <c r="CL1345" s="2"/>
      <c r="CM1345" s="2"/>
      <c r="CN1345" s="2"/>
      <c r="CO1345" s="2"/>
      <c r="CP1345" s="2"/>
      <c r="CQ1345" s="2"/>
      <c r="CR1345" s="2"/>
      <c r="CS1345" s="2"/>
      <c r="CT1345" s="2"/>
      <c r="CU1345" s="2"/>
      <c r="CV1345" s="2"/>
      <c r="CW1345" s="2"/>
      <c r="CX1345" s="2"/>
      <c r="CY1345" s="2"/>
      <c r="CZ1345" s="2"/>
      <c r="DA1345" s="2"/>
      <c r="DB1345" s="2"/>
      <c r="DC1345" s="2"/>
      <c r="DD1345" s="2"/>
      <c r="DE1345" s="2"/>
      <c r="DF1345" s="2"/>
      <c r="DG1345" s="2"/>
      <c r="DH1345" s="2"/>
      <c r="DI1345" s="2"/>
      <c r="DJ1345" s="2"/>
      <c r="DK1345" s="2"/>
      <c r="DL1345" s="2"/>
      <c r="DM1345" s="2"/>
      <c r="DN1345" s="2"/>
      <c r="DO1345" s="2"/>
      <c r="DP1345" s="2"/>
      <c r="DQ1345" s="2"/>
      <c r="DR1345" s="2"/>
      <c r="DS1345" s="2"/>
      <c r="DT1345" s="2"/>
      <c r="DU1345" s="2"/>
      <c r="DV1345" s="2"/>
      <c r="DW1345" s="2"/>
      <c r="DX1345" s="2"/>
      <c r="DY1345" s="2"/>
      <c r="DZ1345" s="2"/>
      <c r="EA1345" s="2"/>
      <c r="EB1345" s="2"/>
      <c r="EC1345" s="2"/>
      <c r="ED1345" s="2"/>
      <c r="EE1345" s="2"/>
      <c r="EF1345" s="2"/>
      <c r="EG1345" s="2"/>
      <c r="EH1345" s="2"/>
      <c r="EI1345" s="2"/>
      <c r="EJ1345" s="2"/>
      <c r="EK1345" s="2"/>
      <c r="EL1345" s="2"/>
      <c r="EM1345" s="2"/>
      <c r="EN1345" s="2"/>
      <c r="EO1345" s="2"/>
      <c r="EP1345" s="2"/>
      <c r="EQ1345" s="2"/>
      <c r="ER1345" s="2"/>
      <c r="ES1345" s="2"/>
      <c r="ET1345" s="2"/>
      <c r="EU1345" s="2"/>
      <c r="EV1345" s="2"/>
      <c r="EW1345" s="2"/>
      <c r="EX1345" s="2"/>
      <c r="EY1345" s="2"/>
      <c r="EZ1345" s="2"/>
      <c r="FA1345" s="2"/>
      <c r="FB1345" s="2"/>
      <c r="FC1345" s="2"/>
      <c r="FD1345" s="2"/>
      <c r="FE1345" s="2"/>
      <c r="FF1345" s="2"/>
      <c r="FG1345" s="2"/>
      <c r="FH1345" s="2"/>
      <c r="FI1345" s="2"/>
      <c r="FJ1345" s="2"/>
      <c r="FK1345" s="2"/>
      <c r="FL1345" s="2"/>
      <c r="FM1345" s="2"/>
      <c r="FN1345" s="2"/>
      <c r="FO1345" s="2"/>
      <c r="FP1345" s="2"/>
      <c r="FQ1345" s="2"/>
      <c r="FR1345" s="2"/>
      <c r="FS1345" s="2"/>
      <c r="FT1345" s="2"/>
      <c r="FU1345" s="2"/>
      <c r="FV1345" s="2"/>
      <c r="FW1345" s="2"/>
      <c r="FX1345" s="2"/>
      <c r="FY1345" s="2"/>
      <c r="FZ1345" s="2"/>
      <c r="GA1345" s="2"/>
      <c r="GB1345" s="2"/>
      <c r="GC1345" s="2"/>
      <c r="GD1345" s="2"/>
      <c r="GE1345" s="2"/>
      <c r="GF1345" s="2"/>
      <c r="GG1345" s="2"/>
      <c r="GH1345" s="2"/>
      <c r="GI1345" s="2"/>
      <c r="GJ1345" s="2"/>
      <c r="GK1345" s="2"/>
      <c r="GL1345" s="2"/>
      <c r="GM1345" s="2"/>
      <c r="GN1345" s="2"/>
      <c r="GO1345" s="2"/>
      <c r="GP1345" s="2"/>
    </row>
    <row r="1346" spans="6:198" s="1" customFormat="1" ht="12.75" customHeight="1">
      <c r="F1346" s="81"/>
      <c r="G1346" s="347"/>
      <c r="H1346" s="347"/>
      <c r="I1346" s="347"/>
      <c r="J1346" s="500"/>
      <c r="K1346" s="530" t="s">
        <v>582</v>
      </c>
      <c r="L1346" s="495"/>
      <c r="M1346" s="496"/>
      <c r="N1346" s="496"/>
      <c r="O1346" s="496"/>
      <c r="P1346" s="496"/>
      <c r="Q1346" s="496"/>
      <c r="R1346" s="491"/>
      <c r="S1346" s="851">
        <f>[1]Stratifications!$G195</f>
        <v>5600354.0600000015</v>
      </c>
      <c r="T1346" s="851"/>
      <c r="U1346" s="851"/>
      <c r="V1346" s="851"/>
      <c r="W1346" s="851"/>
      <c r="X1346" s="497"/>
      <c r="Y1346" s="497"/>
      <c r="Z1346" s="498"/>
      <c r="AA1346" s="852">
        <f>[1]Stratifications!$J195</f>
        <v>1.4995693196979696E-2</v>
      </c>
      <c r="AB1346" s="852"/>
      <c r="AC1346" s="852"/>
      <c r="AD1346" s="852" t="s">
        <v>493</v>
      </c>
      <c r="AE1346" s="852"/>
      <c r="AF1346" s="852"/>
      <c r="AG1346" s="852"/>
      <c r="AH1346" s="498"/>
      <c r="AI1346" s="853">
        <f>[1]Stratifications!$M195</f>
        <v>33</v>
      </c>
      <c r="AJ1346" s="854"/>
      <c r="AK1346" s="854"/>
      <c r="AL1346" s="854" t="s">
        <v>493</v>
      </c>
      <c r="AM1346" s="854"/>
      <c r="AN1346" s="854"/>
      <c r="AO1346" s="854"/>
      <c r="AP1346" s="498"/>
      <c r="AQ1346" s="498"/>
      <c r="AR1346" s="852">
        <f>[1]Stratifications!$P195</f>
        <v>1.2658227848101266E-2</v>
      </c>
      <c r="AS1346" s="852"/>
      <c r="AT1346" s="852"/>
      <c r="AU1346" s="852" t="s">
        <v>493</v>
      </c>
      <c r="AV1346" s="852"/>
      <c r="AW1346" s="852"/>
      <c r="AX1346" s="852"/>
      <c r="AY1346" s="852"/>
      <c r="AZ1346" s="500"/>
      <c r="BA1346" s="500"/>
      <c r="BB1346" s="500"/>
      <c r="BC1346" s="500"/>
      <c r="BD1346" s="347"/>
      <c r="BE1346" s="347"/>
      <c r="BF1346" s="347"/>
      <c r="BG1346" s="347"/>
      <c r="BH1346" s="347"/>
      <c r="BI1346" s="347"/>
      <c r="BJ1346" s="347"/>
      <c r="BK1346" s="347"/>
      <c r="BR1346" s="2"/>
      <c r="BS1346" s="2"/>
      <c r="BT1346" s="2"/>
      <c r="BU1346" s="2"/>
      <c r="BV1346" s="2"/>
      <c r="BW1346" s="2"/>
      <c r="BX1346" s="2"/>
      <c r="BY1346" s="2"/>
      <c r="BZ1346" s="2"/>
      <c r="CA1346" s="2"/>
      <c r="CB1346" s="2"/>
      <c r="CC1346" s="2"/>
      <c r="CD1346" s="2"/>
      <c r="CE1346" s="2"/>
      <c r="CF1346" s="2"/>
      <c r="CG1346" s="2"/>
      <c r="CH1346" s="2"/>
      <c r="CI1346" s="2"/>
      <c r="CJ1346" s="2"/>
      <c r="CK1346" s="2"/>
      <c r="CL1346" s="2"/>
      <c r="CM1346" s="2"/>
      <c r="CN1346" s="2"/>
      <c r="CO1346" s="2"/>
      <c r="CP1346" s="2"/>
      <c r="CQ1346" s="2"/>
      <c r="CR1346" s="2"/>
      <c r="CS1346" s="2"/>
      <c r="CT1346" s="2"/>
      <c r="CU1346" s="2"/>
      <c r="CV1346" s="2"/>
      <c r="CW1346" s="2"/>
      <c r="CX1346" s="2"/>
      <c r="CY1346" s="2"/>
      <c r="CZ1346" s="2"/>
      <c r="DA1346" s="2"/>
      <c r="DB1346" s="2"/>
      <c r="DC1346" s="2"/>
      <c r="DD1346" s="2"/>
      <c r="DE1346" s="2"/>
      <c r="DF1346" s="2"/>
      <c r="DG1346" s="2"/>
      <c r="DH1346" s="2"/>
      <c r="DI1346" s="2"/>
      <c r="DJ1346" s="2"/>
      <c r="DK1346" s="2"/>
      <c r="DL1346" s="2"/>
      <c r="DM1346" s="2"/>
      <c r="DN1346" s="2"/>
      <c r="DO1346" s="2"/>
      <c r="DP1346" s="2"/>
      <c r="DQ1346" s="2"/>
      <c r="DR1346" s="2"/>
      <c r="DS1346" s="2"/>
      <c r="DT1346" s="2"/>
      <c r="DU1346" s="2"/>
      <c r="DV1346" s="2"/>
      <c r="DW1346" s="2"/>
      <c r="DX1346" s="2"/>
      <c r="DY1346" s="2"/>
      <c r="DZ1346" s="2"/>
      <c r="EA1346" s="2"/>
      <c r="EB1346" s="2"/>
      <c r="EC1346" s="2"/>
      <c r="ED1346" s="2"/>
      <c r="EE1346" s="2"/>
      <c r="EF1346" s="2"/>
      <c r="EG1346" s="2"/>
      <c r="EH1346" s="2"/>
      <c r="EI1346" s="2"/>
      <c r="EJ1346" s="2"/>
      <c r="EK1346" s="2"/>
      <c r="EL1346" s="2"/>
      <c r="EM1346" s="2"/>
      <c r="EN1346" s="2"/>
      <c r="EO1346" s="2"/>
      <c r="EP1346" s="2"/>
      <c r="EQ1346" s="2"/>
      <c r="ER1346" s="2"/>
      <c r="ES1346" s="2"/>
      <c r="ET1346" s="2"/>
      <c r="EU1346" s="2"/>
      <c r="EV1346" s="2"/>
      <c r="EW1346" s="2"/>
      <c r="EX1346" s="2"/>
      <c r="EY1346" s="2"/>
      <c r="EZ1346" s="2"/>
      <c r="FA1346" s="2"/>
      <c r="FB1346" s="2"/>
      <c r="FC1346" s="2"/>
      <c r="FD1346" s="2"/>
      <c r="FE1346" s="2"/>
      <c r="FF1346" s="2"/>
      <c r="FG1346" s="2"/>
      <c r="FH1346" s="2"/>
      <c r="FI1346" s="2"/>
      <c r="FJ1346" s="2"/>
      <c r="FK1346" s="2"/>
      <c r="FL1346" s="2"/>
      <c r="FM1346" s="2"/>
      <c r="FN1346" s="2"/>
      <c r="FO1346" s="2"/>
      <c r="FP1346" s="2"/>
      <c r="FQ1346" s="2"/>
      <c r="FR1346" s="2"/>
      <c r="FS1346" s="2"/>
      <c r="FT1346" s="2"/>
      <c r="FU1346" s="2"/>
      <c r="FV1346" s="2"/>
      <c r="FW1346" s="2"/>
      <c r="FX1346" s="2"/>
      <c r="FY1346" s="2"/>
      <c r="FZ1346" s="2"/>
      <c r="GA1346" s="2"/>
      <c r="GB1346" s="2"/>
      <c r="GC1346" s="2"/>
      <c r="GD1346" s="2"/>
      <c r="GE1346" s="2"/>
      <c r="GF1346" s="2"/>
      <c r="GG1346" s="2"/>
      <c r="GH1346" s="2"/>
      <c r="GI1346" s="2"/>
      <c r="GJ1346" s="2"/>
      <c r="GK1346" s="2"/>
      <c r="GL1346" s="2"/>
      <c r="GM1346" s="2"/>
      <c r="GN1346" s="2"/>
      <c r="GO1346" s="2"/>
      <c r="GP1346" s="2"/>
    </row>
    <row r="1347" spans="6:198" s="1" customFormat="1" ht="12.75" customHeight="1">
      <c r="F1347" s="81"/>
      <c r="G1347" s="347"/>
      <c r="H1347" s="347"/>
      <c r="I1347" s="347"/>
      <c r="J1347" s="500"/>
      <c r="K1347" s="530" t="s">
        <v>583</v>
      </c>
      <c r="L1347" s="495"/>
      <c r="M1347" s="496"/>
      <c r="N1347" s="496"/>
      <c r="O1347" s="496"/>
      <c r="P1347" s="496"/>
      <c r="Q1347" s="496"/>
      <c r="R1347" s="491"/>
      <c r="S1347" s="851">
        <f>[1]Stratifications!$G196</f>
        <v>4797989.120000002</v>
      </c>
      <c r="T1347" s="851"/>
      <c r="U1347" s="851"/>
      <c r="V1347" s="851"/>
      <c r="W1347" s="851"/>
      <c r="X1347" s="497"/>
      <c r="Y1347" s="497"/>
      <c r="Z1347" s="498"/>
      <c r="AA1347" s="852">
        <f>[1]Stratifications!$J196</f>
        <v>1.2847254304840613E-2</v>
      </c>
      <c r="AB1347" s="852"/>
      <c r="AC1347" s="852"/>
      <c r="AD1347" s="852" t="s">
        <v>493</v>
      </c>
      <c r="AE1347" s="852"/>
      <c r="AF1347" s="852"/>
      <c r="AG1347" s="852"/>
      <c r="AH1347" s="498"/>
      <c r="AI1347" s="853">
        <f>[1]Stratifications!$M196</f>
        <v>33</v>
      </c>
      <c r="AJ1347" s="854"/>
      <c r="AK1347" s="854"/>
      <c r="AL1347" s="854" t="s">
        <v>493</v>
      </c>
      <c r="AM1347" s="854"/>
      <c r="AN1347" s="854"/>
      <c r="AO1347" s="854"/>
      <c r="AP1347" s="498"/>
      <c r="AQ1347" s="498"/>
      <c r="AR1347" s="852">
        <f>[1]Stratifications!$P196</f>
        <v>1.2658227848101266E-2</v>
      </c>
      <c r="AS1347" s="852"/>
      <c r="AT1347" s="852"/>
      <c r="AU1347" s="852" t="s">
        <v>493</v>
      </c>
      <c r="AV1347" s="852"/>
      <c r="AW1347" s="852"/>
      <c r="AX1347" s="852"/>
      <c r="AY1347" s="852"/>
      <c r="AZ1347" s="500"/>
      <c r="BA1347" s="500"/>
      <c r="BB1347" s="500"/>
      <c r="BC1347" s="500"/>
      <c r="BD1347" s="347"/>
      <c r="BE1347" s="347"/>
      <c r="BF1347" s="347"/>
      <c r="BG1347" s="347"/>
      <c r="BH1347" s="347"/>
      <c r="BI1347" s="347"/>
      <c r="BJ1347" s="347"/>
      <c r="BK1347" s="347"/>
      <c r="BR1347" s="2"/>
      <c r="BS1347" s="2"/>
      <c r="BT1347" s="2"/>
      <c r="BU1347" s="2"/>
      <c r="BV1347" s="2"/>
      <c r="BW1347" s="2"/>
      <c r="BX1347" s="2"/>
      <c r="BY1347" s="2"/>
      <c r="BZ1347" s="2"/>
      <c r="CA1347" s="2"/>
      <c r="CB1347" s="2"/>
      <c r="CC1347" s="2"/>
      <c r="CD1347" s="2"/>
      <c r="CE1347" s="2"/>
      <c r="CF1347" s="2"/>
      <c r="CG1347" s="2"/>
      <c r="CH1347" s="2"/>
      <c r="CI1347" s="2"/>
      <c r="CJ1347" s="2"/>
      <c r="CK1347" s="2"/>
      <c r="CL1347" s="2"/>
      <c r="CM1347" s="2"/>
      <c r="CN1347" s="2"/>
      <c r="CO1347" s="2"/>
      <c r="CP1347" s="2"/>
      <c r="CQ1347" s="2"/>
      <c r="CR1347" s="2"/>
      <c r="CS1347" s="2"/>
      <c r="CT1347" s="2"/>
      <c r="CU1347" s="2"/>
      <c r="CV1347" s="2"/>
      <c r="CW1347" s="2"/>
      <c r="CX1347" s="2"/>
      <c r="CY1347" s="2"/>
      <c r="CZ1347" s="2"/>
      <c r="DA1347" s="2"/>
      <c r="DB1347" s="2"/>
      <c r="DC1347" s="2"/>
      <c r="DD1347" s="2"/>
      <c r="DE1347" s="2"/>
      <c r="DF1347" s="2"/>
      <c r="DG1347" s="2"/>
      <c r="DH1347" s="2"/>
      <c r="DI1347" s="2"/>
      <c r="DJ1347" s="2"/>
      <c r="DK1347" s="2"/>
      <c r="DL1347" s="2"/>
      <c r="DM1347" s="2"/>
      <c r="DN1347" s="2"/>
      <c r="DO1347" s="2"/>
      <c r="DP1347" s="2"/>
      <c r="DQ1347" s="2"/>
      <c r="DR1347" s="2"/>
      <c r="DS1347" s="2"/>
      <c r="DT1347" s="2"/>
      <c r="DU1347" s="2"/>
      <c r="DV1347" s="2"/>
      <c r="DW1347" s="2"/>
      <c r="DX1347" s="2"/>
      <c r="DY1347" s="2"/>
      <c r="DZ1347" s="2"/>
      <c r="EA1347" s="2"/>
      <c r="EB1347" s="2"/>
      <c r="EC1347" s="2"/>
      <c r="ED1347" s="2"/>
      <c r="EE1347" s="2"/>
      <c r="EF1347" s="2"/>
      <c r="EG1347" s="2"/>
      <c r="EH1347" s="2"/>
      <c r="EI1347" s="2"/>
      <c r="EJ1347" s="2"/>
      <c r="EK1347" s="2"/>
      <c r="EL1347" s="2"/>
      <c r="EM1347" s="2"/>
      <c r="EN1347" s="2"/>
      <c r="EO1347" s="2"/>
      <c r="EP1347" s="2"/>
      <c r="EQ1347" s="2"/>
      <c r="ER1347" s="2"/>
      <c r="ES1347" s="2"/>
      <c r="ET1347" s="2"/>
      <c r="EU1347" s="2"/>
      <c r="EV1347" s="2"/>
      <c r="EW1347" s="2"/>
      <c r="EX1347" s="2"/>
      <c r="EY1347" s="2"/>
      <c r="EZ1347" s="2"/>
      <c r="FA1347" s="2"/>
      <c r="FB1347" s="2"/>
      <c r="FC1347" s="2"/>
      <c r="FD1347" s="2"/>
      <c r="FE1347" s="2"/>
      <c r="FF1347" s="2"/>
      <c r="FG1347" s="2"/>
      <c r="FH1347" s="2"/>
      <c r="FI1347" s="2"/>
      <c r="FJ1347" s="2"/>
      <c r="FK1347" s="2"/>
      <c r="FL1347" s="2"/>
      <c r="FM1347" s="2"/>
      <c r="FN1347" s="2"/>
      <c r="FO1347" s="2"/>
      <c r="FP1347" s="2"/>
      <c r="FQ1347" s="2"/>
      <c r="FR1347" s="2"/>
      <c r="FS1347" s="2"/>
      <c r="FT1347" s="2"/>
      <c r="FU1347" s="2"/>
      <c r="FV1347" s="2"/>
      <c r="FW1347" s="2"/>
      <c r="FX1347" s="2"/>
      <c r="FY1347" s="2"/>
      <c r="FZ1347" s="2"/>
      <c r="GA1347" s="2"/>
      <c r="GB1347" s="2"/>
      <c r="GC1347" s="2"/>
      <c r="GD1347" s="2"/>
      <c r="GE1347" s="2"/>
      <c r="GF1347" s="2"/>
      <c r="GG1347" s="2"/>
      <c r="GH1347" s="2"/>
      <c r="GI1347" s="2"/>
      <c r="GJ1347" s="2"/>
      <c r="GK1347" s="2"/>
      <c r="GL1347" s="2"/>
      <c r="GM1347" s="2"/>
      <c r="GN1347" s="2"/>
      <c r="GO1347" s="2"/>
      <c r="GP1347" s="2"/>
    </row>
    <row r="1348" spans="6:198" s="1" customFormat="1" ht="12.75" customHeight="1">
      <c r="F1348" s="81"/>
      <c r="G1348" s="347"/>
      <c r="H1348" s="347"/>
      <c r="I1348" s="347"/>
      <c r="J1348" s="500"/>
      <c r="K1348" s="530" t="s">
        <v>584</v>
      </c>
      <c r="L1348" s="499"/>
      <c r="M1348" s="499"/>
      <c r="N1348" s="499"/>
      <c r="O1348" s="499"/>
      <c r="P1348" s="499"/>
      <c r="Q1348" s="499"/>
      <c r="R1348" s="499"/>
      <c r="S1348" s="851">
        <f>[1]Stratifications!$G197</f>
        <v>10531758.629999997</v>
      </c>
      <c r="T1348" s="851"/>
      <c r="U1348" s="851"/>
      <c r="V1348" s="851"/>
      <c r="W1348" s="851"/>
      <c r="X1348" s="498"/>
      <c r="Y1348" s="498"/>
      <c r="Z1348" s="498"/>
      <c r="AA1348" s="852">
        <f>[1]Stratifications!$J197</f>
        <v>2.8200185121889081E-2</v>
      </c>
      <c r="AB1348" s="852"/>
      <c r="AC1348" s="852"/>
      <c r="AD1348" s="852" t="s">
        <v>493</v>
      </c>
      <c r="AE1348" s="852"/>
      <c r="AF1348" s="852"/>
      <c r="AG1348" s="852"/>
      <c r="AH1348" s="498"/>
      <c r="AI1348" s="853">
        <f>[1]Stratifications!$M197</f>
        <v>67</v>
      </c>
      <c r="AJ1348" s="854"/>
      <c r="AK1348" s="854"/>
      <c r="AL1348" s="854" t="s">
        <v>493</v>
      </c>
      <c r="AM1348" s="854"/>
      <c r="AN1348" s="854"/>
      <c r="AO1348" s="854"/>
      <c r="AP1348" s="498"/>
      <c r="AQ1348" s="498"/>
      <c r="AR1348" s="852">
        <f>[1]Stratifications!$P197</f>
        <v>2.5700038358266206E-2</v>
      </c>
      <c r="AS1348" s="852"/>
      <c r="AT1348" s="852"/>
      <c r="AU1348" s="852" t="s">
        <v>493</v>
      </c>
      <c r="AV1348" s="852"/>
      <c r="AW1348" s="852"/>
      <c r="AX1348" s="852"/>
      <c r="AY1348" s="852"/>
      <c r="AZ1348" s="500"/>
      <c r="BA1348" s="500"/>
      <c r="BB1348" s="500"/>
      <c r="BC1348" s="500"/>
      <c r="BD1348" s="347"/>
      <c r="BE1348" s="347"/>
      <c r="BF1348" s="347"/>
      <c r="BG1348" s="347"/>
      <c r="BH1348" s="347"/>
      <c r="BI1348" s="347"/>
      <c r="BJ1348" s="347"/>
      <c r="BK1348" s="347"/>
      <c r="BR1348" s="2"/>
      <c r="BS1348" s="2"/>
      <c r="BT1348" s="2"/>
      <c r="BU1348" s="2"/>
      <c r="BV1348" s="2"/>
      <c r="BW1348" s="2"/>
      <c r="BX1348" s="2"/>
      <c r="BY1348" s="2"/>
      <c r="BZ1348" s="2"/>
      <c r="CA1348" s="2"/>
      <c r="CB1348" s="2"/>
      <c r="CC1348" s="2"/>
      <c r="CD1348" s="2"/>
      <c r="CE1348" s="2"/>
      <c r="CF1348" s="2"/>
      <c r="CG1348" s="2"/>
      <c r="CH1348" s="2"/>
      <c r="CI1348" s="2"/>
      <c r="CJ1348" s="2"/>
      <c r="CK1348" s="2"/>
      <c r="CL1348" s="2"/>
      <c r="CM1348" s="2"/>
      <c r="CN1348" s="2"/>
      <c r="CO1348" s="2"/>
      <c r="CP1348" s="2"/>
      <c r="CQ1348" s="2"/>
      <c r="CR1348" s="2"/>
      <c r="CS1348" s="2"/>
      <c r="CT1348" s="2"/>
      <c r="CU1348" s="2"/>
      <c r="CV1348" s="2"/>
      <c r="CW1348" s="2"/>
      <c r="CX1348" s="2"/>
      <c r="CY1348" s="2"/>
      <c r="CZ1348" s="2"/>
      <c r="DA1348" s="2"/>
      <c r="DB1348" s="2"/>
      <c r="DC1348" s="2"/>
      <c r="DD1348" s="2"/>
      <c r="DE1348" s="2"/>
      <c r="DF1348" s="2"/>
      <c r="DG1348" s="2"/>
      <c r="DH1348" s="2"/>
      <c r="DI1348" s="2"/>
      <c r="DJ1348" s="2"/>
      <c r="DK1348" s="2"/>
      <c r="DL1348" s="2"/>
      <c r="DM1348" s="2"/>
      <c r="DN1348" s="2"/>
      <c r="DO1348" s="2"/>
      <c r="DP1348" s="2"/>
      <c r="DQ1348" s="2"/>
      <c r="DR1348" s="2"/>
      <c r="DS1348" s="2"/>
      <c r="DT1348" s="2"/>
      <c r="DU1348" s="2"/>
      <c r="DV1348" s="2"/>
      <c r="DW1348" s="2"/>
      <c r="DX1348" s="2"/>
      <c r="DY1348" s="2"/>
      <c r="DZ1348" s="2"/>
      <c r="EA1348" s="2"/>
      <c r="EB1348" s="2"/>
      <c r="EC1348" s="2"/>
      <c r="ED1348" s="2"/>
      <c r="EE1348" s="2"/>
      <c r="EF1348" s="2"/>
      <c r="EG1348" s="2"/>
      <c r="EH1348" s="2"/>
      <c r="EI1348" s="2"/>
      <c r="EJ1348" s="2"/>
      <c r="EK1348" s="2"/>
      <c r="EL1348" s="2"/>
      <c r="EM1348" s="2"/>
      <c r="EN1348" s="2"/>
      <c r="EO1348" s="2"/>
      <c r="EP1348" s="2"/>
      <c r="EQ1348" s="2"/>
      <c r="ER1348" s="2"/>
      <c r="ES1348" s="2"/>
      <c r="ET1348" s="2"/>
      <c r="EU1348" s="2"/>
      <c r="EV1348" s="2"/>
      <c r="EW1348" s="2"/>
      <c r="EX1348" s="2"/>
      <c r="EY1348" s="2"/>
      <c r="EZ1348" s="2"/>
      <c r="FA1348" s="2"/>
      <c r="FB1348" s="2"/>
      <c r="FC1348" s="2"/>
      <c r="FD1348" s="2"/>
      <c r="FE1348" s="2"/>
      <c r="FF1348" s="2"/>
      <c r="FG1348" s="2"/>
      <c r="FH1348" s="2"/>
      <c r="FI1348" s="2"/>
      <c r="FJ1348" s="2"/>
      <c r="FK1348" s="2"/>
      <c r="FL1348" s="2"/>
      <c r="FM1348" s="2"/>
      <c r="FN1348" s="2"/>
      <c r="FO1348" s="2"/>
      <c r="FP1348" s="2"/>
      <c r="FQ1348" s="2"/>
      <c r="FR1348" s="2"/>
      <c r="FS1348" s="2"/>
      <c r="FT1348" s="2"/>
      <c r="FU1348" s="2"/>
      <c r="FV1348" s="2"/>
      <c r="FW1348" s="2"/>
      <c r="FX1348" s="2"/>
      <c r="FY1348" s="2"/>
      <c r="FZ1348" s="2"/>
      <c r="GA1348" s="2"/>
      <c r="GB1348" s="2"/>
      <c r="GC1348" s="2"/>
      <c r="GD1348" s="2"/>
      <c r="GE1348" s="2"/>
      <c r="GF1348" s="2"/>
      <c r="GG1348" s="2"/>
      <c r="GH1348" s="2"/>
      <c r="GI1348" s="2"/>
      <c r="GJ1348" s="2"/>
      <c r="GK1348" s="2"/>
      <c r="GL1348" s="2"/>
      <c r="GM1348" s="2"/>
      <c r="GN1348" s="2"/>
      <c r="GO1348" s="2"/>
      <c r="GP1348" s="2"/>
    </row>
    <row r="1349" spans="6:198" s="1" customFormat="1" ht="12.75" customHeight="1">
      <c r="F1349" s="81"/>
      <c r="G1349" s="347"/>
      <c r="H1349" s="347"/>
      <c r="I1349" s="347"/>
      <c r="J1349" s="500"/>
      <c r="K1349" s="530" t="s">
        <v>585</v>
      </c>
      <c r="L1349" s="501"/>
      <c r="M1349" s="501"/>
      <c r="N1349" s="501"/>
      <c r="O1349" s="501"/>
      <c r="P1349" s="501"/>
      <c r="Q1349" s="501"/>
      <c r="R1349" s="500"/>
      <c r="S1349" s="851">
        <f>[1]Stratifications!$G198</f>
        <v>40129732.06000001</v>
      </c>
      <c r="T1349" s="851"/>
      <c r="U1349" s="851"/>
      <c r="V1349" s="851"/>
      <c r="W1349" s="851"/>
      <c r="X1349" s="498"/>
      <c r="Y1349" s="498"/>
      <c r="Z1349" s="498"/>
      <c r="AA1349" s="852">
        <f>[1]Stratifications!$J198</f>
        <v>0.10745269738334365</v>
      </c>
      <c r="AB1349" s="852"/>
      <c r="AC1349" s="852"/>
      <c r="AD1349" s="852" t="s">
        <v>493</v>
      </c>
      <c r="AE1349" s="852"/>
      <c r="AF1349" s="852"/>
      <c r="AG1349" s="852"/>
      <c r="AH1349" s="498"/>
      <c r="AI1349" s="853">
        <f>[1]Stratifications!$M198</f>
        <v>264</v>
      </c>
      <c r="AJ1349" s="854"/>
      <c r="AK1349" s="854"/>
      <c r="AL1349" s="854" t="s">
        <v>493</v>
      </c>
      <c r="AM1349" s="854"/>
      <c r="AN1349" s="854"/>
      <c r="AO1349" s="854"/>
      <c r="AP1349" s="498"/>
      <c r="AQ1349" s="498"/>
      <c r="AR1349" s="852">
        <f>[1]Stratifications!$P198</f>
        <v>0.10126582278481013</v>
      </c>
      <c r="AS1349" s="852"/>
      <c r="AT1349" s="852"/>
      <c r="AU1349" s="852" t="s">
        <v>493</v>
      </c>
      <c r="AV1349" s="852"/>
      <c r="AW1349" s="852"/>
      <c r="AX1349" s="852"/>
      <c r="AY1349" s="852"/>
      <c r="AZ1349" s="500"/>
      <c r="BA1349" s="500"/>
      <c r="BB1349" s="500"/>
      <c r="BC1349" s="500"/>
      <c r="BD1349" s="347"/>
      <c r="BE1349" s="347"/>
      <c r="BF1349" s="347"/>
      <c r="BG1349" s="347"/>
      <c r="BH1349" s="347"/>
      <c r="BI1349" s="347"/>
      <c r="BJ1349" s="347"/>
      <c r="BK1349" s="347"/>
      <c r="BR1349" s="2"/>
      <c r="BS1349" s="2"/>
      <c r="BT1349" s="2"/>
      <c r="BU1349" s="2"/>
      <c r="BV1349" s="2"/>
      <c r="BW1349" s="2"/>
      <c r="BX1349" s="2"/>
      <c r="BY1349" s="2"/>
      <c r="BZ1349" s="2"/>
      <c r="CA1349" s="2"/>
      <c r="CB1349" s="2"/>
      <c r="CC1349" s="2"/>
      <c r="CD1349" s="2"/>
      <c r="CE1349" s="2"/>
      <c r="CF1349" s="2"/>
      <c r="CG1349" s="2"/>
      <c r="CH1349" s="2"/>
      <c r="CI1349" s="2"/>
      <c r="CJ1349" s="2"/>
      <c r="CK1349" s="2"/>
      <c r="CL1349" s="2"/>
      <c r="CM1349" s="2"/>
      <c r="CN1349" s="2"/>
      <c r="CO1349" s="2"/>
      <c r="CP1349" s="2"/>
      <c r="CQ1349" s="2"/>
      <c r="CR1349" s="2"/>
      <c r="CS1349" s="2"/>
      <c r="CT1349" s="2"/>
      <c r="CU1349" s="2"/>
      <c r="CV1349" s="2"/>
      <c r="CW1349" s="2"/>
      <c r="CX1349" s="2"/>
      <c r="CY1349" s="2"/>
      <c r="CZ1349" s="2"/>
      <c r="DA1349" s="2"/>
      <c r="DB1349" s="2"/>
      <c r="DC1349" s="2"/>
      <c r="DD1349" s="2"/>
      <c r="DE1349" s="2"/>
      <c r="DF1349" s="2"/>
      <c r="DG1349" s="2"/>
      <c r="DH1349" s="2"/>
      <c r="DI1349" s="2"/>
      <c r="DJ1349" s="2"/>
      <c r="DK1349" s="2"/>
      <c r="DL1349" s="2"/>
      <c r="DM1349" s="2"/>
      <c r="DN1349" s="2"/>
      <c r="DO1349" s="2"/>
      <c r="DP1349" s="2"/>
      <c r="DQ1349" s="2"/>
      <c r="DR1349" s="2"/>
      <c r="DS1349" s="2"/>
      <c r="DT1349" s="2"/>
      <c r="DU1349" s="2"/>
      <c r="DV1349" s="2"/>
      <c r="DW1349" s="2"/>
      <c r="DX1349" s="2"/>
      <c r="DY1349" s="2"/>
      <c r="DZ1349" s="2"/>
      <c r="EA1349" s="2"/>
      <c r="EB1349" s="2"/>
      <c r="EC1349" s="2"/>
      <c r="ED1349" s="2"/>
      <c r="EE1349" s="2"/>
      <c r="EF1349" s="2"/>
      <c r="EG1349" s="2"/>
      <c r="EH1349" s="2"/>
      <c r="EI1349" s="2"/>
      <c r="EJ1349" s="2"/>
      <c r="EK1349" s="2"/>
      <c r="EL1349" s="2"/>
      <c r="EM1349" s="2"/>
      <c r="EN1349" s="2"/>
      <c r="EO1349" s="2"/>
      <c r="EP1349" s="2"/>
      <c r="EQ1349" s="2"/>
      <c r="ER1349" s="2"/>
      <c r="ES1349" s="2"/>
      <c r="ET1349" s="2"/>
      <c r="EU1349" s="2"/>
      <c r="EV1349" s="2"/>
      <c r="EW1349" s="2"/>
      <c r="EX1349" s="2"/>
      <c r="EY1349" s="2"/>
      <c r="EZ1349" s="2"/>
      <c r="FA1349" s="2"/>
      <c r="FB1349" s="2"/>
      <c r="FC1349" s="2"/>
      <c r="FD1349" s="2"/>
      <c r="FE1349" s="2"/>
      <c r="FF1349" s="2"/>
      <c r="FG1349" s="2"/>
      <c r="FH1349" s="2"/>
      <c r="FI1349" s="2"/>
      <c r="FJ1349" s="2"/>
      <c r="FK1349" s="2"/>
      <c r="FL1349" s="2"/>
      <c r="FM1349" s="2"/>
      <c r="FN1349" s="2"/>
      <c r="FO1349" s="2"/>
      <c r="FP1349" s="2"/>
      <c r="FQ1349" s="2"/>
      <c r="FR1349" s="2"/>
      <c r="FS1349" s="2"/>
      <c r="FT1349" s="2"/>
      <c r="FU1349" s="2"/>
      <c r="FV1349" s="2"/>
      <c r="FW1349" s="2"/>
      <c r="FX1349" s="2"/>
      <c r="FY1349" s="2"/>
      <c r="FZ1349" s="2"/>
      <c r="GA1349" s="2"/>
      <c r="GB1349" s="2"/>
      <c r="GC1349" s="2"/>
      <c r="GD1349" s="2"/>
      <c r="GE1349" s="2"/>
      <c r="GF1349" s="2"/>
      <c r="GG1349" s="2"/>
      <c r="GH1349" s="2"/>
      <c r="GI1349" s="2"/>
      <c r="GJ1349" s="2"/>
      <c r="GK1349" s="2"/>
      <c r="GL1349" s="2"/>
      <c r="GM1349" s="2"/>
      <c r="GN1349" s="2"/>
      <c r="GO1349" s="2"/>
      <c r="GP1349" s="2"/>
    </row>
    <row r="1350" spans="6:198" s="1" customFormat="1" ht="12.75" customHeight="1">
      <c r="F1350" s="81"/>
      <c r="G1350" s="347"/>
      <c r="H1350" s="347"/>
      <c r="I1350" s="347"/>
      <c r="J1350" s="500"/>
      <c r="K1350" s="504" t="s">
        <v>278</v>
      </c>
      <c r="L1350" s="505"/>
      <c r="M1350" s="505"/>
      <c r="N1350" s="505"/>
      <c r="O1350" s="505"/>
      <c r="P1350" s="505"/>
      <c r="Q1350" s="505"/>
      <c r="R1350" s="505"/>
      <c r="S1350" s="856">
        <f>[1]Stratifications!$G199</f>
        <v>373464166.44000006</v>
      </c>
      <c r="T1350" s="856"/>
      <c r="U1350" s="856"/>
      <c r="V1350" s="856"/>
      <c r="W1350" s="856"/>
      <c r="X1350" s="506"/>
      <c r="Y1350" s="506"/>
      <c r="Z1350" s="506"/>
      <c r="AA1350" s="857">
        <f>[1]Stratifications!$J199</f>
        <v>0.99999999999999989</v>
      </c>
      <c r="AB1350" s="857"/>
      <c r="AC1350" s="857"/>
      <c r="AD1350" s="857" t="s">
        <v>493</v>
      </c>
      <c r="AE1350" s="857"/>
      <c r="AF1350" s="857"/>
      <c r="AG1350" s="857"/>
      <c r="AH1350" s="506"/>
      <c r="AI1350" s="858">
        <f>[1]Stratifications!$M199</f>
        <v>2607</v>
      </c>
      <c r="AJ1350" s="859"/>
      <c r="AK1350" s="859"/>
      <c r="AL1350" s="859" t="s">
        <v>493</v>
      </c>
      <c r="AM1350" s="859"/>
      <c r="AN1350" s="859"/>
      <c r="AO1350" s="859"/>
      <c r="AP1350" s="506"/>
      <c r="AQ1350" s="506"/>
      <c r="AR1350" s="857">
        <f>[1]Stratifications!$P199</f>
        <v>0.99999999999999989</v>
      </c>
      <c r="AS1350" s="857"/>
      <c r="AT1350" s="857"/>
      <c r="AU1350" s="857" t="s">
        <v>493</v>
      </c>
      <c r="AV1350" s="857"/>
      <c r="AW1350" s="857"/>
      <c r="AX1350" s="857"/>
      <c r="AY1350" s="857"/>
      <c r="AZ1350" s="500"/>
      <c r="BA1350" s="500"/>
      <c r="BB1350" s="500"/>
      <c r="BC1350" s="500"/>
      <c r="BD1350" s="347"/>
      <c r="BE1350" s="347"/>
      <c r="BF1350" s="347"/>
      <c r="BG1350" s="347"/>
      <c r="BH1350" s="347"/>
      <c r="BI1350" s="347"/>
      <c r="BJ1350" s="347"/>
      <c r="BK1350" s="347"/>
      <c r="BR1350" s="2"/>
      <c r="BS1350" s="2"/>
      <c r="BT1350" s="2"/>
      <c r="BU1350" s="2"/>
      <c r="BV1350" s="2"/>
      <c r="BW1350" s="2"/>
      <c r="BX1350" s="2"/>
      <c r="BY1350" s="2"/>
      <c r="BZ1350" s="2"/>
      <c r="CA1350" s="2"/>
      <c r="CB1350" s="2"/>
      <c r="CC1350" s="2"/>
      <c r="CD1350" s="2"/>
      <c r="CE1350" s="2"/>
      <c r="CF1350" s="2"/>
      <c r="CG1350" s="2"/>
      <c r="CH1350" s="2"/>
      <c r="CI1350" s="2"/>
      <c r="CJ1350" s="2"/>
      <c r="CK1350" s="2"/>
      <c r="CL1350" s="2"/>
      <c r="CM1350" s="2"/>
      <c r="CN1350" s="2"/>
      <c r="CO1350" s="2"/>
      <c r="CP1350" s="2"/>
      <c r="CQ1350" s="2"/>
      <c r="CR1350" s="2"/>
      <c r="CS1350" s="2"/>
      <c r="CT1350" s="2"/>
      <c r="CU1350" s="2"/>
      <c r="CV1350" s="2"/>
      <c r="CW1350" s="2"/>
      <c r="CX1350" s="2"/>
      <c r="CY1350" s="2"/>
      <c r="CZ1350" s="2"/>
      <c r="DA1350" s="2"/>
      <c r="DB1350" s="2"/>
      <c r="DC1350" s="2"/>
      <c r="DD1350" s="2"/>
      <c r="DE1350" s="2"/>
      <c r="DF1350" s="2"/>
      <c r="DG1350" s="2"/>
      <c r="DH1350" s="2"/>
      <c r="DI1350" s="2"/>
      <c r="DJ1350" s="2"/>
      <c r="DK1350" s="2"/>
      <c r="DL1350" s="2"/>
      <c r="DM1350" s="2"/>
      <c r="DN1350" s="2"/>
      <c r="DO1350" s="2"/>
      <c r="DP1350" s="2"/>
      <c r="DQ1350" s="2"/>
      <c r="DR1350" s="2"/>
      <c r="DS1350" s="2"/>
      <c r="DT1350" s="2"/>
      <c r="DU1350" s="2"/>
      <c r="DV1350" s="2"/>
      <c r="DW1350" s="2"/>
      <c r="DX1350" s="2"/>
      <c r="DY1350" s="2"/>
      <c r="DZ1350" s="2"/>
      <c r="EA1350" s="2"/>
      <c r="EB1350" s="2"/>
      <c r="EC1350" s="2"/>
      <c r="ED1350" s="2"/>
      <c r="EE1350" s="2"/>
      <c r="EF1350" s="2"/>
      <c r="EG1350" s="2"/>
      <c r="EH1350" s="2"/>
      <c r="EI1350" s="2"/>
      <c r="EJ1350" s="2"/>
      <c r="EK1350" s="2"/>
      <c r="EL1350" s="2"/>
      <c r="EM1350" s="2"/>
      <c r="EN1350" s="2"/>
      <c r="EO1350" s="2"/>
      <c r="EP1350" s="2"/>
      <c r="EQ1350" s="2"/>
      <c r="ER1350" s="2"/>
      <c r="ES1350" s="2"/>
      <c r="ET1350" s="2"/>
      <c r="EU1350" s="2"/>
      <c r="EV1350" s="2"/>
      <c r="EW1350" s="2"/>
      <c r="EX1350" s="2"/>
      <c r="EY1350" s="2"/>
      <c r="EZ1350" s="2"/>
      <c r="FA1350" s="2"/>
      <c r="FB1350" s="2"/>
      <c r="FC1350" s="2"/>
      <c r="FD1350" s="2"/>
      <c r="FE1350" s="2"/>
      <c r="FF1350" s="2"/>
      <c r="FG1350" s="2"/>
      <c r="FH1350" s="2"/>
      <c r="FI1350" s="2"/>
      <c r="FJ1350" s="2"/>
      <c r="FK1350" s="2"/>
      <c r="FL1350" s="2"/>
      <c r="FM1350" s="2"/>
      <c r="FN1350" s="2"/>
      <c r="FO1350" s="2"/>
      <c r="FP1350" s="2"/>
      <c r="FQ1350" s="2"/>
      <c r="FR1350" s="2"/>
      <c r="FS1350" s="2"/>
      <c r="FT1350" s="2"/>
      <c r="FU1350" s="2"/>
      <c r="FV1350" s="2"/>
      <c r="FW1350" s="2"/>
      <c r="FX1350" s="2"/>
      <c r="FY1350" s="2"/>
      <c r="FZ1350" s="2"/>
      <c r="GA1350" s="2"/>
      <c r="GB1350" s="2"/>
      <c r="GC1350" s="2"/>
      <c r="GD1350" s="2"/>
      <c r="GE1350" s="2"/>
      <c r="GF1350" s="2"/>
      <c r="GG1350" s="2"/>
      <c r="GH1350" s="2"/>
      <c r="GI1350" s="2"/>
      <c r="GJ1350" s="2"/>
      <c r="GK1350" s="2"/>
      <c r="GL1350" s="2"/>
      <c r="GM1350" s="2"/>
      <c r="GN1350" s="2"/>
      <c r="GO1350" s="2"/>
      <c r="GP1350" s="2"/>
    </row>
    <row r="1351" spans="6:198" s="1" customFormat="1" ht="12.75" customHeight="1" thickBot="1">
      <c r="F1351" s="81"/>
      <c r="G1351" s="347"/>
      <c r="H1351" s="347"/>
      <c r="I1351" s="347"/>
      <c r="J1351" s="500"/>
      <c r="K1351" s="500"/>
      <c r="L1351" s="500"/>
      <c r="M1351" s="500"/>
      <c r="N1351" s="500"/>
      <c r="O1351" s="500"/>
      <c r="P1351" s="500"/>
      <c r="Q1351" s="500"/>
      <c r="R1351" s="500"/>
      <c r="S1351" s="500"/>
      <c r="T1351" s="500"/>
      <c r="U1351" s="500"/>
      <c r="V1351" s="500"/>
      <c r="W1351" s="500"/>
      <c r="X1351" s="500"/>
      <c r="Y1351" s="500"/>
      <c r="Z1351" s="500"/>
      <c r="AA1351" s="500"/>
      <c r="AB1351" s="500"/>
      <c r="AC1351" s="500"/>
      <c r="AD1351" s="500"/>
      <c r="AE1351" s="500"/>
      <c r="AF1351" s="500"/>
      <c r="AG1351" s="500"/>
      <c r="AH1351" s="500"/>
      <c r="AI1351" s="500"/>
      <c r="AJ1351" s="500"/>
      <c r="AK1351" s="500"/>
      <c r="AL1351" s="500"/>
      <c r="AM1351" s="500"/>
      <c r="AN1351" s="500"/>
      <c r="AO1351" s="500"/>
      <c r="AP1351" s="500"/>
      <c r="AQ1351" s="500"/>
      <c r="AR1351" s="500"/>
      <c r="AS1351" s="500"/>
      <c r="AT1351" s="500"/>
      <c r="AU1351" s="500"/>
      <c r="AV1351" s="500"/>
      <c r="AW1351" s="500"/>
      <c r="AX1351" s="500"/>
      <c r="AY1351" s="500"/>
      <c r="AZ1351" s="500"/>
      <c r="BA1351" s="500"/>
      <c r="BB1351" s="500"/>
      <c r="BC1351" s="500"/>
      <c r="BD1351" s="347"/>
      <c r="BE1351" s="347"/>
      <c r="BF1351" s="347"/>
      <c r="BG1351" s="347"/>
      <c r="BH1351" s="347"/>
      <c r="BI1351" s="347"/>
      <c r="BJ1351" s="347"/>
      <c r="BK1351" s="347"/>
      <c r="BR1351" s="2"/>
      <c r="BS1351" s="2"/>
      <c r="BT1351" s="2"/>
      <c r="BU1351" s="2"/>
      <c r="BV1351" s="2"/>
      <c r="BW1351" s="2"/>
      <c r="BX1351" s="2"/>
      <c r="BY1351" s="2"/>
      <c r="BZ1351" s="2"/>
      <c r="CA1351" s="2"/>
      <c r="CB1351" s="2"/>
      <c r="CC1351" s="2"/>
      <c r="CD1351" s="2"/>
      <c r="CE1351" s="2"/>
      <c r="CF1351" s="2"/>
      <c r="CG1351" s="2"/>
      <c r="CH1351" s="2"/>
      <c r="CI1351" s="2"/>
      <c r="CJ1351" s="2"/>
      <c r="CK1351" s="2"/>
      <c r="CL1351" s="2"/>
      <c r="CM1351" s="2"/>
      <c r="CN1351" s="2"/>
      <c r="CO1351" s="2"/>
      <c r="CP1351" s="2"/>
      <c r="CQ1351" s="2"/>
      <c r="CR1351" s="2"/>
      <c r="CS1351" s="2"/>
      <c r="CT1351" s="2"/>
      <c r="CU1351" s="2"/>
      <c r="CV1351" s="2"/>
      <c r="CW1351" s="2"/>
      <c r="CX1351" s="2"/>
      <c r="CY1351" s="2"/>
      <c r="CZ1351" s="2"/>
      <c r="DA1351" s="2"/>
      <c r="DB1351" s="2"/>
      <c r="DC1351" s="2"/>
      <c r="DD1351" s="2"/>
      <c r="DE1351" s="2"/>
      <c r="DF1351" s="2"/>
      <c r="DG1351" s="2"/>
      <c r="DH1351" s="2"/>
      <c r="DI1351" s="2"/>
      <c r="DJ1351" s="2"/>
      <c r="DK1351" s="2"/>
      <c r="DL1351" s="2"/>
      <c r="DM1351" s="2"/>
      <c r="DN1351" s="2"/>
      <c r="DO1351" s="2"/>
      <c r="DP1351" s="2"/>
      <c r="DQ1351" s="2"/>
      <c r="DR1351" s="2"/>
      <c r="DS1351" s="2"/>
      <c r="DT1351" s="2"/>
      <c r="DU1351" s="2"/>
      <c r="DV1351" s="2"/>
      <c r="DW1351" s="2"/>
      <c r="DX1351" s="2"/>
      <c r="DY1351" s="2"/>
      <c r="DZ1351" s="2"/>
      <c r="EA1351" s="2"/>
      <c r="EB1351" s="2"/>
      <c r="EC1351" s="2"/>
      <c r="ED1351" s="2"/>
      <c r="EE1351" s="2"/>
      <c r="EF1351" s="2"/>
      <c r="EG1351" s="2"/>
      <c r="EH1351" s="2"/>
      <c r="EI1351" s="2"/>
      <c r="EJ1351" s="2"/>
      <c r="EK1351" s="2"/>
      <c r="EL1351" s="2"/>
      <c r="EM1351" s="2"/>
      <c r="EN1351" s="2"/>
      <c r="EO1351" s="2"/>
      <c r="EP1351" s="2"/>
      <c r="EQ1351" s="2"/>
      <c r="ER1351" s="2"/>
      <c r="ES1351" s="2"/>
      <c r="ET1351" s="2"/>
      <c r="EU1351" s="2"/>
      <c r="EV1351" s="2"/>
      <c r="EW1351" s="2"/>
      <c r="EX1351" s="2"/>
      <c r="EY1351" s="2"/>
      <c r="EZ1351" s="2"/>
      <c r="FA1351" s="2"/>
      <c r="FB1351" s="2"/>
      <c r="FC1351" s="2"/>
      <c r="FD1351" s="2"/>
      <c r="FE1351" s="2"/>
      <c r="FF1351" s="2"/>
      <c r="FG1351" s="2"/>
      <c r="FH1351" s="2"/>
      <c r="FI1351" s="2"/>
      <c r="FJ1351" s="2"/>
      <c r="FK1351" s="2"/>
      <c r="FL1351" s="2"/>
      <c r="FM1351" s="2"/>
      <c r="FN1351" s="2"/>
      <c r="FO1351" s="2"/>
      <c r="FP1351" s="2"/>
      <c r="FQ1351" s="2"/>
      <c r="FR1351" s="2"/>
      <c r="FS1351" s="2"/>
      <c r="FT1351" s="2"/>
      <c r="FU1351" s="2"/>
      <c r="FV1351" s="2"/>
      <c r="FW1351" s="2"/>
      <c r="FX1351" s="2"/>
      <c r="FY1351" s="2"/>
      <c r="FZ1351" s="2"/>
      <c r="GA1351" s="2"/>
      <c r="GB1351" s="2"/>
      <c r="GC1351" s="2"/>
      <c r="GD1351" s="2"/>
      <c r="GE1351" s="2"/>
      <c r="GF1351" s="2"/>
      <c r="GG1351" s="2"/>
      <c r="GH1351" s="2"/>
      <c r="GI1351" s="2"/>
      <c r="GJ1351" s="2"/>
      <c r="GK1351" s="2"/>
      <c r="GL1351" s="2"/>
      <c r="GM1351" s="2"/>
      <c r="GN1351" s="2"/>
      <c r="GO1351" s="2"/>
      <c r="GP1351" s="2"/>
    </row>
    <row r="1352" spans="6:198" s="1" customFormat="1" ht="27" customHeight="1" thickBot="1">
      <c r="F1352" s="81"/>
      <c r="G1352" s="347"/>
      <c r="H1352" s="347"/>
      <c r="I1352" s="347"/>
      <c r="J1352" s="500"/>
      <c r="K1352" s="482" t="s">
        <v>586</v>
      </c>
      <c r="L1352" s="482"/>
      <c r="M1352" s="482"/>
      <c r="N1352" s="482"/>
      <c r="O1352" s="482"/>
      <c r="P1352" s="482"/>
      <c r="Q1352" s="483"/>
      <c r="R1352" s="483"/>
      <c r="S1352" s="483"/>
      <c r="T1352" s="484"/>
      <c r="U1352" s="483" t="s">
        <v>56</v>
      </c>
      <c r="V1352" s="483"/>
      <c r="W1352" s="483"/>
      <c r="X1352" s="483"/>
      <c r="Y1352" s="483"/>
      <c r="Z1352" s="485"/>
      <c r="AA1352" s="486"/>
      <c r="AB1352" s="486"/>
      <c r="AC1352" s="486"/>
      <c r="AD1352" s="486" t="s">
        <v>472</v>
      </c>
      <c r="AE1352" s="486"/>
      <c r="AF1352" s="486"/>
      <c r="AG1352" s="486"/>
      <c r="AH1352" s="487"/>
      <c r="AI1352" s="845" t="s">
        <v>473</v>
      </c>
      <c r="AJ1352" s="878"/>
      <c r="AK1352" s="878"/>
      <c r="AL1352" s="878"/>
      <c r="AM1352" s="878"/>
      <c r="AN1352" s="878"/>
      <c r="AO1352" s="878"/>
      <c r="AP1352" s="487"/>
      <c r="AQ1352" s="487"/>
      <c r="AR1352" s="486"/>
      <c r="AS1352" s="486"/>
      <c r="AT1352" s="486"/>
      <c r="AU1352" s="486" t="s">
        <v>474</v>
      </c>
      <c r="AV1352" s="486"/>
      <c r="AW1352" s="486"/>
      <c r="AX1352" s="507"/>
      <c r="AY1352" s="535"/>
      <c r="AZ1352" s="500"/>
      <c r="BA1352" s="500"/>
      <c r="BB1352" s="500"/>
      <c r="BC1352" s="500"/>
      <c r="BD1352" s="347"/>
      <c r="BE1352" s="347"/>
      <c r="BF1352" s="347"/>
      <c r="BG1352" s="347"/>
      <c r="BH1352" s="347"/>
      <c r="BI1352" s="347"/>
      <c r="BJ1352" s="347"/>
      <c r="BK1352" s="347"/>
      <c r="BR1352" s="2"/>
      <c r="BS1352" s="2"/>
      <c r="BT1352" s="2"/>
      <c r="BU1352" s="2"/>
      <c r="BV1352" s="2"/>
      <c r="BW1352" s="2"/>
      <c r="BX1352" s="2"/>
      <c r="BY1352" s="2"/>
      <c r="BZ1352" s="2"/>
      <c r="CA1352" s="2"/>
      <c r="CB1352" s="2"/>
      <c r="CC1352" s="2"/>
      <c r="CD1352" s="2"/>
      <c r="CE1352" s="2"/>
      <c r="CF1352" s="2"/>
      <c r="CG1352" s="2"/>
      <c r="CH1352" s="2"/>
      <c r="CI1352" s="2"/>
      <c r="CJ1352" s="2"/>
      <c r="CK1352" s="2"/>
      <c r="CL1352" s="2"/>
      <c r="CM1352" s="2"/>
      <c r="CN1352" s="2"/>
      <c r="CO1352" s="2"/>
      <c r="CP1352" s="2"/>
      <c r="CQ1352" s="2"/>
      <c r="CR1352" s="2"/>
      <c r="CS1352" s="2"/>
      <c r="CT1352" s="2"/>
      <c r="CU1352" s="2"/>
      <c r="CV1352" s="2"/>
      <c r="CW1352" s="2"/>
      <c r="CX1352" s="2"/>
      <c r="CY1352" s="2"/>
      <c r="CZ1352" s="2"/>
      <c r="DA1352" s="2"/>
      <c r="DB1352" s="2"/>
      <c r="DC1352" s="2"/>
      <c r="DD1352" s="2"/>
      <c r="DE1352" s="2"/>
      <c r="DF1352" s="2"/>
      <c r="DG1352" s="2"/>
      <c r="DH1352" s="2"/>
      <c r="DI1352" s="2"/>
      <c r="DJ1352" s="2"/>
      <c r="DK1352" s="2"/>
      <c r="DL1352" s="2"/>
      <c r="DM1352" s="2"/>
      <c r="DN1352" s="2"/>
      <c r="DO1352" s="2"/>
      <c r="DP1352" s="2"/>
      <c r="DQ1352" s="2"/>
      <c r="DR1352" s="2"/>
      <c r="DS1352" s="2"/>
      <c r="DT1352" s="2"/>
      <c r="DU1352" s="2"/>
      <c r="DV1352" s="2"/>
      <c r="DW1352" s="2"/>
      <c r="DX1352" s="2"/>
      <c r="DY1352" s="2"/>
      <c r="DZ1352" s="2"/>
      <c r="EA1352" s="2"/>
      <c r="EB1352" s="2"/>
      <c r="EC1352" s="2"/>
      <c r="ED1352" s="2"/>
      <c r="EE1352" s="2"/>
      <c r="EF1352" s="2"/>
      <c r="EG1352" s="2"/>
      <c r="EH1352" s="2"/>
      <c r="EI1352" s="2"/>
      <c r="EJ1352" s="2"/>
      <c r="EK1352" s="2"/>
      <c r="EL1352" s="2"/>
      <c r="EM1352" s="2"/>
      <c r="EN1352" s="2"/>
      <c r="EO1352" s="2"/>
      <c r="EP1352" s="2"/>
      <c r="EQ1352" s="2"/>
      <c r="ER1352" s="2"/>
      <c r="ES1352" s="2"/>
      <c r="ET1352" s="2"/>
      <c r="EU1352" s="2"/>
      <c r="EV1352" s="2"/>
      <c r="EW1352" s="2"/>
      <c r="EX1352" s="2"/>
      <c r="EY1352" s="2"/>
      <c r="EZ1352" s="2"/>
      <c r="FA1352" s="2"/>
      <c r="FB1352" s="2"/>
      <c r="FC1352" s="2"/>
      <c r="FD1352" s="2"/>
      <c r="FE1352" s="2"/>
      <c r="FF1352" s="2"/>
      <c r="FG1352" s="2"/>
      <c r="FH1352" s="2"/>
      <c r="FI1352" s="2"/>
      <c r="FJ1352" s="2"/>
      <c r="FK1352" s="2"/>
      <c r="FL1352" s="2"/>
      <c r="FM1352" s="2"/>
      <c r="FN1352" s="2"/>
      <c r="FO1352" s="2"/>
      <c r="FP1352" s="2"/>
      <c r="FQ1352" s="2"/>
      <c r="FR1352" s="2"/>
      <c r="FS1352" s="2"/>
      <c r="FT1352" s="2"/>
      <c r="FU1352" s="2"/>
      <c r="FV1352" s="2"/>
      <c r="FW1352" s="2"/>
      <c r="FX1352" s="2"/>
      <c r="FY1352" s="2"/>
      <c r="FZ1352" s="2"/>
      <c r="GA1352" s="2"/>
      <c r="GB1352" s="2"/>
      <c r="GC1352" s="2"/>
      <c r="GD1352" s="2"/>
      <c r="GE1352" s="2"/>
      <c r="GF1352" s="2"/>
      <c r="GG1352" s="2"/>
      <c r="GH1352" s="2"/>
      <c r="GI1352" s="2"/>
      <c r="GJ1352" s="2"/>
      <c r="GK1352" s="2"/>
      <c r="GL1352" s="2"/>
      <c r="GM1352" s="2"/>
      <c r="GN1352" s="2"/>
      <c r="GO1352" s="2"/>
      <c r="GP1352" s="2"/>
    </row>
    <row r="1353" spans="6:198" s="1" customFormat="1" ht="12.75" customHeight="1">
      <c r="F1353" s="81"/>
      <c r="G1353" s="347"/>
      <c r="H1353" s="347"/>
      <c r="I1353" s="347"/>
      <c r="J1353" s="500"/>
      <c r="K1353" s="528" t="s">
        <v>517</v>
      </c>
      <c r="L1353" s="536"/>
      <c r="M1353" s="536"/>
      <c r="N1353" s="491"/>
      <c r="O1353" s="491"/>
      <c r="P1353" s="491"/>
      <c r="Q1353" s="491"/>
      <c r="R1353" s="491"/>
      <c r="S1353" s="851">
        <f>[1]Stratifications!$G202</f>
        <v>373464166.43999988</v>
      </c>
      <c r="T1353" s="851"/>
      <c r="U1353" s="851"/>
      <c r="V1353" s="851"/>
      <c r="W1353" s="851"/>
      <c r="X1353" s="492"/>
      <c r="Y1353" s="492"/>
      <c r="Z1353" s="493"/>
      <c r="AA1353" s="847">
        <f>[1]Stratifications!$J202</f>
        <v>1</v>
      </c>
      <c r="AB1353" s="847"/>
      <c r="AC1353" s="847"/>
      <c r="AD1353" s="847" t="s">
        <v>493</v>
      </c>
      <c r="AE1353" s="847"/>
      <c r="AF1353" s="847"/>
      <c r="AG1353" s="847"/>
      <c r="AH1353" s="493"/>
      <c r="AI1353" s="848">
        <f>[1]Stratifications!$M202</f>
        <v>2607</v>
      </c>
      <c r="AJ1353" s="849"/>
      <c r="AK1353" s="849"/>
      <c r="AL1353" s="849" t="s">
        <v>493</v>
      </c>
      <c r="AM1353" s="849"/>
      <c r="AN1353" s="849"/>
      <c r="AO1353" s="849"/>
      <c r="AP1353" s="493"/>
      <c r="AQ1353" s="493"/>
      <c r="AR1353" s="847">
        <f>[1]Stratifications!$P202</f>
        <v>1</v>
      </c>
      <c r="AS1353" s="847"/>
      <c r="AT1353" s="847"/>
      <c r="AU1353" s="847" t="s">
        <v>493</v>
      </c>
      <c r="AV1353" s="847"/>
      <c r="AW1353" s="847"/>
      <c r="AX1353" s="847"/>
      <c r="AY1353" s="847"/>
      <c r="AZ1353" s="500"/>
      <c r="BA1353" s="500"/>
      <c r="BB1353" s="500"/>
      <c r="BC1353" s="500"/>
      <c r="BD1353" s="347"/>
      <c r="BE1353" s="347"/>
      <c r="BF1353" s="347"/>
      <c r="BG1353" s="347"/>
      <c r="BH1353" s="347"/>
      <c r="BI1353" s="347"/>
      <c r="BJ1353" s="347"/>
      <c r="BK1353" s="347"/>
      <c r="BR1353" s="2"/>
      <c r="BS1353" s="2"/>
      <c r="BT1353" s="2"/>
      <c r="BU1353" s="2"/>
      <c r="BV1353" s="2"/>
      <c r="BW1353" s="2"/>
      <c r="BX1353" s="2"/>
      <c r="BY1353" s="2"/>
      <c r="BZ1353" s="2"/>
      <c r="CA1353" s="2"/>
      <c r="CB1353" s="2"/>
      <c r="CC1353" s="2"/>
      <c r="CD1353" s="2"/>
      <c r="CE1353" s="2"/>
      <c r="CF1353" s="2"/>
      <c r="CG1353" s="2"/>
      <c r="CH1353" s="2"/>
      <c r="CI1353" s="2"/>
      <c r="CJ1353" s="2"/>
      <c r="CK1353" s="2"/>
      <c r="CL1353" s="2"/>
      <c r="CM1353" s="2"/>
      <c r="CN1353" s="2"/>
      <c r="CO1353" s="2"/>
      <c r="CP1353" s="2"/>
      <c r="CQ1353" s="2"/>
      <c r="CR1353" s="2"/>
      <c r="CS1353" s="2"/>
      <c r="CT1353" s="2"/>
      <c r="CU1353" s="2"/>
      <c r="CV1353" s="2"/>
      <c r="CW1353" s="2"/>
      <c r="CX1353" s="2"/>
      <c r="CY1353" s="2"/>
      <c r="CZ1353" s="2"/>
      <c r="DA1353" s="2"/>
      <c r="DB1353" s="2"/>
      <c r="DC1353" s="2"/>
      <c r="DD1353" s="2"/>
      <c r="DE1353" s="2"/>
      <c r="DF1353" s="2"/>
      <c r="DG1353" s="2"/>
      <c r="DH1353" s="2"/>
      <c r="DI1353" s="2"/>
      <c r="DJ1353" s="2"/>
      <c r="DK1353" s="2"/>
      <c r="DL1353" s="2"/>
      <c r="DM1353" s="2"/>
      <c r="DN1353" s="2"/>
      <c r="DO1353" s="2"/>
      <c r="DP1353" s="2"/>
      <c r="DQ1353" s="2"/>
      <c r="DR1353" s="2"/>
      <c r="DS1353" s="2"/>
      <c r="DT1353" s="2"/>
      <c r="DU1353" s="2"/>
      <c r="DV1353" s="2"/>
      <c r="DW1353" s="2"/>
      <c r="DX1353" s="2"/>
      <c r="DY1353" s="2"/>
      <c r="DZ1353" s="2"/>
      <c r="EA1353" s="2"/>
      <c r="EB1353" s="2"/>
      <c r="EC1353" s="2"/>
      <c r="ED1353" s="2"/>
      <c r="EE1353" s="2"/>
      <c r="EF1353" s="2"/>
      <c r="EG1353" s="2"/>
      <c r="EH1353" s="2"/>
      <c r="EI1353" s="2"/>
      <c r="EJ1353" s="2"/>
      <c r="EK1353" s="2"/>
      <c r="EL1353" s="2"/>
      <c r="EM1353" s="2"/>
      <c r="EN1353" s="2"/>
      <c r="EO1353" s="2"/>
      <c r="EP1353" s="2"/>
      <c r="EQ1353" s="2"/>
      <c r="ER1353" s="2"/>
      <c r="ES1353" s="2"/>
      <c r="ET1353" s="2"/>
      <c r="EU1353" s="2"/>
      <c r="EV1353" s="2"/>
      <c r="EW1353" s="2"/>
      <c r="EX1353" s="2"/>
      <c r="EY1353" s="2"/>
      <c r="EZ1353" s="2"/>
      <c r="FA1353" s="2"/>
      <c r="FB1353" s="2"/>
      <c r="FC1353" s="2"/>
      <c r="FD1353" s="2"/>
      <c r="FE1353" s="2"/>
      <c r="FF1353" s="2"/>
      <c r="FG1353" s="2"/>
      <c r="FH1353" s="2"/>
      <c r="FI1353" s="2"/>
      <c r="FJ1353" s="2"/>
      <c r="FK1353" s="2"/>
      <c r="FL1353" s="2"/>
      <c r="FM1353" s="2"/>
      <c r="FN1353" s="2"/>
      <c r="FO1353" s="2"/>
      <c r="FP1353" s="2"/>
      <c r="FQ1353" s="2"/>
      <c r="FR1353" s="2"/>
      <c r="FS1353" s="2"/>
      <c r="FT1353" s="2"/>
      <c r="FU1353" s="2"/>
      <c r="FV1353" s="2"/>
      <c r="FW1353" s="2"/>
      <c r="FX1353" s="2"/>
      <c r="FY1353" s="2"/>
      <c r="FZ1353" s="2"/>
      <c r="GA1353" s="2"/>
      <c r="GB1353" s="2"/>
      <c r="GC1353" s="2"/>
      <c r="GD1353" s="2"/>
      <c r="GE1353" s="2"/>
      <c r="GF1353" s="2"/>
      <c r="GG1353" s="2"/>
      <c r="GH1353" s="2"/>
      <c r="GI1353" s="2"/>
      <c r="GJ1353" s="2"/>
      <c r="GK1353" s="2"/>
      <c r="GL1353" s="2"/>
      <c r="GM1353" s="2"/>
      <c r="GN1353" s="2"/>
      <c r="GO1353" s="2"/>
      <c r="GP1353" s="2"/>
    </row>
    <row r="1354" spans="6:198" s="1" customFormat="1" ht="12.75" customHeight="1">
      <c r="F1354" s="81"/>
      <c r="G1354" s="347"/>
      <c r="H1354" s="347"/>
      <c r="I1354" s="347"/>
      <c r="J1354" s="500"/>
      <c r="K1354" s="530" t="s">
        <v>587</v>
      </c>
      <c r="L1354" s="537"/>
      <c r="M1354" s="537"/>
      <c r="N1354" s="491"/>
      <c r="O1354" s="491"/>
      <c r="P1354" s="491"/>
      <c r="Q1354" s="491"/>
      <c r="R1354" s="491"/>
      <c r="S1354" s="851">
        <f>[1]Stratifications!$G203</f>
        <v>0</v>
      </c>
      <c r="T1354" s="851"/>
      <c r="U1354" s="851"/>
      <c r="V1354" s="851"/>
      <c r="W1354" s="851"/>
      <c r="X1354" s="432"/>
      <c r="Y1354" s="432"/>
      <c r="Z1354" s="493"/>
      <c r="AA1354" s="852">
        <f>[1]Stratifications!$J203</f>
        <v>0</v>
      </c>
      <c r="AB1354" s="852"/>
      <c r="AC1354" s="852"/>
      <c r="AD1354" s="852" t="s">
        <v>493</v>
      </c>
      <c r="AE1354" s="852"/>
      <c r="AF1354" s="852"/>
      <c r="AG1354" s="852"/>
      <c r="AH1354" s="498"/>
      <c r="AI1354" s="853">
        <f>[1]Stratifications!$M203</f>
        <v>0</v>
      </c>
      <c r="AJ1354" s="854"/>
      <c r="AK1354" s="854"/>
      <c r="AL1354" s="854" t="s">
        <v>493</v>
      </c>
      <c r="AM1354" s="854"/>
      <c r="AN1354" s="854"/>
      <c r="AO1354" s="854"/>
      <c r="AP1354" s="498"/>
      <c r="AQ1354" s="498"/>
      <c r="AR1354" s="852">
        <f>[1]Stratifications!$P203</f>
        <v>0</v>
      </c>
      <c r="AS1354" s="852"/>
      <c r="AT1354" s="852"/>
      <c r="AU1354" s="852" t="s">
        <v>493</v>
      </c>
      <c r="AV1354" s="852"/>
      <c r="AW1354" s="852"/>
      <c r="AX1354" s="852"/>
      <c r="AY1354" s="852"/>
      <c r="AZ1354" s="500"/>
      <c r="BA1354" s="500"/>
      <c r="BB1354" s="500"/>
      <c r="BC1354" s="500"/>
      <c r="BD1354" s="347"/>
      <c r="BE1354" s="347"/>
      <c r="BF1354" s="347"/>
      <c r="BG1354" s="347"/>
      <c r="BH1354" s="347"/>
      <c r="BI1354" s="347"/>
      <c r="BJ1354" s="347"/>
      <c r="BK1354" s="347"/>
      <c r="BR1354" s="2"/>
      <c r="BS1354" s="2"/>
      <c r="BT1354" s="2"/>
      <c r="BU1354" s="2"/>
      <c r="BV1354" s="2"/>
      <c r="BW1354" s="2"/>
      <c r="BX1354" s="2"/>
      <c r="BY1354" s="2"/>
      <c r="BZ1354" s="2"/>
      <c r="CA1354" s="2"/>
      <c r="CB1354" s="2"/>
      <c r="CC1354" s="2"/>
      <c r="CD1354" s="2"/>
      <c r="CE1354" s="2"/>
      <c r="CF1354" s="2"/>
      <c r="CG1354" s="2"/>
      <c r="CH1354" s="2"/>
      <c r="CI1354" s="2"/>
      <c r="CJ1354" s="2"/>
      <c r="CK1354" s="2"/>
      <c r="CL1354" s="2"/>
      <c r="CM1354" s="2"/>
      <c r="CN1354" s="2"/>
      <c r="CO1354" s="2"/>
      <c r="CP1354" s="2"/>
      <c r="CQ1354" s="2"/>
      <c r="CR1354" s="2"/>
      <c r="CS1354" s="2"/>
      <c r="CT1354" s="2"/>
      <c r="CU1354" s="2"/>
      <c r="CV1354" s="2"/>
      <c r="CW1354" s="2"/>
      <c r="CX1354" s="2"/>
      <c r="CY1354" s="2"/>
      <c r="CZ1354" s="2"/>
      <c r="DA1354" s="2"/>
      <c r="DB1354" s="2"/>
      <c r="DC1354" s="2"/>
      <c r="DD1354" s="2"/>
      <c r="DE1354" s="2"/>
      <c r="DF1354" s="2"/>
      <c r="DG1354" s="2"/>
      <c r="DH1354" s="2"/>
      <c r="DI1354" s="2"/>
      <c r="DJ1354" s="2"/>
      <c r="DK1354" s="2"/>
      <c r="DL1354" s="2"/>
      <c r="DM1354" s="2"/>
      <c r="DN1354" s="2"/>
      <c r="DO1354" s="2"/>
      <c r="DP1354" s="2"/>
      <c r="DQ1354" s="2"/>
      <c r="DR1354" s="2"/>
      <c r="DS1354" s="2"/>
      <c r="DT1354" s="2"/>
      <c r="DU1354" s="2"/>
      <c r="DV1354" s="2"/>
      <c r="DW1354" s="2"/>
      <c r="DX1354" s="2"/>
      <c r="DY1354" s="2"/>
      <c r="DZ1354" s="2"/>
      <c r="EA1354" s="2"/>
      <c r="EB1354" s="2"/>
      <c r="EC1354" s="2"/>
      <c r="ED1354" s="2"/>
      <c r="EE1354" s="2"/>
      <c r="EF1354" s="2"/>
      <c r="EG1354" s="2"/>
      <c r="EH1354" s="2"/>
      <c r="EI1354" s="2"/>
      <c r="EJ1354" s="2"/>
      <c r="EK1354" s="2"/>
      <c r="EL1354" s="2"/>
      <c r="EM1354" s="2"/>
      <c r="EN1354" s="2"/>
      <c r="EO1354" s="2"/>
      <c r="EP1354" s="2"/>
      <c r="EQ1354" s="2"/>
      <c r="ER1354" s="2"/>
      <c r="ES1354" s="2"/>
      <c r="ET1354" s="2"/>
      <c r="EU1354" s="2"/>
      <c r="EV1354" s="2"/>
      <c r="EW1354" s="2"/>
      <c r="EX1354" s="2"/>
      <c r="EY1354" s="2"/>
      <c r="EZ1354" s="2"/>
      <c r="FA1354" s="2"/>
      <c r="FB1354" s="2"/>
      <c r="FC1354" s="2"/>
      <c r="FD1354" s="2"/>
      <c r="FE1354" s="2"/>
      <c r="FF1354" s="2"/>
      <c r="FG1354" s="2"/>
      <c r="FH1354" s="2"/>
      <c r="FI1354" s="2"/>
      <c r="FJ1354" s="2"/>
      <c r="FK1354" s="2"/>
      <c r="FL1354" s="2"/>
      <c r="FM1354" s="2"/>
      <c r="FN1354" s="2"/>
      <c r="FO1354" s="2"/>
      <c r="FP1354" s="2"/>
      <c r="FQ1354" s="2"/>
      <c r="FR1354" s="2"/>
      <c r="FS1354" s="2"/>
      <c r="FT1354" s="2"/>
      <c r="FU1354" s="2"/>
      <c r="FV1354" s="2"/>
      <c r="FW1354" s="2"/>
      <c r="FX1354" s="2"/>
      <c r="FY1354" s="2"/>
      <c r="FZ1354" s="2"/>
      <c r="GA1354" s="2"/>
      <c r="GB1354" s="2"/>
      <c r="GC1354" s="2"/>
      <c r="GD1354" s="2"/>
      <c r="GE1354" s="2"/>
      <c r="GF1354" s="2"/>
      <c r="GG1354" s="2"/>
      <c r="GH1354" s="2"/>
      <c r="GI1354" s="2"/>
      <c r="GJ1354" s="2"/>
      <c r="GK1354" s="2"/>
      <c r="GL1354" s="2"/>
      <c r="GM1354" s="2"/>
      <c r="GN1354" s="2"/>
      <c r="GO1354" s="2"/>
      <c r="GP1354" s="2"/>
    </row>
    <row r="1355" spans="6:198" s="1" customFormat="1" ht="12.75" customHeight="1">
      <c r="F1355" s="81"/>
      <c r="G1355" s="347"/>
      <c r="H1355" s="347"/>
      <c r="I1355" s="347"/>
      <c r="J1355" s="500"/>
      <c r="K1355" s="530" t="s">
        <v>588</v>
      </c>
      <c r="L1355" s="501"/>
      <c r="M1355" s="501"/>
      <c r="N1355" s="501"/>
      <c r="O1355" s="500"/>
      <c r="P1355" s="500"/>
      <c r="Q1355" s="500"/>
      <c r="R1355" s="500"/>
      <c r="S1355" s="851">
        <f>[1]Stratifications!$G204</f>
        <v>0</v>
      </c>
      <c r="T1355" s="851"/>
      <c r="U1355" s="851"/>
      <c r="V1355" s="851"/>
      <c r="W1355" s="851"/>
      <c r="X1355" s="432"/>
      <c r="Y1355" s="432"/>
      <c r="Z1355" s="493"/>
      <c r="AA1355" s="852">
        <f>[1]Stratifications!$J204</f>
        <v>0</v>
      </c>
      <c r="AB1355" s="852"/>
      <c r="AC1355" s="852"/>
      <c r="AD1355" s="852" t="s">
        <v>493</v>
      </c>
      <c r="AE1355" s="852"/>
      <c r="AF1355" s="852"/>
      <c r="AG1355" s="852"/>
      <c r="AH1355" s="498"/>
      <c r="AI1355" s="853">
        <f>[1]Stratifications!$M204</f>
        <v>0</v>
      </c>
      <c r="AJ1355" s="854"/>
      <c r="AK1355" s="854"/>
      <c r="AL1355" s="854" t="s">
        <v>493</v>
      </c>
      <c r="AM1355" s="854"/>
      <c r="AN1355" s="854"/>
      <c r="AO1355" s="854"/>
      <c r="AP1355" s="498"/>
      <c r="AQ1355" s="498"/>
      <c r="AR1355" s="852">
        <f>[1]Stratifications!$P204</f>
        <v>0</v>
      </c>
      <c r="AS1355" s="852"/>
      <c r="AT1355" s="852"/>
      <c r="AU1355" s="852" t="s">
        <v>493</v>
      </c>
      <c r="AV1355" s="852"/>
      <c r="AW1355" s="852"/>
      <c r="AX1355" s="852"/>
      <c r="AY1355" s="852"/>
      <c r="AZ1355" s="500"/>
      <c r="BA1355" s="500"/>
      <c r="BB1355" s="500"/>
      <c r="BC1355" s="500"/>
      <c r="BD1355" s="347"/>
      <c r="BE1355" s="347"/>
      <c r="BF1355" s="347"/>
      <c r="BG1355" s="347"/>
      <c r="BH1355" s="347"/>
      <c r="BI1355" s="347"/>
      <c r="BJ1355" s="347"/>
      <c r="BK1355" s="347"/>
      <c r="BR1355" s="2"/>
      <c r="BS1355" s="2"/>
      <c r="BT1355" s="2"/>
      <c r="BU1355" s="2"/>
      <c r="BV1355" s="2"/>
      <c r="BW1355" s="2"/>
      <c r="BX1355" s="2"/>
      <c r="BY1355" s="2"/>
      <c r="BZ1355" s="2"/>
      <c r="CA1355" s="2"/>
      <c r="CB1355" s="2"/>
      <c r="CC1355" s="2"/>
      <c r="CD1355" s="2"/>
      <c r="CE1355" s="2"/>
      <c r="CF1355" s="2"/>
      <c r="CG1355" s="2"/>
      <c r="CH1355" s="2"/>
      <c r="CI1355" s="2"/>
      <c r="CJ1355" s="2"/>
      <c r="CK1355" s="2"/>
      <c r="CL1355" s="2"/>
      <c r="CM1355" s="2"/>
      <c r="CN1355" s="2"/>
      <c r="CO1355" s="2"/>
      <c r="CP1355" s="2"/>
      <c r="CQ1355" s="2"/>
      <c r="CR1355" s="2"/>
      <c r="CS1355" s="2"/>
      <c r="CT1355" s="2"/>
      <c r="CU1355" s="2"/>
      <c r="CV1355" s="2"/>
      <c r="CW1355" s="2"/>
      <c r="CX1355" s="2"/>
      <c r="CY1355" s="2"/>
      <c r="CZ1355" s="2"/>
      <c r="DA1355" s="2"/>
      <c r="DB1355" s="2"/>
      <c r="DC1355" s="2"/>
      <c r="DD1355" s="2"/>
      <c r="DE1355" s="2"/>
      <c r="DF1355" s="2"/>
      <c r="DG1355" s="2"/>
      <c r="DH1355" s="2"/>
      <c r="DI1355" s="2"/>
      <c r="DJ1355" s="2"/>
      <c r="DK1355" s="2"/>
      <c r="DL1355" s="2"/>
      <c r="DM1355" s="2"/>
      <c r="DN1355" s="2"/>
      <c r="DO1355" s="2"/>
      <c r="DP1355" s="2"/>
      <c r="DQ1355" s="2"/>
      <c r="DR1355" s="2"/>
      <c r="DS1355" s="2"/>
      <c r="DT1355" s="2"/>
      <c r="DU1355" s="2"/>
      <c r="DV1355" s="2"/>
      <c r="DW1355" s="2"/>
      <c r="DX1355" s="2"/>
      <c r="DY1355" s="2"/>
      <c r="DZ1355" s="2"/>
      <c r="EA1355" s="2"/>
      <c r="EB1355" s="2"/>
      <c r="EC1355" s="2"/>
      <c r="ED1355" s="2"/>
      <c r="EE1355" s="2"/>
      <c r="EF1355" s="2"/>
      <c r="EG1355" s="2"/>
      <c r="EH1355" s="2"/>
      <c r="EI1355" s="2"/>
      <c r="EJ1355" s="2"/>
      <c r="EK1355" s="2"/>
      <c r="EL1355" s="2"/>
      <c r="EM1355" s="2"/>
      <c r="EN1355" s="2"/>
      <c r="EO1355" s="2"/>
      <c r="EP1355" s="2"/>
      <c r="EQ1355" s="2"/>
      <c r="ER1355" s="2"/>
      <c r="ES1355" s="2"/>
      <c r="ET1355" s="2"/>
      <c r="EU1355" s="2"/>
      <c r="EV1355" s="2"/>
      <c r="EW1355" s="2"/>
      <c r="EX1355" s="2"/>
      <c r="EY1355" s="2"/>
      <c r="EZ1355" s="2"/>
      <c r="FA1355" s="2"/>
      <c r="FB1355" s="2"/>
      <c r="FC1355" s="2"/>
      <c r="FD1355" s="2"/>
      <c r="FE1355" s="2"/>
      <c r="FF1355" s="2"/>
      <c r="FG1355" s="2"/>
      <c r="FH1355" s="2"/>
      <c r="FI1355" s="2"/>
      <c r="FJ1355" s="2"/>
      <c r="FK1355" s="2"/>
      <c r="FL1355" s="2"/>
      <c r="FM1355" s="2"/>
      <c r="FN1355" s="2"/>
      <c r="FO1355" s="2"/>
      <c r="FP1355" s="2"/>
      <c r="FQ1355" s="2"/>
      <c r="FR1355" s="2"/>
      <c r="FS1355" s="2"/>
      <c r="FT1355" s="2"/>
      <c r="FU1355" s="2"/>
      <c r="FV1355" s="2"/>
      <c r="FW1355" s="2"/>
      <c r="FX1355" s="2"/>
      <c r="FY1355" s="2"/>
      <c r="FZ1355" s="2"/>
      <c r="GA1355" s="2"/>
      <c r="GB1355" s="2"/>
      <c r="GC1355" s="2"/>
      <c r="GD1355" s="2"/>
      <c r="GE1355" s="2"/>
      <c r="GF1355" s="2"/>
      <c r="GG1355" s="2"/>
      <c r="GH1355" s="2"/>
      <c r="GI1355" s="2"/>
      <c r="GJ1355" s="2"/>
      <c r="GK1355" s="2"/>
      <c r="GL1355" s="2"/>
      <c r="GM1355" s="2"/>
      <c r="GN1355" s="2"/>
      <c r="GO1355" s="2"/>
      <c r="GP1355" s="2"/>
    </row>
    <row r="1356" spans="6:198" s="1" customFormat="1" ht="12.75" customHeight="1">
      <c r="F1356" s="81"/>
      <c r="G1356" s="347"/>
      <c r="H1356" s="347"/>
      <c r="I1356" s="347"/>
      <c r="J1356" s="500"/>
      <c r="K1356" s="530" t="s">
        <v>589</v>
      </c>
      <c r="L1356" s="501"/>
      <c r="M1356" s="501"/>
      <c r="N1356" s="501"/>
      <c r="O1356" s="500"/>
      <c r="P1356" s="500"/>
      <c r="Q1356" s="500"/>
      <c r="R1356" s="500"/>
      <c r="S1356" s="851">
        <f>[1]Stratifications!$G205</f>
        <v>0</v>
      </c>
      <c r="T1356" s="851"/>
      <c r="U1356" s="851"/>
      <c r="V1356" s="851"/>
      <c r="W1356" s="851"/>
      <c r="X1356" s="498"/>
      <c r="Y1356" s="498"/>
      <c r="Z1356" s="498"/>
      <c r="AA1356" s="852">
        <f>[1]Stratifications!$J205</f>
        <v>0</v>
      </c>
      <c r="AB1356" s="852"/>
      <c r="AC1356" s="852"/>
      <c r="AD1356" s="852" t="s">
        <v>493</v>
      </c>
      <c r="AE1356" s="852"/>
      <c r="AF1356" s="852"/>
      <c r="AG1356" s="852"/>
      <c r="AH1356" s="498"/>
      <c r="AI1356" s="853">
        <f>[1]Stratifications!$M205</f>
        <v>0</v>
      </c>
      <c r="AJ1356" s="854"/>
      <c r="AK1356" s="854"/>
      <c r="AL1356" s="854" t="s">
        <v>493</v>
      </c>
      <c r="AM1356" s="854"/>
      <c r="AN1356" s="854"/>
      <c r="AO1356" s="854"/>
      <c r="AP1356" s="498"/>
      <c r="AQ1356" s="498"/>
      <c r="AR1356" s="852">
        <f>[1]Stratifications!$P205</f>
        <v>0</v>
      </c>
      <c r="AS1356" s="852"/>
      <c r="AT1356" s="852"/>
      <c r="AU1356" s="852" t="s">
        <v>493</v>
      </c>
      <c r="AV1356" s="852"/>
      <c r="AW1356" s="852"/>
      <c r="AX1356" s="852"/>
      <c r="AY1356" s="852"/>
      <c r="AZ1356" s="500"/>
      <c r="BA1356" s="500"/>
      <c r="BB1356" s="500"/>
      <c r="BC1356" s="500"/>
      <c r="BD1356" s="347"/>
      <c r="BE1356" s="347"/>
      <c r="BF1356" s="347"/>
      <c r="BG1356" s="347"/>
      <c r="BH1356" s="347"/>
      <c r="BI1356" s="347"/>
      <c r="BJ1356" s="347"/>
      <c r="BK1356" s="347"/>
      <c r="BR1356" s="2"/>
      <c r="BS1356" s="2"/>
      <c r="BT1356" s="2"/>
      <c r="BU1356" s="2"/>
      <c r="BV1356" s="2"/>
      <c r="BW1356" s="2"/>
      <c r="BX1356" s="2"/>
      <c r="BY1356" s="2"/>
      <c r="BZ1356" s="2"/>
      <c r="CA1356" s="2"/>
      <c r="CB1356" s="2"/>
      <c r="CC1356" s="2"/>
      <c r="CD1356" s="2"/>
      <c r="CE1356" s="2"/>
      <c r="CF1356" s="2"/>
      <c r="CG1356" s="2"/>
      <c r="CH1356" s="2"/>
      <c r="CI1356" s="2"/>
      <c r="CJ1356" s="2"/>
      <c r="CK1356" s="2"/>
      <c r="CL1356" s="2"/>
      <c r="CM1356" s="2"/>
      <c r="CN1356" s="2"/>
      <c r="CO1356" s="2"/>
      <c r="CP1356" s="2"/>
      <c r="CQ1356" s="2"/>
      <c r="CR1356" s="2"/>
      <c r="CS1356" s="2"/>
      <c r="CT1356" s="2"/>
      <c r="CU1356" s="2"/>
      <c r="CV1356" s="2"/>
      <c r="CW1356" s="2"/>
      <c r="CX1356" s="2"/>
      <c r="CY1356" s="2"/>
      <c r="CZ1356" s="2"/>
      <c r="DA1356" s="2"/>
      <c r="DB1356" s="2"/>
      <c r="DC1356" s="2"/>
      <c r="DD1356" s="2"/>
      <c r="DE1356" s="2"/>
      <c r="DF1356" s="2"/>
      <c r="DG1356" s="2"/>
      <c r="DH1356" s="2"/>
      <c r="DI1356" s="2"/>
      <c r="DJ1356" s="2"/>
      <c r="DK1356" s="2"/>
      <c r="DL1356" s="2"/>
      <c r="DM1356" s="2"/>
      <c r="DN1356" s="2"/>
      <c r="DO1356" s="2"/>
      <c r="DP1356" s="2"/>
      <c r="DQ1356" s="2"/>
      <c r="DR1356" s="2"/>
      <c r="DS1356" s="2"/>
      <c r="DT1356" s="2"/>
      <c r="DU1356" s="2"/>
      <c r="DV1356" s="2"/>
      <c r="DW1356" s="2"/>
      <c r="DX1356" s="2"/>
      <c r="DY1356" s="2"/>
      <c r="DZ1356" s="2"/>
      <c r="EA1356" s="2"/>
      <c r="EB1356" s="2"/>
      <c r="EC1356" s="2"/>
      <c r="ED1356" s="2"/>
      <c r="EE1356" s="2"/>
      <c r="EF1356" s="2"/>
      <c r="EG1356" s="2"/>
      <c r="EH1356" s="2"/>
      <c r="EI1356" s="2"/>
      <c r="EJ1356" s="2"/>
      <c r="EK1356" s="2"/>
      <c r="EL1356" s="2"/>
      <c r="EM1356" s="2"/>
      <c r="EN1356" s="2"/>
      <c r="EO1356" s="2"/>
      <c r="EP1356" s="2"/>
      <c r="EQ1356" s="2"/>
      <c r="ER1356" s="2"/>
      <c r="ES1356" s="2"/>
      <c r="ET1356" s="2"/>
      <c r="EU1356" s="2"/>
      <c r="EV1356" s="2"/>
      <c r="EW1356" s="2"/>
      <c r="EX1356" s="2"/>
      <c r="EY1356" s="2"/>
      <c r="EZ1356" s="2"/>
      <c r="FA1356" s="2"/>
      <c r="FB1356" s="2"/>
      <c r="FC1356" s="2"/>
      <c r="FD1356" s="2"/>
      <c r="FE1356" s="2"/>
      <c r="FF1356" s="2"/>
      <c r="FG1356" s="2"/>
      <c r="FH1356" s="2"/>
      <c r="FI1356" s="2"/>
      <c r="FJ1356" s="2"/>
      <c r="FK1356" s="2"/>
      <c r="FL1356" s="2"/>
      <c r="FM1356" s="2"/>
      <c r="FN1356" s="2"/>
      <c r="FO1356" s="2"/>
      <c r="FP1356" s="2"/>
      <c r="FQ1356" s="2"/>
      <c r="FR1356" s="2"/>
      <c r="FS1356" s="2"/>
      <c r="FT1356" s="2"/>
      <c r="FU1356" s="2"/>
      <c r="FV1356" s="2"/>
      <c r="FW1356" s="2"/>
      <c r="FX1356" s="2"/>
      <c r="FY1356" s="2"/>
      <c r="FZ1356" s="2"/>
      <c r="GA1356" s="2"/>
      <c r="GB1356" s="2"/>
      <c r="GC1356" s="2"/>
      <c r="GD1356" s="2"/>
      <c r="GE1356" s="2"/>
      <c r="GF1356" s="2"/>
      <c r="GG1356" s="2"/>
      <c r="GH1356" s="2"/>
      <c r="GI1356" s="2"/>
      <c r="GJ1356" s="2"/>
      <c r="GK1356" s="2"/>
      <c r="GL1356" s="2"/>
      <c r="GM1356" s="2"/>
      <c r="GN1356" s="2"/>
      <c r="GO1356" s="2"/>
      <c r="GP1356" s="2"/>
    </row>
    <row r="1357" spans="6:198" s="1" customFormat="1" ht="12.75" customHeight="1">
      <c r="F1357" s="81"/>
      <c r="G1357" s="347"/>
      <c r="H1357" s="347"/>
      <c r="I1357" s="347"/>
      <c r="J1357" s="500"/>
      <c r="K1357" s="504" t="s">
        <v>278</v>
      </c>
      <c r="L1357" s="505"/>
      <c r="M1357" s="505"/>
      <c r="N1357" s="505"/>
      <c r="O1357" s="505"/>
      <c r="P1357" s="505"/>
      <c r="Q1357" s="505"/>
      <c r="R1357" s="505"/>
      <c r="S1357" s="856">
        <f>[1]Stratifications!$G206</f>
        <v>373464166.43999988</v>
      </c>
      <c r="T1357" s="856"/>
      <c r="U1357" s="856"/>
      <c r="V1357" s="856"/>
      <c r="W1357" s="856"/>
      <c r="X1357" s="506"/>
      <c r="Y1357" s="506"/>
      <c r="Z1357" s="506"/>
      <c r="AA1357" s="857">
        <f>[1]Stratifications!$J206</f>
        <v>1</v>
      </c>
      <c r="AB1357" s="857"/>
      <c r="AC1357" s="857"/>
      <c r="AD1357" s="857" t="s">
        <v>493</v>
      </c>
      <c r="AE1357" s="857"/>
      <c r="AF1357" s="857"/>
      <c r="AG1357" s="857"/>
      <c r="AH1357" s="506"/>
      <c r="AI1357" s="858">
        <f>[1]Stratifications!$M206</f>
        <v>2607</v>
      </c>
      <c r="AJ1357" s="859"/>
      <c r="AK1357" s="859"/>
      <c r="AL1357" s="859" t="s">
        <v>493</v>
      </c>
      <c r="AM1357" s="859"/>
      <c r="AN1357" s="859"/>
      <c r="AO1357" s="859"/>
      <c r="AP1357" s="506"/>
      <c r="AQ1357" s="506"/>
      <c r="AR1357" s="857">
        <f>[1]Stratifications!$P206</f>
        <v>1</v>
      </c>
      <c r="AS1357" s="857"/>
      <c r="AT1357" s="857"/>
      <c r="AU1357" s="857" t="s">
        <v>493</v>
      </c>
      <c r="AV1357" s="857"/>
      <c r="AW1357" s="857"/>
      <c r="AX1357" s="857"/>
      <c r="AY1357" s="857"/>
      <c r="AZ1357" s="500"/>
      <c r="BA1357" s="500"/>
      <c r="BB1357" s="500"/>
      <c r="BC1357" s="500"/>
      <c r="BD1357" s="347"/>
      <c r="BE1357" s="347"/>
      <c r="BF1357" s="347"/>
      <c r="BG1357" s="347"/>
      <c r="BH1357" s="347"/>
      <c r="BI1357" s="347"/>
      <c r="BJ1357" s="347"/>
      <c r="BK1357" s="347"/>
      <c r="BR1357" s="2"/>
      <c r="BS1357" s="2"/>
      <c r="BT1357" s="2"/>
      <c r="BU1357" s="2"/>
      <c r="BV1357" s="2"/>
      <c r="BW1357" s="2"/>
      <c r="BX1357" s="2"/>
      <c r="BY1357" s="2"/>
      <c r="BZ1357" s="2"/>
      <c r="CA1357" s="2"/>
      <c r="CB1357" s="2"/>
      <c r="CC1357" s="2"/>
      <c r="CD1357" s="2"/>
      <c r="CE1357" s="2"/>
      <c r="CF1357" s="2"/>
      <c r="CG1357" s="2"/>
      <c r="CH1357" s="2"/>
      <c r="CI1357" s="2"/>
      <c r="CJ1357" s="2"/>
      <c r="CK1357" s="2"/>
      <c r="CL1357" s="2"/>
      <c r="CM1357" s="2"/>
      <c r="CN1357" s="2"/>
      <c r="CO1357" s="2"/>
      <c r="CP1357" s="2"/>
      <c r="CQ1357" s="2"/>
      <c r="CR1357" s="2"/>
      <c r="CS1357" s="2"/>
      <c r="CT1357" s="2"/>
      <c r="CU1357" s="2"/>
      <c r="CV1357" s="2"/>
      <c r="CW1357" s="2"/>
      <c r="CX1357" s="2"/>
      <c r="CY1357" s="2"/>
      <c r="CZ1357" s="2"/>
      <c r="DA1357" s="2"/>
      <c r="DB1357" s="2"/>
      <c r="DC1357" s="2"/>
      <c r="DD1357" s="2"/>
      <c r="DE1357" s="2"/>
      <c r="DF1357" s="2"/>
      <c r="DG1357" s="2"/>
      <c r="DH1357" s="2"/>
      <c r="DI1357" s="2"/>
      <c r="DJ1357" s="2"/>
      <c r="DK1357" s="2"/>
      <c r="DL1357" s="2"/>
      <c r="DM1357" s="2"/>
      <c r="DN1357" s="2"/>
      <c r="DO1357" s="2"/>
      <c r="DP1357" s="2"/>
      <c r="DQ1357" s="2"/>
      <c r="DR1357" s="2"/>
      <c r="DS1357" s="2"/>
      <c r="DT1357" s="2"/>
      <c r="DU1357" s="2"/>
      <c r="DV1357" s="2"/>
      <c r="DW1357" s="2"/>
      <c r="DX1357" s="2"/>
      <c r="DY1357" s="2"/>
      <c r="DZ1357" s="2"/>
      <c r="EA1357" s="2"/>
      <c r="EB1357" s="2"/>
      <c r="EC1357" s="2"/>
      <c r="ED1357" s="2"/>
      <c r="EE1357" s="2"/>
      <c r="EF1357" s="2"/>
      <c r="EG1357" s="2"/>
      <c r="EH1357" s="2"/>
      <c r="EI1357" s="2"/>
      <c r="EJ1357" s="2"/>
      <c r="EK1357" s="2"/>
      <c r="EL1357" s="2"/>
      <c r="EM1357" s="2"/>
      <c r="EN1357" s="2"/>
      <c r="EO1357" s="2"/>
      <c r="EP1357" s="2"/>
      <c r="EQ1357" s="2"/>
      <c r="ER1357" s="2"/>
      <c r="ES1357" s="2"/>
      <c r="ET1357" s="2"/>
      <c r="EU1357" s="2"/>
      <c r="EV1357" s="2"/>
      <c r="EW1357" s="2"/>
      <c r="EX1357" s="2"/>
      <c r="EY1357" s="2"/>
      <c r="EZ1357" s="2"/>
      <c r="FA1357" s="2"/>
      <c r="FB1357" s="2"/>
      <c r="FC1357" s="2"/>
      <c r="FD1357" s="2"/>
      <c r="FE1357" s="2"/>
      <c r="FF1357" s="2"/>
      <c r="FG1357" s="2"/>
      <c r="FH1357" s="2"/>
      <c r="FI1357" s="2"/>
      <c r="FJ1357" s="2"/>
      <c r="FK1357" s="2"/>
      <c r="FL1357" s="2"/>
      <c r="FM1357" s="2"/>
      <c r="FN1357" s="2"/>
      <c r="FO1357" s="2"/>
      <c r="FP1357" s="2"/>
      <c r="FQ1357" s="2"/>
      <c r="FR1357" s="2"/>
      <c r="FS1357" s="2"/>
      <c r="FT1357" s="2"/>
      <c r="FU1357" s="2"/>
      <c r="FV1357" s="2"/>
      <c r="FW1357" s="2"/>
      <c r="FX1357" s="2"/>
      <c r="FY1357" s="2"/>
      <c r="FZ1357" s="2"/>
      <c r="GA1357" s="2"/>
      <c r="GB1357" s="2"/>
      <c r="GC1357" s="2"/>
      <c r="GD1357" s="2"/>
      <c r="GE1357" s="2"/>
      <c r="GF1357" s="2"/>
      <c r="GG1357" s="2"/>
      <c r="GH1357" s="2"/>
      <c r="GI1357" s="2"/>
      <c r="GJ1357" s="2"/>
      <c r="GK1357" s="2"/>
      <c r="GL1357" s="2"/>
      <c r="GM1357" s="2"/>
      <c r="GN1357" s="2"/>
      <c r="GO1357" s="2"/>
      <c r="GP1357" s="2"/>
    </row>
    <row r="1358" spans="6:198" ht="12.75" customHeight="1" thickBot="1">
      <c r="J1358" s="500"/>
      <c r="AZ1358" s="500"/>
      <c r="BA1358" s="500"/>
      <c r="BB1358" s="500"/>
      <c r="BC1358" s="500"/>
    </row>
    <row r="1359" spans="6:198" ht="12.75" customHeight="1" thickBot="1">
      <c r="J1359" s="500"/>
      <c r="K1359" s="482" t="s">
        <v>590</v>
      </c>
      <c r="L1359" s="482"/>
      <c r="M1359" s="482"/>
      <c r="N1359" s="482"/>
      <c r="O1359" s="482"/>
      <c r="P1359" s="482"/>
      <c r="Q1359" s="483"/>
      <c r="R1359" s="483"/>
      <c r="S1359" s="483"/>
      <c r="T1359" s="484"/>
      <c r="U1359" s="483" t="s">
        <v>56</v>
      </c>
      <c r="V1359" s="483"/>
      <c r="W1359" s="483"/>
      <c r="X1359" s="483"/>
      <c r="Y1359" s="483"/>
      <c r="Z1359" s="485"/>
      <c r="AA1359" s="486"/>
      <c r="AB1359" s="486"/>
      <c r="AC1359" s="486"/>
      <c r="AD1359" s="486" t="s">
        <v>472</v>
      </c>
      <c r="AE1359" s="486"/>
      <c r="AF1359" s="486"/>
      <c r="AG1359" s="486"/>
      <c r="AH1359" s="487"/>
      <c r="AI1359" s="845" t="s">
        <v>473</v>
      </c>
      <c r="AJ1359" s="878"/>
      <c r="AK1359" s="878"/>
      <c r="AL1359" s="878"/>
      <c r="AM1359" s="878"/>
      <c r="AN1359" s="878"/>
      <c r="AO1359" s="878"/>
      <c r="AP1359" s="487"/>
      <c r="AQ1359" s="487"/>
      <c r="AR1359" s="486"/>
      <c r="AS1359" s="486"/>
      <c r="AT1359" s="486"/>
      <c r="AU1359" s="486" t="s">
        <v>474</v>
      </c>
      <c r="AV1359" s="486"/>
      <c r="AW1359" s="486"/>
      <c r="AX1359" s="507"/>
      <c r="AY1359" s="535"/>
      <c r="AZ1359" s="500"/>
      <c r="BA1359" s="500"/>
      <c r="BB1359" s="500"/>
      <c r="BC1359" s="500"/>
    </row>
    <row r="1360" spans="6:198" ht="12.75" customHeight="1">
      <c r="J1360" s="500"/>
      <c r="K1360" s="528" t="s">
        <v>591</v>
      </c>
      <c r="L1360" s="536"/>
      <c r="M1360" s="536"/>
      <c r="N1360" s="491"/>
      <c r="O1360" s="491"/>
      <c r="P1360" s="491"/>
      <c r="Q1360" s="491"/>
      <c r="R1360" s="491"/>
      <c r="S1360" s="851">
        <f>[1]Stratifications!$G209</f>
        <v>200949698.63999978</v>
      </c>
      <c r="T1360" s="851"/>
      <c r="U1360" s="851"/>
      <c r="V1360" s="851"/>
      <c r="W1360" s="851"/>
      <c r="X1360" s="492"/>
      <c r="Y1360" s="492"/>
      <c r="Z1360" s="493"/>
      <c r="AA1360" s="847">
        <f>[1]Stratifications!$J209</f>
        <v>0.53806955712920856</v>
      </c>
      <c r="AB1360" s="847"/>
      <c r="AC1360" s="847"/>
      <c r="AD1360" s="847" t="s">
        <v>493</v>
      </c>
      <c r="AE1360" s="847"/>
      <c r="AF1360" s="847"/>
      <c r="AG1360" s="847"/>
      <c r="AH1360" s="493"/>
      <c r="AI1360" s="848">
        <f>[1]Stratifications!$M209</f>
        <v>1302</v>
      </c>
      <c r="AJ1360" s="849"/>
      <c r="AK1360" s="849"/>
      <c r="AL1360" s="849" t="s">
        <v>493</v>
      </c>
      <c r="AM1360" s="849"/>
      <c r="AN1360" s="849"/>
      <c r="AO1360" s="849"/>
      <c r="AP1360" s="493"/>
      <c r="AQ1360" s="493"/>
      <c r="AR1360" s="847">
        <f>[1]Stratifications!$P209</f>
        <v>0.49942462600690452</v>
      </c>
      <c r="AS1360" s="847"/>
      <c r="AT1360" s="847"/>
      <c r="AU1360" s="847" t="s">
        <v>493</v>
      </c>
      <c r="AV1360" s="847"/>
      <c r="AW1360" s="847"/>
      <c r="AX1360" s="847"/>
      <c r="AY1360" s="847"/>
      <c r="AZ1360" s="500"/>
      <c r="BA1360" s="500"/>
      <c r="BB1360" s="500"/>
      <c r="BC1360" s="500"/>
    </row>
    <row r="1361" spans="6:198" ht="12.75" customHeight="1">
      <c r="J1361" s="500"/>
      <c r="K1361" s="530" t="s">
        <v>592</v>
      </c>
      <c r="L1361" s="537"/>
      <c r="M1361" s="537"/>
      <c r="N1361" s="491"/>
      <c r="O1361" s="491"/>
      <c r="P1361" s="491"/>
      <c r="Q1361" s="491"/>
      <c r="R1361" s="491"/>
      <c r="S1361" s="851">
        <f>[1]Stratifications!$G210</f>
        <v>153989602.86999997</v>
      </c>
      <c r="T1361" s="851"/>
      <c r="U1361" s="851"/>
      <c r="V1361" s="851"/>
      <c r="W1361" s="851"/>
      <c r="X1361" s="432"/>
      <c r="Y1361" s="432"/>
      <c r="Z1361" s="493"/>
      <c r="AA1361" s="852">
        <f>[1]Stratifications!$J210</f>
        <v>0.4123276520419254</v>
      </c>
      <c r="AB1361" s="852"/>
      <c r="AC1361" s="852"/>
      <c r="AD1361" s="852" t="s">
        <v>493</v>
      </c>
      <c r="AE1361" s="852"/>
      <c r="AF1361" s="852"/>
      <c r="AG1361" s="852"/>
      <c r="AH1361" s="498"/>
      <c r="AI1361" s="853">
        <f>[1]Stratifications!$M210</f>
        <v>1194</v>
      </c>
      <c r="AJ1361" s="854"/>
      <c r="AK1361" s="854"/>
      <c r="AL1361" s="854" t="s">
        <v>493</v>
      </c>
      <c r="AM1361" s="854"/>
      <c r="AN1361" s="854"/>
      <c r="AO1361" s="854"/>
      <c r="AP1361" s="498"/>
      <c r="AQ1361" s="498"/>
      <c r="AR1361" s="852">
        <f>[1]Stratifications!$P210</f>
        <v>0.45799769850402761</v>
      </c>
      <c r="AS1361" s="852"/>
      <c r="AT1361" s="852"/>
      <c r="AU1361" s="852" t="s">
        <v>493</v>
      </c>
      <c r="AV1361" s="852"/>
      <c r="AW1361" s="852"/>
      <c r="AX1361" s="852"/>
      <c r="AY1361" s="852"/>
      <c r="AZ1361" s="500"/>
      <c r="BA1361" s="500"/>
      <c r="BB1361" s="500"/>
      <c r="BC1361" s="500"/>
    </row>
    <row r="1362" spans="6:198" ht="12.75" customHeight="1">
      <c r="J1362" s="500"/>
      <c r="K1362" s="530" t="s">
        <v>562</v>
      </c>
      <c r="L1362" s="501"/>
      <c r="M1362" s="501"/>
      <c r="N1362" s="501"/>
      <c r="O1362" s="500"/>
      <c r="P1362" s="500"/>
      <c r="Q1362" s="500"/>
      <c r="R1362" s="500"/>
      <c r="S1362" s="851">
        <f>[1]Stratifications!$G211</f>
        <v>18524864.930000126</v>
      </c>
      <c r="T1362" s="851"/>
      <c r="U1362" s="851"/>
      <c r="V1362" s="851"/>
      <c r="W1362" s="851"/>
      <c r="X1362" s="498"/>
      <c r="Y1362" s="498"/>
      <c r="Z1362" s="498"/>
      <c r="AA1362" s="852">
        <f>[1]Stratifications!$J211</f>
        <v>4.9602790828866039E-2</v>
      </c>
      <c r="AB1362" s="852"/>
      <c r="AC1362" s="852"/>
      <c r="AD1362" s="852" t="s">
        <v>493</v>
      </c>
      <c r="AE1362" s="852"/>
      <c r="AF1362" s="852"/>
      <c r="AG1362" s="852"/>
      <c r="AH1362" s="498"/>
      <c r="AI1362" s="853">
        <f>[1]Stratifications!$M211</f>
        <v>111</v>
      </c>
      <c r="AJ1362" s="854"/>
      <c r="AK1362" s="854"/>
      <c r="AL1362" s="854" t="s">
        <v>493</v>
      </c>
      <c r="AM1362" s="854"/>
      <c r="AN1362" s="854"/>
      <c r="AO1362" s="854"/>
      <c r="AP1362" s="498"/>
      <c r="AQ1362" s="498"/>
      <c r="AR1362" s="852">
        <f>[1]Stratifications!$P211</f>
        <v>4.2577675489067893E-2</v>
      </c>
      <c r="AS1362" s="852"/>
      <c r="AT1362" s="852"/>
      <c r="AU1362" s="852" t="s">
        <v>493</v>
      </c>
      <c r="AV1362" s="852"/>
      <c r="AW1362" s="852"/>
      <c r="AX1362" s="852"/>
      <c r="AY1362" s="852"/>
      <c r="AZ1362" s="500"/>
      <c r="BA1362" s="500"/>
      <c r="BB1362" s="500"/>
      <c r="BC1362" s="500"/>
    </row>
    <row r="1363" spans="6:198" ht="12.75" customHeight="1">
      <c r="J1363" s="500"/>
      <c r="K1363" s="504" t="s">
        <v>278</v>
      </c>
      <c r="L1363" s="505"/>
      <c r="M1363" s="505"/>
      <c r="N1363" s="505"/>
      <c r="O1363" s="505"/>
      <c r="P1363" s="505"/>
      <c r="Q1363" s="505"/>
      <c r="R1363" s="505"/>
      <c r="S1363" s="856">
        <f>[1]Stratifications!$G212</f>
        <v>373464166.43999988</v>
      </c>
      <c r="T1363" s="856"/>
      <c r="U1363" s="856"/>
      <c r="V1363" s="856"/>
      <c r="W1363" s="856"/>
      <c r="X1363" s="506"/>
      <c r="Y1363" s="506"/>
      <c r="Z1363" s="506"/>
      <c r="AA1363" s="857">
        <f>[1]Stratifications!$J212</f>
        <v>1</v>
      </c>
      <c r="AB1363" s="857"/>
      <c r="AC1363" s="857"/>
      <c r="AD1363" s="857" t="s">
        <v>493</v>
      </c>
      <c r="AE1363" s="857"/>
      <c r="AF1363" s="857"/>
      <c r="AG1363" s="857"/>
      <c r="AH1363" s="506"/>
      <c r="AI1363" s="858">
        <f>[1]Stratifications!$M212</f>
        <v>2607</v>
      </c>
      <c r="AJ1363" s="859"/>
      <c r="AK1363" s="859"/>
      <c r="AL1363" s="859" t="s">
        <v>493</v>
      </c>
      <c r="AM1363" s="859"/>
      <c r="AN1363" s="859"/>
      <c r="AO1363" s="859"/>
      <c r="AP1363" s="506"/>
      <c r="AQ1363" s="506"/>
      <c r="AR1363" s="857">
        <f>[1]Stratifications!$P212</f>
        <v>1</v>
      </c>
      <c r="AS1363" s="857"/>
      <c r="AT1363" s="857"/>
      <c r="AU1363" s="857" t="s">
        <v>493</v>
      </c>
      <c r="AV1363" s="857"/>
      <c r="AW1363" s="857"/>
      <c r="AX1363" s="857"/>
      <c r="AY1363" s="857"/>
      <c r="AZ1363" s="500"/>
      <c r="BA1363" s="500"/>
      <c r="BB1363" s="500"/>
      <c r="BC1363" s="500"/>
    </row>
    <row r="1364" spans="6:198" ht="12.75" customHeight="1">
      <c r="J1364" s="500"/>
      <c r="K1364" s="500"/>
      <c r="L1364" s="500"/>
      <c r="M1364" s="500"/>
      <c r="N1364" s="500"/>
      <c r="O1364" s="500"/>
      <c r="P1364" s="500"/>
      <c r="Q1364" s="500"/>
      <c r="R1364" s="500"/>
      <c r="S1364" s="501"/>
      <c r="T1364" s="501"/>
      <c r="U1364" s="501"/>
      <c r="V1364" s="501"/>
      <c r="W1364" s="501"/>
      <c r="X1364" s="501"/>
      <c r="Y1364" s="501"/>
      <c r="Z1364" s="501"/>
      <c r="AA1364" s="501"/>
      <c r="AB1364" s="501"/>
      <c r="AC1364" s="501"/>
      <c r="AD1364" s="501"/>
      <c r="AE1364" s="501"/>
      <c r="AF1364" s="501"/>
      <c r="AG1364" s="501"/>
      <c r="AH1364" s="501"/>
      <c r="AI1364" s="501"/>
      <c r="AJ1364" s="501"/>
      <c r="AK1364" s="501"/>
      <c r="AL1364" s="501"/>
      <c r="AM1364" s="501"/>
      <c r="AN1364" s="501"/>
      <c r="AO1364" s="501"/>
      <c r="AP1364" s="501"/>
      <c r="AQ1364" s="501"/>
      <c r="AR1364" s="501"/>
      <c r="AS1364" s="501"/>
      <c r="AT1364" s="501"/>
      <c r="AU1364" s="501"/>
      <c r="AV1364" s="501"/>
      <c r="AW1364" s="501"/>
      <c r="AX1364" s="501"/>
      <c r="AY1364" s="501"/>
      <c r="AZ1364" s="500"/>
      <c r="BA1364" s="500"/>
      <c r="BB1364" s="500"/>
      <c r="BC1364" s="500"/>
    </row>
    <row r="1365" spans="6:198" ht="12.75" customHeight="1">
      <c r="J1365" s="500"/>
      <c r="K1365" s="500"/>
      <c r="L1365" s="500"/>
      <c r="M1365" s="500"/>
      <c r="N1365" s="500"/>
      <c r="O1365" s="500"/>
      <c r="P1365" s="500"/>
      <c r="Q1365" s="500"/>
      <c r="R1365" s="500"/>
      <c r="S1365" s="500"/>
      <c r="T1365" s="500"/>
      <c r="U1365" s="500"/>
      <c r="V1365" s="500"/>
      <c r="W1365" s="500"/>
      <c r="X1365" s="500"/>
      <c r="Y1365" s="500"/>
      <c r="Z1365" s="500"/>
      <c r="AA1365" s="500"/>
      <c r="AB1365" s="500"/>
      <c r="AC1365" s="500"/>
      <c r="AD1365" s="500"/>
      <c r="AE1365" s="500"/>
      <c r="AF1365" s="500"/>
      <c r="AG1365" s="500"/>
      <c r="AH1365" s="500"/>
      <c r="AI1365" s="500"/>
      <c r="AJ1365" s="500"/>
      <c r="AK1365" s="500"/>
      <c r="AL1365" s="500"/>
      <c r="AM1365" s="500"/>
      <c r="AN1365" s="500"/>
      <c r="AO1365" s="500"/>
      <c r="AP1365" s="500"/>
      <c r="AQ1365" s="500"/>
      <c r="AR1365" s="500"/>
      <c r="AS1365" s="500"/>
      <c r="AT1365" s="500"/>
      <c r="AU1365" s="500"/>
      <c r="AV1365" s="500"/>
      <c r="AW1365" s="500"/>
      <c r="AX1365" s="500"/>
      <c r="AY1365" s="500"/>
      <c r="AZ1365" s="500"/>
      <c r="BA1365" s="500"/>
      <c r="BB1365" s="500"/>
      <c r="BC1365" s="500"/>
    </row>
    <row r="1366" spans="6:198" ht="12.75" customHeight="1">
      <c r="J1366" s="500"/>
      <c r="K1366" s="500"/>
      <c r="L1366" s="500"/>
      <c r="M1366" s="500"/>
      <c r="N1366" s="500"/>
      <c r="O1366" s="500"/>
      <c r="P1366" s="500"/>
      <c r="Q1366" s="500"/>
      <c r="R1366" s="500"/>
      <c r="S1366" s="500"/>
      <c r="T1366" s="500"/>
      <c r="U1366" s="500"/>
      <c r="V1366" s="500"/>
      <c r="W1366" s="500"/>
      <c r="X1366" s="500"/>
      <c r="Y1366" s="500"/>
      <c r="Z1366" s="500"/>
      <c r="AA1366" s="500"/>
      <c r="AB1366" s="500"/>
      <c r="AC1366" s="500"/>
      <c r="AD1366" s="500"/>
      <c r="AE1366" s="500"/>
      <c r="AF1366" s="500"/>
      <c r="AG1366" s="500"/>
      <c r="AH1366" s="500"/>
      <c r="AI1366" s="500"/>
      <c r="AJ1366" s="500"/>
      <c r="AK1366" s="500"/>
      <c r="AL1366" s="500"/>
      <c r="AM1366" s="500"/>
      <c r="AN1366" s="500"/>
      <c r="AO1366" s="500"/>
      <c r="AP1366" s="500"/>
      <c r="AQ1366" s="500"/>
      <c r="AR1366" s="500"/>
      <c r="AS1366" s="500"/>
      <c r="AT1366" s="500"/>
      <c r="AU1366" s="500"/>
      <c r="AV1366" s="500"/>
      <c r="AW1366" s="500"/>
      <c r="AX1366" s="500"/>
      <c r="AY1366" s="500"/>
      <c r="AZ1366" s="500"/>
      <c r="BA1366" s="500"/>
      <c r="BB1366" s="500"/>
      <c r="BC1366" s="500"/>
    </row>
    <row r="1367" spans="6:198" ht="12.75" customHeight="1">
      <c r="J1367" s="500"/>
      <c r="K1367" s="500"/>
      <c r="L1367" s="500"/>
      <c r="M1367" s="500"/>
      <c r="N1367" s="500"/>
      <c r="O1367" s="500"/>
      <c r="P1367" s="500"/>
      <c r="Q1367" s="500"/>
      <c r="R1367" s="500"/>
      <c r="S1367" s="500"/>
      <c r="T1367" s="500"/>
      <c r="U1367" s="500"/>
      <c r="V1367" s="500"/>
      <c r="W1367" s="500"/>
      <c r="X1367" s="500"/>
      <c r="Y1367" s="500"/>
      <c r="Z1367" s="500"/>
      <c r="AA1367" s="500"/>
      <c r="AB1367" s="500"/>
      <c r="AC1367" s="500"/>
      <c r="AD1367" s="500"/>
      <c r="AE1367" s="500"/>
      <c r="AF1367" s="500"/>
      <c r="AG1367" s="500"/>
      <c r="AH1367" s="500"/>
      <c r="AI1367" s="500"/>
      <c r="AJ1367" s="500"/>
      <c r="AK1367" s="500"/>
      <c r="AL1367" s="500"/>
      <c r="AM1367" s="500"/>
      <c r="AN1367" s="500"/>
      <c r="AO1367" s="500"/>
      <c r="AP1367" s="500"/>
      <c r="AQ1367" s="500"/>
      <c r="AR1367" s="500"/>
      <c r="AS1367" s="500"/>
      <c r="AT1367" s="500"/>
      <c r="AU1367" s="500"/>
      <c r="AV1367" s="500"/>
      <c r="AW1367" s="500"/>
      <c r="AX1367" s="500"/>
      <c r="AY1367" s="500"/>
      <c r="AZ1367" s="500"/>
      <c r="BA1367" s="500"/>
      <c r="BB1367" s="500"/>
      <c r="BC1367" s="500"/>
    </row>
    <row r="1369" spans="6:198" s="1" customFormat="1" ht="12.75" customHeight="1">
      <c r="F1369" s="81"/>
      <c r="G1369" s="671"/>
      <c r="H1369" s="671"/>
      <c r="I1369" s="671"/>
      <c r="J1369" s="671"/>
      <c r="K1369" s="671"/>
      <c r="L1369" s="671"/>
      <c r="M1369" s="81"/>
      <c r="N1369" s="98"/>
      <c r="O1369" s="98"/>
      <c r="P1369" s="98"/>
      <c r="Q1369" s="98"/>
      <c r="R1369" s="98"/>
      <c r="S1369" s="98"/>
      <c r="T1369" s="98"/>
      <c r="U1369" s="98"/>
      <c r="V1369" s="98"/>
      <c r="W1369" s="98"/>
      <c r="X1369" s="98"/>
      <c r="Y1369" s="98"/>
      <c r="Z1369" s="98"/>
      <c r="AA1369" s="98"/>
      <c r="AB1369" s="98"/>
      <c r="AC1369" s="98"/>
      <c r="AD1369" s="98"/>
      <c r="AE1369" s="98"/>
      <c r="AF1369" s="98"/>
      <c r="AG1369" s="98"/>
      <c r="AH1369" s="98"/>
      <c r="AI1369" s="98"/>
      <c r="AJ1369" s="98"/>
      <c r="AK1369" s="98"/>
      <c r="AL1369" s="98"/>
      <c r="AM1369" s="98"/>
      <c r="AN1369" s="98"/>
      <c r="AO1369" s="98"/>
      <c r="AP1369" s="862"/>
      <c r="AQ1369" s="862"/>
      <c r="AR1369" s="862"/>
      <c r="AS1369" s="862"/>
      <c r="AT1369" s="862"/>
      <c r="AU1369" s="862"/>
      <c r="AV1369" s="862"/>
      <c r="AW1369" s="396"/>
      <c r="AX1369" s="396"/>
      <c r="AY1369" s="396"/>
      <c r="AZ1369" s="396"/>
      <c r="BA1369" s="396"/>
      <c r="BB1369" s="396"/>
      <c r="BC1369" s="258"/>
      <c r="BD1369" s="862"/>
      <c r="BE1369" s="862"/>
      <c r="BF1369" s="862"/>
      <c r="BG1369" s="862"/>
      <c r="BH1369" s="862"/>
      <c r="BI1369" s="862"/>
      <c r="BJ1369" s="862"/>
      <c r="BK1369" s="862"/>
      <c r="BR1369" s="2"/>
      <c r="BS1369" s="2"/>
      <c r="BT1369" s="2"/>
      <c r="BU1369" s="2"/>
      <c r="BV1369" s="2"/>
      <c r="BW1369" s="2"/>
      <c r="BX1369" s="2"/>
      <c r="BY1369" s="2"/>
      <c r="BZ1369" s="2"/>
      <c r="CA1369" s="2"/>
      <c r="CB1369" s="2"/>
      <c r="CC1369" s="2"/>
      <c r="CD1369" s="2"/>
      <c r="CE1369" s="2"/>
      <c r="CF1369" s="2"/>
      <c r="CG1369" s="2"/>
      <c r="CH1369" s="2"/>
      <c r="CI1369" s="2"/>
      <c r="CJ1369" s="2"/>
      <c r="CK1369" s="2"/>
      <c r="CL1369" s="2"/>
      <c r="CM1369" s="2"/>
      <c r="CN1369" s="2"/>
      <c r="CO1369" s="2"/>
      <c r="CP1369" s="2"/>
      <c r="CQ1369" s="2"/>
      <c r="CR1369" s="2"/>
      <c r="CS1369" s="2"/>
      <c r="CT1369" s="2"/>
      <c r="CU1369" s="2"/>
      <c r="CV1369" s="2"/>
      <c r="CW1369" s="2"/>
      <c r="CX1369" s="2"/>
      <c r="CY1369" s="2"/>
      <c r="CZ1369" s="2"/>
      <c r="DA1369" s="2"/>
      <c r="DB1369" s="2"/>
      <c r="DC1369" s="2"/>
      <c r="DD1369" s="2"/>
      <c r="DE1369" s="2"/>
      <c r="DF1369" s="2"/>
      <c r="DG1369" s="2"/>
      <c r="DH1369" s="2"/>
      <c r="DI1369" s="2"/>
      <c r="DJ1369" s="2"/>
      <c r="DK1369" s="2"/>
      <c r="DL1369" s="2"/>
      <c r="DM1369" s="2"/>
      <c r="DN1369" s="2"/>
      <c r="DO1369" s="2"/>
      <c r="DP1369" s="2"/>
      <c r="DQ1369" s="2"/>
      <c r="DR1369" s="2"/>
      <c r="DS1369" s="2"/>
      <c r="DT1369" s="2"/>
      <c r="DU1369" s="2"/>
      <c r="DV1369" s="2"/>
      <c r="DW1369" s="2"/>
      <c r="DX1369" s="2"/>
      <c r="DY1369" s="2"/>
      <c r="DZ1369" s="2"/>
      <c r="EA1369" s="2"/>
      <c r="EB1369" s="2"/>
      <c r="EC1369" s="2"/>
      <c r="ED1369" s="2"/>
      <c r="EE1369" s="2"/>
      <c r="EF1369" s="2"/>
      <c r="EG1369" s="2"/>
      <c r="EH1369" s="2"/>
      <c r="EI1369" s="2"/>
      <c r="EJ1369" s="2"/>
      <c r="EK1369" s="2"/>
      <c r="EL1369" s="2"/>
      <c r="EM1369" s="2"/>
      <c r="EN1369" s="2"/>
      <c r="EO1369" s="2"/>
      <c r="EP1369" s="2"/>
      <c r="EQ1369" s="2"/>
      <c r="ER1369" s="2"/>
      <c r="ES1369" s="2"/>
      <c r="ET1369" s="2"/>
      <c r="EU1369" s="2"/>
      <c r="EV1369" s="2"/>
      <c r="EW1369" s="2"/>
      <c r="EX1369" s="2"/>
      <c r="EY1369" s="2"/>
      <c r="EZ1369" s="2"/>
      <c r="FA1369" s="2"/>
      <c r="FB1369" s="2"/>
      <c r="FC1369" s="2"/>
      <c r="FD1369" s="2"/>
      <c r="FE1369" s="2"/>
      <c r="FF1369" s="2"/>
      <c r="FG1369" s="2"/>
      <c r="FH1369" s="2"/>
      <c r="FI1369" s="2"/>
      <c r="FJ1369" s="2"/>
      <c r="FK1369" s="2"/>
      <c r="FL1369" s="2"/>
      <c r="FM1369" s="2"/>
      <c r="FN1369" s="2"/>
      <c r="FO1369" s="2"/>
      <c r="FP1369" s="2"/>
      <c r="FQ1369" s="2"/>
      <c r="FR1369" s="2"/>
      <c r="FS1369" s="2"/>
      <c r="FT1369" s="2"/>
      <c r="FU1369" s="2"/>
      <c r="FV1369" s="2"/>
      <c r="FW1369" s="2"/>
      <c r="FX1369" s="2"/>
      <c r="FY1369" s="2"/>
      <c r="FZ1369" s="2"/>
      <c r="GA1369" s="2"/>
      <c r="GB1369" s="2"/>
      <c r="GC1369" s="2"/>
      <c r="GD1369" s="2"/>
      <c r="GE1369" s="2"/>
      <c r="GF1369" s="2"/>
      <c r="GG1369" s="2"/>
      <c r="GH1369" s="2"/>
      <c r="GI1369" s="2"/>
      <c r="GJ1369" s="2"/>
      <c r="GK1369" s="2"/>
      <c r="GL1369" s="2"/>
      <c r="GM1369" s="2"/>
      <c r="GN1369" s="2"/>
      <c r="GO1369" s="2"/>
      <c r="GP1369" s="2"/>
    </row>
    <row r="1370" spans="6:198" s="1" customFormat="1" ht="12.75" customHeight="1">
      <c r="F1370" s="81"/>
      <c r="G1370" s="671"/>
      <c r="H1370" s="671"/>
      <c r="I1370" s="671"/>
      <c r="J1370" s="671"/>
      <c r="K1370" s="12"/>
      <c r="L1370" s="12"/>
      <c r="M1370" s="12"/>
      <c r="N1370" s="12"/>
      <c r="O1370" s="12"/>
      <c r="P1370" s="12"/>
      <c r="Q1370" s="12"/>
      <c r="R1370" s="12"/>
      <c r="S1370" s="12"/>
      <c r="T1370" s="12"/>
      <c r="U1370" s="12"/>
      <c r="V1370" s="12"/>
      <c r="W1370" s="12"/>
      <c r="X1370" s="12"/>
      <c r="Y1370" s="12"/>
      <c r="Z1370" s="12"/>
      <c r="AA1370" s="12"/>
      <c r="AB1370" s="12"/>
      <c r="AC1370" s="12"/>
      <c r="AD1370" s="12"/>
      <c r="AE1370" s="12"/>
      <c r="AF1370" s="98"/>
      <c r="AG1370" s="98"/>
      <c r="AH1370" s="98"/>
      <c r="AI1370" s="98"/>
      <c r="AJ1370" s="98"/>
      <c r="AK1370" s="98"/>
      <c r="AL1370" s="98"/>
      <c r="AM1370" s="98"/>
      <c r="AN1370" s="98"/>
      <c r="AO1370" s="98"/>
      <c r="AP1370" s="862"/>
      <c r="AQ1370" s="862"/>
      <c r="AR1370" s="862"/>
      <c r="AS1370" s="862"/>
      <c r="AT1370" s="862"/>
      <c r="AU1370" s="862"/>
      <c r="AV1370" s="862"/>
      <c r="AW1370" s="396"/>
      <c r="AX1370" s="396"/>
      <c r="AY1370" s="396"/>
      <c r="AZ1370" s="396"/>
      <c r="BA1370" s="396"/>
      <c r="BB1370" s="396"/>
      <c r="BC1370" s="258"/>
      <c r="BD1370" s="862"/>
      <c r="BE1370" s="862"/>
      <c r="BF1370" s="862"/>
      <c r="BG1370" s="862"/>
      <c r="BH1370" s="862"/>
      <c r="BI1370" s="862"/>
      <c r="BJ1370" s="862"/>
      <c r="BK1370" s="862"/>
      <c r="BR1370" s="2"/>
      <c r="BS1370" s="2"/>
      <c r="BT1370" s="2"/>
      <c r="BU1370" s="2"/>
      <c r="BV1370" s="2"/>
      <c r="BW1370" s="2"/>
      <c r="BX1370" s="2"/>
      <c r="BY1370" s="2"/>
      <c r="BZ1370" s="2"/>
      <c r="CA1370" s="2"/>
      <c r="CB1370" s="2"/>
      <c r="CC1370" s="2"/>
      <c r="CD1370" s="2"/>
      <c r="CE1370" s="2"/>
      <c r="CF1370" s="2"/>
      <c r="CG1370" s="2"/>
      <c r="CH1370" s="2"/>
      <c r="CI1370" s="2"/>
      <c r="CJ1370" s="2"/>
      <c r="CK1370" s="2"/>
      <c r="CL1370" s="2"/>
      <c r="CM1370" s="2"/>
      <c r="CN1370" s="2"/>
      <c r="CO1370" s="2"/>
      <c r="CP1370" s="2"/>
      <c r="CQ1370" s="2"/>
      <c r="CR1370" s="2"/>
      <c r="CS1370" s="2"/>
      <c r="CT1370" s="2"/>
      <c r="CU1370" s="2"/>
      <c r="CV1370" s="2"/>
      <c r="CW1370" s="2"/>
      <c r="CX1370" s="2"/>
      <c r="CY1370" s="2"/>
      <c r="CZ1370" s="2"/>
      <c r="DA1370" s="2"/>
      <c r="DB1370" s="2"/>
      <c r="DC1370" s="2"/>
      <c r="DD1370" s="2"/>
      <c r="DE1370" s="2"/>
      <c r="DF1370" s="2"/>
      <c r="DG1370" s="2"/>
      <c r="DH1370" s="2"/>
      <c r="DI1370" s="2"/>
      <c r="DJ1370" s="2"/>
      <c r="DK1370" s="2"/>
      <c r="DL1370" s="2"/>
      <c r="DM1370" s="2"/>
      <c r="DN1370" s="2"/>
      <c r="DO1370" s="2"/>
      <c r="DP1370" s="2"/>
      <c r="DQ1370" s="2"/>
      <c r="DR1370" s="2"/>
      <c r="DS1370" s="2"/>
      <c r="DT1370" s="2"/>
      <c r="DU1370" s="2"/>
      <c r="DV1370" s="2"/>
      <c r="DW1370" s="2"/>
      <c r="DX1370" s="2"/>
      <c r="DY1370" s="2"/>
      <c r="DZ1370" s="2"/>
      <c r="EA1370" s="2"/>
      <c r="EB1370" s="2"/>
      <c r="EC1370" s="2"/>
      <c r="ED1370" s="2"/>
      <c r="EE1370" s="2"/>
      <c r="EF1370" s="2"/>
      <c r="EG1370" s="2"/>
      <c r="EH1370" s="2"/>
      <c r="EI1370" s="2"/>
      <c r="EJ1370" s="2"/>
      <c r="EK1370" s="2"/>
      <c r="EL1370" s="2"/>
      <c r="EM1370" s="2"/>
      <c r="EN1370" s="2"/>
      <c r="EO1370" s="2"/>
      <c r="EP1370" s="2"/>
      <c r="EQ1370" s="2"/>
      <c r="ER1370" s="2"/>
      <c r="ES1370" s="2"/>
      <c r="ET1370" s="2"/>
      <c r="EU1370" s="2"/>
      <c r="EV1370" s="2"/>
      <c r="EW1370" s="2"/>
      <c r="EX1370" s="2"/>
      <c r="EY1370" s="2"/>
      <c r="EZ1370" s="2"/>
      <c r="FA1370" s="2"/>
      <c r="FB1370" s="2"/>
      <c r="FC1370" s="2"/>
      <c r="FD1370" s="2"/>
      <c r="FE1370" s="2"/>
      <c r="FF1370" s="2"/>
      <c r="FG1370" s="2"/>
      <c r="FH1370" s="2"/>
      <c r="FI1370" s="2"/>
      <c r="FJ1370" s="2"/>
      <c r="FK1370" s="2"/>
      <c r="FL1370" s="2"/>
      <c r="FM1370" s="2"/>
      <c r="FN1370" s="2"/>
      <c r="FO1370" s="2"/>
      <c r="FP1370" s="2"/>
      <c r="FQ1370" s="2"/>
      <c r="FR1370" s="2"/>
      <c r="FS1370" s="2"/>
      <c r="FT1370" s="2"/>
      <c r="FU1370" s="2"/>
      <c r="FV1370" s="2"/>
      <c r="FW1370" s="2"/>
      <c r="FX1370" s="2"/>
      <c r="FY1370" s="2"/>
      <c r="FZ1370" s="2"/>
      <c r="GA1370" s="2"/>
      <c r="GB1370" s="2"/>
      <c r="GC1370" s="2"/>
      <c r="GD1370" s="2"/>
      <c r="GE1370" s="2"/>
      <c r="GF1370" s="2"/>
      <c r="GG1370" s="2"/>
      <c r="GH1370" s="2"/>
      <c r="GI1370" s="2"/>
      <c r="GJ1370" s="2"/>
      <c r="GK1370" s="2"/>
      <c r="GL1370" s="2"/>
      <c r="GM1370" s="2"/>
      <c r="GN1370" s="2"/>
      <c r="GO1370" s="2"/>
      <c r="GP1370" s="2"/>
    </row>
    <row r="1371" spans="6:198" s="1" customFormat="1" ht="12.75" customHeight="1">
      <c r="F1371" s="81"/>
      <c r="G1371" s="671"/>
      <c r="H1371" s="671"/>
      <c r="I1371" s="671"/>
      <c r="J1371" s="671"/>
      <c r="K1371" s="12"/>
      <c r="L1371" s="12"/>
      <c r="M1371" s="12"/>
      <c r="N1371" s="12"/>
      <c r="O1371" s="12"/>
      <c r="P1371" s="12"/>
      <c r="Q1371" s="12"/>
      <c r="R1371" s="12"/>
      <c r="S1371" s="12"/>
      <c r="T1371" s="12"/>
      <c r="U1371" s="12"/>
      <c r="V1371" s="12"/>
      <c r="W1371" s="12"/>
      <c r="X1371" s="12"/>
      <c r="Y1371" s="12"/>
      <c r="Z1371" s="12"/>
      <c r="AA1371" s="12"/>
      <c r="AB1371" s="12"/>
      <c r="AC1371" s="12"/>
      <c r="AD1371" s="12"/>
      <c r="AE1371" s="12"/>
      <c r="AF1371" s="98"/>
      <c r="AG1371" s="98"/>
      <c r="AH1371" s="98"/>
      <c r="AI1371" s="98"/>
      <c r="AJ1371" s="98"/>
      <c r="AK1371" s="98"/>
      <c r="AL1371" s="98"/>
      <c r="AM1371" s="98"/>
      <c r="AN1371" s="98"/>
      <c r="AO1371" s="98"/>
      <c r="AP1371" s="862"/>
      <c r="AQ1371" s="862"/>
      <c r="AR1371" s="862"/>
      <c r="AS1371" s="862"/>
      <c r="AT1371" s="862"/>
      <c r="AU1371" s="862"/>
      <c r="AV1371" s="862"/>
      <c r="AW1371" s="396"/>
      <c r="AX1371" s="396"/>
      <c r="AY1371" s="396"/>
      <c r="AZ1371" s="396"/>
      <c r="BA1371" s="396"/>
      <c r="BB1371" s="396"/>
      <c r="BC1371" s="258"/>
      <c r="BD1371" s="862"/>
      <c r="BE1371" s="862"/>
      <c r="BF1371" s="862"/>
      <c r="BG1371" s="862"/>
      <c r="BH1371" s="862"/>
      <c r="BI1371" s="862"/>
      <c r="BJ1371" s="862"/>
      <c r="BK1371" s="862"/>
      <c r="BR1371" s="2"/>
      <c r="BS1371" s="2"/>
      <c r="BT1371" s="2"/>
      <c r="BU1371" s="2"/>
      <c r="BV1371" s="2"/>
      <c r="BW1371" s="2"/>
      <c r="BX1371" s="2"/>
      <c r="BY1371" s="2"/>
      <c r="BZ1371" s="2"/>
      <c r="CA1371" s="2"/>
      <c r="CB1371" s="2"/>
      <c r="CC1371" s="2"/>
      <c r="CD1371" s="2"/>
      <c r="CE1371" s="2"/>
      <c r="CF1371" s="2"/>
      <c r="CG1371" s="2"/>
      <c r="CH1371" s="2"/>
      <c r="CI1371" s="2"/>
      <c r="CJ1371" s="2"/>
      <c r="CK1371" s="2"/>
      <c r="CL1371" s="2"/>
      <c r="CM1371" s="2"/>
      <c r="CN1371" s="2"/>
      <c r="CO1371" s="2"/>
      <c r="CP1371" s="2"/>
      <c r="CQ1371" s="2"/>
      <c r="CR1371" s="2"/>
      <c r="CS1371" s="2"/>
      <c r="CT1371" s="2"/>
      <c r="CU1371" s="2"/>
      <c r="CV1371" s="2"/>
      <c r="CW1371" s="2"/>
      <c r="CX1371" s="2"/>
      <c r="CY1371" s="2"/>
      <c r="CZ1371" s="2"/>
      <c r="DA1371" s="2"/>
      <c r="DB1371" s="2"/>
      <c r="DC1371" s="2"/>
      <c r="DD1371" s="2"/>
      <c r="DE1371" s="2"/>
      <c r="DF1371" s="2"/>
      <c r="DG1371" s="2"/>
      <c r="DH1371" s="2"/>
      <c r="DI1371" s="2"/>
      <c r="DJ1371" s="2"/>
      <c r="DK1371" s="2"/>
      <c r="DL1371" s="2"/>
      <c r="DM1371" s="2"/>
      <c r="DN1371" s="2"/>
      <c r="DO1371" s="2"/>
      <c r="DP1371" s="2"/>
      <c r="DQ1371" s="2"/>
      <c r="DR1371" s="2"/>
      <c r="DS1371" s="2"/>
      <c r="DT1371" s="2"/>
      <c r="DU1371" s="2"/>
      <c r="DV1371" s="2"/>
      <c r="DW1371" s="2"/>
      <c r="DX1371" s="2"/>
      <c r="DY1371" s="2"/>
      <c r="DZ1371" s="2"/>
      <c r="EA1371" s="2"/>
      <c r="EB1371" s="2"/>
      <c r="EC1371" s="2"/>
      <c r="ED1371" s="2"/>
      <c r="EE1371" s="2"/>
      <c r="EF1371" s="2"/>
      <c r="EG1371" s="2"/>
      <c r="EH1371" s="2"/>
      <c r="EI1371" s="2"/>
      <c r="EJ1371" s="2"/>
      <c r="EK1371" s="2"/>
      <c r="EL1371" s="2"/>
      <c r="EM1371" s="2"/>
      <c r="EN1371" s="2"/>
      <c r="EO1371" s="2"/>
      <c r="EP1371" s="2"/>
      <c r="EQ1371" s="2"/>
      <c r="ER1371" s="2"/>
      <c r="ES1371" s="2"/>
      <c r="ET1371" s="2"/>
      <c r="EU1371" s="2"/>
      <c r="EV1371" s="2"/>
      <c r="EW1371" s="2"/>
      <c r="EX1371" s="2"/>
      <c r="EY1371" s="2"/>
      <c r="EZ1371" s="2"/>
      <c r="FA1371" s="2"/>
      <c r="FB1371" s="2"/>
      <c r="FC1371" s="2"/>
      <c r="FD1371" s="2"/>
      <c r="FE1371" s="2"/>
      <c r="FF1371" s="2"/>
      <c r="FG1371" s="2"/>
      <c r="FH1371" s="2"/>
      <c r="FI1371" s="2"/>
      <c r="FJ1371" s="2"/>
      <c r="FK1371" s="2"/>
      <c r="FL1371" s="2"/>
      <c r="FM1371" s="2"/>
      <c r="FN1371" s="2"/>
      <c r="FO1371" s="2"/>
      <c r="FP1371" s="2"/>
      <c r="FQ1371" s="2"/>
      <c r="FR1371" s="2"/>
      <c r="FS1371" s="2"/>
      <c r="FT1371" s="2"/>
      <c r="FU1371" s="2"/>
      <c r="FV1371" s="2"/>
      <c r="FW1371" s="2"/>
      <c r="FX1371" s="2"/>
      <c r="FY1371" s="2"/>
      <c r="FZ1371" s="2"/>
      <c r="GA1371" s="2"/>
      <c r="GB1371" s="2"/>
      <c r="GC1371" s="2"/>
      <c r="GD1371" s="2"/>
      <c r="GE1371" s="2"/>
      <c r="GF1371" s="2"/>
      <c r="GG1371" s="2"/>
      <c r="GH1371" s="2"/>
      <c r="GI1371" s="2"/>
      <c r="GJ1371" s="2"/>
      <c r="GK1371" s="2"/>
      <c r="GL1371" s="2"/>
      <c r="GM1371" s="2"/>
      <c r="GN1371" s="2"/>
      <c r="GO1371" s="2"/>
      <c r="GP1371" s="2"/>
    </row>
    <row r="1372" spans="6:198" s="1" customFormat="1" ht="13.5" customHeight="1" thickBot="1">
      <c r="F1372" s="192"/>
      <c r="G1372" s="193"/>
      <c r="H1372" s="193"/>
      <c r="I1372" s="193"/>
      <c r="J1372" s="193"/>
      <c r="K1372" s="193"/>
      <c r="L1372" s="193"/>
      <c r="M1372" s="193"/>
      <c r="N1372" s="193"/>
      <c r="O1372" s="193"/>
      <c r="P1372" s="193"/>
      <c r="Q1372" s="193"/>
      <c r="R1372" s="193"/>
      <c r="S1372" s="193"/>
      <c r="T1372" s="193"/>
      <c r="U1372" s="193"/>
      <c r="V1372" s="193"/>
      <c r="W1372" s="193"/>
      <c r="X1372" s="193"/>
      <c r="Y1372" s="193"/>
      <c r="Z1372" s="193"/>
      <c r="AA1372" s="193"/>
      <c r="AB1372" s="193"/>
      <c r="AC1372" s="193"/>
      <c r="AD1372" s="193"/>
      <c r="AE1372" s="193"/>
      <c r="AF1372" s="193"/>
      <c r="AG1372" s="193"/>
      <c r="AH1372" s="193"/>
      <c r="AI1372" s="193"/>
      <c r="AJ1372" s="193"/>
      <c r="AK1372" s="193"/>
      <c r="AL1372" s="193"/>
      <c r="AM1372" s="193"/>
      <c r="AN1372" s="193"/>
      <c r="AO1372" s="193"/>
      <c r="AP1372" s="193"/>
      <c r="AQ1372" s="193"/>
      <c r="AR1372" s="193"/>
      <c r="AS1372" s="193"/>
      <c r="AT1372" s="193"/>
      <c r="AU1372" s="193"/>
      <c r="AV1372" s="193"/>
      <c r="AW1372" s="193"/>
      <c r="AX1372" s="193"/>
      <c r="AY1372" s="193"/>
      <c r="AZ1372" s="193"/>
      <c r="BA1372" s="193"/>
      <c r="BB1372" s="193"/>
      <c r="BC1372" s="193"/>
      <c r="BD1372" s="193"/>
      <c r="BE1372" s="193"/>
      <c r="BF1372" s="193"/>
      <c r="BG1372" s="193"/>
      <c r="BH1372" s="193"/>
      <c r="BI1372" s="193"/>
      <c r="BJ1372" s="193"/>
      <c r="BK1372" s="192"/>
      <c r="BR1372" s="2"/>
      <c r="BS1372" s="2"/>
      <c r="BT1372" s="2"/>
      <c r="BU1372" s="2"/>
      <c r="BV1372" s="2"/>
      <c r="BW1372" s="2"/>
      <c r="BX1372" s="2"/>
      <c r="BY1372" s="2"/>
      <c r="BZ1372" s="2"/>
      <c r="CA1372" s="2"/>
      <c r="CB1372" s="2"/>
      <c r="CC1372" s="2"/>
      <c r="CD1372" s="2"/>
      <c r="CE1372" s="2"/>
      <c r="CF1372" s="2"/>
      <c r="CG1372" s="2"/>
      <c r="CH1372" s="2"/>
      <c r="CI1372" s="2"/>
      <c r="CJ1372" s="2"/>
      <c r="CK1372" s="2"/>
      <c r="CL1372" s="2"/>
      <c r="CM1372" s="2"/>
      <c r="CN1372" s="2"/>
      <c r="CO1372" s="2"/>
      <c r="CP1372" s="2"/>
      <c r="CQ1372" s="2"/>
      <c r="CR1372" s="2"/>
      <c r="CS1372" s="2"/>
      <c r="CT1372" s="2"/>
      <c r="CU1372" s="2"/>
      <c r="CV1372" s="2"/>
      <c r="CW1372" s="2"/>
      <c r="CX1372" s="2"/>
      <c r="CY1372" s="2"/>
      <c r="CZ1372" s="2"/>
      <c r="DA1372" s="2"/>
      <c r="DB1372" s="2"/>
      <c r="DC1372" s="2"/>
      <c r="DD1372" s="2"/>
      <c r="DE1372" s="2"/>
      <c r="DF1372" s="2"/>
      <c r="DG1372" s="2"/>
      <c r="DH1372" s="2"/>
      <c r="DI1372" s="2"/>
      <c r="DJ1372" s="2"/>
      <c r="DK1372" s="2"/>
      <c r="DL1372" s="2"/>
      <c r="DM1372" s="2"/>
      <c r="DN1372" s="2"/>
      <c r="DO1372" s="2"/>
      <c r="DP1372" s="2"/>
      <c r="DQ1372" s="2"/>
      <c r="DR1372" s="2"/>
      <c r="DS1372" s="2"/>
      <c r="DT1372" s="2"/>
      <c r="DU1372" s="2"/>
      <c r="DV1372" s="2"/>
      <c r="DW1372" s="2"/>
      <c r="DX1372" s="2"/>
      <c r="DY1372" s="2"/>
      <c r="DZ1372" s="2"/>
      <c r="EA1372" s="2"/>
      <c r="EB1372" s="2"/>
      <c r="EC1372" s="2"/>
      <c r="ED1372" s="2"/>
      <c r="EE1372" s="2"/>
      <c r="EF1372" s="2"/>
      <c r="EG1372" s="2"/>
      <c r="EH1372" s="2"/>
      <c r="EI1372" s="2"/>
      <c r="EJ1372" s="2"/>
      <c r="EK1372" s="2"/>
      <c r="EL1372" s="2"/>
      <c r="EM1372" s="2"/>
      <c r="EN1372" s="2"/>
      <c r="EO1372" s="2"/>
      <c r="EP1372" s="2"/>
      <c r="EQ1372" s="2"/>
      <c r="ER1372" s="2"/>
      <c r="ES1372" s="2"/>
      <c r="ET1372" s="2"/>
      <c r="EU1372" s="2"/>
      <c r="EV1372" s="2"/>
      <c r="EW1372" s="2"/>
      <c r="EX1372" s="2"/>
      <c r="EY1372" s="2"/>
      <c r="EZ1372" s="2"/>
      <c r="FA1372" s="2"/>
      <c r="FB1372" s="2"/>
      <c r="FC1372" s="2"/>
      <c r="FD1372" s="2"/>
      <c r="FE1372" s="2"/>
      <c r="FF1372" s="2"/>
      <c r="FG1372" s="2"/>
      <c r="FH1372" s="2"/>
      <c r="FI1372" s="2"/>
      <c r="FJ1372" s="2"/>
      <c r="FK1372" s="2"/>
      <c r="FL1372" s="2"/>
      <c r="FM1372" s="2"/>
      <c r="FN1372" s="2"/>
      <c r="FO1372" s="2"/>
      <c r="FP1372" s="2"/>
      <c r="FQ1372" s="2"/>
      <c r="FR1372" s="2"/>
      <c r="FS1372" s="2"/>
      <c r="FT1372" s="2"/>
      <c r="FU1372" s="2"/>
      <c r="FV1372" s="2"/>
      <c r="FW1372" s="2"/>
      <c r="FX1372" s="2"/>
      <c r="FY1372" s="2"/>
      <c r="FZ1372" s="2"/>
      <c r="GA1372" s="2"/>
      <c r="GB1372" s="2"/>
      <c r="GC1372" s="2"/>
      <c r="GD1372" s="2"/>
      <c r="GE1372" s="2"/>
      <c r="GF1372" s="2"/>
      <c r="GG1372" s="2"/>
      <c r="GH1372" s="2"/>
      <c r="GI1372" s="2"/>
      <c r="GJ1372" s="2"/>
      <c r="GK1372" s="2"/>
      <c r="GL1372" s="2"/>
      <c r="GM1372" s="2"/>
      <c r="GN1372" s="2"/>
      <c r="GO1372" s="2"/>
      <c r="GP1372" s="2"/>
    </row>
    <row r="1373" spans="6:198" s="1" customFormat="1" ht="18" customHeight="1">
      <c r="F1373" s="550" t="str">
        <f>[2]Setup!$B$5</f>
        <v>Precise Mortgage Funding 2018-2B plc</v>
      </c>
      <c r="G1373" s="550"/>
      <c r="H1373" s="550"/>
      <c r="I1373" s="550"/>
      <c r="J1373" s="550"/>
      <c r="K1373" s="550"/>
      <c r="L1373" s="550"/>
      <c r="M1373" s="550"/>
      <c r="N1373" s="550"/>
      <c r="O1373" s="550"/>
      <c r="P1373" s="550"/>
      <c r="Q1373" s="550"/>
      <c r="R1373" s="550"/>
      <c r="S1373" s="550"/>
      <c r="T1373" s="550"/>
      <c r="U1373" s="550"/>
      <c r="V1373" s="550"/>
      <c r="W1373" s="550"/>
      <c r="X1373" s="550"/>
      <c r="Y1373" s="550"/>
      <c r="Z1373" s="550"/>
      <c r="AA1373" s="550"/>
      <c r="AB1373" s="550"/>
      <c r="AC1373" s="550"/>
      <c r="AD1373" s="550"/>
      <c r="AE1373" s="550"/>
      <c r="AF1373" s="550"/>
      <c r="AG1373" s="550"/>
      <c r="AH1373" s="550"/>
      <c r="AI1373" s="550"/>
      <c r="AJ1373" s="550"/>
      <c r="AK1373" s="550"/>
      <c r="AL1373" s="550"/>
      <c r="AM1373" s="550"/>
      <c r="AN1373" s="550"/>
      <c r="AO1373" s="550"/>
      <c r="AP1373" s="550"/>
      <c r="AQ1373" s="550"/>
      <c r="AR1373" s="550"/>
      <c r="AS1373" s="550"/>
      <c r="AT1373" s="550"/>
      <c r="AU1373" s="550"/>
      <c r="AV1373" s="550"/>
      <c r="AW1373" s="550"/>
      <c r="AX1373" s="550"/>
      <c r="AY1373" s="550"/>
      <c r="AZ1373" s="550"/>
      <c r="BA1373" s="550"/>
      <c r="BB1373" s="550"/>
      <c r="BC1373" s="550"/>
      <c r="BD1373" s="550"/>
      <c r="BE1373" s="550"/>
      <c r="BF1373" s="550"/>
      <c r="BG1373" s="550"/>
      <c r="BH1373" s="550"/>
      <c r="BI1373" s="550"/>
      <c r="BJ1373" s="550"/>
      <c r="BK1373" s="550"/>
      <c r="BR1373" s="2"/>
      <c r="BS1373" s="2"/>
      <c r="BT1373" s="2"/>
      <c r="BU1373" s="2"/>
      <c r="BV1373" s="2"/>
      <c r="BW1373" s="2"/>
      <c r="BX1373" s="2"/>
      <c r="BY1373" s="2"/>
      <c r="BZ1373" s="2"/>
      <c r="CA1373" s="2"/>
      <c r="CB1373" s="2"/>
      <c r="CC1373" s="2"/>
      <c r="CD1373" s="2"/>
      <c r="CE1373" s="2"/>
      <c r="CF1373" s="2"/>
      <c r="CG1373" s="2"/>
      <c r="CH1373" s="2"/>
      <c r="CI1373" s="2"/>
      <c r="CJ1373" s="2"/>
      <c r="CK1373" s="2"/>
      <c r="CL1373" s="2"/>
      <c r="CM1373" s="2"/>
      <c r="CN1373" s="2"/>
      <c r="CO1373" s="2"/>
      <c r="CP1373" s="2"/>
      <c r="CQ1373" s="2"/>
      <c r="CR1373" s="2"/>
      <c r="CS1373" s="2"/>
      <c r="CT1373" s="2"/>
      <c r="CU1373" s="2"/>
      <c r="CV1373" s="2"/>
      <c r="CW1373" s="2"/>
      <c r="CX1373" s="2"/>
      <c r="CY1373" s="2"/>
      <c r="CZ1373" s="2"/>
      <c r="DA1373" s="2"/>
      <c r="DB1373" s="2"/>
      <c r="DC1373" s="2"/>
      <c r="DD1373" s="2"/>
      <c r="DE1373" s="2"/>
      <c r="DF1373" s="2"/>
      <c r="DG1373" s="2"/>
      <c r="DH1373" s="2"/>
      <c r="DI1373" s="2"/>
      <c r="DJ1373" s="2"/>
      <c r="DK1373" s="2"/>
      <c r="DL1373" s="2"/>
      <c r="DM1373" s="2"/>
      <c r="DN1373" s="2"/>
      <c r="DO1373" s="2"/>
      <c r="DP1373" s="2"/>
      <c r="DQ1373" s="2"/>
      <c r="DR1373" s="2"/>
      <c r="DS1373" s="2"/>
      <c r="DT1373" s="2"/>
      <c r="DU1373" s="2"/>
      <c r="DV1373" s="2"/>
      <c r="DW1373" s="2"/>
      <c r="DX1373" s="2"/>
      <c r="DY1373" s="2"/>
      <c r="DZ1373" s="2"/>
      <c r="EA1373" s="2"/>
      <c r="EB1373" s="2"/>
      <c r="EC1373" s="2"/>
      <c r="ED1373" s="2"/>
      <c r="EE1373" s="2"/>
      <c r="EF1373" s="2"/>
      <c r="EG1373" s="2"/>
      <c r="EH1373" s="2"/>
      <c r="EI1373" s="2"/>
      <c r="EJ1373" s="2"/>
      <c r="EK1373" s="2"/>
      <c r="EL1373" s="2"/>
      <c r="EM1373" s="2"/>
      <c r="EN1373" s="2"/>
      <c r="EO1373" s="2"/>
      <c r="EP1373" s="2"/>
      <c r="EQ1373" s="2"/>
      <c r="ER1373" s="2"/>
      <c r="ES1373" s="2"/>
      <c r="ET1373" s="2"/>
      <c r="EU1373" s="2"/>
      <c r="EV1373" s="2"/>
      <c r="EW1373" s="2"/>
      <c r="EX1373" s="2"/>
      <c r="EY1373" s="2"/>
      <c r="EZ1373" s="2"/>
      <c r="FA1373" s="2"/>
      <c r="FB1373" s="2"/>
      <c r="FC1373" s="2"/>
      <c r="FD1373" s="2"/>
      <c r="FE1373" s="2"/>
      <c r="FF1373" s="2"/>
      <c r="FG1373" s="2"/>
      <c r="FH1373" s="2"/>
      <c r="FI1373" s="2"/>
      <c r="FJ1373" s="2"/>
      <c r="FK1373" s="2"/>
      <c r="FL1373" s="2"/>
      <c r="FM1373" s="2"/>
      <c r="FN1373" s="2"/>
      <c r="FO1373" s="2"/>
      <c r="FP1373" s="2"/>
      <c r="FQ1373" s="2"/>
      <c r="FR1373" s="2"/>
      <c r="FS1373" s="2"/>
      <c r="FT1373" s="2"/>
      <c r="FU1373" s="2"/>
      <c r="FV1373" s="2"/>
      <c r="FW1373" s="2"/>
      <c r="FX1373" s="2"/>
      <c r="FY1373" s="2"/>
      <c r="FZ1373" s="2"/>
      <c r="GA1373" s="2"/>
      <c r="GB1373" s="2"/>
      <c r="GC1373" s="2"/>
      <c r="GD1373" s="2"/>
      <c r="GE1373" s="2"/>
      <c r="GF1373" s="2"/>
      <c r="GG1373" s="2"/>
      <c r="GH1373" s="2"/>
      <c r="GI1373" s="2"/>
      <c r="GJ1373" s="2"/>
      <c r="GK1373" s="2"/>
      <c r="GL1373" s="2"/>
      <c r="GM1373" s="2"/>
      <c r="GN1373" s="2"/>
      <c r="GO1373" s="2"/>
      <c r="GP1373" s="2"/>
    </row>
    <row r="1374" spans="6:198" s="1" customFormat="1" ht="15" customHeight="1">
      <c r="F1374" s="551" t="s">
        <v>1</v>
      </c>
      <c r="G1374" s="551"/>
      <c r="H1374" s="551"/>
      <c r="I1374" s="551"/>
      <c r="J1374" s="551"/>
      <c r="K1374" s="551"/>
      <c r="L1374" s="551"/>
      <c r="M1374" s="551"/>
      <c r="N1374" s="551"/>
      <c r="O1374" s="551"/>
      <c r="P1374" s="551"/>
      <c r="Q1374" s="551"/>
      <c r="R1374" s="551"/>
      <c r="S1374" s="551"/>
      <c r="T1374" s="551"/>
      <c r="U1374" s="551"/>
      <c r="V1374" s="551"/>
      <c r="W1374" s="551"/>
      <c r="X1374" s="551"/>
      <c r="Y1374" s="551"/>
      <c r="Z1374" s="551"/>
      <c r="AA1374" s="551"/>
      <c r="AB1374" s="551"/>
      <c r="AC1374" s="551"/>
      <c r="AD1374" s="551"/>
      <c r="AE1374" s="551"/>
      <c r="AF1374" s="551"/>
      <c r="AG1374" s="551"/>
      <c r="AH1374" s="551"/>
      <c r="AI1374" s="551"/>
      <c r="AJ1374" s="551"/>
      <c r="AK1374" s="551"/>
      <c r="AL1374" s="551"/>
      <c r="AM1374" s="551"/>
      <c r="AN1374" s="551"/>
      <c r="AO1374" s="551"/>
      <c r="AP1374" s="551"/>
      <c r="AQ1374" s="551"/>
      <c r="AR1374" s="551"/>
      <c r="AS1374" s="551"/>
      <c r="AT1374" s="551"/>
      <c r="AU1374" s="551"/>
      <c r="AV1374" s="551"/>
      <c r="AW1374" s="551"/>
      <c r="AX1374" s="551"/>
      <c r="AY1374" s="551"/>
      <c r="AZ1374" s="551"/>
      <c r="BA1374" s="551"/>
      <c r="BB1374" s="551"/>
      <c r="BC1374" s="551"/>
      <c r="BD1374" s="551"/>
      <c r="BE1374" s="551"/>
      <c r="BF1374" s="551"/>
      <c r="BG1374" s="551"/>
      <c r="BH1374" s="551"/>
      <c r="BI1374" s="551"/>
      <c r="BJ1374" s="551"/>
      <c r="BK1374" s="551"/>
      <c r="BR1374" s="2"/>
      <c r="BS1374" s="2"/>
      <c r="BT1374" s="2"/>
      <c r="BU1374" s="2"/>
      <c r="BV1374" s="2"/>
      <c r="BW1374" s="2"/>
      <c r="BX1374" s="2"/>
      <c r="BY1374" s="2"/>
      <c r="BZ1374" s="2"/>
      <c r="CA1374" s="2"/>
      <c r="CB1374" s="2"/>
      <c r="CC1374" s="2"/>
      <c r="CD1374" s="2"/>
      <c r="CE1374" s="2"/>
      <c r="CF1374" s="2"/>
      <c r="CG1374" s="2"/>
      <c r="CH1374" s="2"/>
      <c r="CI1374" s="2"/>
      <c r="CJ1374" s="2"/>
      <c r="CK1374" s="2"/>
      <c r="CL1374" s="2"/>
      <c r="CM1374" s="2"/>
      <c r="CN1374" s="2"/>
      <c r="CO1374" s="2"/>
      <c r="CP1374" s="2"/>
      <c r="CQ1374" s="2"/>
      <c r="CR1374" s="2"/>
      <c r="CS1374" s="2"/>
      <c r="CT1374" s="2"/>
      <c r="CU1374" s="2"/>
      <c r="CV1374" s="2"/>
      <c r="CW1374" s="2"/>
      <c r="CX1374" s="2"/>
      <c r="CY1374" s="2"/>
      <c r="CZ1374" s="2"/>
      <c r="DA1374" s="2"/>
      <c r="DB1374" s="2"/>
      <c r="DC1374" s="2"/>
      <c r="DD1374" s="2"/>
      <c r="DE1374" s="2"/>
      <c r="DF1374" s="2"/>
      <c r="DG1374" s="2"/>
      <c r="DH1374" s="2"/>
      <c r="DI1374" s="2"/>
      <c r="DJ1374" s="2"/>
      <c r="DK1374" s="2"/>
      <c r="DL1374" s="2"/>
      <c r="DM1374" s="2"/>
      <c r="DN1374" s="2"/>
      <c r="DO1374" s="2"/>
      <c r="DP1374" s="2"/>
      <c r="DQ1374" s="2"/>
      <c r="DR1374" s="2"/>
      <c r="DS1374" s="2"/>
      <c r="DT1374" s="2"/>
      <c r="DU1374" s="2"/>
      <c r="DV1374" s="2"/>
      <c r="DW1374" s="2"/>
      <c r="DX1374" s="2"/>
      <c r="DY1374" s="2"/>
      <c r="DZ1374" s="2"/>
      <c r="EA1374" s="2"/>
      <c r="EB1374" s="2"/>
      <c r="EC1374" s="2"/>
      <c r="ED1374" s="2"/>
      <c r="EE1374" s="2"/>
      <c r="EF1374" s="2"/>
      <c r="EG1374" s="2"/>
      <c r="EH1374" s="2"/>
      <c r="EI1374" s="2"/>
      <c r="EJ1374" s="2"/>
      <c r="EK1374" s="2"/>
      <c r="EL1374" s="2"/>
      <c r="EM1374" s="2"/>
      <c r="EN1374" s="2"/>
      <c r="EO1374" s="2"/>
      <c r="EP1374" s="2"/>
      <c r="EQ1374" s="2"/>
      <c r="ER1374" s="2"/>
      <c r="ES1374" s="2"/>
      <c r="ET1374" s="2"/>
      <c r="EU1374" s="2"/>
      <c r="EV1374" s="2"/>
      <c r="EW1374" s="2"/>
      <c r="EX1374" s="2"/>
      <c r="EY1374" s="2"/>
      <c r="EZ1374" s="2"/>
      <c r="FA1374" s="2"/>
      <c r="FB1374" s="2"/>
      <c r="FC1374" s="2"/>
      <c r="FD1374" s="2"/>
      <c r="FE1374" s="2"/>
      <c r="FF1374" s="2"/>
      <c r="FG1374" s="2"/>
      <c r="FH1374" s="2"/>
      <c r="FI1374" s="2"/>
      <c r="FJ1374" s="2"/>
      <c r="FK1374" s="2"/>
      <c r="FL1374" s="2"/>
      <c r="FM1374" s="2"/>
      <c r="FN1374" s="2"/>
      <c r="FO1374" s="2"/>
      <c r="FP1374" s="2"/>
      <c r="FQ1374" s="2"/>
      <c r="FR1374" s="2"/>
      <c r="FS1374" s="2"/>
      <c r="FT1374" s="2"/>
      <c r="FU1374" s="2"/>
      <c r="FV1374" s="2"/>
      <c r="FW1374" s="2"/>
      <c r="FX1374" s="2"/>
      <c r="FY1374" s="2"/>
      <c r="FZ1374" s="2"/>
      <c r="GA1374" s="2"/>
      <c r="GB1374" s="2"/>
      <c r="GC1374" s="2"/>
      <c r="GD1374" s="2"/>
      <c r="GE1374" s="2"/>
      <c r="GF1374" s="2"/>
      <c r="GG1374" s="2"/>
      <c r="GH1374" s="2"/>
      <c r="GI1374" s="2"/>
      <c r="GJ1374" s="2"/>
      <c r="GK1374" s="2"/>
      <c r="GL1374" s="2"/>
      <c r="GM1374" s="2"/>
      <c r="GN1374" s="2"/>
      <c r="GO1374" s="2"/>
      <c r="GP1374" s="2"/>
    </row>
    <row r="1375" spans="6:198" s="1" customFormat="1" ht="15" customHeight="1">
      <c r="F1375" s="551" t="s">
        <v>2</v>
      </c>
      <c r="G1375" s="551"/>
      <c r="H1375" s="551"/>
      <c r="I1375" s="551"/>
      <c r="J1375" s="551"/>
      <c r="K1375" s="551"/>
      <c r="L1375" s="551"/>
      <c r="M1375" s="551"/>
      <c r="N1375" s="551"/>
      <c r="O1375" s="551"/>
      <c r="P1375" s="551"/>
      <c r="Q1375" s="551"/>
      <c r="R1375" s="551"/>
      <c r="S1375" s="551"/>
      <c r="T1375" s="551"/>
      <c r="U1375" s="551"/>
      <c r="V1375" s="551"/>
      <c r="W1375" s="551"/>
      <c r="X1375" s="551"/>
      <c r="Y1375" s="551"/>
      <c r="Z1375" s="551"/>
      <c r="AA1375" s="551"/>
      <c r="AB1375" s="551"/>
      <c r="AC1375" s="551"/>
      <c r="AD1375" s="551"/>
      <c r="AE1375" s="551"/>
      <c r="AF1375" s="551"/>
      <c r="AG1375" s="551"/>
      <c r="AH1375" s="551"/>
      <c r="AI1375" s="551"/>
      <c r="AJ1375" s="551"/>
      <c r="AK1375" s="551"/>
      <c r="AL1375" s="551"/>
      <c r="AM1375" s="551"/>
      <c r="AN1375" s="551"/>
      <c r="AO1375" s="551"/>
      <c r="AP1375" s="551"/>
      <c r="AQ1375" s="551"/>
      <c r="AR1375" s="551"/>
      <c r="AS1375" s="551"/>
      <c r="AT1375" s="551"/>
      <c r="AU1375" s="551"/>
      <c r="AV1375" s="551"/>
      <c r="AW1375" s="551"/>
      <c r="AX1375" s="551"/>
      <c r="AY1375" s="551"/>
      <c r="AZ1375" s="551"/>
      <c r="BA1375" s="551"/>
      <c r="BB1375" s="551"/>
      <c r="BC1375" s="551"/>
      <c r="BD1375" s="551"/>
      <c r="BE1375" s="551"/>
      <c r="BF1375" s="551"/>
      <c r="BG1375" s="551"/>
      <c r="BH1375" s="551"/>
      <c r="BI1375" s="551"/>
      <c r="BJ1375" s="551"/>
      <c r="BK1375" s="551"/>
      <c r="BR1375" s="2"/>
      <c r="BS1375" s="2"/>
      <c r="BT1375" s="2"/>
      <c r="BU1375" s="2"/>
      <c r="BV1375" s="2"/>
      <c r="BW1375" s="2"/>
      <c r="BX1375" s="2"/>
      <c r="BY1375" s="2"/>
      <c r="BZ1375" s="2"/>
      <c r="CA1375" s="2"/>
      <c r="CB1375" s="2"/>
      <c r="CC1375" s="2"/>
      <c r="CD1375" s="2"/>
      <c r="CE1375" s="2"/>
      <c r="CF1375" s="2"/>
      <c r="CG1375" s="2"/>
      <c r="CH1375" s="2"/>
      <c r="CI1375" s="2"/>
      <c r="CJ1375" s="2"/>
      <c r="CK1375" s="2"/>
      <c r="CL1375" s="2"/>
      <c r="CM1375" s="2"/>
      <c r="CN1375" s="2"/>
      <c r="CO1375" s="2"/>
      <c r="CP1375" s="2"/>
      <c r="CQ1375" s="2"/>
      <c r="CR1375" s="2"/>
      <c r="CS1375" s="2"/>
      <c r="CT1375" s="2"/>
      <c r="CU1375" s="2"/>
      <c r="CV1375" s="2"/>
      <c r="CW1375" s="2"/>
      <c r="CX1375" s="2"/>
      <c r="CY1375" s="2"/>
      <c r="CZ1375" s="2"/>
      <c r="DA1375" s="2"/>
      <c r="DB1375" s="2"/>
      <c r="DC1375" s="2"/>
      <c r="DD1375" s="2"/>
      <c r="DE1375" s="2"/>
      <c r="DF1375" s="2"/>
      <c r="DG1375" s="2"/>
      <c r="DH1375" s="2"/>
      <c r="DI1375" s="2"/>
      <c r="DJ1375" s="2"/>
      <c r="DK1375" s="2"/>
      <c r="DL1375" s="2"/>
      <c r="DM1375" s="2"/>
      <c r="DN1375" s="2"/>
      <c r="DO1375" s="2"/>
      <c r="DP1375" s="2"/>
      <c r="DQ1375" s="2"/>
      <c r="DR1375" s="2"/>
      <c r="DS1375" s="2"/>
      <c r="DT1375" s="2"/>
      <c r="DU1375" s="2"/>
      <c r="DV1375" s="2"/>
      <c r="DW1375" s="2"/>
      <c r="DX1375" s="2"/>
      <c r="DY1375" s="2"/>
      <c r="DZ1375" s="2"/>
      <c r="EA1375" s="2"/>
      <c r="EB1375" s="2"/>
      <c r="EC1375" s="2"/>
      <c r="ED1375" s="2"/>
      <c r="EE1375" s="2"/>
      <c r="EF1375" s="2"/>
      <c r="EG1375" s="2"/>
      <c r="EH1375" s="2"/>
      <c r="EI1375" s="2"/>
      <c r="EJ1375" s="2"/>
      <c r="EK1375" s="2"/>
      <c r="EL1375" s="2"/>
      <c r="EM1375" s="2"/>
      <c r="EN1375" s="2"/>
      <c r="EO1375" s="2"/>
      <c r="EP1375" s="2"/>
      <c r="EQ1375" s="2"/>
      <c r="ER1375" s="2"/>
      <c r="ES1375" s="2"/>
      <c r="ET1375" s="2"/>
      <c r="EU1375" s="2"/>
      <c r="EV1375" s="2"/>
      <c r="EW1375" s="2"/>
      <c r="EX1375" s="2"/>
      <c r="EY1375" s="2"/>
      <c r="EZ1375" s="2"/>
      <c r="FA1375" s="2"/>
      <c r="FB1375" s="2"/>
      <c r="FC1375" s="2"/>
      <c r="FD1375" s="2"/>
      <c r="FE1375" s="2"/>
      <c r="FF1375" s="2"/>
      <c r="FG1375" s="2"/>
      <c r="FH1375" s="2"/>
      <c r="FI1375" s="2"/>
      <c r="FJ1375" s="2"/>
      <c r="FK1375" s="2"/>
      <c r="FL1375" s="2"/>
      <c r="FM1375" s="2"/>
      <c r="FN1375" s="2"/>
      <c r="FO1375" s="2"/>
      <c r="FP1375" s="2"/>
      <c r="FQ1375" s="2"/>
      <c r="FR1375" s="2"/>
      <c r="FS1375" s="2"/>
      <c r="FT1375" s="2"/>
      <c r="FU1375" s="2"/>
      <c r="FV1375" s="2"/>
      <c r="FW1375" s="2"/>
      <c r="FX1375" s="2"/>
      <c r="FY1375" s="2"/>
      <c r="FZ1375" s="2"/>
      <c r="GA1375" s="2"/>
      <c r="GB1375" s="2"/>
      <c r="GC1375" s="2"/>
      <c r="GD1375" s="2"/>
      <c r="GE1375" s="2"/>
      <c r="GF1375" s="2"/>
      <c r="GG1375" s="2"/>
      <c r="GH1375" s="2"/>
      <c r="GI1375" s="2"/>
      <c r="GJ1375" s="2"/>
      <c r="GK1375" s="2"/>
      <c r="GL1375" s="2"/>
      <c r="GM1375" s="2"/>
      <c r="GN1375" s="2"/>
      <c r="GO1375" s="2"/>
      <c r="GP1375" s="2"/>
    </row>
    <row r="1376" spans="6:198" s="1" customFormat="1" ht="13.5" customHeight="1" thickBot="1">
      <c r="F1376" s="552">
        <f>[1]Input!$C$112</f>
        <v>43211</v>
      </c>
      <c r="G1376" s="552"/>
      <c r="H1376" s="552"/>
      <c r="I1376" s="552"/>
      <c r="J1376" s="552"/>
      <c r="K1376" s="552"/>
      <c r="L1376" s="552"/>
      <c r="M1376" s="552"/>
      <c r="N1376" s="552"/>
      <c r="O1376" s="552"/>
      <c r="P1376" s="552"/>
      <c r="Q1376" s="552"/>
      <c r="R1376" s="552"/>
      <c r="S1376" s="552"/>
      <c r="T1376" s="552"/>
      <c r="U1376" s="552"/>
      <c r="V1376" s="552"/>
      <c r="W1376" s="552"/>
      <c r="X1376" s="552"/>
      <c r="Y1376" s="552"/>
      <c r="Z1376" s="552"/>
      <c r="AA1376" s="552"/>
      <c r="AB1376" s="552"/>
      <c r="AC1376" s="552"/>
      <c r="AD1376" s="552"/>
      <c r="AE1376" s="552"/>
      <c r="AF1376" s="552"/>
      <c r="AG1376" s="552"/>
      <c r="AH1376" s="552"/>
      <c r="AI1376" s="552"/>
      <c r="AJ1376" s="552"/>
      <c r="AK1376" s="552"/>
      <c r="AL1376" s="552"/>
      <c r="AM1376" s="552"/>
      <c r="AN1376" s="552"/>
      <c r="AO1376" s="552"/>
      <c r="AP1376" s="552"/>
      <c r="AQ1376" s="552"/>
      <c r="AR1376" s="552"/>
      <c r="AS1376" s="552"/>
      <c r="AT1376" s="552"/>
      <c r="AU1376" s="552"/>
      <c r="AV1376" s="552"/>
      <c r="AW1376" s="552"/>
      <c r="AX1376" s="552"/>
      <c r="AY1376" s="552"/>
      <c r="AZ1376" s="552"/>
      <c r="BA1376" s="552"/>
      <c r="BB1376" s="552"/>
      <c r="BC1376" s="552"/>
      <c r="BD1376" s="552"/>
      <c r="BE1376" s="552"/>
      <c r="BF1376" s="552"/>
      <c r="BG1376" s="552"/>
      <c r="BH1376" s="552"/>
      <c r="BI1376" s="552"/>
      <c r="BJ1376" s="552"/>
      <c r="BK1376" s="552"/>
      <c r="BR1376" s="2"/>
      <c r="BS1376" s="2"/>
      <c r="BT1376" s="2"/>
      <c r="BU1376" s="2"/>
      <c r="BV1376" s="2"/>
      <c r="BW1376" s="2"/>
      <c r="BX1376" s="2"/>
      <c r="BY1376" s="2"/>
      <c r="BZ1376" s="2"/>
      <c r="CA1376" s="2"/>
      <c r="CB1376" s="2"/>
      <c r="CC1376" s="2"/>
      <c r="CD1376" s="2"/>
      <c r="CE1376" s="2"/>
      <c r="CF1376" s="2"/>
      <c r="CG1376" s="2"/>
      <c r="CH1376" s="2"/>
      <c r="CI1376" s="2"/>
      <c r="CJ1376" s="2"/>
      <c r="CK1376" s="2"/>
      <c r="CL1376" s="2"/>
      <c r="CM1376" s="2"/>
      <c r="CN1376" s="2"/>
      <c r="CO1376" s="2"/>
      <c r="CP1376" s="2"/>
      <c r="CQ1376" s="2"/>
      <c r="CR1376" s="2"/>
      <c r="CS1376" s="2"/>
      <c r="CT1376" s="2"/>
      <c r="CU1376" s="2"/>
      <c r="CV1376" s="2"/>
      <c r="CW1376" s="2"/>
      <c r="CX1376" s="2"/>
      <c r="CY1376" s="2"/>
      <c r="CZ1376" s="2"/>
      <c r="DA1376" s="2"/>
      <c r="DB1376" s="2"/>
      <c r="DC1376" s="2"/>
      <c r="DD1376" s="2"/>
      <c r="DE1376" s="2"/>
      <c r="DF1376" s="2"/>
      <c r="DG1376" s="2"/>
      <c r="DH1376" s="2"/>
      <c r="DI1376" s="2"/>
      <c r="DJ1376" s="2"/>
      <c r="DK1376" s="2"/>
      <c r="DL1376" s="2"/>
      <c r="DM1376" s="2"/>
      <c r="DN1376" s="2"/>
      <c r="DO1376" s="2"/>
      <c r="DP1376" s="2"/>
      <c r="DQ1376" s="2"/>
      <c r="DR1376" s="2"/>
      <c r="DS1376" s="2"/>
      <c r="DT1376" s="2"/>
      <c r="DU1376" s="2"/>
      <c r="DV1376" s="2"/>
      <c r="DW1376" s="2"/>
      <c r="DX1376" s="2"/>
      <c r="DY1376" s="2"/>
      <c r="DZ1376" s="2"/>
      <c r="EA1376" s="2"/>
      <c r="EB1376" s="2"/>
      <c r="EC1376" s="2"/>
      <c r="ED1376" s="2"/>
      <c r="EE1376" s="2"/>
      <c r="EF1376" s="2"/>
      <c r="EG1376" s="2"/>
      <c r="EH1376" s="2"/>
      <c r="EI1376" s="2"/>
      <c r="EJ1376" s="2"/>
      <c r="EK1376" s="2"/>
      <c r="EL1376" s="2"/>
      <c r="EM1376" s="2"/>
      <c r="EN1376" s="2"/>
      <c r="EO1376" s="2"/>
      <c r="EP1376" s="2"/>
      <c r="EQ1376" s="2"/>
      <c r="ER1376" s="2"/>
      <c r="ES1376" s="2"/>
      <c r="ET1376" s="2"/>
      <c r="EU1376" s="2"/>
      <c r="EV1376" s="2"/>
      <c r="EW1376" s="2"/>
      <c r="EX1376" s="2"/>
      <c r="EY1376" s="2"/>
      <c r="EZ1376" s="2"/>
      <c r="FA1376" s="2"/>
      <c r="FB1376" s="2"/>
      <c r="FC1376" s="2"/>
      <c r="FD1376" s="2"/>
      <c r="FE1376" s="2"/>
      <c r="FF1376" s="2"/>
      <c r="FG1376" s="2"/>
      <c r="FH1376" s="2"/>
      <c r="FI1376" s="2"/>
      <c r="FJ1376" s="2"/>
      <c r="FK1376" s="2"/>
      <c r="FL1376" s="2"/>
      <c r="FM1376" s="2"/>
      <c r="FN1376" s="2"/>
      <c r="FO1376" s="2"/>
      <c r="FP1376" s="2"/>
      <c r="FQ1376" s="2"/>
      <c r="FR1376" s="2"/>
      <c r="FS1376" s="2"/>
      <c r="FT1376" s="2"/>
      <c r="FU1376" s="2"/>
      <c r="FV1376" s="2"/>
      <c r="FW1376" s="2"/>
      <c r="FX1376" s="2"/>
      <c r="FY1376" s="2"/>
      <c r="FZ1376" s="2"/>
      <c r="GA1376" s="2"/>
      <c r="GB1376" s="2"/>
      <c r="GC1376" s="2"/>
      <c r="GD1376" s="2"/>
      <c r="GE1376" s="2"/>
      <c r="GF1376" s="2"/>
      <c r="GG1376" s="2"/>
      <c r="GH1376" s="2"/>
      <c r="GI1376" s="2"/>
      <c r="GJ1376" s="2"/>
      <c r="GK1376" s="2"/>
      <c r="GL1376" s="2"/>
      <c r="GM1376" s="2"/>
      <c r="GN1376" s="2"/>
      <c r="GO1376" s="2"/>
      <c r="GP1376" s="2"/>
    </row>
    <row r="1377" spans="6:198" s="1" customFormat="1" ht="12.75" customHeight="1">
      <c r="F1377" s="4"/>
      <c r="G1377" s="4"/>
      <c r="H1377" s="4"/>
      <c r="I1377" s="4"/>
      <c r="J1377" s="4"/>
      <c r="K1377" s="4"/>
      <c r="L1377" s="4"/>
      <c r="M1377" s="4"/>
      <c r="N1377" s="4"/>
      <c r="O1377" s="4"/>
      <c r="P1377" s="4"/>
      <c r="Q1377" s="4"/>
      <c r="R1377" s="4"/>
      <c r="S1377" s="4"/>
      <c r="T1377" s="4"/>
      <c r="U1377" s="4"/>
      <c r="V1377" s="4"/>
      <c r="W1377" s="4"/>
      <c r="X1377" s="4"/>
      <c r="Y1377" s="4"/>
      <c r="Z1377" s="4"/>
      <c r="AA1377" s="4"/>
      <c r="AB1377" s="4"/>
      <c r="AC1377" s="4"/>
      <c r="AD1377" s="4"/>
      <c r="AE1377" s="4"/>
      <c r="AF1377" s="4"/>
      <c r="AG1377" s="4"/>
      <c r="AH1377" s="4"/>
      <c r="AI1377" s="4"/>
      <c r="AJ1377" s="4"/>
      <c r="AK1377" s="4"/>
      <c r="AL1377" s="4"/>
      <c r="AM1377" s="4"/>
      <c r="AN1377" s="4"/>
      <c r="AO1377" s="4"/>
      <c r="AP1377" s="4"/>
      <c r="AQ1377" s="4"/>
      <c r="AR1377" s="4"/>
      <c r="AS1377" s="4"/>
      <c r="AT1377" s="4"/>
      <c r="AU1377" s="4"/>
      <c r="AV1377" s="4"/>
      <c r="AW1377" s="4"/>
      <c r="AX1377" s="4"/>
      <c r="AY1377" s="4"/>
      <c r="AZ1377" s="4"/>
      <c r="BA1377" s="4"/>
      <c r="BB1377" s="4"/>
      <c r="BC1377" s="4"/>
      <c r="BD1377" s="4"/>
      <c r="BE1377" s="4"/>
      <c r="BF1377" s="4"/>
      <c r="BG1377" s="4"/>
      <c r="BH1377" s="4"/>
      <c r="BI1377" s="4"/>
      <c r="BJ1377" s="4"/>
      <c r="BK1377" s="4"/>
      <c r="BR1377" s="2"/>
      <c r="BS1377" s="2"/>
      <c r="BT1377" s="2"/>
      <c r="BU1377" s="2"/>
      <c r="BV1377" s="2"/>
      <c r="BW1377" s="2"/>
      <c r="BX1377" s="2"/>
      <c r="BY1377" s="2"/>
      <c r="BZ1377" s="2"/>
      <c r="CA1377" s="2"/>
      <c r="CB1377" s="2"/>
      <c r="CC1377" s="2"/>
      <c r="CD1377" s="2"/>
      <c r="CE1377" s="2"/>
      <c r="CF1377" s="2"/>
      <c r="CG1377" s="2"/>
      <c r="CH1377" s="2"/>
      <c r="CI1377" s="2"/>
      <c r="CJ1377" s="2"/>
      <c r="CK1377" s="2"/>
      <c r="CL1377" s="2"/>
      <c r="CM1377" s="2"/>
      <c r="CN1377" s="2"/>
      <c r="CO1377" s="2"/>
      <c r="CP1377" s="2"/>
      <c r="CQ1377" s="2"/>
      <c r="CR1377" s="2"/>
      <c r="CS1377" s="2"/>
      <c r="CT1377" s="2"/>
      <c r="CU1377" s="2"/>
      <c r="CV1377" s="2"/>
      <c r="CW1377" s="2"/>
      <c r="CX1377" s="2"/>
      <c r="CY1377" s="2"/>
      <c r="CZ1377" s="2"/>
      <c r="DA1377" s="2"/>
      <c r="DB1377" s="2"/>
      <c r="DC1377" s="2"/>
      <c r="DD1377" s="2"/>
      <c r="DE1377" s="2"/>
      <c r="DF1377" s="2"/>
      <c r="DG1377" s="2"/>
      <c r="DH1377" s="2"/>
      <c r="DI1377" s="2"/>
      <c r="DJ1377" s="2"/>
      <c r="DK1377" s="2"/>
      <c r="DL1377" s="2"/>
      <c r="DM1377" s="2"/>
      <c r="DN1377" s="2"/>
      <c r="DO1377" s="2"/>
      <c r="DP1377" s="2"/>
      <c r="DQ1377" s="2"/>
      <c r="DR1377" s="2"/>
      <c r="DS1377" s="2"/>
      <c r="DT1377" s="2"/>
      <c r="DU1377" s="2"/>
      <c r="DV1377" s="2"/>
      <c r="DW1377" s="2"/>
      <c r="DX1377" s="2"/>
      <c r="DY1377" s="2"/>
      <c r="DZ1377" s="2"/>
      <c r="EA1377" s="2"/>
      <c r="EB1377" s="2"/>
      <c r="EC1377" s="2"/>
      <c r="ED1377" s="2"/>
      <c r="EE1377" s="2"/>
      <c r="EF1377" s="2"/>
      <c r="EG1377" s="2"/>
      <c r="EH1377" s="2"/>
      <c r="EI1377" s="2"/>
      <c r="EJ1377" s="2"/>
      <c r="EK1377" s="2"/>
      <c r="EL1377" s="2"/>
      <c r="EM1377" s="2"/>
      <c r="EN1377" s="2"/>
      <c r="EO1377" s="2"/>
      <c r="EP1377" s="2"/>
      <c r="EQ1377" s="2"/>
      <c r="ER1377" s="2"/>
      <c r="ES1377" s="2"/>
      <c r="ET1377" s="2"/>
      <c r="EU1377" s="2"/>
      <c r="EV1377" s="2"/>
      <c r="EW1377" s="2"/>
      <c r="EX1377" s="2"/>
      <c r="EY1377" s="2"/>
      <c r="EZ1377" s="2"/>
      <c r="FA1377" s="2"/>
      <c r="FB1377" s="2"/>
      <c r="FC1377" s="2"/>
      <c r="FD1377" s="2"/>
      <c r="FE1377" s="2"/>
      <c r="FF1377" s="2"/>
      <c r="FG1377" s="2"/>
      <c r="FH1377" s="2"/>
      <c r="FI1377" s="2"/>
      <c r="FJ1377" s="2"/>
      <c r="FK1377" s="2"/>
      <c r="FL1377" s="2"/>
      <c r="FM1377" s="2"/>
      <c r="FN1377" s="2"/>
      <c r="FO1377" s="2"/>
      <c r="FP1377" s="2"/>
      <c r="FQ1377" s="2"/>
      <c r="FR1377" s="2"/>
      <c r="FS1377" s="2"/>
      <c r="FT1377" s="2"/>
      <c r="FU1377" s="2"/>
      <c r="FV1377" s="2"/>
      <c r="FW1377" s="2"/>
      <c r="FX1377" s="2"/>
      <c r="FY1377" s="2"/>
      <c r="FZ1377" s="2"/>
      <c r="GA1377" s="2"/>
      <c r="GB1377" s="2"/>
      <c r="GC1377" s="2"/>
      <c r="GD1377" s="2"/>
      <c r="GE1377" s="2"/>
      <c r="GF1377" s="2"/>
      <c r="GG1377" s="2"/>
      <c r="GH1377" s="2"/>
      <c r="GI1377" s="2"/>
      <c r="GJ1377" s="2"/>
      <c r="GK1377" s="2"/>
      <c r="GL1377" s="2"/>
      <c r="GM1377" s="2"/>
      <c r="GN1377" s="2"/>
      <c r="GO1377" s="2"/>
      <c r="GP1377" s="2"/>
    </row>
    <row r="1378" spans="6:198" s="1" customFormat="1" ht="12.75" customHeight="1">
      <c r="F1378" s="579" t="s">
        <v>490</v>
      </c>
      <c r="G1378" s="579"/>
      <c r="H1378" s="579"/>
      <c r="I1378" s="579"/>
      <c r="J1378" s="579"/>
      <c r="K1378" s="579"/>
      <c r="L1378" s="579"/>
      <c r="M1378" s="579"/>
      <c r="N1378" s="579"/>
      <c r="O1378" s="579"/>
      <c r="P1378" s="579"/>
      <c r="Q1378" s="579"/>
      <c r="R1378" s="579"/>
      <c r="S1378" s="579"/>
      <c r="T1378" s="579"/>
      <c r="U1378" s="579"/>
      <c r="V1378" s="579"/>
      <c r="W1378" s="579"/>
      <c r="X1378" s="579"/>
      <c r="Y1378" s="579"/>
      <c r="Z1378" s="579"/>
      <c r="AA1378" s="579"/>
      <c r="AB1378" s="579"/>
      <c r="AC1378" s="579"/>
      <c r="AD1378" s="579"/>
      <c r="AE1378" s="579"/>
      <c r="AF1378" s="579"/>
      <c r="AG1378" s="579"/>
      <c r="AH1378" s="579"/>
      <c r="AI1378" s="579"/>
      <c r="AJ1378" s="579"/>
      <c r="AK1378" s="579"/>
      <c r="AL1378" s="579"/>
      <c r="AM1378" s="579"/>
      <c r="AN1378" s="579"/>
      <c r="AO1378" s="579"/>
      <c r="AP1378" s="579"/>
      <c r="AQ1378" s="579"/>
      <c r="AR1378" s="579"/>
      <c r="AS1378" s="579"/>
      <c r="AT1378" s="579"/>
      <c r="AU1378" s="579"/>
      <c r="AV1378" s="579"/>
      <c r="AW1378" s="579"/>
      <c r="AX1378" s="579"/>
      <c r="AY1378" s="579"/>
      <c r="AZ1378" s="579"/>
      <c r="BA1378" s="579"/>
      <c r="BB1378" s="579"/>
      <c r="BC1378" s="579"/>
      <c r="BD1378" s="579"/>
      <c r="BE1378" s="579"/>
      <c r="BF1378" s="579"/>
      <c r="BG1378" s="579"/>
      <c r="BH1378" s="579"/>
      <c r="BI1378" s="579"/>
      <c r="BJ1378" s="579"/>
      <c r="BK1378" s="579"/>
      <c r="BR1378" s="2"/>
      <c r="BS1378" s="2"/>
      <c r="BT1378" s="2"/>
      <c r="BU1378" s="2"/>
      <c r="BV1378" s="2"/>
      <c r="BW1378" s="2"/>
      <c r="BX1378" s="2"/>
      <c r="BY1378" s="2"/>
      <c r="BZ1378" s="2"/>
      <c r="CA1378" s="2"/>
      <c r="CB1378" s="2"/>
      <c r="CC1378" s="2"/>
      <c r="CD1378" s="2"/>
      <c r="CE1378" s="2"/>
      <c r="CF1378" s="2"/>
      <c r="CG1378" s="2"/>
      <c r="CH1378" s="2"/>
      <c r="CI1378" s="2"/>
      <c r="CJ1378" s="2"/>
      <c r="CK1378" s="2"/>
      <c r="CL1378" s="2"/>
      <c r="CM1378" s="2"/>
      <c r="CN1378" s="2"/>
      <c r="CO1378" s="2"/>
      <c r="CP1378" s="2"/>
      <c r="CQ1378" s="2"/>
      <c r="CR1378" s="2"/>
      <c r="CS1378" s="2"/>
      <c r="CT1378" s="2"/>
      <c r="CU1378" s="2"/>
      <c r="CV1378" s="2"/>
      <c r="CW1378" s="2"/>
      <c r="CX1378" s="2"/>
      <c r="CY1378" s="2"/>
      <c r="CZ1378" s="2"/>
      <c r="DA1378" s="2"/>
      <c r="DB1378" s="2"/>
      <c r="DC1378" s="2"/>
      <c r="DD1378" s="2"/>
      <c r="DE1378" s="2"/>
      <c r="DF1378" s="2"/>
      <c r="DG1378" s="2"/>
      <c r="DH1378" s="2"/>
      <c r="DI1378" s="2"/>
      <c r="DJ1378" s="2"/>
      <c r="DK1378" s="2"/>
      <c r="DL1378" s="2"/>
      <c r="DM1378" s="2"/>
      <c r="DN1378" s="2"/>
      <c r="DO1378" s="2"/>
      <c r="DP1378" s="2"/>
      <c r="DQ1378" s="2"/>
      <c r="DR1378" s="2"/>
      <c r="DS1378" s="2"/>
      <c r="DT1378" s="2"/>
      <c r="DU1378" s="2"/>
      <c r="DV1378" s="2"/>
      <c r="DW1378" s="2"/>
      <c r="DX1378" s="2"/>
      <c r="DY1378" s="2"/>
      <c r="DZ1378" s="2"/>
      <c r="EA1378" s="2"/>
      <c r="EB1378" s="2"/>
      <c r="EC1378" s="2"/>
      <c r="ED1378" s="2"/>
      <c r="EE1378" s="2"/>
      <c r="EF1378" s="2"/>
      <c r="EG1378" s="2"/>
      <c r="EH1378" s="2"/>
      <c r="EI1378" s="2"/>
      <c r="EJ1378" s="2"/>
      <c r="EK1378" s="2"/>
      <c r="EL1378" s="2"/>
      <c r="EM1378" s="2"/>
      <c r="EN1378" s="2"/>
      <c r="EO1378" s="2"/>
      <c r="EP1378" s="2"/>
      <c r="EQ1378" s="2"/>
      <c r="ER1378" s="2"/>
      <c r="ES1378" s="2"/>
      <c r="ET1378" s="2"/>
      <c r="EU1378" s="2"/>
      <c r="EV1378" s="2"/>
      <c r="EW1378" s="2"/>
      <c r="EX1378" s="2"/>
      <c r="EY1378" s="2"/>
      <c r="EZ1378" s="2"/>
      <c r="FA1378" s="2"/>
      <c r="FB1378" s="2"/>
      <c r="FC1378" s="2"/>
      <c r="FD1378" s="2"/>
      <c r="FE1378" s="2"/>
      <c r="FF1378" s="2"/>
      <c r="FG1378" s="2"/>
      <c r="FH1378" s="2"/>
      <c r="FI1378" s="2"/>
      <c r="FJ1378" s="2"/>
      <c r="FK1378" s="2"/>
      <c r="FL1378" s="2"/>
      <c r="FM1378" s="2"/>
      <c r="FN1378" s="2"/>
      <c r="FO1378" s="2"/>
      <c r="FP1378" s="2"/>
      <c r="FQ1378" s="2"/>
      <c r="FR1378" s="2"/>
      <c r="FS1378" s="2"/>
      <c r="FT1378" s="2"/>
      <c r="FU1378" s="2"/>
      <c r="FV1378" s="2"/>
      <c r="FW1378" s="2"/>
      <c r="FX1378" s="2"/>
      <c r="FY1378" s="2"/>
      <c r="FZ1378" s="2"/>
      <c r="GA1378" s="2"/>
      <c r="GB1378" s="2"/>
      <c r="GC1378" s="2"/>
      <c r="GD1378" s="2"/>
      <c r="GE1378" s="2"/>
      <c r="GF1378" s="2"/>
      <c r="GG1378" s="2"/>
      <c r="GH1378" s="2"/>
      <c r="GI1378" s="2"/>
      <c r="GJ1378" s="2"/>
      <c r="GK1378" s="2"/>
      <c r="GL1378" s="2"/>
      <c r="GM1378" s="2"/>
      <c r="GN1378" s="2"/>
      <c r="GO1378" s="2"/>
      <c r="GP1378" s="2"/>
    </row>
    <row r="1379" spans="6:198" s="1" customFormat="1" ht="12.75" customHeight="1" thickBot="1">
      <c r="F1379" s="97" t="str">
        <f>F1338</f>
        <v xml:space="preserve">As at: </v>
      </c>
      <c r="G1379" s="347"/>
      <c r="H1379" s="886">
        <f>H1338</f>
        <v>43190</v>
      </c>
      <c r="I1379" s="886"/>
      <c r="J1379" s="886"/>
      <c r="K1379" s="775"/>
      <c r="L1379" s="775"/>
      <c r="M1379" s="347"/>
      <c r="N1379" s="347"/>
      <c r="O1379" s="347"/>
      <c r="P1379" s="347"/>
      <c r="Q1379" s="347"/>
      <c r="R1379" s="347"/>
      <c r="S1379" s="347"/>
      <c r="T1379" s="347"/>
      <c r="U1379" s="347"/>
      <c r="V1379" s="347"/>
      <c r="W1379" s="347"/>
      <c r="X1379" s="347"/>
      <c r="Y1379" s="347"/>
      <c r="Z1379" s="347"/>
      <c r="AA1379" s="347"/>
      <c r="AB1379" s="347"/>
      <c r="AC1379" s="347"/>
      <c r="AD1379" s="347"/>
      <c r="AE1379" s="347"/>
      <c r="AF1379" s="347"/>
      <c r="AG1379" s="347"/>
      <c r="AH1379" s="347"/>
      <c r="AI1379" s="347"/>
      <c r="AJ1379" s="347"/>
      <c r="AK1379" s="347"/>
      <c r="AL1379" s="347"/>
      <c r="AM1379" s="347"/>
      <c r="AN1379" s="347"/>
      <c r="AO1379" s="347"/>
      <c r="AP1379" s="347"/>
      <c r="AQ1379" s="347"/>
      <c r="AR1379" s="347"/>
      <c r="AS1379" s="347"/>
      <c r="AT1379" s="347"/>
      <c r="AU1379" s="347"/>
      <c r="AV1379" s="347"/>
      <c r="AW1379" s="347"/>
      <c r="AX1379" s="347"/>
      <c r="AY1379" s="347"/>
      <c r="AZ1379" s="347"/>
      <c r="BA1379" s="347"/>
      <c r="BB1379" s="347"/>
      <c r="BC1379" s="347"/>
      <c r="BD1379" s="347"/>
      <c r="BE1379" s="347"/>
      <c r="BF1379" s="347"/>
      <c r="BG1379" s="347"/>
      <c r="BH1379" s="347"/>
      <c r="BI1379" s="347"/>
      <c r="BJ1379" s="347"/>
      <c r="BK1379" s="347"/>
      <c r="BR1379" s="2"/>
      <c r="BS1379" s="2"/>
      <c r="BT1379" s="2"/>
      <c r="BU1379" s="2"/>
      <c r="BV1379" s="2"/>
      <c r="BW1379" s="2"/>
      <c r="BX1379" s="2"/>
      <c r="BY1379" s="2"/>
      <c r="BZ1379" s="2"/>
      <c r="CA1379" s="2"/>
      <c r="CB1379" s="2"/>
      <c r="CC1379" s="2"/>
      <c r="CD1379" s="2"/>
      <c r="CE1379" s="2"/>
      <c r="CF1379" s="2"/>
      <c r="CG1379" s="2"/>
      <c r="CH1379" s="2"/>
      <c r="CI1379" s="2"/>
      <c r="CJ1379" s="2"/>
      <c r="CK1379" s="2"/>
      <c r="CL1379" s="2"/>
      <c r="CM1379" s="2"/>
      <c r="CN1379" s="2"/>
      <c r="CO1379" s="2"/>
      <c r="CP1379" s="2"/>
      <c r="CQ1379" s="2"/>
      <c r="CR1379" s="2"/>
      <c r="CS1379" s="2"/>
      <c r="CT1379" s="2"/>
      <c r="CU1379" s="2"/>
      <c r="CV1379" s="2"/>
      <c r="CW1379" s="2"/>
      <c r="CX1379" s="2"/>
      <c r="CY1379" s="2"/>
      <c r="CZ1379" s="2"/>
      <c r="DA1379" s="2"/>
      <c r="DB1379" s="2"/>
      <c r="DC1379" s="2"/>
      <c r="DD1379" s="2"/>
      <c r="DE1379" s="2"/>
      <c r="DF1379" s="2"/>
      <c r="DG1379" s="2"/>
      <c r="DH1379" s="2"/>
      <c r="DI1379" s="2"/>
      <c r="DJ1379" s="2"/>
      <c r="DK1379" s="2"/>
      <c r="DL1379" s="2"/>
      <c r="DM1379" s="2"/>
      <c r="DN1379" s="2"/>
      <c r="DO1379" s="2"/>
      <c r="DP1379" s="2"/>
      <c r="DQ1379" s="2"/>
      <c r="DR1379" s="2"/>
      <c r="DS1379" s="2"/>
      <c r="DT1379" s="2"/>
      <c r="DU1379" s="2"/>
      <c r="DV1379" s="2"/>
      <c r="DW1379" s="2"/>
      <c r="DX1379" s="2"/>
      <c r="DY1379" s="2"/>
      <c r="DZ1379" s="2"/>
      <c r="EA1379" s="2"/>
      <c r="EB1379" s="2"/>
      <c r="EC1379" s="2"/>
      <c r="ED1379" s="2"/>
      <c r="EE1379" s="2"/>
      <c r="EF1379" s="2"/>
      <c r="EG1379" s="2"/>
      <c r="EH1379" s="2"/>
      <c r="EI1379" s="2"/>
      <c r="EJ1379" s="2"/>
      <c r="EK1379" s="2"/>
      <c r="EL1379" s="2"/>
      <c r="EM1379" s="2"/>
      <c r="EN1379" s="2"/>
      <c r="EO1379" s="2"/>
      <c r="EP1379" s="2"/>
      <c r="EQ1379" s="2"/>
      <c r="ER1379" s="2"/>
      <c r="ES1379" s="2"/>
      <c r="ET1379" s="2"/>
      <c r="EU1379" s="2"/>
      <c r="EV1379" s="2"/>
      <c r="EW1379" s="2"/>
      <c r="EX1379" s="2"/>
      <c r="EY1379" s="2"/>
      <c r="EZ1379" s="2"/>
      <c r="FA1379" s="2"/>
      <c r="FB1379" s="2"/>
      <c r="FC1379" s="2"/>
      <c r="FD1379" s="2"/>
      <c r="FE1379" s="2"/>
      <c r="FF1379" s="2"/>
      <c r="FG1379" s="2"/>
      <c r="FH1379" s="2"/>
      <c r="FI1379" s="2"/>
      <c r="FJ1379" s="2"/>
      <c r="FK1379" s="2"/>
      <c r="FL1379" s="2"/>
      <c r="FM1379" s="2"/>
      <c r="FN1379" s="2"/>
      <c r="FO1379" s="2"/>
      <c r="FP1379" s="2"/>
      <c r="FQ1379" s="2"/>
      <c r="FR1379" s="2"/>
      <c r="FS1379" s="2"/>
      <c r="FT1379" s="2"/>
      <c r="FU1379" s="2"/>
      <c r="FV1379" s="2"/>
      <c r="FW1379" s="2"/>
      <c r="FX1379" s="2"/>
      <c r="FY1379" s="2"/>
      <c r="FZ1379" s="2"/>
      <c r="GA1379" s="2"/>
      <c r="GB1379" s="2"/>
      <c r="GC1379" s="2"/>
      <c r="GD1379" s="2"/>
      <c r="GE1379" s="2"/>
      <c r="GF1379" s="2"/>
      <c r="GG1379" s="2"/>
      <c r="GH1379" s="2"/>
      <c r="GI1379" s="2"/>
      <c r="GJ1379" s="2"/>
      <c r="GK1379" s="2"/>
      <c r="GL1379" s="2"/>
      <c r="GM1379" s="2"/>
      <c r="GN1379" s="2"/>
      <c r="GO1379" s="2"/>
      <c r="GP1379" s="2"/>
    </row>
    <row r="1380" spans="6:198" s="1" customFormat="1" ht="12.75" customHeight="1" thickBot="1">
      <c r="F1380" s="81"/>
      <c r="G1380" s="347"/>
      <c r="H1380" s="347"/>
      <c r="I1380" s="347"/>
      <c r="J1380" s="347"/>
      <c r="K1380" s="482" t="s">
        <v>593</v>
      </c>
      <c r="L1380" s="482"/>
      <c r="M1380" s="482"/>
      <c r="N1380" s="482"/>
      <c r="O1380" s="482"/>
      <c r="P1380" s="482"/>
      <c r="Q1380" s="483"/>
      <c r="R1380" s="483"/>
      <c r="S1380" s="483"/>
      <c r="T1380" s="484"/>
      <c r="U1380" s="483" t="s">
        <v>56</v>
      </c>
      <c r="V1380" s="483"/>
      <c r="W1380" s="483"/>
      <c r="X1380" s="483"/>
      <c r="Y1380" s="483"/>
      <c r="Z1380" s="485"/>
      <c r="AA1380" s="486"/>
      <c r="AB1380" s="486"/>
      <c r="AC1380" s="486"/>
      <c r="AD1380" s="486" t="s">
        <v>472</v>
      </c>
      <c r="AE1380" s="486"/>
      <c r="AF1380" s="486"/>
      <c r="AG1380" s="486"/>
      <c r="AH1380" s="487"/>
      <c r="AI1380" s="845" t="s">
        <v>473</v>
      </c>
      <c r="AJ1380" s="878"/>
      <c r="AK1380" s="878"/>
      <c r="AL1380" s="878"/>
      <c r="AM1380" s="878"/>
      <c r="AN1380" s="878"/>
      <c r="AO1380" s="878"/>
      <c r="AP1380" s="487"/>
      <c r="AQ1380" s="487"/>
      <c r="AR1380" s="486"/>
      <c r="AS1380" s="486"/>
      <c r="AT1380" s="486"/>
      <c r="AU1380" s="486" t="s">
        <v>474</v>
      </c>
      <c r="AV1380" s="486"/>
      <c r="AW1380" s="486"/>
      <c r="AX1380" s="507"/>
      <c r="AY1380" s="535"/>
      <c r="AZ1380" s="500"/>
      <c r="BA1380" s="500"/>
      <c r="BB1380" s="500"/>
      <c r="BC1380" s="500"/>
      <c r="BD1380" s="347"/>
      <c r="BE1380" s="347"/>
      <c r="BF1380" s="347"/>
      <c r="BG1380" s="347"/>
      <c r="BH1380" s="347"/>
      <c r="BI1380" s="347"/>
      <c r="BJ1380" s="347"/>
      <c r="BK1380" s="347"/>
      <c r="BR1380" s="2"/>
      <c r="BS1380" s="2"/>
      <c r="BT1380" s="2"/>
      <c r="BU1380" s="2"/>
      <c r="BV1380" s="2"/>
      <c r="BW1380" s="2"/>
      <c r="BX1380" s="2"/>
      <c r="BY1380" s="2"/>
      <c r="BZ1380" s="2"/>
      <c r="CA1380" s="2"/>
      <c r="CB1380" s="2"/>
      <c r="CC1380" s="2"/>
      <c r="CD1380" s="2"/>
      <c r="CE1380" s="2"/>
      <c r="CF1380" s="2"/>
      <c r="CG1380" s="2"/>
      <c r="CH1380" s="2"/>
      <c r="CI1380" s="2"/>
      <c r="CJ1380" s="2"/>
      <c r="CK1380" s="2"/>
      <c r="CL1380" s="2"/>
      <c r="CM1380" s="2"/>
      <c r="CN1380" s="2"/>
      <c r="CO1380" s="2"/>
      <c r="CP1380" s="2"/>
      <c r="CQ1380" s="2"/>
      <c r="CR1380" s="2"/>
      <c r="CS1380" s="2"/>
      <c r="CT1380" s="2"/>
      <c r="CU1380" s="2"/>
      <c r="CV1380" s="2"/>
      <c r="CW1380" s="2"/>
      <c r="CX1380" s="2"/>
      <c r="CY1380" s="2"/>
      <c r="CZ1380" s="2"/>
      <c r="DA1380" s="2"/>
      <c r="DB1380" s="2"/>
      <c r="DC1380" s="2"/>
      <c r="DD1380" s="2"/>
      <c r="DE1380" s="2"/>
      <c r="DF1380" s="2"/>
      <c r="DG1380" s="2"/>
      <c r="DH1380" s="2"/>
      <c r="DI1380" s="2"/>
      <c r="DJ1380" s="2"/>
      <c r="DK1380" s="2"/>
      <c r="DL1380" s="2"/>
      <c r="DM1380" s="2"/>
      <c r="DN1380" s="2"/>
      <c r="DO1380" s="2"/>
      <c r="DP1380" s="2"/>
      <c r="DQ1380" s="2"/>
      <c r="DR1380" s="2"/>
      <c r="DS1380" s="2"/>
      <c r="DT1380" s="2"/>
      <c r="DU1380" s="2"/>
      <c r="DV1380" s="2"/>
      <c r="DW1380" s="2"/>
      <c r="DX1380" s="2"/>
      <c r="DY1380" s="2"/>
      <c r="DZ1380" s="2"/>
      <c r="EA1380" s="2"/>
      <c r="EB1380" s="2"/>
      <c r="EC1380" s="2"/>
      <c r="ED1380" s="2"/>
      <c r="EE1380" s="2"/>
      <c r="EF1380" s="2"/>
      <c r="EG1380" s="2"/>
      <c r="EH1380" s="2"/>
      <c r="EI1380" s="2"/>
      <c r="EJ1380" s="2"/>
      <c r="EK1380" s="2"/>
      <c r="EL1380" s="2"/>
      <c r="EM1380" s="2"/>
      <c r="EN1380" s="2"/>
      <c r="EO1380" s="2"/>
      <c r="EP1380" s="2"/>
      <c r="EQ1380" s="2"/>
      <c r="ER1380" s="2"/>
      <c r="ES1380" s="2"/>
      <c r="ET1380" s="2"/>
      <c r="EU1380" s="2"/>
      <c r="EV1380" s="2"/>
      <c r="EW1380" s="2"/>
      <c r="EX1380" s="2"/>
      <c r="EY1380" s="2"/>
      <c r="EZ1380" s="2"/>
      <c r="FA1380" s="2"/>
      <c r="FB1380" s="2"/>
      <c r="FC1380" s="2"/>
      <c r="FD1380" s="2"/>
      <c r="FE1380" s="2"/>
      <c r="FF1380" s="2"/>
      <c r="FG1380" s="2"/>
      <c r="FH1380" s="2"/>
      <c r="FI1380" s="2"/>
      <c r="FJ1380" s="2"/>
      <c r="FK1380" s="2"/>
      <c r="FL1380" s="2"/>
      <c r="FM1380" s="2"/>
      <c r="FN1380" s="2"/>
      <c r="FO1380" s="2"/>
      <c r="FP1380" s="2"/>
      <c r="FQ1380" s="2"/>
      <c r="FR1380" s="2"/>
      <c r="FS1380" s="2"/>
      <c r="FT1380" s="2"/>
      <c r="FU1380" s="2"/>
      <c r="FV1380" s="2"/>
      <c r="FW1380" s="2"/>
      <c r="FX1380" s="2"/>
      <c r="FY1380" s="2"/>
      <c r="FZ1380" s="2"/>
      <c r="GA1380" s="2"/>
      <c r="GB1380" s="2"/>
      <c r="GC1380" s="2"/>
      <c r="GD1380" s="2"/>
      <c r="GE1380" s="2"/>
      <c r="GF1380" s="2"/>
      <c r="GG1380" s="2"/>
      <c r="GH1380" s="2"/>
      <c r="GI1380" s="2"/>
      <c r="GJ1380" s="2"/>
      <c r="GK1380" s="2"/>
      <c r="GL1380" s="2"/>
      <c r="GM1380" s="2"/>
      <c r="GN1380" s="2"/>
      <c r="GO1380" s="2"/>
      <c r="GP1380" s="2"/>
    </row>
    <row r="1381" spans="6:198" s="1" customFormat="1" ht="12.75" customHeight="1">
      <c r="F1381" s="81"/>
      <c r="G1381" s="347"/>
      <c r="H1381" s="347"/>
      <c r="I1381" s="347"/>
      <c r="J1381" s="347"/>
      <c r="K1381" s="528" t="s">
        <v>594</v>
      </c>
      <c r="L1381" s="536"/>
      <c r="M1381" s="536"/>
      <c r="N1381" s="491"/>
      <c r="O1381" s="491"/>
      <c r="P1381" s="491"/>
      <c r="Q1381" s="491"/>
      <c r="R1381" s="491"/>
      <c r="S1381" s="851">
        <f>[1]Stratifications!$G215</f>
        <v>121951314.31999999</v>
      </c>
      <c r="T1381" s="851"/>
      <c r="U1381" s="851"/>
      <c r="V1381" s="851"/>
      <c r="W1381" s="851"/>
      <c r="X1381" s="492"/>
      <c r="Y1381" s="492"/>
      <c r="Z1381" s="493"/>
      <c r="AA1381" s="847">
        <f>[1]Stratifications!$J215</f>
        <v>0.32654087133040238</v>
      </c>
      <c r="AB1381" s="847"/>
      <c r="AC1381" s="847"/>
      <c r="AD1381" s="847" t="s">
        <v>493</v>
      </c>
      <c r="AE1381" s="847"/>
      <c r="AF1381" s="847"/>
      <c r="AG1381" s="847"/>
      <c r="AH1381" s="493"/>
      <c r="AI1381" s="848">
        <f>[1]Stratifications!$M215</f>
        <v>686</v>
      </c>
      <c r="AJ1381" s="849"/>
      <c r="AK1381" s="849"/>
      <c r="AL1381" s="849" t="s">
        <v>493</v>
      </c>
      <c r="AM1381" s="849"/>
      <c r="AN1381" s="849"/>
      <c r="AO1381" s="849"/>
      <c r="AP1381" s="493"/>
      <c r="AQ1381" s="493"/>
      <c r="AR1381" s="847">
        <f>[1]Stratifications!$P215</f>
        <v>0.26313770617568089</v>
      </c>
      <c r="AS1381" s="847"/>
      <c r="AT1381" s="847"/>
      <c r="AU1381" s="847" t="s">
        <v>493</v>
      </c>
      <c r="AV1381" s="847"/>
      <c r="AW1381" s="847"/>
      <c r="AX1381" s="847"/>
      <c r="AY1381" s="847"/>
      <c r="AZ1381" s="500"/>
      <c r="BA1381" s="500"/>
      <c r="BB1381" s="500"/>
      <c r="BC1381" s="500"/>
      <c r="BD1381" s="347"/>
      <c r="BE1381" s="347"/>
      <c r="BF1381" s="347"/>
      <c r="BG1381" s="347"/>
      <c r="BH1381" s="347"/>
      <c r="BI1381" s="347"/>
      <c r="BJ1381" s="347"/>
      <c r="BK1381" s="347"/>
      <c r="BR1381" s="2"/>
      <c r="BS1381" s="2"/>
      <c r="BT1381" s="2"/>
      <c r="BU1381" s="2"/>
      <c r="BV1381" s="2"/>
      <c r="BW1381" s="2"/>
      <c r="BX1381" s="2"/>
      <c r="BY1381" s="2"/>
      <c r="BZ1381" s="2"/>
      <c r="CA1381" s="2"/>
      <c r="CB1381" s="2"/>
      <c r="CC1381" s="2"/>
      <c r="CD1381" s="2"/>
      <c r="CE1381" s="2"/>
      <c r="CF1381" s="2"/>
      <c r="CG1381" s="2"/>
      <c r="CH1381" s="2"/>
      <c r="CI1381" s="2"/>
      <c r="CJ1381" s="2"/>
      <c r="CK1381" s="2"/>
      <c r="CL1381" s="2"/>
      <c r="CM1381" s="2"/>
      <c r="CN1381" s="2"/>
      <c r="CO1381" s="2"/>
      <c r="CP1381" s="2"/>
      <c r="CQ1381" s="2"/>
      <c r="CR1381" s="2"/>
      <c r="CS1381" s="2"/>
      <c r="CT1381" s="2"/>
      <c r="CU1381" s="2"/>
      <c r="CV1381" s="2"/>
      <c r="CW1381" s="2"/>
      <c r="CX1381" s="2"/>
      <c r="CY1381" s="2"/>
      <c r="CZ1381" s="2"/>
      <c r="DA1381" s="2"/>
      <c r="DB1381" s="2"/>
      <c r="DC1381" s="2"/>
      <c r="DD1381" s="2"/>
      <c r="DE1381" s="2"/>
      <c r="DF1381" s="2"/>
      <c r="DG1381" s="2"/>
      <c r="DH1381" s="2"/>
      <c r="DI1381" s="2"/>
      <c r="DJ1381" s="2"/>
      <c r="DK1381" s="2"/>
      <c r="DL1381" s="2"/>
      <c r="DM1381" s="2"/>
      <c r="DN1381" s="2"/>
      <c r="DO1381" s="2"/>
      <c r="DP1381" s="2"/>
      <c r="DQ1381" s="2"/>
      <c r="DR1381" s="2"/>
      <c r="DS1381" s="2"/>
      <c r="DT1381" s="2"/>
      <c r="DU1381" s="2"/>
      <c r="DV1381" s="2"/>
      <c r="DW1381" s="2"/>
      <c r="DX1381" s="2"/>
      <c r="DY1381" s="2"/>
      <c r="DZ1381" s="2"/>
      <c r="EA1381" s="2"/>
      <c r="EB1381" s="2"/>
      <c r="EC1381" s="2"/>
      <c r="ED1381" s="2"/>
      <c r="EE1381" s="2"/>
      <c r="EF1381" s="2"/>
      <c r="EG1381" s="2"/>
      <c r="EH1381" s="2"/>
      <c r="EI1381" s="2"/>
      <c r="EJ1381" s="2"/>
      <c r="EK1381" s="2"/>
      <c r="EL1381" s="2"/>
      <c r="EM1381" s="2"/>
      <c r="EN1381" s="2"/>
      <c r="EO1381" s="2"/>
      <c r="EP1381" s="2"/>
      <c r="EQ1381" s="2"/>
      <c r="ER1381" s="2"/>
      <c r="ES1381" s="2"/>
      <c r="ET1381" s="2"/>
      <c r="EU1381" s="2"/>
      <c r="EV1381" s="2"/>
      <c r="EW1381" s="2"/>
      <c r="EX1381" s="2"/>
      <c r="EY1381" s="2"/>
      <c r="EZ1381" s="2"/>
      <c r="FA1381" s="2"/>
      <c r="FB1381" s="2"/>
      <c r="FC1381" s="2"/>
      <c r="FD1381" s="2"/>
      <c r="FE1381" s="2"/>
      <c r="FF1381" s="2"/>
      <c r="FG1381" s="2"/>
      <c r="FH1381" s="2"/>
      <c r="FI1381" s="2"/>
      <c r="FJ1381" s="2"/>
      <c r="FK1381" s="2"/>
      <c r="FL1381" s="2"/>
      <c r="FM1381" s="2"/>
      <c r="FN1381" s="2"/>
      <c r="FO1381" s="2"/>
      <c r="FP1381" s="2"/>
      <c r="FQ1381" s="2"/>
      <c r="FR1381" s="2"/>
      <c r="FS1381" s="2"/>
      <c r="FT1381" s="2"/>
      <c r="FU1381" s="2"/>
      <c r="FV1381" s="2"/>
      <c r="FW1381" s="2"/>
      <c r="FX1381" s="2"/>
      <c r="FY1381" s="2"/>
      <c r="FZ1381" s="2"/>
      <c r="GA1381" s="2"/>
      <c r="GB1381" s="2"/>
      <c r="GC1381" s="2"/>
      <c r="GD1381" s="2"/>
      <c r="GE1381" s="2"/>
      <c r="GF1381" s="2"/>
      <c r="GG1381" s="2"/>
      <c r="GH1381" s="2"/>
      <c r="GI1381" s="2"/>
      <c r="GJ1381" s="2"/>
      <c r="GK1381" s="2"/>
      <c r="GL1381" s="2"/>
      <c r="GM1381" s="2"/>
      <c r="GN1381" s="2"/>
      <c r="GO1381" s="2"/>
      <c r="GP1381" s="2"/>
    </row>
    <row r="1382" spans="6:198" s="1" customFormat="1" ht="12.75" customHeight="1">
      <c r="F1382" s="81"/>
      <c r="G1382" s="347"/>
      <c r="H1382" s="347"/>
      <c r="I1382" s="347"/>
      <c r="J1382" s="347"/>
      <c r="K1382" s="530" t="s">
        <v>595</v>
      </c>
      <c r="L1382" s="537"/>
      <c r="M1382" s="537"/>
      <c r="N1382" s="491"/>
      <c r="O1382" s="491"/>
      <c r="P1382" s="491"/>
      <c r="Q1382" s="491"/>
      <c r="R1382" s="491"/>
      <c r="S1382" s="851">
        <f>[1]Stratifications!$G216</f>
        <v>59401028.550000057</v>
      </c>
      <c r="T1382" s="851"/>
      <c r="U1382" s="851"/>
      <c r="V1382" s="851"/>
      <c r="W1382" s="851"/>
      <c r="X1382" s="497"/>
      <c r="Y1382" s="497"/>
      <c r="Z1382" s="498"/>
      <c r="AA1382" s="852">
        <f>[1]Stratifications!$J216</f>
        <v>0.15905415803672107</v>
      </c>
      <c r="AB1382" s="852"/>
      <c r="AC1382" s="852"/>
      <c r="AD1382" s="852" t="s">
        <v>493</v>
      </c>
      <c r="AE1382" s="852"/>
      <c r="AF1382" s="852"/>
      <c r="AG1382" s="852"/>
      <c r="AH1382" s="498"/>
      <c r="AI1382" s="853">
        <f>[1]Stratifications!$M216</f>
        <v>433</v>
      </c>
      <c r="AJ1382" s="854"/>
      <c r="AK1382" s="854"/>
      <c r="AL1382" s="854" t="s">
        <v>493</v>
      </c>
      <c r="AM1382" s="854"/>
      <c r="AN1382" s="854"/>
      <c r="AO1382" s="854"/>
      <c r="AP1382" s="498"/>
      <c r="AQ1382" s="498"/>
      <c r="AR1382" s="852">
        <f>[1]Stratifications!$P216</f>
        <v>0.16609129267357114</v>
      </c>
      <c r="AS1382" s="852"/>
      <c r="AT1382" s="852"/>
      <c r="AU1382" s="852" t="s">
        <v>493</v>
      </c>
      <c r="AV1382" s="852"/>
      <c r="AW1382" s="852"/>
      <c r="AX1382" s="852"/>
      <c r="AY1382" s="852"/>
      <c r="AZ1382" s="500"/>
      <c r="BA1382" s="500"/>
      <c r="BB1382" s="500"/>
      <c r="BC1382" s="500"/>
      <c r="BD1382" s="347"/>
      <c r="BE1382" s="347"/>
      <c r="BF1382" s="347"/>
      <c r="BG1382" s="347"/>
      <c r="BH1382" s="347"/>
      <c r="BI1382" s="347"/>
      <c r="BJ1382" s="347"/>
      <c r="BK1382" s="347"/>
      <c r="BR1382" s="2"/>
      <c r="BS1382" s="2"/>
      <c r="BT1382" s="2"/>
      <c r="BU1382" s="2"/>
      <c r="BV1382" s="2"/>
      <c r="BW1382" s="2"/>
      <c r="BX1382" s="2"/>
      <c r="BY1382" s="2"/>
      <c r="BZ1382" s="2"/>
      <c r="CA1382" s="2"/>
      <c r="CB1382" s="2"/>
      <c r="CC1382" s="2"/>
      <c r="CD1382" s="2"/>
      <c r="CE1382" s="2"/>
      <c r="CF1382" s="2"/>
      <c r="CG1382" s="2"/>
      <c r="CH1382" s="2"/>
      <c r="CI1382" s="2"/>
      <c r="CJ1382" s="2"/>
      <c r="CK1382" s="2"/>
      <c r="CL1382" s="2"/>
      <c r="CM1382" s="2"/>
      <c r="CN1382" s="2"/>
      <c r="CO1382" s="2"/>
      <c r="CP1382" s="2"/>
      <c r="CQ1382" s="2"/>
      <c r="CR1382" s="2"/>
      <c r="CS1382" s="2"/>
      <c r="CT1382" s="2"/>
      <c r="CU1382" s="2"/>
      <c r="CV1382" s="2"/>
      <c r="CW1382" s="2"/>
      <c r="CX1382" s="2"/>
      <c r="CY1382" s="2"/>
      <c r="CZ1382" s="2"/>
      <c r="DA1382" s="2"/>
      <c r="DB1382" s="2"/>
      <c r="DC1382" s="2"/>
      <c r="DD1382" s="2"/>
      <c r="DE1382" s="2"/>
      <c r="DF1382" s="2"/>
      <c r="DG1382" s="2"/>
      <c r="DH1382" s="2"/>
      <c r="DI1382" s="2"/>
      <c r="DJ1382" s="2"/>
      <c r="DK1382" s="2"/>
      <c r="DL1382" s="2"/>
      <c r="DM1382" s="2"/>
      <c r="DN1382" s="2"/>
      <c r="DO1382" s="2"/>
      <c r="DP1382" s="2"/>
      <c r="DQ1382" s="2"/>
      <c r="DR1382" s="2"/>
      <c r="DS1382" s="2"/>
      <c r="DT1382" s="2"/>
      <c r="DU1382" s="2"/>
      <c r="DV1382" s="2"/>
      <c r="DW1382" s="2"/>
      <c r="DX1382" s="2"/>
      <c r="DY1382" s="2"/>
      <c r="DZ1382" s="2"/>
      <c r="EA1382" s="2"/>
      <c r="EB1382" s="2"/>
      <c r="EC1382" s="2"/>
      <c r="ED1382" s="2"/>
      <c r="EE1382" s="2"/>
      <c r="EF1382" s="2"/>
      <c r="EG1382" s="2"/>
      <c r="EH1382" s="2"/>
      <c r="EI1382" s="2"/>
      <c r="EJ1382" s="2"/>
      <c r="EK1382" s="2"/>
      <c r="EL1382" s="2"/>
      <c r="EM1382" s="2"/>
      <c r="EN1382" s="2"/>
      <c r="EO1382" s="2"/>
      <c r="EP1382" s="2"/>
      <c r="EQ1382" s="2"/>
      <c r="ER1382" s="2"/>
      <c r="ES1382" s="2"/>
      <c r="ET1382" s="2"/>
      <c r="EU1382" s="2"/>
      <c r="EV1382" s="2"/>
      <c r="EW1382" s="2"/>
      <c r="EX1382" s="2"/>
      <c r="EY1382" s="2"/>
      <c r="EZ1382" s="2"/>
      <c r="FA1382" s="2"/>
      <c r="FB1382" s="2"/>
      <c r="FC1382" s="2"/>
      <c r="FD1382" s="2"/>
      <c r="FE1382" s="2"/>
      <c r="FF1382" s="2"/>
      <c r="FG1382" s="2"/>
      <c r="FH1382" s="2"/>
      <c r="FI1382" s="2"/>
      <c r="FJ1382" s="2"/>
      <c r="FK1382" s="2"/>
      <c r="FL1382" s="2"/>
      <c r="FM1382" s="2"/>
      <c r="FN1382" s="2"/>
      <c r="FO1382" s="2"/>
      <c r="FP1382" s="2"/>
      <c r="FQ1382" s="2"/>
      <c r="FR1382" s="2"/>
      <c r="FS1382" s="2"/>
      <c r="FT1382" s="2"/>
      <c r="FU1382" s="2"/>
      <c r="FV1382" s="2"/>
      <c r="FW1382" s="2"/>
      <c r="FX1382" s="2"/>
      <c r="FY1382" s="2"/>
      <c r="FZ1382" s="2"/>
      <c r="GA1382" s="2"/>
      <c r="GB1382" s="2"/>
      <c r="GC1382" s="2"/>
      <c r="GD1382" s="2"/>
      <c r="GE1382" s="2"/>
      <c r="GF1382" s="2"/>
      <c r="GG1382" s="2"/>
      <c r="GH1382" s="2"/>
      <c r="GI1382" s="2"/>
      <c r="GJ1382" s="2"/>
      <c r="GK1382" s="2"/>
      <c r="GL1382" s="2"/>
      <c r="GM1382" s="2"/>
      <c r="GN1382" s="2"/>
      <c r="GO1382" s="2"/>
      <c r="GP1382" s="2"/>
    </row>
    <row r="1383" spans="6:198" s="1" customFormat="1" ht="12.75" customHeight="1">
      <c r="F1383" s="81"/>
      <c r="G1383" s="347"/>
      <c r="H1383" s="347"/>
      <c r="I1383" s="347"/>
      <c r="J1383" s="347"/>
      <c r="K1383" s="539" t="s">
        <v>596</v>
      </c>
      <c r="L1383" s="501"/>
      <c r="M1383" s="501"/>
      <c r="N1383" s="501"/>
      <c r="O1383" s="500"/>
      <c r="P1383" s="500"/>
      <c r="Q1383" s="500"/>
      <c r="R1383" s="500"/>
      <c r="S1383" s="851">
        <f>[1]Stratifications!$G217</f>
        <v>10667177.67</v>
      </c>
      <c r="T1383" s="851"/>
      <c r="U1383" s="851"/>
      <c r="V1383" s="851"/>
      <c r="W1383" s="851"/>
      <c r="X1383" s="497"/>
      <c r="Y1383" s="497"/>
      <c r="Z1383" s="498"/>
      <c r="AA1383" s="852">
        <f>[1]Stratifications!$J217</f>
        <v>2.8562787620787091E-2</v>
      </c>
      <c r="AB1383" s="852"/>
      <c r="AC1383" s="852"/>
      <c r="AD1383" s="852" t="s">
        <v>493</v>
      </c>
      <c r="AE1383" s="852"/>
      <c r="AF1383" s="852"/>
      <c r="AG1383" s="852"/>
      <c r="AH1383" s="498"/>
      <c r="AI1383" s="853">
        <f>[1]Stratifications!$M217</f>
        <v>63</v>
      </c>
      <c r="AJ1383" s="854"/>
      <c r="AK1383" s="854"/>
      <c r="AL1383" s="854" t="s">
        <v>493</v>
      </c>
      <c r="AM1383" s="854"/>
      <c r="AN1383" s="854"/>
      <c r="AO1383" s="854"/>
      <c r="AP1383" s="498"/>
      <c r="AQ1383" s="498"/>
      <c r="AR1383" s="852">
        <f>[1]Stratifications!$P217</f>
        <v>2.4165707710011506E-2</v>
      </c>
      <c r="AS1383" s="852"/>
      <c r="AT1383" s="852"/>
      <c r="AU1383" s="852" t="s">
        <v>493</v>
      </c>
      <c r="AV1383" s="852"/>
      <c r="AW1383" s="852"/>
      <c r="AX1383" s="852"/>
      <c r="AY1383" s="852"/>
      <c r="AZ1383" s="500"/>
      <c r="BA1383" s="500"/>
      <c r="BB1383" s="500"/>
      <c r="BC1383" s="500"/>
      <c r="BD1383" s="347"/>
      <c r="BE1383" s="347"/>
      <c r="BF1383" s="347"/>
      <c r="BG1383" s="347"/>
      <c r="BH1383" s="347"/>
      <c r="BI1383" s="347"/>
      <c r="BJ1383" s="347"/>
      <c r="BK1383" s="347"/>
      <c r="BR1383" s="2"/>
      <c r="BS1383" s="2"/>
      <c r="BT1383" s="2"/>
      <c r="BU1383" s="2"/>
      <c r="BV1383" s="2"/>
      <c r="BW1383" s="2"/>
      <c r="BX1383" s="2"/>
      <c r="BY1383" s="2"/>
      <c r="BZ1383" s="2"/>
      <c r="CA1383" s="2"/>
      <c r="CB1383" s="2"/>
      <c r="CC1383" s="2"/>
      <c r="CD1383" s="2"/>
      <c r="CE1383" s="2"/>
      <c r="CF1383" s="2"/>
      <c r="CG1383" s="2"/>
      <c r="CH1383" s="2"/>
      <c r="CI1383" s="2"/>
      <c r="CJ1383" s="2"/>
      <c r="CK1383" s="2"/>
      <c r="CL1383" s="2"/>
      <c r="CM1383" s="2"/>
      <c r="CN1383" s="2"/>
      <c r="CO1383" s="2"/>
      <c r="CP1383" s="2"/>
      <c r="CQ1383" s="2"/>
      <c r="CR1383" s="2"/>
      <c r="CS1383" s="2"/>
      <c r="CT1383" s="2"/>
      <c r="CU1383" s="2"/>
      <c r="CV1383" s="2"/>
      <c r="CW1383" s="2"/>
      <c r="CX1383" s="2"/>
      <c r="CY1383" s="2"/>
      <c r="CZ1383" s="2"/>
      <c r="DA1383" s="2"/>
      <c r="DB1383" s="2"/>
      <c r="DC1383" s="2"/>
      <c r="DD1383" s="2"/>
      <c r="DE1383" s="2"/>
      <c r="DF1383" s="2"/>
      <c r="DG1383" s="2"/>
      <c r="DH1383" s="2"/>
      <c r="DI1383" s="2"/>
      <c r="DJ1383" s="2"/>
      <c r="DK1383" s="2"/>
      <c r="DL1383" s="2"/>
      <c r="DM1383" s="2"/>
      <c r="DN1383" s="2"/>
      <c r="DO1383" s="2"/>
      <c r="DP1383" s="2"/>
      <c r="DQ1383" s="2"/>
      <c r="DR1383" s="2"/>
      <c r="DS1383" s="2"/>
      <c r="DT1383" s="2"/>
      <c r="DU1383" s="2"/>
      <c r="DV1383" s="2"/>
      <c r="DW1383" s="2"/>
      <c r="DX1383" s="2"/>
      <c r="DY1383" s="2"/>
      <c r="DZ1383" s="2"/>
      <c r="EA1383" s="2"/>
      <c r="EB1383" s="2"/>
      <c r="EC1383" s="2"/>
      <c r="ED1383" s="2"/>
      <c r="EE1383" s="2"/>
      <c r="EF1383" s="2"/>
      <c r="EG1383" s="2"/>
      <c r="EH1383" s="2"/>
      <c r="EI1383" s="2"/>
      <c r="EJ1383" s="2"/>
      <c r="EK1383" s="2"/>
      <c r="EL1383" s="2"/>
      <c r="EM1383" s="2"/>
      <c r="EN1383" s="2"/>
      <c r="EO1383" s="2"/>
      <c r="EP1383" s="2"/>
      <c r="EQ1383" s="2"/>
      <c r="ER1383" s="2"/>
      <c r="ES1383" s="2"/>
      <c r="ET1383" s="2"/>
      <c r="EU1383" s="2"/>
      <c r="EV1383" s="2"/>
      <c r="EW1383" s="2"/>
      <c r="EX1383" s="2"/>
      <c r="EY1383" s="2"/>
      <c r="EZ1383" s="2"/>
      <c r="FA1383" s="2"/>
      <c r="FB1383" s="2"/>
      <c r="FC1383" s="2"/>
      <c r="FD1383" s="2"/>
      <c r="FE1383" s="2"/>
      <c r="FF1383" s="2"/>
      <c r="FG1383" s="2"/>
      <c r="FH1383" s="2"/>
      <c r="FI1383" s="2"/>
      <c r="FJ1383" s="2"/>
      <c r="FK1383" s="2"/>
      <c r="FL1383" s="2"/>
      <c r="FM1383" s="2"/>
      <c r="FN1383" s="2"/>
      <c r="FO1383" s="2"/>
      <c r="FP1383" s="2"/>
      <c r="FQ1383" s="2"/>
      <c r="FR1383" s="2"/>
      <c r="FS1383" s="2"/>
      <c r="FT1383" s="2"/>
      <c r="FU1383" s="2"/>
      <c r="FV1383" s="2"/>
      <c r="FW1383" s="2"/>
      <c r="FX1383" s="2"/>
      <c r="FY1383" s="2"/>
      <c r="FZ1383" s="2"/>
      <c r="GA1383" s="2"/>
      <c r="GB1383" s="2"/>
      <c r="GC1383" s="2"/>
      <c r="GD1383" s="2"/>
      <c r="GE1383" s="2"/>
      <c r="GF1383" s="2"/>
      <c r="GG1383" s="2"/>
      <c r="GH1383" s="2"/>
      <c r="GI1383" s="2"/>
      <c r="GJ1383" s="2"/>
      <c r="GK1383" s="2"/>
      <c r="GL1383" s="2"/>
      <c r="GM1383" s="2"/>
      <c r="GN1383" s="2"/>
      <c r="GO1383" s="2"/>
      <c r="GP1383" s="2"/>
    </row>
    <row r="1384" spans="6:198" s="1" customFormat="1" ht="12.75" customHeight="1">
      <c r="F1384" s="81"/>
      <c r="G1384" s="347"/>
      <c r="H1384" s="347"/>
      <c r="I1384" s="347"/>
      <c r="J1384" s="347"/>
      <c r="K1384" s="539" t="s">
        <v>597</v>
      </c>
      <c r="L1384" s="501"/>
      <c r="M1384" s="501"/>
      <c r="N1384" s="501"/>
      <c r="O1384" s="500"/>
      <c r="P1384" s="500"/>
      <c r="Q1384" s="500"/>
      <c r="R1384" s="500"/>
      <c r="S1384" s="851">
        <f>[1]Stratifications!$G218</f>
        <v>181444645.89999992</v>
      </c>
      <c r="T1384" s="851"/>
      <c r="U1384" s="851"/>
      <c r="V1384" s="851"/>
      <c r="W1384" s="851"/>
      <c r="X1384" s="497"/>
      <c r="Y1384" s="497"/>
      <c r="Z1384" s="498"/>
      <c r="AA1384" s="852">
        <f>[1]Stratifications!$J218</f>
        <v>0.48584218301208953</v>
      </c>
      <c r="AB1384" s="852"/>
      <c r="AC1384" s="852"/>
      <c r="AD1384" s="852" t="s">
        <v>493</v>
      </c>
      <c r="AE1384" s="852"/>
      <c r="AF1384" s="852"/>
      <c r="AG1384" s="852"/>
      <c r="AH1384" s="498"/>
      <c r="AI1384" s="853">
        <f>[1]Stratifications!$M218</f>
        <v>1425</v>
      </c>
      <c r="AJ1384" s="854"/>
      <c r="AK1384" s="854"/>
      <c r="AL1384" s="854" t="s">
        <v>493</v>
      </c>
      <c r="AM1384" s="854"/>
      <c r="AN1384" s="854"/>
      <c r="AO1384" s="854"/>
      <c r="AP1384" s="498"/>
      <c r="AQ1384" s="498"/>
      <c r="AR1384" s="852">
        <f>[1]Stratifications!$P218</f>
        <v>0.54660529344073649</v>
      </c>
      <c r="AS1384" s="852"/>
      <c r="AT1384" s="852"/>
      <c r="AU1384" s="852" t="s">
        <v>493</v>
      </c>
      <c r="AV1384" s="852"/>
      <c r="AW1384" s="852"/>
      <c r="AX1384" s="852"/>
      <c r="AY1384" s="852"/>
      <c r="AZ1384" s="500"/>
      <c r="BA1384" s="500"/>
      <c r="BB1384" s="500"/>
      <c r="BC1384" s="500"/>
      <c r="BD1384" s="347"/>
      <c r="BE1384" s="347"/>
      <c r="BF1384" s="347"/>
      <c r="BG1384" s="347"/>
      <c r="BH1384" s="347"/>
      <c r="BI1384" s="347"/>
      <c r="BJ1384" s="347"/>
      <c r="BK1384" s="347"/>
      <c r="BR1384" s="2"/>
      <c r="BS1384" s="2"/>
      <c r="BT1384" s="2"/>
      <c r="BU1384" s="2"/>
      <c r="BV1384" s="2"/>
      <c r="BW1384" s="2"/>
      <c r="BX1384" s="2"/>
      <c r="BY1384" s="2"/>
      <c r="BZ1384" s="2"/>
      <c r="CA1384" s="2"/>
      <c r="CB1384" s="2"/>
      <c r="CC1384" s="2"/>
      <c r="CD1384" s="2"/>
      <c r="CE1384" s="2"/>
      <c r="CF1384" s="2"/>
      <c r="CG1384" s="2"/>
      <c r="CH1384" s="2"/>
      <c r="CI1384" s="2"/>
      <c r="CJ1384" s="2"/>
      <c r="CK1384" s="2"/>
      <c r="CL1384" s="2"/>
      <c r="CM1384" s="2"/>
      <c r="CN1384" s="2"/>
      <c r="CO1384" s="2"/>
      <c r="CP1384" s="2"/>
      <c r="CQ1384" s="2"/>
      <c r="CR1384" s="2"/>
      <c r="CS1384" s="2"/>
      <c r="CT1384" s="2"/>
      <c r="CU1384" s="2"/>
      <c r="CV1384" s="2"/>
      <c r="CW1384" s="2"/>
      <c r="CX1384" s="2"/>
      <c r="CY1384" s="2"/>
      <c r="CZ1384" s="2"/>
      <c r="DA1384" s="2"/>
      <c r="DB1384" s="2"/>
      <c r="DC1384" s="2"/>
      <c r="DD1384" s="2"/>
      <c r="DE1384" s="2"/>
      <c r="DF1384" s="2"/>
      <c r="DG1384" s="2"/>
      <c r="DH1384" s="2"/>
      <c r="DI1384" s="2"/>
      <c r="DJ1384" s="2"/>
      <c r="DK1384" s="2"/>
      <c r="DL1384" s="2"/>
      <c r="DM1384" s="2"/>
      <c r="DN1384" s="2"/>
      <c r="DO1384" s="2"/>
      <c r="DP1384" s="2"/>
      <c r="DQ1384" s="2"/>
      <c r="DR1384" s="2"/>
      <c r="DS1384" s="2"/>
      <c r="DT1384" s="2"/>
      <c r="DU1384" s="2"/>
      <c r="DV1384" s="2"/>
      <c r="DW1384" s="2"/>
      <c r="DX1384" s="2"/>
      <c r="DY1384" s="2"/>
      <c r="DZ1384" s="2"/>
      <c r="EA1384" s="2"/>
      <c r="EB1384" s="2"/>
      <c r="EC1384" s="2"/>
      <c r="ED1384" s="2"/>
      <c r="EE1384" s="2"/>
      <c r="EF1384" s="2"/>
      <c r="EG1384" s="2"/>
      <c r="EH1384" s="2"/>
      <c r="EI1384" s="2"/>
      <c r="EJ1384" s="2"/>
      <c r="EK1384" s="2"/>
      <c r="EL1384" s="2"/>
      <c r="EM1384" s="2"/>
      <c r="EN1384" s="2"/>
      <c r="EO1384" s="2"/>
      <c r="EP1384" s="2"/>
      <c r="EQ1384" s="2"/>
      <c r="ER1384" s="2"/>
      <c r="ES1384" s="2"/>
      <c r="ET1384" s="2"/>
      <c r="EU1384" s="2"/>
      <c r="EV1384" s="2"/>
      <c r="EW1384" s="2"/>
      <c r="EX1384" s="2"/>
      <c r="EY1384" s="2"/>
      <c r="EZ1384" s="2"/>
      <c r="FA1384" s="2"/>
      <c r="FB1384" s="2"/>
      <c r="FC1384" s="2"/>
      <c r="FD1384" s="2"/>
      <c r="FE1384" s="2"/>
      <c r="FF1384" s="2"/>
      <c r="FG1384" s="2"/>
      <c r="FH1384" s="2"/>
      <c r="FI1384" s="2"/>
      <c r="FJ1384" s="2"/>
      <c r="FK1384" s="2"/>
      <c r="FL1384" s="2"/>
      <c r="FM1384" s="2"/>
      <c r="FN1384" s="2"/>
      <c r="FO1384" s="2"/>
      <c r="FP1384" s="2"/>
      <c r="FQ1384" s="2"/>
      <c r="FR1384" s="2"/>
      <c r="FS1384" s="2"/>
      <c r="FT1384" s="2"/>
      <c r="FU1384" s="2"/>
      <c r="FV1384" s="2"/>
      <c r="FW1384" s="2"/>
      <c r="FX1384" s="2"/>
      <c r="FY1384" s="2"/>
      <c r="FZ1384" s="2"/>
      <c r="GA1384" s="2"/>
      <c r="GB1384" s="2"/>
      <c r="GC1384" s="2"/>
      <c r="GD1384" s="2"/>
      <c r="GE1384" s="2"/>
      <c r="GF1384" s="2"/>
      <c r="GG1384" s="2"/>
      <c r="GH1384" s="2"/>
      <c r="GI1384" s="2"/>
      <c r="GJ1384" s="2"/>
      <c r="GK1384" s="2"/>
      <c r="GL1384" s="2"/>
      <c r="GM1384" s="2"/>
      <c r="GN1384" s="2"/>
      <c r="GO1384" s="2"/>
      <c r="GP1384" s="2"/>
    </row>
    <row r="1385" spans="6:198" s="1" customFormat="1" ht="12.75" customHeight="1">
      <c r="F1385" s="81"/>
      <c r="G1385" s="347"/>
      <c r="H1385" s="347"/>
      <c r="I1385" s="347"/>
      <c r="J1385" s="347"/>
      <c r="K1385" s="544" t="s">
        <v>562</v>
      </c>
      <c r="L1385" s="500"/>
      <c r="M1385" s="500"/>
      <c r="N1385" s="500"/>
      <c r="O1385" s="500"/>
      <c r="P1385" s="500"/>
      <c r="Q1385" s="500"/>
      <c r="R1385" s="500"/>
      <c r="S1385" s="851">
        <f>[1]Stratifications!$G219</f>
        <v>0</v>
      </c>
      <c r="T1385" s="851"/>
      <c r="U1385" s="851"/>
      <c r="V1385" s="851"/>
      <c r="W1385" s="851"/>
      <c r="X1385" s="498"/>
      <c r="Y1385" s="498"/>
      <c r="Z1385" s="498"/>
      <c r="AA1385" s="852">
        <f>[1]Stratifications!$J219</f>
        <v>0</v>
      </c>
      <c r="AB1385" s="852"/>
      <c r="AC1385" s="852"/>
      <c r="AD1385" s="852" t="s">
        <v>493</v>
      </c>
      <c r="AE1385" s="852"/>
      <c r="AF1385" s="852"/>
      <c r="AG1385" s="852"/>
      <c r="AH1385" s="498"/>
      <c r="AI1385" s="853">
        <f>[1]Stratifications!$M219</f>
        <v>0</v>
      </c>
      <c r="AJ1385" s="854"/>
      <c r="AK1385" s="854"/>
      <c r="AL1385" s="854" t="s">
        <v>493</v>
      </c>
      <c r="AM1385" s="854"/>
      <c r="AN1385" s="854"/>
      <c r="AO1385" s="854"/>
      <c r="AP1385" s="498"/>
      <c r="AQ1385" s="498"/>
      <c r="AR1385" s="852">
        <f>[1]Stratifications!$P219</f>
        <v>0</v>
      </c>
      <c r="AS1385" s="852"/>
      <c r="AT1385" s="852"/>
      <c r="AU1385" s="852" t="s">
        <v>493</v>
      </c>
      <c r="AV1385" s="852"/>
      <c r="AW1385" s="852"/>
      <c r="AX1385" s="852"/>
      <c r="AY1385" s="852"/>
      <c r="AZ1385" s="500"/>
      <c r="BA1385" s="500"/>
      <c r="BB1385" s="500"/>
      <c r="BC1385" s="500"/>
      <c r="BD1385" s="347"/>
      <c r="BE1385" s="347"/>
      <c r="BF1385" s="347"/>
      <c r="BG1385" s="347"/>
      <c r="BH1385" s="347"/>
      <c r="BI1385" s="347"/>
      <c r="BJ1385" s="347"/>
      <c r="BK1385" s="347"/>
      <c r="BR1385" s="2"/>
      <c r="BS1385" s="2"/>
      <c r="BT1385" s="2"/>
      <c r="BU1385" s="2"/>
      <c r="BV1385" s="2"/>
      <c r="BW1385" s="2"/>
      <c r="BX1385" s="2"/>
      <c r="BY1385" s="2"/>
      <c r="BZ1385" s="2"/>
      <c r="CA1385" s="2"/>
      <c r="CB1385" s="2"/>
      <c r="CC1385" s="2"/>
      <c r="CD1385" s="2"/>
      <c r="CE1385" s="2"/>
      <c r="CF1385" s="2"/>
      <c r="CG1385" s="2"/>
      <c r="CH1385" s="2"/>
      <c r="CI1385" s="2"/>
      <c r="CJ1385" s="2"/>
      <c r="CK1385" s="2"/>
      <c r="CL1385" s="2"/>
      <c r="CM1385" s="2"/>
      <c r="CN1385" s="2"/>
      <c r="CO1385" s="2"/>
      <c r="CP1385" s="2"/>
      <c r="CQ1385" s="2"/>
      <c r="CR1385" s="2"/>
      <c r="CS1385" s="2"/>
      <c r="CT1385" s="2"/>
      <c r="CU1385" s="2"/>
      <c r="CV1385" s="2"/>
      <c r="CW1385" s="2"/>
      <c r="CX1385" s="2"/>
      <c r="CY1385" s="2"/>
      <c r="CZ1385" s="2"/>
      <c r="DA1385" s="2"/>
      <c r="DB1385" s="2"/>
      <c r="DC1385" s="2"/>
      <c r="DD1385" s="2"/>
      <c r="DE1385" s="2"/>
      <c r="DF1385" s="2"/>
      <c r="DG1385" s="2"/>
      <c r="DH1385" s="2"/>
      <c r="DI1385" s="2"/>
      <c r="DJ1385" s="2"/>
      <c r="DK1385" s="2"/>
      <c r="DL1385" s="2"/>
      <c r="DM1385" s="2"/>
      <c r="DN1385" s="2"/>
      <c r="DO1385" s="2"/>
      <c r="DP1385" s="2"/>
      <c r="DQ1385" s="2"/>
      <c r="DR1385" s="2"/>
      <c r="DS1385" s="2"/>
      <c r="DT1385" s="2"/>
      <c r="DU1385" s="2"/>
      <c r="DV1385" s="2"/>
      <c r="DW1385" s="2"/>
      <c r="DX1385" s="2"/>
      <c r="DY1385" s="2"/>
      <c r="DZ1385" s="2"/>
      <c r="EA1385" s="2"/>
      <c r="EB1385" s="2"/>
      <c r="EC1385" s="2"/>
      <c r="ED1385" s="2"/>
      <c r="EE1385" s="2"/>
      <c r="EF1385" s="2"/>
      <c r="EG1385" s="2"/>
      <c r="EH1385" s="2"/>
      <c r="EI1385" s="2"/>
      <c r="EJ1385" s="2"/>
      <c r="EK1385" s="2"/>
      <c r="EL1385" s="2"/>
      <c r="EM1385" s="2"/>
      <c r="EN1385" s="2"/>
      <c r="EO1385" s="2"/>
      <c r="EP1385" s="2"/>
      <c r="EQ1385" s="2"/>
      <c r="ER1385" s="2"/>
      <c r="ES1385" s="2"/>
      <c r="ET1385" s="2"/>
      <c r="EU1385" s="2"/>
      <c r="EV1385" s="2"/>
      <c r="EW1385" s="2"/>
      <c r="EX1385" s="2"/>
      <c r="EY1385" s="2"/>
      <c r="EZ1385" s="2"/>
      <c r="FA1385" s="2"/>
      <c r="FB1385" s="2"/>
      <c r="FC1385" s="2"/>
      <c r="FD1385" s="2"/>
      <c r="FE1385" s="2"/>
      <c r="FF1385" s="2"/>
      <c r="FG1385" s="2"/>
      <c r="FH1385" s="2"/>
      <c r="FI1385" s="2"/>
      <c r="FJ1385" s="2"/>
      <c r="FK1385" s="2"/>
      <c r="FL1385" s="2"/>
      <c r="FM1385" s="2"/>
      <c r="FN1385" s="2"/>
      <c r="FO1385" s="2"/>
      <c r="FP1385" s="2"/>
      <c r="FQ1385" s="2"/>
      <c r="FR1385" s="2"/>
      <c r="FS1385" s="2"/>
      <c r="FT1385" s="2"/>
      <c r="FU1385" s="2"/>
      <c r="FV1385" s="2"/>
      <c r="FW1385" s="2"/>
      <c r="FX1385" s="2"/>
      <c r="FY1385" s="2"/>
      <c r="FZ1385" s="2"/>
      <c r="GA1385" s="2"/>
      <c r="GB1385" s="2"/>
      <c r="GC1385" s="2"/>
      <c r="GD1385" s="2"/>
      <c r="GE1385" s="2"/>
      <c r="GF1385" s="2"/>
      <c r="GG1385" s="2"/>
      <c r="GH1385" s="2"/>
      <c r="GI1385" s="2"/>
      <c r="GJ1385" s="2"/>
      <c r="GK1385" s="2"/>
      <c r="GL1385" s="2"/>
      <c r="GM1385" s="2"/>
      <c r="GN1385" s="2"/>
      <c r="GO1385" s="2"/>
      <c r="GP1385" s="2"/>
    </row>
    <row r="1386" spans="6:198" s="1" customFormat="1" ht="12.75" customHeight="1">
      <c r="F1386" s="81"/>
      <c r="G1386" s="347"/>
      <c r="H1386" s="347"/>
      <c r="I1386" s="347"/>
      <c r="J1386" s="347"/>
      <c r="K1386" s="504" t="s">
        <v>278</v>
      </c>
      <c r="L1386" s="505"/>
      <c r="M1386" s="505"/>
      <c r="N1386" s="505"/>
      <c r="O1386" s="505"/>
      <c r="P1386" s="505"/>
      <c r="Q1386" s="505"/>
      <c r="R1386" s="505"/>
      <c r="S1386" s="856">
        <f>[1]Stratifications!$G220</f>
        <v>373464166.43999994</v>
      </c>
      <c r="T1386" s="856"/>
      <c r="U1386" s="856"/>
      <c r="V1386" s="856"/>
      <c r="W1386" s="856"/>
      <c r="X1386" s="545"/>
      <c r="Y1386" s="545"/>
      <c r="Z1386" s="545"/>
      <c r="AA1386" s="890">
        <f>[1]Stratifications!$J220</f>
        <v>1</v>
      </c>
      <c r="AB1386" s="890"/>
      <c r="AC1386" s="890"/>
      <c r="AD1386" s="890" t="s">
        <v>493</v>
      </c>
      <c r="AE1386" s="890"/>
      <c r="AF1386" s="890"/>
      <c r="AG1386" s="890"/>
      <c r="AH1386" s="545"/>
      <c r="AI1386" s="891">
        <f>[1]Stratifications!$M220</f>
        <v>2607</v>
      </c>
      <c r="AJ1386" s="891"/>
      <c r="AK1386" s="891"/>
      <c r="AL1386" s="891" t="s">
        <v>493</v>
      </c>
      <c r="AM1386" s="891"/>
      <c r="AN1386" s="891"/>
      <c r="AO1386" s="891"/>
      <c r="AP1386" s="545"/>
      <c r="AQ1386" s="545"/>
      <c r="AR1386" s="890">
        <f>[1]Stratifications!$P220</f>
        <v>1</v>
      </c>
      <c r="AS1386" s="890"/>
      <c r="AT1386" s="890"/>
      <c r="AU1386" s="890" t="s">
        <v>493</v>
      </c>
      <c r="AV1386" s="890"/>
      <c r="AW1386" s="890"/>
      <c r="AX1386" s="890"/>
      <c r="AY1386" s="890"/>
      <c r="AZ1386" s="500"/>
      <c r="BA1386" s="500"/>
      <c r="BB1386" s="500"/>
      <c r="BC1386" s="500"/>
      <c r="BD1386" s="347"/>
      <c r="BE1386" s="347"/>
      <c r="BF1386" s="347"/>
      <c r="BG1386" s="347"/>
      <c r="BH1386" s="347"/>
      <c r="BI1386" s="347"/>
      <c r="BJ1386" s="347"/>
      <c r="BK1386" s="347"/>
      <c r="BR1386" s="2"/>
      <c r="BS1386" s="2"/>
      <c r="BT1386" s="2"/>
      <c r="BU1386" s="2"/>
      <c r="BV1386" s="2"/>
      <c r="BW1386" s="2"/>
      <c r="BX1386" s="2"/>
      <c r="BY1386" s="2"/>
      <c r="BZ1386" s="2"/>
      <c r="CA1386" s="2"/>
      <c r="CB1386" s="2"/>
      <c r="CC1386" s="2"/>
      <c r="CD1386" s="2"/>
      <c r="CE1386" s="2"/>
      <c r="CF1386" s="2"/>
      <c r="CG1386" s="2"/>
      <c r="CH1386" s="2"/>
      <c r="CI1386" s="2"/>
      <c r="CJ1386" s="2"/>
      <c r="CK1386" s="2"/>
      <c r="CL1386" s="2"/>
      <c r="CM1386" s="2"/>
      <c r="CN1386" s="2"/>
      <c r="CO1386" s="2"/>
      <c r="CP1386" s="2"/>
      <c r="CQ1386" s="2"/>
      <c r="CR1386" s="2"/>
      <c r="CS1386" s="2"/>
      <c r="CT1386" s="2"/>
      <c r="CU1386" s="2"/>
      <c r="CV1386" s="2"/>
      <c r="CW1386" s="2"/>
      <c r="CX1386" s="2"/>
      <c r="CY1386" s="2"/>
      <c r="CZ1386" s="2"/>
      <c r="DA1386" s="2"/>
      <c r="DB1386" s="2"/>
      <c r="DC1386" s="2"/>
      <c r="DD1386" s="2"/>
      <c r="DE1386" s="2"/>
      <c r="DF1386" s="2"/>
      <c r="DG1386" s="2"/>
      <c r="DH1386" s="2"/>
      <c r="DI1386" s="2"/>
      <c r="DJ1386" s="2"/>
      <c r="DK1386" s="2"/>
      <c r="DL1386" s="2"/>
      <c r="DM1386" s="2"/>
      <c r="DN1386" s="2"/>
      <c r="DO1386" s="2"/>
      <c r="DP1386" s="2"/>
      <c r="DQ1386" s="2"/>
      <c r="DR1386" s="2"/>
      <c r="DS1386" s="2"/>
      <c r="DT1386" s="2"/>
      <c r="DU1386" s="2"/>
      <c r="DV1386" s="2"/>
      <c r="DW1386" s="2"/>
      <c r="DX1386" s="2"/>
      <c r="DY1386" s="2"/>
      <c r="DZ1386" s="2"/>
      <c r="EA1386" s="2"/>
      <c r="EB1386" s="2"/>
      <c r="EC1386" s="2"/>
      <c r="ED1386" s="2"/>
      <c r="EE1386" s="2"/>
      <c r="EF1386" s="2"/>
      <c r="EG1386" s="2"/>
      <c r="EH1386" s="2"/>
      <c r="EI1386" s="2"/>
      <c r="EJ1386" s="2"/>
      <c r="EK1386" s="2"/>
      <c r="EL1386" s="2"/>
      <c r="EM1386" s="2"/>
      <c r="EN1386" s="2"/>
      <c r="EO1386" s="2"/>
      <c r="EP1386" s="2"/>
      <c r="EQ1386" s="2"/>
      <c r="ER1386" s="2"/>
      <c r="ES1386" s="2"/>
      <c r="ET1386" s="2"/>
      <c r="EU1386" s="2"/>
      <c r="EV1386" s="2"/>
      <c r="EW1386" s="2"/>
      <c r="EX1386" s="2"/>
      <c r="EY1386" s="2"/>
      <c r="EZ1386" s="2"/>
      <c r="FA1386" s="2"/>
      <c r="FB1386" s="2"/>
      <c r="FC1386" s="2"/>
      <c r="FD1386" s="2"/>
      <c r="FE1386" s="2"/>
      <c r="FF1386" s="2"/>
      <c r="FG1386" s="2"/>
      <c r="FH1386" s="2"/>
      <c r="FI1386" s="2"/>
      <c r="FJ1386" s="2"/>
      <c r="FK1386" s="2"/>
      <c r="FL1386" s="2"/>
      <c r="FM1386" s="2"/>
      <c r="FN1386" s="2"/>
      <c r="FO1386" s="2"/>
      <c r="FP1386" s="2"/>
      <c r="FQ1386" s="2"/>
      <c r="FR1386" s="2"/>
      <c r="FS1386" s="2"/>
      <c r="FT1386" s="2"/>
      <c r="FU1386" s="2"/>
      <c r="FV1386" s="2"/>
      <c r="FW1386" s="2"/>
      <c r="FX1386" s="2"/>
      <c r="FY1386" s="2"/>
      <c r="FZ1386" s="2"/>
      <c r="GA1386" s="2"/>
      <c r="GB1386" s="2"/>
      <c r="GC1386" s="2"/>
      <c r="GD1386" s="2"/>
      <c r="GE1386" s="2"/>
      <c r="GF1386" s="2"/>
      <c r="GG1386" s="2"/>
      <c r="GH1386" s="2"/>
      <c r="GI1386" s="2"/>
      <c r="GJ1386" s="2"/>
      <c r="GK1386" s="2"/>
      <c r="GL1386" s="2"/>
      <c r="GM1386" s="2"/>
      <c r="GN1386" s="2"/>
      <c r="GO1386" s="2"/>
      <c r="GP1386" s="2"/>
    </row>
    <row r="1387" spans="6:198" s="1" customFormat="1" ht="12.75" customHeight="1">
      <c r="F1387" s="81"/>
      <c r="G1387" s="347"/>
      <c r="H1387" s="347"/>
      <c r="I1387" s="347"/>
      <c r="J1387" s="347"/>
      <c r="K1387" s="500"/>
      <c r="L1387" s="500"/>
      <c r="M1387" s="500"/>
      <c r="N1387" s="500"/>
      <c r="O1387" s="500"/>
      <c r="P1387" s="500"/>
      <c r="Q1387" s="500"/>
      <c r="R1387" s="500"/>
      <c r="S1387" s="540"/>
      <c r="T1387" s="540"/>
      <c r="U1387" s="540"/>
      <c r="V1387" s="540"/>
      <c r="W1387" s="540"/>
      <c r="X1387" s="540"/>
      <c r="Y1387" s="540"/>
      <c r="Z1387" s="540"/>
      <c r="AA1387" s="540"/>
      <c r="AB1387" s="540"/>
      <c r="AC1387" s="540"/>
      <c r="AD1387" s="540"/>
      <c r="AE1387" s="540"/>
      <c r="AF1387" s="540"/>
      <c r="AG1387" s="540"/>
      <c r="AH1387" s="540"/>
      <c r="AI1387" s="540"/>
      <c r="AJ1387" s="540"/>
      <c r="AK1387" s="540"/>
      <c r="AL1387" s="540"/>
      <c r="AM1387" s="540"/>
      <c r="AN1387" s="540"/>
      <c r="AO1387" s="540"/>
      <c r="AP1387" s="540"/>
      <c r="AQ1387" s="540"/>
      <c r="AR1387" s="540"/>
      <c r="AS1387" s="540"/>
      <c r="AT1387" s="540"/>
      <c r="AU1387" s="540"/>
      <c r="AV1387" s="540"/>
      <c r="AW1387" s="540"/>
      <c r="AX1387" s="540"/>
      <c r="AY1387" s="540"/>
      <c r="AZ1387" s="500"/>
      <c r="BA1387" s="500"/>
      <c r="BB1387" s="500"/>
      <c r="BC1387" s="500"/>
      <c r="BD1387" s="347"/>
      <c r="BE1387" s="347"/>
      <c r="BF1387" s="347"/>
      <c r="BG1387" s="347"/>
      <c r="BH1387" s="347"/>
      <c r="BI1387" s="347"/>
      <c r="BJ1387" s="347"/>
      <c r="BK1387" s="347"/>
      <c r="BR1387" s="2"/>
      <c r="BS1387" s="2"/>
      <c r="BT1387" s="2"/>
      <c r="BU1387" s="2"/>
      <c r="BV1387" s="2"/>
      <c r="BW1387" s="2"/>
      <c r="BX1387" s="2"/>
      <c r="BY1387" s="2"/>
      <c r="BZ1387" s="2"/>
      <c r="CA1387" s="2"/>
      <c r="CB1387" s="2"/>
      <c r="CC1387" s="2"/>
      <c r="CD1387" s="2"/>
      <c r="CE1387" s="2"/>
      <c r="CF1387" s="2"/>
      <c r="CG1387" s="2"/>
      <c r="CH1387" s="2"/>
      <c r="CI1387" s="2"/>
      <c r="CJ1387" s="2"/>
      <c r="CK1387" s="2"/>
      <c r="CL1387" s="2"/>
      <c r="CM1387" s="2"/>
      <c r="CN1387" s="2"/>
      <c r="CO1387" s="2"/>
      <c r="CP1387" s="2"/>
      <c r="CQ1387" s="2"/>
      <c r="CR1387" s="2"/>
      <c r="CS1387" s="2"/>
      <c r="CT1387" s="2"/>
      <c r="CU1387" s="2"/>
      <c r="CV1387" s="2"/>
      <c r="CW1387" s="2"/>
      <c r="CX1387" s="2"/>
      <c r="CY1387" s="2"/>
      <c r="CZ1387" s="2"/>
      <c r="DA1387" s="2"/>
      <c r="DB1387" s="2"/>
      <c r="DC1387" s="2"/>
      <c r="DD1387" s="2"/>
      <c r="DE1387" s="2"/>
      <c r="DF1387" s="2"/>
      <c r="DG1387" s="2"/>
      <c r="DH1387" s="2"/>
      <c r="DI1387" s="2"/>
      <c r="DJ1387" s="2"/>
      <c r="DK1387" s="2"/>
      <c r="DL1387" s="2"/>
      <c r="DM1387" s="2"/>
      <c r="DN1387" s="2"/>
      <c r="DO1387" s="2"/>
      <c r="DP1387" s="2"/>
      <c r="DQ1387" s="2"/>
      <c r="DR1387" s="2"/>
      <c r="DS1387" s="2"/>
      <c r="DT1387" s="2"/>
      <c r="DU1387" s="2"/>
      <c r="DV1387" s="2"/>
      <c r="DW1387" s="2"/>
      <c r="DX1387" s="2"/>
      <c r="DY1387" s="2"/>
      <c r="DZ1387" s="2"/>
      <c r="EA1387" s="2"/>
      <c r="EB1387" s="2"/>
      <c r="EC1387" s="2"/>
      <c r="ED1387" s="2"/>
      <c r="EE1387" s="2"/>
      <c r="EF1387" s="2"/>
      <c r="EG1387" s="2"/>
      <c r="EH1387" s="2"/>
      <c r="EI1387" s="2"/>
      <c r="EJ1387" s="2"/>
      <c r="EK1387" s="2"/>
      <c r="EL1387" s="2"/>
      <c r="EM1387" s="2"/>
      <c r="EN1387" s="2"/>
      <c r="EO1387" s="2"/>
      <c r="EP1387" s="2"/>
      <c r="EQ1387" s="2"/>
      <c r="ER1387" s="2"/>
      <c r="ES1387" s="2"/>
      <c r="ET1387" s="2"/>
      <c r="EU1387" s="2"/>
      <c r="EV1387" s="2"/>
      <c r="EW1387" s="2"/>
      <c r="EX1387" s="2"/>
      <c r="EY1387" s="2"/>
      <c r="EZ1387" s="2"/>
      <c r="FA1387" s="2"/>
      <c r="FB1387" s="2"/>
      <c r="FC1387" s="2"/>
      <c r="FD1387" s="2"/>
      <c r="FE1387" s="2"/>
      <c r="FF1387" s="2"/>
      <c r="FG1387" s="2"/>
      <c r="FH1387" s="2"/>
      <c r="FI1387" s="2"/>
      <c r="FJ1387" s="2"/>
      <c r="FK1387" s="2"/>
      <c r="FL1387" s="2"/>
      <c r="FM1387" s="2"/>
      <c r="FN1387" s="2"/>
      <c r="FO1387" s="2"/>
      <c r="FP1387" s="2"/>
      <c r="FQ1387" s="2"/>
      <c r="FR1387" s="2"/>
      <c r="FS1387" s="2"/>
      <c r="FT1387" s="2"/>
      <c r="FU1387" s="2"/>
      <c r="FV1387" s="2"/>
      <c r="FW1387" s="2"/>
      <c r="FX1387" s="2"/>
      <c r="FY1387" s="2"/>
      <c r="FZ1387" s="2"/>
      <c r="GA1387" s="2"/>
      <c r="GB1387" s="2"/>
      <c r="GC1387" s="2"/>
      <c r="GD1387" s="2"/>
      <c r="GE1387" s="2"/>
      <c r="GF1387" s="2"/>
      <c r="GG1387" s="2"/>
      <c r="GH1387" s="2"/>
      <c r="GI1387" s="2"/>
      <c r="GJ1387" s="2"/>
      <c r="GK1387" s="2"/>
      <c r="GL1387" s="2"/>
      <c r="GM1387" s="2"/>
      <c r="GN1387" s="2"/>
      <c r="GO1387" s="2"/>
      <c r="GP1387" s="2"/>
    </row>
    <row r="1388" spans="6:198" s="1" customFormat="1" ht="12.75" customHeight="1">
      <c r="F1388" s="81"/>
      <c r="G1388" s="347"/>
      <c r="H1388" s="347"/>
      <c r="I1388" s="347"/>
      <c r="J1388" s="347"/>
      <c r="K1388" s="500"/>
      <c r="L1388" s="500"/>
      <c r="M1388" s="500"/>
      <c r="N1388" s="500"/>
      <c r="O1388" s="500"/>
      <c r="P1388" s="500"/>
      <c r="Q1388" s="500"/>
      <c r="R1388" s="500"/>
      <c r="S1388" s="500"/>
      <c r="T1388" s="500"/>
      <c r="U1388" s="500"/>
      <c r="V1388" s="500"/>
      <c r="W1388" s="500"/>
      <c r="X1388" s="500"/>
      <c r="Y1388" s="500"/>
      <c r="Z1388" s="500"/>
      <c r="AA1388" s="500"/>
      <c r="AB1388" s="500"/>
      <c r="AC1388" s="500"/>
      <c r="AD1388" s="500"/>
      <c r="AE1388" s="500"/>
      <c r="AF1388" s="500"/>
      <c r="AG1388" s="500"/>
      <c r="AH1388" s="500"/>
      <c r="AI1388" s="500"/>
      <c r="AJ1388" s="500"/>
      <c r="AK1388" s="500"/>
      <c r="AL1388" s="500"/>
      <c r="AM1388" s="500"/>
      <c r="AN1388" s="500"/>
      <c r="AO1388" s="500"/>
      <c r="AP1388" s="500"/>
      <c r="AQ1388" s="500"/>
      <c r="AR1388" s="500"/>
      <c r="AS1388" s="500"/>
      <c r="AT1388" s="500"/>
      <c r="AU1388" s="500"/>
      <c r="AV1388" s="500"/>
      <c r="AW1388" s="500"/>
      <c r="AX1388" s="500"/>
      <c r="AY1388" s="500"/>
      <c r="AZ1388" s="500"/>
      <c r="BA1388" s="500"/>
      <c r="BB1388" s="500"/>
      <c r="BC1388" s="500"/>
      <c r="BD1388" s="347"/>
      <c r="BE1388" s="347"/>
      <c r="BF1388" s="347"/>
      <c r="BG1388" s="347"/>
      <c r="BH1388" s="347"/>
      <c r="BI1388" s="347"/>
      <c r="BJ1388" s="347"/>
      <c r="BK1388" s="347"/>
      <c r="BR1388" s="2"/>
      <c r="BS1388" s="2"/>
      <c r="BT1388" s="2"/>
      <c r="BU1388" s="2"/>
      <c r="BV1388" s="2"/>
      <c r="BW1388" s="2"/>
      <c r="BX1388" s="2"/>
      <c r="BY1388" s="2"/>
      <c r="BZ1388" s="2"/>
      <c r="CA1388" s="2"/>
      <c r="CB1388" s="2"/>
      <c r="CC1388" s="2"/>
      <c r="CD1388" s="2"/>
      <c r="CE1388" s="2"/>
      <c r="CF1388" s="2"/>
      <c r="CG1388" s="2"/>
      <c r="CH1388" s="2"/>
      <c r="CI1388" s="2"/>
      <c r="CJ1388" s="2"/>
      <c r="CK1388" s="2"/>
      <c r="CL1388" s="2"/>
      <c r="CM1388" s="2"/>
      <c r="CN1388" s="2"/>
      <c r="CO1388" s="2"/>
      <c r="CP1388" s="2"/>
      <c r="CQ1388" s="2"/>
      <c r="CR1388" s="2"/>
      <c r="CS1388" s="2"/>
      <c r="CT1388" s="2"/>
      <c r="CU1388" s="2"/>
      <c r="CV1388" s="2"/>
      <c r="CW1388" s="2"/>
      <c r="CX1388" s="2"/>
      <c r="CY1388" s="2"/>
      <c r="CZ1388" s="2"/>
      <c r="DA1388" s="2"/>
      <c r="DB1388" s="2"/>
      <c r="DC1388" s="2"/>
      <c r="DD1388" s="2"/>
      <c r="DE1388" s="2"/>
      <c r="DF1388" s="2"/>
      <c r="DG1388" s="2"/>
      <c r="DH1388" s="2"/>
      <c r="DI1388" s="2"/>
      <c r="DJ1388" s="2"/>
      <c r="DK1388" s="2"/>
      <c r="DL1388" s="2"/>
      <c r="DM1388" s="2"/>
      <c r="DN1388" s="2"/>
      <c r="DO1388" s="2"/>
      <c r="DP1388" s="2"/>
      <c r="DQ1388" s="2"/>
      <c r="DR1388" s="2"/>
      <c r="DS1388" s="2"/>
      <c r="DT1388" s="2"/>
      <c r="DU1388" s="2"/>
      <c r="DV1388" s="2"/>
      <c r="DW1388" s="2"/>
      <c r="DX1388" s="2"/>
      <c r="DY1388" s="2"/>
      <c r="DZ1388" s="2"/>
      <c r="EA1388" s="2"/>
      <c r="EB1388" s="2"/>
      <c r="EC1388" s="2"/>
      <c r="ED1388" s="2"/>
      <c r="EE1388" s="2"/>
      <c r="EF1388" s="2"/>
      <c r="EG1388" s="2"/>
      <c r="EH1388" s="2"/>
      <c r="EI1388" s="2"/>
      <c r="EJ1388" s="2"/>
      <c r="EK1388" s="2"/>
      <c r="EL1388" s="2"/>
      <c r="EM1388" s="2"/>
      <c r="EN1388" s="2"/>
      <c r="EO1388" s="2"/>
      <c r="EP1388" s="2"/>
      <c r="EQ1388" s="2"/>
      <c r="ER1388" s="2"/>
      <c r="ES1388" s="2"/>
      <c r="ET1388" s="2"/>
      <c r="EU1388" s="2"/>
      <c r="EV1388" s="2"/>
      <c r="EW1388" s="2"/>
      <c r="EX1388" s="2"/>
      <c r="EY1388" s="2"/>
      <c r="EZ1388" s="2"/>
      <c r="FA1388" s="2"/>
      <c r="FB1388" s="2"/>
      <c r="FC1388" s="2"/>
      <c r="FD1388" s="2"/>
      <c r="FE1388" s="2"/>
      <c r="FF1388" s="2"/>
      <c r="FG1388" s="2"/>
      <c r="FH1388" s="2"/>
      <c r="FI1388" s="2"/>
      <c r="FJ1388" s="2"/>
      <c r="FK1388" s="2"/>
      <c r="FL1388" s="2"/>
      <c r="FM1388" s="2"/>
      <c r="FN1388" s="2"/>
      <c r="FO1388" s="2"/>
      <c r="FP1388" s="2"/>
      <c r="FQ1388" s="2"/>
      <c r="FR1388" s="2"/>
      <c r="FS1388" s="2"/>
      <c r="FT1388" s="2"/>
      <c r="FU1388" s="2"/>
      <c r="FV1388" s="2"/>
      <c r="FW1388" s="2"/>
      <c r="FX1388" s="2"/>
      <c r="FY1388" s="2"/>
      <c r="FZ1388" s="2"/>
      <c r="GA1388" s="2"/>
      <c r="GB1388" s="2"/>
      <c r="GC1388" s="2"/>
      <c r="GD1388" s="2"/>
      <c r="GE1388" s="2"/>
      <c r="GF1388" s="2"/>
      <c r="GG1388" s="2"/>
      <c r="GH1388" s="2"/>
      <c r="GI1388" s="2"/>
      <c r="GJ1388" s="2"/>
      <c r="GK1388" s="2"/>
      <c r="GL1388" s="2"/>
      <c r="GM1388" s="2"/>
      <c r="GN1388" s="2"/>
      <c r="GO1388" s="2"/>
      <c r="GP1388" s="2"/>
    </row>
    <row r="1389" spans="6:198" s="1" customFormat="1" ht="12.75" customHeight="1">
      <c r="F1389" s="81"/>
      <c r="G1389" s="347"/>
      <c r="H1389" s="347"/>
      <c r="I1389" s="347"/>
      <c r="J1389" s="347"/>
      <c r="K1389" s="546" t="s">
        <v>598</v>
      </c>
      <c r="L1389" s="546"/>
      <c r="M1389" s="546"/>
      <c r="N1389" s="546"/>
      <c r="O1389" s="501"/>
      <c r="P1389" s="501"/>
      <c r="Q1389" s="501"/>
      <c r="R1389" s="501"/>
      <c r="S1389" s="501"/>
      <c r="T1389" s="501"/>
      <c r="U1389" s="501"/>
      <c r="V1389" s="501"/>
      <c r="W1389" s="501"/>
      <c r="X1389" s="501"/>
      <c r="Y1389" s="501"/>
      <c r="Z1389" s="501"/>
      <c r="AA1389" s="501"/>
      <c r="AB1389" s="501"/>
      <c r="AC1389" s="501"/>
      <c r="AD1389" s="501"/>
      <c r="AE1389" s="501"/>
      <c r="AF1389" s="887">
        <f>'[1]Strats Summary'!$N$8</f>
        <v>43190</v>
      </c>
      <c r="AG1389" s="887"/>
      <c r="AH1389" s="887"/>
      <c r="AI1389" s="887"/>
      <c r="AJ1389" s="887"/>
      <c r="AK1389" s="887"/>
      <c r="AL1389" s="887"/>
      <c r="AM1389" s="887"/>
      <c r="AN1389" s="500"/>
      <c r="AO1389" s="500"/>
      <c r="AP1389" s="500"/>
      <c r="AQ1389" s="500"/>
      <c r="AR1389" s="500"/>
      <c r="AS1389" s="500"/>
      <c r="AT1389" s="500"/>
      <c r="AU1389" s="500"/>
      <c r="AV1389" s="500"/>
      <c r="AW1389" s="500"/>
      <c r="AX1389" s="500"/>
      <c r="AY1389" s="500"/>
      <c r="AZ1389" s="500"/>
      <c r="BA1389" s="500"/>
      <c r="BB1389" s="500"/>
      <c r="BC1389" s="500"/>
      <c r="BD1389" s="347"/>
      <c r="BE1389" s="347"/>
      <c r="BF1389" s="347"/>
      <c r="BG1389" s="347"/>
      <c r="BH1389" s="347"/>
      <c r="BI1389" s="347"/>
      <c r="BJ1389" s="347"/>
      <c r="BK1389" s="347"/>
      <c r="BR1389" s="2"/>
      <c r="BS1389" s="2"/>
      <c r="BT1389" s="2"/>
      <c r="BU1389" s="2"/>
      <c r="BV1389" s="2"/>
      <c r="BW1389" s="2"/>
      <c r="BX1389" s="2"/>
      <c r="BY1389" s="2"/>
      <c r="BZ1389" s="2"/>
      <c r="CA1389" s="2"/>
      <c r="CB1389" s="2"/>
      <c r="CC1389" s="2"/>
      <c r="CD1389" s="2"/>
      <c r="CE1389" s="2"/>
      <c r="CF1389" s="2"/>
      <c r="CG1389" s="2"/>
      <c r="CH1389" s="2"/>
      <c r="CI1389" s="2"/>
      <c r="CJ1389" s="2"/>
      <c r="CK1389" s="2"/>
      <c r="CL1389" s="2"/>
      <c r="CM1389" s="2"/>
      <c r="CN1389" s="2"/>
      <c r="CO1389" s="2"/>
      <c r="CP1389" s="2"/>
      <c r="CQ1389" s="2"/>
      <c r="CR1389" s="2"/>
      <c r="CS1389" s="2"/>
      <c r="CT1389" s="2"/>
      <c r="CU1389" s="2"/>
      <c r="CV1389" s="2"/>
      <c r="CW1389" s="2"/>
      <c r="CX1389" s="2"/>
      <c r="CY1389" s="2"/>
      <c r="CZ1389" s="2"/>
      <c r="DA1389" s="2"/>
      <c r="DB1389" s="2"/>
      <c r="DC1389" s="2"/>
      <c r="DD1389" s="2"/>
      <c r="DE1389" s="2"/>
      <c r="DF1389" s="2"/>
      <c r="DG1389" s="2"/>
      <c r="DH1389" s="2"/>
      <c r="DI1389" s="2"/>
      <c r="DJ1389" s="2"/>
      <c r="DK1389" s="2"/>
      <c r="DL1389" s="2"/>
      <c r="DM1389" s="2"/>
      <c r="DN1389" s="2"/>
      <c r="DO1389" s="2"/>
      <c r="DP1389" s="2"/>
      <c r="DQ1389" s="2"/>
      <c r="DR1389" s="2"/>
      <c r="DS1389" s="2"/>
      <c r="DT1389" s="2"/>
      <c r="DU1389" s="2"/>
      <c r="DV1389" s="2"/>
      <c r="DW1389" s="2"/>
      <c r="DX1389" s="2"/>
      <c r="DY1389" s="2"/>
      <c r="DZ1389" s="2"/>
      <c r="EA1389" s="2"/>
      <c r="EB1389" s="2"/>
      <c r="EC1389" s="2"/>
      <c r="ED1389" s="2"/>
      <c r="EE1389" s="2"/>
      <c r="EF1389" s="2"/>
      <c r="EG1389" s="2"/>
      <c r="EH1389" s="2"/>
      <c r="EI1389" s="2"/>
      <c r="EJ1389" s="2"/>
      <c r="EK1389" s="2"/>
      <c r="EL1389" s="2"/>
      <c r="EM1389" s="2"/>
      <c r="EN1389" s="2"/>
      <c r="EO1389" s="2"/>
      <c r="EP1389" s="2"/>
      <c r="EQ1389" s="2"/>
      <c r="ER1389" s="2"/>
      <c r="ES1389" s="2"/>
      <c r="ET1389" s="2"/>
      <c r="EU1389" s="2"/>
      <c r="EV1389" s="2"/>
      <c r="EW1389" s="2"/>
      <c r="EX1389" s="2"/>
      <c r="EY1389" s="2"/>
      <c r="EZ1389" s="2"/>
      <c r="FA1389" s="2"/>
      <c r="FB1389" s="2"/>
      <c r="FC1389" s="2"/>
      <c r="FD1389" s="2"/>
      <c r="FE1389" s="2"/>
      <c r="FF1389" s="2"/>
      <c r="FG1389" s="2"/>
      <c r="FH1389" s="2"/>
      <c r="FI1389" s="2"/>
      <c r="FJ1389" s="2"/>
      <c r="FK1389" s="2"/>
      <c r="FL1389" s="2"/>
      <c r="FM1389" s="2"/>
      <c r="FN1389" s="2"/>
      <c r="FO1389" s="2"/>
      <c r="FP1389" s="2"/>
      <c r="FQ1389" s="2"/>
      <c r="FR1389" s="2"/>
      <c r="FS1389" s="2"/>
      <c r="FT1389" s="2"/>
      <c r="FU1389" s="2"/>
      <c r="FV1389" s="2"/>
      <c r="FW1389" s="2"/>
      <c r="FX1389" s="2"/>
      <c r="FY1389" s="2"/>
      <c r="FZ1389" s="2"/>
      <c r="GA1389" s="2"/>
      <c r="GB1389" s="2"/>
      <c r="GC1389" s="2"/>
      <c r="GD1389" s="2"/>
      <c r="GE1389" s="2"/>
      <c r="GF1389" s="2"/>
      <c r="GG1389" s="2"/>
      <c r="GH1389" s="2"/>
      <c r="GI1389" s="2"/>
      <c r="GJ1389" s="2"/>
      <c r="GK1389" s="2"/>
      <c r="GL1389" s="2"/>
      <c r="GM1389" s="2"/>
      <c r="GN1389" s="2"/>
      <c r="GO1389" s="2"/>
      <c r="GP1389" s="2"/>
    </row>
    <row r="1390" spans="6:198" s="1" customFormat="1" ht="12.75" customHeight="1">
      <c r="F1390" s="81"/>
      <c r="G1390" s="347"/>
      <c r="H1390" s="500"/>
      <c r="I1390" s="500"/>
      <c r="J1390" s="500"/>
      <c r="K1390" s="546" t="s">
        <v>599</v>
      </c>
      <c r="L1390" s="546"/>
      <c r="M1390" s="546"/>
      <c r="N1390" s="546"/>
      <c r="O1390" s="547"/>
      <c r="P1390" s="547"/>
      <c r="Q1390" s="547"/>
      <c r="R1390" s="547"/>
      <c r="S1390" s="547"/>
      <c r="T1390" s="501"/>
      <c r="U1390" s="501"/>
      <c r="V1390" s="501"/>
      <c r="W1390" s="501"/>
      <c r="X1390" s="501"/>
      <c r="Y1390" s="501"/>
      <c r="Z1390" s="501"/>
      <c r="AA1390" s="501"/>
      <c r="AB1390" s="501"/>
      <c r="AC1390" s="501"/>
      <c r="AD1390" s="501"/>
      <c r="AE1390" s="501"/>
      <c r="AF1390" s="888">
        <f>'[1]Strats Summary'!$G$3</f>
        <v>373464166.44000006</v>
      </c>
      <c r="AG1390" s="888"/>
      <c r="AH1390" s="888"/>
      <c r="AI1390" s="888"/>
      <c r="AJ1390" s="888"/>
      <c r="AK1390" s="888"/>
      <c r="AL1390" s="888"/>
      <c r="AM1390" s="888"/>
      <c r="AN1390" s="500"/>
      <c r="AO1390" s="500"/>
      <c r="AP1390" s="500"/>
      <c r="AQ1390" s="500"/>
      <c r="AR1390" s="500"/>
      <c r="AS1390" s="500"/>
      <c r="AT1390" s="500"/>
      <c r="AU1390" s="500"/>
      <c r="AV1390" s="500"/>
      <c r="AW1390" s="500"/>
      <c r="AX1390" s="500"/>
      <c r="AY1390" s="500"/>
      <c r="AZ1390" s="500"/>
      <c r="BA1390" s="500"/>
      <c r="BB1390" s="500"/>
      <c r="BC1390" s="500"/>
      <c r="BD1390" s="347"/>
      <c r="BE1390" s="347"/>
      <c r="BF1390" s="347"/>
      <c r="BG1390" s="347"/>
      <c r="BH1390" s="347"/>
      <c r="BI1390" s="347"/>
      <c r="BJ1390" s="347"/>
      <c r="BK1390" s="347"/>
      <c r="BR1390" s="2"/>
      <c r="BS1390" s="2"/>
      <c r="BT1390" s="2"/>
      <c r="BU1390" s="2"/>
      <c r="BV1390" s="2"/>
      <c r="BW1390" s="2"/>
      <c r="BX1390" s="2"/>
      <c r="BY1390" s="2"/>
      <c r="BZ1390" s="2"/>
      <c r="CA1390" s="2"/>
      <c r="CB1390" s="2"/>
      <c r="CC1390" s="2"/>
      <c r="CD1390" s="2"/>
      <c r="CE1390" s="2"/>
      <c r="CF1390" s="2"/>
      <c r="CG1390" s="2"/>
      <c r="CH1390" s="2"/>
      <c r="CI1390" s="2"/>
      <c r="CJ1390" s="2"/>
      <c r="CK1390" s="2"/>
      <c r="CL1390" s="2"/>
      <c r="CM1390" s="2"/>
      <c r="CN1390" s="2"/>
      <c r="CO1390" s="2"/>
      <c r="CP1390" s="2"/>
      <c r="CQ1390" s="2"/>
      <c r="CR1390" s="2"/>
      <c r="CS1390" s="2"/>
      <c r="CT1390" s="2"/>
      <c r="CU1390" s="2"/>
      <c r="CV1390" s="2"/>
      <c r="CW1390" s="2"/>
      <c r="CX1390" s="2"/>
      <c r="CY1390" s="2"/>
      <c r="CZ1390" s="2"/>
      <c r="DA1390" s="2"/>
      <c r="DB1390" s="2"/>
      <c r="DC1390" s="2"/>
      <c r="DD1390" s="2"/>
      <c r="DE1390" s="2"/>
      <c r="DF1390" s="2"/>
      <c r="DG1390" s="2"/>
      <c r="DH1390" s="2"/>
      <c r="DI1390" s="2"/>
      <c r="DJ1390" s="2"/>
      <c r="DK1390" s="2"/>
      <c r="DL1390" s="2"/>
      <c r="DM1390" s="2"/>
      <c r="DN1390" s="2"/>
      <c r="DO1390" s="2"/>
      <c r="DP1390" s="2"/>
      <c r="DQ1390" s="2"/>
      <c r="DR1390" s="2"/>
      <c r="DS1390" s="2"/>
      <c r="DT1390" s="2"/>
      <c r="DU1390" s="2"/>
      <c r="DV1390" s="2"/>
      <c r="DW1390" s="2"/>
      <c r="DX1390" s="2"/>
      <c r="DY1390" s="2"/>
      <c r="DZ1390" s="2"/>
      <c r="EA1390" s="2"/>
      <c r="EB1390" s="2"/>
      <c r="EC1390" s="2"/>
      <c r="ED1390" s="2"/>
      <c r="EE1390" s="2"/>
      <c r="EF1390" s="2"/>
      <c r="EG1390" s="2"/>
      <c r="EH1390" s="2"/>
      <c r="EI1390" s="2"/>
      <c r="EJ1390" s="2"/>
      <c r="EK1390" s="2"/>
      <c r="EL1390" s="2"/>
      <c r="EM1390" s="2"/>
      <c r="EN1390" s="2"/>
      <c r="EO1390" s="2"/>
      <c r="EP1390" s="2"/>
      <c r="EQ1390" s="2"/>
      <c r="ER1390" s="2"/>
      <c r="ES1390" s="2"/>
      <c r="ET1390" s="2"/>
      <c r="EU1390" s="2"/>
      <c r="EV1390" s="2"/>
      <c r="EW1390" s="2"/>
      <c r="EX1390" s="2"/>
      <c r="EY1390" s="2"/>
      <c r="EZ1390" s="2"/>
      <c r="FA1390" s="2"/>
      <c r="FB1390" s="2"/>
      <c r="FC1390" s="2"/>
      <c r="FD1390" s="2"/>
      <c r="FE1390" s="2"/>
      <c r="FF1390" s="2"/>
      <c r="FG1390" s="2"/>
      <c r="FH1390" s="2"/>
      <c r="FI1390" s="2"/>
      <c r="FJ1390" s="2"/>
      <c r="FK1390" s="2"/>
      <c r="FL1390" s="2"/>
      <c r="FM1390" s="2"/>
      <c r="FN1390" s="2"/>
      <c r="FO1390" s="2"/>
      <c r="FP1390" s="2"/>
      <c r="FQ1390" s="2"/>
      <c r="FR1390" s="2"/>
      <c r="FS1390" s="2"/>
      <c r="FT1390" s="2"/>
      <c r="FU1390" s="2"/>
      <c r="FV1390" s="2"/>
      <c r="FW1390" s="2"/>
      <c r="FX1390" s="2"/>
      <c r="FY1390" s="2"/>
      <c r="FZ1390" s="2"/>
      <c r="GA1390" s="2"/>
      <c r="GB1390" s="2"/>
      <c r="GC1390" s="2"/>
      <c r="GD1390" s="2"/>
      <c r="GE1390" s="2"/>
      <c r="GF1390" s="2"/>
      <c r="GG1390" s="2"/>
      <c r="GH1390" s="2"/>
      <c r="GI1390" s="2"/>
      <c r="GJ1390" s="2"/>
      <c r="GK1390" s="2"/>
      <c r="GL1390" s="2"/>
      <c r="GM1390" s="2"/>
      <c r="GN1390" s="2"/>
      <c r="GO1390" s="2"/>
      <c r="GP1390" s="2"/>
    </row>
    <row r="1391" spans="6:198" s="1" customFormat="1" ht="12.75" customHeight="1">
      <c r="F1391" s="81"/>
      <c r="G1391" s="347"/>
      <c r="H1391" s="500"/>
      <c r="I1391" s="500"/>
      <c r="J1391" s="500"/>
      <c r="K1391" s="546" t="s">
        <v>473</v>
      </c>
      <c r="L1391" s="546"/>
      <c r="M1391" s="546"/>
      <c r="N1391" s="546"/>
      <c r="O1391" s="546"/>
      <c r="P1391" s="546"/>
      <c r="Q1391" s="546"/>
      <c r="R1391" s="546"/>
      <c r="S1391" s="546"/>
      <c r="T1391" s="546"/>
      <c r="U1391" s="501"/>
      <c r="V1391" s="501"/>
      <c r="W1391" s="501"/>
      <c r="X1391" s="501"/>
      <c r="Y1391" s="501"/>
      <c r="Z1391" s="501"/>
      <c r="AA1391" s="501"/>
      <c r="AB1391" s="501"/>
      <c r="AC1391" s="501"/>
      <c r="AD1391" s="501"/>
      <c r="AE1391" s="501"/>
      <c r="AF1391" s="889">
        <f>'[1]Strats Summary'!$G$4</f>
        <v>2607</v>
      </c>
      <c r="AG1391" s="889"/>
      <c r="AH1391" s="889"/>
      <c r="AI1391" s="889"/>
      <c r="AJ1391" s="889"/>
      <c r="AK1391" s="889"/>
      <c r="AL1391" s="889"/>
      <c r="AM1391" s="889"/>
      <c r="AN1391" s="500"/>
      <c r="AO1391" s="500"/>
      <c r="AP1391" s="500"/>
      <c r="AQ1391" s="500"/>
      <c r="AR1391" s="500"/>
      <c r="AS1391" s="500"/>
      <c r="AT1391" s="500"/>
      <c r="AU1391" s="500"/>
      <c r="AV1391" s="500"/>
      <c r="AW1391" s="500"/>
      <c r="AX1391" s="500"/>
      <c r="AY1391" s="500"/>
      <c r="AZ1391" s="500"/>
      <c r="BA1391" s="500"/>
      <c r="BB1391" s="500"/>
      <c r="BC1391" s="500"/>
      <c r="BD1391" s="347"/>
      <c r="BE1391" s="347"/>
      <c r="BF1391" s="347"/>
      <c r="BG1391" s="347"/>
      <c r="BH1391" s="347"/>
      <c r="BI1391" s="347"/>
      <c r="BJ1391" s="347"/>
      <c r="BK1391" s="347"/>
      <c r="BR1391" s="2"/>
      <c r="BS1391" s="2"/>
      <c r="BT1391" s="2"/>
      <c r="BU1391" s="2"/>
      <c r="BV1391" s="2"/>
      <c r="BW1391" s="2"/>
      <c r="BX1391" s="2"/>
      <c r="BY1391" s="2"/>
      <c r="BZ1391" s="2"/>
      <c r="CA1391" s="2"/>
      <c r="CB1391" s="2"/>
      <c r="CC1391" s="2"/>
      <c r="CD1391" s="2"/>
      <c r="CE1391" s="2"/>
      <c r="CF1391" s="2"/>
      <c r="CG1391" s="2"/>
      <c r="CH1391" s="2"/>
      <c r="CI1391" s="2"/>
      <c r="CJ1391" s="2"/>
      <c r="CK1391" s="2"/>
      <c r="CL1391" s="2"/>
      <c r="CM1391" s="2"/>
      <c r="CN1391" s="2"/>
      <c r="CO1391" s="2"/>
      <c r="CP1391" s="2"/>
      <c r="CQ1391" s="2"/>
      <c r="CR1391" s="2"/>
      <c r="CS1391" s="2"/>
      <c r="CT1391" s="2"/>
      <c r="CU1391" s="2"/>
      <c r="CV1391" s="2"/>
      <c r="CW1391" s="2"/>
      <c r="CX1391" s="2"/>
      <c r="CY1391" s="2"/>
      <c r="CZ1391" s="2"/>
      <c r="DA1391" s="2"/>
      <c r="DB1391" s="2"/>
      <c r="DC1391" s="2"/>
      <c r="DD1391" s="2"/>
      <c r="DE1391" s="2"/>
      <c r="DF1391" s="2"/>
      <c r="DG1391" s="2"/>
      <c r="DH1391" s="2"/>
      <c r="DI1391" s="2"/>
      <c r="DJ1391" s="2"/>
      <c r="DK1391" s="2"/>
      <c r="DL1391" s="2"/>
      <c r="DM1391" s="2"/>
      <c r="DN1391" s="2"/>
      <c r="DO1391" s="2"/>
      <c r="DP1391" s="2"/>
      <c r="DQ1391" s="2"/>
      <c r="DR1391" s="2"/>
      <c r="DS1391" s="2"/>
      <c r="DT1391" s="2"/>
      <c r="DU1391" s="2"/>
      <c r="DV1391" s="2"/>
      <c r="DW1391" s="2"/>
      <c r="DX1391" s="2"/>
      <c r="DY1391" s="2"/>
      <c r="DZ1391" s="2"/>
      <c r="EA1391" s="2"/>
      <c r="EB1391" s="2"/>
      <c r="EC1391" s="2"/>
      <c r="ED1391" s="2"/>
      <c r="EE1391" s="2"/>
      <c r="EF1391" s="2"/>
      <c r="EG1391" s="2"/>
      <c r="EH1391" s="2"/>
      <c r="EI1391" s="2"/>
      <c r="EJ1391" s="2"/>
      <c r="EK1391" s="2"/>
      <c r="EL1391" s="2"/>
      <c r="EM1391" s="2"/>
      <c r="EN1391" s="2"/>
      <c r="EO1391" s="2"/>
      <c r="EP1391" s="2"/>
      <c r="EQ1391" s="2"/>
      <c r="ER1391" s="2"/>
      <c r="ES1391" s="2"/>
      <c r="ET1391" s="2"/>
      <c r="EU1391" s="2"/>
      <c r="EV1391" s="2"/>
      <c r="EW1391" s="2"/>
      <c r="EX1391" s="2"/>
      <c r="EY1391" s="2"/>
      <c r="EZ1391" s="2"/>
      <c r="FA1391" s="2"/>
      <c r="FB1391" s="2"/>
      <c r="FC1391" s="2"/>
      <c r="FD1391" s="2"/>
      <c r="FE1391" s="2"/>
      <c r="FF1391" s="2"/>
      <c r="FG1391" s="2"/>
      <c r="FH1391" s="2"/>
      <c r="FI1391" s="2"/>
      <c r="FJ1391" s="2"/>
      <c r="FK1391" s="2"/>
      <c r="FL1391" s="2"/>
      <c r="FM1391" s="2"/>
      <c r="FN1391" s="2"/>
      <c r="FO1391" s="2"/>
      <c r="FP1391" s="2"/>
      <c r="FQ1391" s="2"/>
      <c r="FR1391" s="2"/>
      <c r="FS1391" s="2"/>
      <c r="FT1391" s="2"/>
      <c r="FU1391" s="2"/>
      <c r="FV1391" s="2"/>
      <c r="FW1391" s="2"/>
      <c r="FX1391" s="2"/>
      <c r="FY1391" s="2"/>
      <c r="FZ1391" s="2"/>
      <c r="GA1391" s="2"/>
      <c r="GB1391" s="2"/>
      <c r="GC1391" s="2"/>
      <c r="GD1391" s="2"/>
      <c r="GE1391" s="2"/>
      <c r="GF1391" s="2"/>
      <c r="GG1391" s="2"/>
      <c r="GH1391" s="2"/>
      <c r="GI1391" s="2"/>
      <c r="GJ1391" s="2"/>
      <c r="GK1391" s="2"/>
      <c r="GL1391" s="2"/>
      <c r="GM1391" s="2"/>
      <c r="GN1391" s="2"/>
      <c r="GO1391" s="2"/>
      <c r="GP1391" s="2"/>
    </row>
    <row r="1392" spans="6:198" s="1" customFormat="1" ht="12.75" customHeight="1">
      <c r="F1392" s="81"/>
      <c r="G1392" s="347"/>
      <c r="H1392" s="500"/>
      <c r="I1392" s="500"/>
      <c r="J1392" s="500"/>
      <c r="K1392" s="546" t="s">
        <v>600</v>
      </c>
      <c r="L1392" s="546"/>
      <c r="M1392" s="546"/>
      <c r="N1392" s="546"/>
      <c r="O1392" s="547"/>
      <c r="P1392" s="547"/>
      <c r="Q1392" s="547"/>
      <c r="R1392" s="547"/>
      <c r="S1392" s="547"/>
      <c r="T1392" s="501"/>
      <c r="U1392" s="501"/>
      <c r="V1392" s="501"/>
      <c r="W1392" s="501"/>
      <c r="X1392" s="501"/>
      <c r="Y1392" s="501"/>
      <c r="Z1392" s="501"/>
      <c r="AA1392" s="501"/>
      <c r="AB1392" s="501"/>
      <c r="AC1392" s="501"/>
      <c r="AD1392" s="501"/>
      <c r="AE1392" s="501"/>
      <c r="AF1392" s="888">
        <f>'[1]Strats Summary'!$G$5</f>
        <v>143254.37914844652</v>
      </c>
      <c r="AG1392" s="888"/>
      <c r="AH1392" s="888"/>
      <c r="AI1392" s="888"/>
      <c r="AJ1392" s="888"/>
      <c r="AK1392" s="888"/>
      <c r="AL1392" s="888"/>
      <c r="AM1392" s="888"/>
      <c r="AN1392" s="500"/>
      <c r="AO1392" s="500"/>
      <c r="AP1392" s="500"/>
      <c r="AQ1392" s="500"/>
      <c r="AR1392" s="500"/>
      <c r="AS1392" s="500"/>
      <c r="AT1392" s="500"/>
      <c r="AU1392" s="500"/>
      <c r="AV1392" s="500"/>
      <c r="AW1392" s="500"/>
      <c r="AX1392" s="500"/>
      <c r="AY1392" s="500"/>
      <c r="AZ1392" s="500"/>
      <c r="BA1392" s="500"/>
      <c r="BB1392" s="500"/>
      <c r="BC1392" s="500"/>
      <c r="BD1392" s="347"/>
      <c r="BE1392" s="347"/>
      <c r="BF1392" s="347"/>
      <c r="BG1392" s="347"/>
      <c r="BH1392" s="347"/>
      <c r="BI1392" s="347"/>
      <c r="BJ1392" s="347"/>
      <c r="BK1392" s="347"/>
      <c r="BR1392" s="2"/>
      <c r="BS1392" s="2"/>
      <c r="BT1392" s="2"/>
      <c r="BU1392" s="2"/>
      <c r="BV1392" s="2"/>
      <c r="BW1392" s="2"/>
      <c r="BX1392" s="2"/>
      <c r="BY1392" s="2"/>
      <c r="BZ1392" s="2"/>
      <c r="CA1392" s="2"/>
      <c r="CB1392" s="2"/>
      <c r="CC1392" s="2"/>
      <c r="CD1392" s="2"/>
      <c r="CE1392" s="2"/>
      <c r="CF1392" s="2"/>
      <c r="CG1392" s="2"/>
      <c r="CH1392" s="2"/>
      <c r="CI1392" s="2"/>
      <c r="CJ1392" s="2"/>
      <c r="CK1392" s="2"/>
      <c r="CL1392" s="2"/>
      <c r="CM1392" s="2"/>
      <c r="CN1392" s="2"/>
      <c r="CO1392" s="2"/>
      <c r="CP1392" s="2"/>
      <c r="CQ1392" s="2"/>
      <c r="CR1392" s="2"/>
      <c r="CS1392" s="2"/>
      <c r="CT1392" s="2"/>
      <c r="CU1392" s="2"/>
      <c r="CV1392" s="2"/>
      <c r="CW1392" s="2"/>
      <c r="CX1392" s="2"/>
      <c r="CY1392" s="2"/>
      <c r="CZ1392" s="2"/>
      <c r="DA1392" s="2"/>
      <c r="DB1392" s="2"/>
      <c r="DC1392" s="2"/>
      <c r="DD1392" s="2"/>
      <c r="DE1392" s="2"/>
      <c r="DF1392" s="2"/>
      <c r="DG1392" s="2"/>
      <c r="DH1392" s="2"/>
      <c r="DI1392" s="2"/>
      <c r="DJ1392" s="2"/>
      <c r="DK1392" s="2"/>
      <c r="DL1392" s="2"/>
      <c r="DM1392" s="2"/>
      <c r="DN1392" s="2"/>
      <c r="DO1392" s="2"/>
      <c r="DP1392" s="2"/>
      <c r="DQ1392" s="2"/>
      <c r="DR1392" s="2"/>
      <c r="DS1392" s="2"/>
      <c r="DT1392" s="2"/>
      <c r="DU1392" s="2"/>
      <c r="DV1392" s="2"/>
      <c r="DW1392" s="2"/>
      <c r="DX1392" s="2"/>
      <c r="DY1392" s="2"/>
      <c r="DZ1392" s="2"/>
      <c r="EA1392" s="2"/>
      <c r="EB1392" s="2"/>
      <c r="EC1392" s="2"/>
      <c r="ED1392" s="2"/>
      <c r="EE1392" s="2"/>
      <c r="EF1392" s="2"/>
      <c r="EG1392" s="2"/>
      <c r="EH1392" s="2"/>
      <c r="EI1392" s="2"/>
      <c r="EJ1392" s="2"/>
      <c r="EK1392" s="2"/>
      <c r="EL1392" s="2"/>
      <c r="EM1392" s="2"/>
      <c r="EN1392" s="2"/>
      <c r="EO1392" s="2"/>
      <c r="EP1392" s="2"/>
      <c r="EQ1392" s="2"/>
      <c r="ER1392" s="2"/>
      <c r="ES1392" s="2"/>
      <c r="ET1392" s="2"/>
      <c r="EU1392" s="2"/>
      <c r="EV1392" s="2"/>
      <c r="EW1392" s="2"/>
      <c r="EX1392" s="2"/>
      <c r="EY1392" s="2"/>
      <c r="EZ1392" s="2"/>
      <c r="FA1392" s="2"/>
      <c r="FB1392" s="2"/>
      <c r="FC1392" s="2"/>
      <c r="FD1392" s="2"/>
      <c r="FE1392" s="2"/>
      <c r="FF1392" s="2"/>
      <c r="FG1392" s="2"/>
      <c r="FH1392" s="2"/>
      <c r="FI1392" s="2"/>
      <c r="FJ1392" s="2"/>
      <c r="FK1392" s="2"/>
      <c r="FL1392" s="2"/>
      <c r="FM1392" s="2"/>
      <c r="FN1392" s="2"/>
      <c r="FO1392" s="2"/>
      <c r="FP1392" s="2"/>
      <c r="FQ1392" s="2"/>
      <c r="FR1392" s="2"/>
      <c r="FS1392" s="2"/>
      <c r="FT1392" s="2"/>
      <c r="FU1392" s="2"/>
      <c r="FV1392" s="2"/>
      <c r="FW1392" s="2"/>
      <c r="FX1392" s="2"/>
      <c r="FY1392" s="2"/>
      <c r="FZ1392" s="2"/>
      <c r="GA1392" s="2"/>
      <c r="GB1392" s="2"/>
      <c r="GC1392" s="2"/>
      <c r="GD1392" s="2"/>
      <c r="GE1392" s="2"/>
      <c r="GF1392" s="2"/>
      <c r="GG1392" s="2"/>
      <c r="GH1392" s="2"/>
      <c r="GI1392" s="2"/>
      <c r="GJ1392" s="2"/>
      <c r="GK1392" s="2"/>
      <c r="GL1392" s="2"/>
      <c r="GM1392" s="2"/>
      <c r="GN1392" s="2"/>
      <c r="GO1392" s="2"/>
      <c r="GP1392" s="2"/>
    </row>
    <row r="1393" spans="6:198" s="1" customFormat="1" ht="12.75" customHeight="1">
      <c r="F1393" s="81"/>
      <c r="G1393" s="347"/>
      <c r="H1393" s="500"/>
      <c r="I1393" s="500"/>
      <c r="J1393" s="500"/>
      <c r="K1393" s="546" t="s">
        <v>601</v>
      </c>
      <c r="L1393" s="546"/>
      <c r="M1393" s="546"/>
      <c r="N1393" s="546"/>
      <c r="O1393" s="547"/>
      <c r="P1393" s="547"/>
      <c r="Q1393" s="547"/>
      <c r="R1393" s="547"/>
      <c r="S1393" s="547"/>
      <c r="T1393" s="547"/>
      <c r="U1393" s="547"/>
      <c r="V1393" s="547"/>
      <c r="W1393" s="547"/>
      <c r="X1393" s="547"/>
      <c r="Y1393" s="547"/>
      <c r="Z1393" s="547"/>
      <c r="AA1393" s="547"/>
      <c r="AB1393" s="501"/>
      <c r="AC1393" s="501"/>
      <c r="AD1393" s="501"/>
      <c r="AE1393" s="501"/>
      <c r="AF1393" s="852">
        <f>'[1]Strats Summary'!$G$6</f>
        <v>0.71061809041251678</v>
      </c>
      <c r="AG1393" s="852"/>
      <c r="AH1393" s="852"/>
      <c r="AI1393" s="852"/>
      <c r="AJ1393" s="852"/>
      <c r="AK1393" s="852"/>
      <c r="AL1393" s="852"/>
      <c r="AM1393" s="852"/>
      <c r="AN1393" s="500"/>
      <c r="AO1393" s="500"/>
      <c r="AP1393" s="500"/>
      <c r="AQ1393" s="500"/>
      <c r="AR1393" s="500"/>
      <c r="AS1393" s="500"/>
      <c r="AT1393" s="500"/>
      <c r="AU1393" s="500"/>
      <c r="AV1393" s="500"/>
      <c r="AW1393" s="500"/>
      <c r="AX1393" s="500"/>
      <c r="AY1393" s="500"/>
      <c r="AZ1393" s="500"/>
      <c r="BA1393" s="500"/>
      <c r="BB1393" s="500"/>
      <c r="BC1393" s="500"/>
      <c r="BD1393" s="347"/>
      <c r="BE1393" s="347"/>
      <c r="BF1393" s="347"/>
      <c r="BG1393" s="347"/>
      <c r="BH1393" s="347"/>
      <c r="BI1393" s="347"/>
      <c r="BJ1393" s="347"/>
      <c r="BK1393" s="347"/>
      <c r="BR1393" s="2"/>
      <c r="BS1393" s="2"/>
      <c r="BT1393" s="2"/>
      <c r="BU1393" s="2"/>
      <c r="BV1393" s="2"/>
      <c r="BW1393" s="2"/>
      <c r="BX1393" s="2"/>
      <c r="BY1393" s="2"/>
      <c r="BZ1393" s="2"/>
      <c r="CA1393" s="2"/>
      <c r="CB1393" s="2"/>
      <c r="CC1393" s="2"/>
      <c r="CD1393" s="2"/>
      <c r="CE1393" s="2"/>
      <c r="CF1393" s="2"/>
      <c r="CG1393" s="2"/>
      <c r="CH1393" s="2"/>
      <c r="CI1393" s="2"/>
      <c r="CJ1393" s="2"/>
      <c r="CK1393" s="2"/>
      <c r="CL1393" s="2"/>
      <c r="CM1393" s="2"/>
      <c r="CN1393" s="2"/>
      <c r="CO1393" s="2"/>
      <c r="CP1393" s="2"/>
      <c r="CQ1393" s="2"/>
      <c r="CR1393" s="2"/>
      <c r="CS1393" s="2"/>
      <c r="CT1393" s="2"/>
      <c r="CU1393" s="2"/>
      <c r="CV1393" s="2"/>
      <c r="CW1393" s="2"/>
      <c r="CX1393" s="2"/>
      <c r="CY1393" s="2"/>
      <c r="CZ1393" s="2"/>
      <c r="DA1393" s="2"/>
      <c r="DB1393" s="2"/>
      <c r="DC1393" s="2"/>
      <c r="DD1393" s="2"/>
      <c r="DE1393" s="2"/>
      <c r="DF1393" s="2"/>
      <c r="DG1393" s="2"/>
      <c r="DH1393" s="2"/>
      <c r="DI1393" s="2"/>
      <c r="DJ1393" s="2"/>
      <c r="DK1393" s="2"/>
      <c r="DL1393" s="2"/>
      <c r="DM1393" s="2"/>
      <c r="DN1393" s="2"/>
      <c r="DO1393" s="2"/>
      <c r="DP1393" s="2"/>
      <c r="DQ1393" s="2"/>
      <c r="DR1393" s="2"/>
      <c r="DS1393" s="2"/>
      <c r="DT1393" s="2"/>
      <c r="DU1393" s="2"/>
      <c r="DV1393" s="2"/>
      <c r="DW1393" s="2"/>
      <c r="DX1393" s="2"/>
      <c r="DY1393" s="2"/>
      <c r="DZ1393" s="2"/>
      <c r="EA1393" s="2"/>
      <c r="EB1393" s="2"/>
      <c r="EC1393" s="2"/>
      <c r="ED1393" s="2"/>
      <c r="EE1393" s="2"/>
      <c r="EF1393" s="2"/>
      <c r="EG1393" s="2"/>
      <c r="EH1393" s="2"/>
      <c r="EI1393" s="2"/>
      <c r="EJ1393" s="2"/>
      <c r="EK1393" s="2"/>
      <c r="EL1393" s="2"/>
      <c r="EM1393" s="2"/>
      <c r="EN1393" s="2"/>
      <c r="EO1393" s="2"/>
      <c r="EP1393" s="2"/>
      <c r="EQ1393" s="2"/>
      <c r="ER1393" s="2"/>
      <c r="ES1393" s="2"/>
      <c r="ET1393" s="2"/>
      <c r="EU1393" s="2"/>
      <c r="EV1393" s="2"/>
      <c r="EW1393" s="2"/>
      <c r="EX1393" s="2"/>
      <c r="EY1393" s="2"/>
      <c r="EZ1393" s="2"/>
      <c r="FA1393" s="2"/>
      <c r="FB1393" s="2"/>
      <c r="FC1393" s="2"/>
      <c r="FD1393" s="2"/>
      <c r="FE1393" s="2"/>
      <c r="FF1393" s="2"/>
      <c r="FG1393" s="2"/>
      <c r="FH1393" s="2"/>
      <c r="FI1393" s="2"/>
      <c r="FJ1393" s="2"/>
      <c r="FK1393" s="2"/>
      <c r="FL1393" s="2"/>
      <c r="FM1393" s="2"/>
      <c r="FN1393" s="2"/>
      <c r="FO1393" s="2"/>
      <c r="FP1393" s="2"/>
      <c r="FQ1393" s="2"/>
      <c r="FR1393" s="2"/>
      <c r="FS1393" s="2"/>
      <c r="FT1393" s="2"/>
      <c r="FU1393" s="2"/>
      <c r="FV1393" s="2"/>
      <c r="FW1393" s="2"/>
      <c r="FX1393" s="2"/>
      <c r="FY1393" s="2"/>
      <c r="FZ1393" s="2"/>
      <c r="GA1393" s="2"/>
      <c r="GB1393" s="2"/>
      <c r="GC1393" s="2"/>
      <c r="GD1393" s="2"/>
      <c r="GE1393" s="2"/>
      <c r="GF1393" s="2"/>
      <c r="GG1393" s="2"/>
      <c r="GH1393" s="2"/>
      <c r="GI1393" s="2"/>
      <c r="GJ1393" s="2"/>
      <c r="GK1393" s="2"/>
      <c r="GL1393" s="2"/>
      <c r="GM1393" s="2"/>
      <c r="GN1393" s="2"/>
      <c r="GO1393" s="2"/>
      <c r="GP1393" s="2"/>
    </row>
    <row r="1394" spans="6:198" s="1" customFormat="1" ht="12.75" customHeight="1">
      <c r="F1394" s="81"/>
      <c r="G1394" s="347"/>
      <c r="H1394" s="500"/>
      <c r="I1394" s="500"/>
      <c r="J1394" s="500"/>
      <c r="K1394" s="546" t="s">
        <v>602</v>
      </c>
      <c r="L1394" s="546"/>
      <c r="M1394" s="546"/>
      <c r="N1394" s="546"/>
      <c r="O1394" s="547"/>
      <c r="P1394" s="547"/>
      <c r="Q1394" s="547"/>
      <c r="R1394" s="547"/>
      <c r="S1394" s="547"/>
      <c r="T1394" s="547"/>
      <c r="U1394" s="547"/>
      <c r="V1394" s="547"/>
      <c r="W1394" s="547"/>
      <c r="X1394" s="547"/>
      <c r="Y1394" s="547"/>
      <c r="Z1394" s="547"/>
      <c r="AA1394" s="501"/>
      <c r="AB1394" s="501"/>
      <c r="AC1394" s="501"/>
      <c r="AD1394" s="501"/>
      <c r="AE1394" s="501"/>
      <c r="AF1394" s="852">
        <v>0.7077</v>
      </c>
      <c r="AG1394" s="852"/>
      <c r="AH1394" s="852"/>
      <c r="AI1394" s="852"/>
      <c r="AJ1394" s="852"/>
      <c r="AK1394" s="852"/>
      <c r="AL1394" s="852"/>
      <c r="AM1394" s="852"/>
      <c r="AN1394" s="501"/>
      <c r="AO1394" s="501"/>
      <c r="AP1394" s="501"/>
      <c r="AQ1394" s="501"/>
      <c r="AR1394" s="500"/>
      <c r="AS1394" s="500"/>
      <c r="AT1394" s="500"/>
      <c r="AU1394" s="500"/>
      <c r="AV1394" s="500"/>
      <c r="AW1394" s="500"/>
      <c r="AX1394" s="500"/>
      <c r="AY1394" s="500"/>
      <c r="AZ1394" s="500"/>
      <c r="BA1394" s="500"/>
      <c r="BB1394" s="500"/>
      <c r="BC1394" s="500"/>
      <c r="BD1394" s="347"/>
      <c r="BE1394" s="347"/>
      <c r="BF1394" s="347"/>
      <c r="BG1394" s="347"/>
      <c r="BH1394" s="347"/>
      <c r="BI1394" s="347"/>
      <c r="BJ1394" s="347"/>
      <c r="BK1394" s="347"/>
      <c r="BR1394" s="2"/>
      <c r="BS1394" s="2"/>
      <c r="BT1394" s="2"/>
      <c r="BU1394" s="2"/>
      <c r="BV1394" s="2"/>
      <c r="BW1394" s="2"/>
      <c r="BX1394" s="2"/>
      <c r="BY1394" s="2"/>
      <c r="BZ1394" s="2"/>
      <c r="CA1394" s="2"/>
      <c r="CB1394" s="2"/>
      <c r="CC1394" s="2"/>
      <c r="CD1394" s="2"/>
      <c r="CE1394" s="2"/>
      <c r="CF1394" s="2"/>
      <c r="CG1394" s="2"/>
      <c r="CH1394" s="2"/>
      <c r="CI1394" s="2"/>
      <c r="CJ1394" s="2"/>
      <c r="CK1394" s="2"/>
      <c r="CL1394" s="2"/>
      <c r="CM1394" s="2"/>
      <c r="CN1394" s="2"/>
      <c r="CO1394" s="2"/>
      <c r="CP1394" s="2"/>
      <c r="CQ1394" s="2"/>
      <c r="CR1394" s="2"/>
      <c r="CS1394" s="2"/>
      <c r="CT1394" s="2"/>
      <c r="CU1394" s="2"/>
      <c r="CV1394" s="2"/>
      <c r="CW1394" s="2"/>
      <c r="CX1394" s="2"/>
      <c r="CY1394" s="2"/>
      <c r="CZ1394" s="2"/>
      <c r="DA1394" s="2"/>
      <c r="DB1394" s="2"/>
      <c r="DC1394" s="2"/>
      <c r="DD1394" s="2"/>
      <c r="DE1394" s="2"/>
      <c r="DF1394" s="2"/>
      <c r="DG1394" s="2"/>
      <c r="DH1394" s="2"/>
      <c r="DI1394" s="2"/>
      <c r="DJ1394" s="2"/>
      <c r="DK1394" s="2"/>
      <c r="DL1394" s="2"/>
      <c r="DM1394" s="2"/>
      <c r="DN1394" s="2"/>
      <c r="DO1394" s="2"/>
      <c r="DP1394" s="2"/>
      <c r="DQ1394" s="2"/>
      <c r="DR1394" s="2"/>
      <c r="DS1394" s="2"/>
      <c r="DT1394" s="2"/>
      <c r="DU1394" s="2"/>
      <c r="DV1394" s="2"/>
      <c r="DW1394" s="2"/>
      <c r="DX1394" s="2"/>
      <c r="DY1394" s="2"/>
      <c r="DZ1394" s="2"/>
      <c r="EA1394" s="2"/>
      <c r="EB1394" s="2"/>
      <c r="EC1394" s="2"/>
      <c r="ED1394" s="2"/>
      <c r="EE1394" s="2"/>
      <c r="EF1394" s="2"/>
      <c r="EG1394" s="2"/>
      <c r="EH1394" s="2"/>
      <c r="EI1394" s="2"/>
      <c r="EJ1394" s="2"/>
      <c r="EK1394" s="2"/>
      <c r="EL1394" s="2"/>
      <c r="EM1394" s="2"/>
      <c r="EN1394" s="2"/>
      <c r="EO1394" s="2"/>
      <c r="EP1394" s="2"/>
      <c r="EQ1394" s="2"/>
      <c r="ER1394" s="2"/>
      <c r="ES1394" s="2"/>
      <c r="ET1394" s="2"/>
      <c r="EU1394" s="2"/>
      <c r="EV1394" s="2"/>
      <c r="EW1394" s="2"/>
      <c r="EX1394" s="2"/>
      <c r="EY1394" s="2"/>
      <c r="EZ1394" s="2"/>
      <c r="FA1394" s="2"/>
      <c r="FB1394" s="2"/>
      <c r="FC1394" s="2"/>
      <c r="FD1394" s="2"/>
      <c r="FE1394" s="2"/>
      <c r="FF1394" s="2"/>
      <c r="FG1394" s="2"/>
      <c r="FH1394" s="2"/>
      <c r="FI1394" s="2"/>
      <c r="FJ1394" s="2"/>
      <c r="FK1394" s="2"/>
      <c r="FL1394" s="2"/>
      <c r="FM1394" s="2"/>
      <c r="FN1394" s="2"/>
      <c r="FO1394" s="2"/>
      <c r="FP1394" s="2"/>
      <c r="FQ1394" s="2"/>
      <c r="FR1394" s="2"/>
      <c r="FS1394" s="2"/>
      <c r="FT1394" s="2"/>
      <c r="FU1394" s="2"/>
      <c r="FV1394" s="2"/>
      <c r="FW1394" s="2"/>
      <c r="FX1394" s="2"/>
      <c r="FY1394" s="2"/>
      <c r="FZ1394" s="2"/>
      <c r="GA1394" s="2"/>
      <c r="GB1394" s="2"/>
      <c r="GC1394" s="2"/>
      <c r="GD1394" s="2"/>
      <c r="GE1394" s="2"/>
      <c r="GF1394" s="2"/>
      <c r="GG1394" s="2"/>
      <c r="GH1394" s="2"/>
      <c r="GI1394" s="2"/>
      <c r="GJ1394" s="2"/>
      <c r="GK1394" s="2"/>
      <c r="GL1394" s="2"/>
      <c r="GM1394" s="2"/>
      <c r="GN1394" s="2"/>
      <c r="GO1394" s="2"/>
      <c r="GP1394" s="2"/>
    </row>
    <row r="1395" spans="6:198" s="1" customFormat="1" ht="12.75" customHeight="1">
      <c r="F1395" s="81"/>
      <c r="G1395" s="347"/>
      <c r="H1395" s="500"/>
      <c r="I1395" s="500"/>
      <c r="J1395" s="500"/>
      <c r="K1395" s="546" t="s">
        <v>603</v>
      </c>
      <c r="L1395" s="546"/>
      <c r="M1395" s="546"/>
      <c r="N1395" s="546"/>
      <c r="O1395" s="547"/>
      <c r="P1395" s="547"/>
      <c r="Q1395" s="547"/>
      <c r="R1395" s="547"/>
      <c r="S1395" s="547"/>
      <c r="T1395" s="547"/>
      <c r="U1395" s="547"/>
      <c r="V1395" s="547"/>
      <c r="W1395" s="547"/>
      <c r="X1395" s="547"/>
      <c r="Y1395" s="547"/>
      <c r="Z1395" s="547"/>
      <c r="AA1395" s="501"/>
      <c r="AB1395" s="501"/>
      <c r="AC1395" s="501"/>
      <c r="AD1395" s="501"/>
      <c r="AE1395" s="501"/>
      <c r="AF1395" s="888">
        <f>'[1]Strats Summary'!$N$3</f>
        <v>1307458.77</v>
      </c>
      <c r="AG1395" s="888"/>
      <c r="AH1395" s="888"/>
      <c r="AI1395" s="888"/>
      <c r="AJ1395" s="888"/>
      <c r="AK1395" s="888"/>
      <c r="AL1395" s="888"/>
      <c r="AM1395" s="888"/>
      <c r="AN1395" s="501"/>
      <c r="AO1395" s="501"/>
      <c r="AP1395" s="501"/>
      <c r="AQ1395" s="501"/>
      <c r="AR1395" s="500"/>
      <c r="AS1395" s="500"/>
      <c r="AT1395" s="500"/>
      <c r="AU1395" s="500"/>
      <c r="AV1395" s="500"/>
      <c r="AW1395" s="500"/>
      <c r="AX1395" s="500"/>
      <c r="AY1395" s="500"/>
      <c r="AZ1395" s="500"/>
      <c r="BA1395" s="500"/>
      <c r="BB1395" s="500"/>
      <c r="BC1395" s="500"/>
      <c r="BD1395" s="500"/>
      <c r="BE1395" s="500"/>
      <c r="BF1395" s="500"/>
      <c r="BG1395" s="500"/>
      <c r="BH1395" s="500"/>
      <c r="BI1395" s="500"/>
      <c r="BJ1395" s="500"/>
      <c r="BK1395" s="500"/>
      <c r="BL1395" s="500"/>
      <c r="BM1395" s="500"/>
      <c r="BN1395" s="500"/>
      <c r="BO1395" s="500"/>
      <c r="BP1395" s="500"/>
      <c r="BQ1395" s="500"/>
      <c r="BR1395" s="500"/>
      <c r="BS1395" s="500"/>
      <c r="BT1395" s="500"/>
      <c r="BU1395" s="500"/>
      <c r="BV1395" s="500"/>
      <c r="BW1395" s="500"/>
      <c r="BX1395" s="500"/>
      <c r="BY1395" s="500"/>
      <c r="BZ1395" s="500"/>
      <c r="CA1395" s="500"/>
      <c r="CB1395" s="500"/>
      <c r="CC1395" s="500"/>
      <c r="CD1395" s="500"/>
      <c r="CE1395" s="500"/>
      <c r="CF1395" s="500"/>
      <c r="CG1395" s="500"/>
      <c r="CH1395" s="500"/>
      <c r="CI1395" s="500"/>
      <c r="CJ1395" s="500"/>
      <c r="CK1395" s="500"/>
      <c r="CL1395" s="500"/>
      <c r="CM1395" s="500"/>
      <c r="CN1395" s="500"/>
      <c r="CO1395" s="500"/>
      <c r="CP1395" s="2"/>
      <c r="CQ1395" s="2"/>
      <c r="CR1395" s="2"/>
      <c r="CS1395" s="2"/>
      <c r="CT1395" s="2"/>
      <c r="CU1395" s="2"/>
      <c r="CV1395" s="2"/>
      <c r="CW1395" s="2"/>
      <c r="CX1395" s="2"/>
      <c r="CY1395" s="2"/>
      <c r="CZ1395" s="2"/>
      <c r="DA1395" s="2"/>
      <c r="DB1395" s="2"/>
      <c r="DC1395" s="2"/>
      <c r="DD1395" s="2"/>
      <c r="DE1395" s="2"/>
      <c r="DF1395" s="2"/>
      <c r="DG1395" s="2"/>
      <c r="DH1395" s="2"/>
      <c r="DI1395" s="2"/>
      <c r="DJ1395" s="2"/>
      <c r="DK1395" s="2"/>
      <c r="DL1395" s="2"/>
      <c r="DM1395" s="2"/>
      <c r="DN1395" s="2"/>
      <c r="DO1395" s="2"/>
      <c r="DP1395" s="2"/>
      <c r="DQ1395" s="2"/>
      <c r="DR1395" s="2"/>
      <c r="DS1395" s="2"/>
      <c r="DT1395" s="2"/>
      <c r="DU1395" s="2"/>
      <c r="DV1395" s="2"/>
      <c r="DW1395" s="2"/>
      <c r="DX1395" s="2"/>
      <c r="DY1395" s="2"/>
      <c r="DZ1395" s="2"/>
      <c r="EA1395" s="2"/>
      <c r="EB1395" s="2"/>
      <c r="EC1395" s="2"/>
      <c r="ED1395" s="2"/>
      <c r="EE1395" s="2"/>
      <c r="EF1395" s="2"/>
      <c r="EG1395" s="2"/>
      <c r="EH1395" s="2"/>
      <c r="EI1395" s="2"/>
      <c r="EJ1395" s="2"/>
      <c r="EK1395" s="2"/>
      <c r="EL1395" s="2"/>
      <c r="EM1395" s="2"/>
      <c r="EN1395" s="2"/>
      <c r="EO1395" s="2"/>
      <c r="EP1395" s="2"/>
      <c r="EQ1395" s="2"/>
      <c r="ER1395" s="2"/>
      <c r="ES1395" s="2"/>
      <c r="ET1395" s="2"/>
      <c r="EU1395" s="2"/>
      <c r="EV1395" s="2"/>
      <c r="EW1395" s="2"/>
      <c r="EX1395" s="2"/>
      <c r="EY1395" s="2"/>
      <c r="EZ1395" s="2"/>
      <c r="FA1395" s="2"/>
      <c r="FB1395" s="2"/>
      <c r="FC1395" s="2"/>
      <c r="FD1395" s="2"/>
      <c r="FE1395" s="2"/>
      <c r="FF1395" s="2"/>
      <c r="FG1395" s="2"/>
      <c r="FH1395" s="2"/>
      <c r="FI1395" s="2"/>
      <c r="FJ1395" s="2"/>
      <c r="FK1395" s="2"/>
      <c r="FL1395" s="2"/>
      <c r="FM1395" s="2"/>
      <c r="FN1395" s="2"/>
      <c r="FO1395" s="2"/>
      <c r="FP1395" s="2"/>
      <c r="FQ1395" s="2"/>
      <c r="FR1395" s="2"/>
      <c r="FS1395" s="2"/>
      <c r="FT1395" s="2"/>
      <c r="FU1395" s="2"/>
      <c r="FV1395" s="2"/>
      <c r="FW1395" s="2"/>
      <c r="FX1395" s="2"/>
      <c r="FY1395" s="2"/>
      <c r="FZ1395" s="2"/>
      <c r="GA1395" s="2"/>
      <c r="GB1395" s="2"/>
      <c r="GC1395" s="2"/>
      <c r="GD1395" s="2"/>
      <c r="GE1395" s="2"/>
      <c r="GF1395" s="2"/>
      <c r="GG1395" s="2"/>
      <c r="GH1395" s="2"/>
      <c r="GI1395" s="2"/>
      <c r="GJ1395" s="2"/>
      <c r="GK1395" s="2"/>
      <c r="GL1395" s="2"/>
      <c r="GM1395" s="2"/>
      <c r="GN1395" s="2"/>
      <c r="GO1395" s="2"/>
      <c r="GP1395" s="2"/>
    </row>
    <row r="1396" spans="6:198" s="1" customFormat="1" ht="12.75" customHeight="1">
      <c r="F1396" s="81"/>
      <c r="G1396" s="347"/>
      <c r="H1396" s="500"/>
      <c r="I1396" s="500"/>
      <c r="J1396" s="500"/>
      <c r="K1396" s="894" t="s">
        <v>604</v>
      </c>
      <c r="L1396" s="894"/>
      <c r="M1396" s="894"/>
      <c r="N1396" s="894"/>
      <c r="O1396" s="895"/>
      <c r="P1396" s="895"/>
      <c r="Q1396" s="895"/>
      <c r="R1396" s="895"/>
      <c r="S1396" s="895"/>
      <c r="T1396" s="895"/>
      <c r="U1396" s="895"/>
      <c r="V1396" s="895"/>
      <c r="W1396" s="895"/>
      <c r="X1396" s="895"/>
      <c r="Y1396" s="895"/>
      <c r="Z1396" s="895"/>
      <c r="AA1396" s="501"/>
      <c r="AB1396" s="501"/>
      <c r="AC1396" s="501"/>
      <c r="AD1396" s="501"/>
      <c r="AE1396" s="501"/>
      <c r="AF1396" s="852">
        <v>3.7100000000000001E-2</v>
      </c>
      <c r="AG1396" s="852"/>
      <c r="AH1396" s="852"/>
      <c r="AI1396" s="852"/>
      <c r="AJ1396" s="852"/>
      <c r="AK1396" s="852"/>
      <c r="AL1396" s="852"/>
      <c r="AM1396" s="852"/>
      <c r="AN1396" s="501"/>
      <c r="AO1396" s="501"/>
      <c r="AP1396" s="501"/>
      <c r="AQ1396" s="501"/>
      <c r="AR1396" s="500"/>
      <c r="AS1396" s="500"/>
      <c r="AT1396" s="500"/>
      <c r="AU1396" s="500"/>
      <c r="AV1396" s="500"/>
      <c r="AW1396" s="500"/>
      <c r="AX1396" s="500"/>
      <c r="AY1396" s="500"/>
      <c r="AZ1396" s="500"/>
      <c r="BA1396" s="500"/>
      <c r="BB1396" s="500"/>
      <c r="BC1396" s="500"/>
      <c r="BD1396" s="347"/>
      <c r="BE1396" s="347"/>
      <c r="BF1396" s="347"/>
      <c r="BG1396" s="347"/>
      <c r="BH1396" s="347"/>
      <c r="BI1396" s="347"/>
      <c r="BJ1396" s="347"/>
      <c r="BK1396" s="347"/>
      <c r="BR1396" s="2"/>
      <c r="BS1396" s="2"/>
      <c r="BT1396" s="2"/>
      <c r="BU1396" s="2"/>
      <c r="BV1396" s="2"/>
      <c r="BW1396" s="2"/>
      <c r="BX1396" s="2"/>
      <c r="BY1396" s="2"/>
      <c r="BZ1396" s="2"/>
      <c r="CA1396" s="2"/>
      <c r="CB1396" s="2"/>
      <c r="CC1396" s="2"/>
      <c r="CD1396" s="2"/>
      <c r="CE1396" s="2"/>
      <c r="CF1396" s="2"/>
      <c r="CG1396" s="2"/>
      <c r="CH1396" s="2"/>
      <c r="CI1396" s="2"/>
      <c r="CJ1396" s="2"/>
      <c r="CK1396" s="2"/>
      <c r="CL1396" s="2"/>
      <c r="CM1396" s="2"/>
      <c r="CN1396" s="2"/>
      <c r="CO1396" s="2"/>
      <c r="CP1396" s="2"/>
      <c r="CQ1396" s="2"/>
      <c r="CR1396" s="2"/>
      <c r="CS1396" s="2"/>
      <c r="CT1396" s="2"/>
      <c r="CU1396" s="2"/>
      <c r="CV1396" s="2"/>
      <c r="CW1396" s="2"/>
      <c r="CX1396" s="2"/>
      <c r="CY1396" s="2"/>
      <c r="CZ1396" s="2"/>
      <c r="DA1396" s="2"/>
      <c r="DB1396" s="2"/>
      <c r="DC1396" s="2"/>
      <c r="DD1396" s="2"/>
      <c r="DE1396" s="2"/>
      <c r="DF1396" s="2"/>
      <c r="DG1396" s="2"/>
      <c r="DH1396" s="2"/>
      <c r="DI1396" s="2"/>
      <c r="DJ1396" s="2"/>
      <c r="DK1396" s="2"/>
      <c r="DL1396" s="2"/>
      <c r="DM1396" s="2"/>
      <c r="DN1396" s="2"/>
      <c r="DO1396" s="2"/>
      <c r="DP1396" s="2"/>
      <c r="DQ1396" s="2"/>
      <c r="DR1396" s="2"/>
      <c r="DS1396" s="2"/>
      <c r="DT1396" s="2"/>
      <c r="DU1396" s="2"/>
      <c r="DV1396" s="2"/>
      <c r="DW1396" s="2"/>
      <c r="DX1396" s="2"/>
      <c r="DY1396" s="2"/>
      <c r="DZ1396" s="2"/>
      <c r="EA1396" s="2"/>
      <c r="EB1396" s="2"/>
      <c r="EC1396" s="2"/>
      <c r="ED1396" s="2"/>
      <c r="EE1396" s="2"/>
      <c r="EF1396" s="2"/>
      <c r="EG1396" s="2"/>
      <c r="EH1396" s="2"/>
      <c r="EI1396" s="2"/>
      <c r="EJ1396" s="2"/>
      <c r="EK1396" s="2"/>
      <c r="EL1396" s="2"/>
      <c r="EM1396" s="2"/>
      <c r="EN1396" s="2"/>
      <c r="EO1396" s="2"/>
      <c r="EP1396" s="2"/>
      <c r="EQ1396" s="2"/>
      <c r="ER1396" s="2"/>
      <c r="ES1396" s="2"/>
      <c r="ET1396" s="2"/>
      <c r="EU1396" s="2"/>
      <c r="EV1396" s="2"/>
      <c r="EW1396" s="2"/>
      <c r="EX1396" s="2"/>
      <c r="EY1396" s="2"/>
      <c r="EZ1396" s="2"/>
      <c r="FA1396" s="2"/>
      <c r="FB1396" s="2"/>
      <c r="FC1396" s="2"/>
      <c r="FD1396" s="2"/>
      <c r="FE1396" s="2"/>
      <c r="FF1396" s="2"/>
      <c r="FG1396" s="2"/>
      <c r="FH1396" s="2"/>
      <c r="FI1396" s="2"/>
      <c r="FJ1396" s="2"/>
      <c r="FK1396" s="2"/>
      <c r="FL1396" s="2"/>
      <c r="FM1396" s="2"/>
      <c r="FN1396" s="2"/>
      <c r="FO1396" s="2"/>
      <c r="FP1396" s="2"/>
      <c r="FQ1396" s="2"/>
      <c r="FR1396" s="2"/>
      <c r="FS1396" s="2"/>
      <c r="FT1396" s="2"/>
      <c r="FU1396" s="2"/>
      <c r="FV1396" s="2"/>
      <c r="FW1396" s="2"/>
      <c r="FX1396" s="2"/>
      <c r="FY1396" s="2"/>
      <c r="FZ1396" s="2"/>
      <c r="GA1396" s="2"/>
      <c r="GB1396" s="2"/>
      <c r="GC1396" s="2"/>
      <c r="GD1396" s="2"/>
      <c r="GE1396" s="2"/>
      <c r="GF1396" s="2"/>
      <c r="GG1396" s="2"/>
      <c r="GH1396" s="2"/>
      <c r="GI1396" s="2"/>
      <c r="GJ1396" s="2"/>
      <c r="GK1396" s="2"/>
      <c r="GL1396" s="2"/>
      <c r="GM1396" s="2"/>
      <c r="GN1396" s="2"/>
      <c r="GO1396" s="2"/>
      <c r="GP1396" s="2"/>
    </row>
    <row r="1397" spans="6:198" s="1" customFormat="1" ht="12.75" customHeight="1">
      <c r="F1397" s="81"/>
      <c r="G1397" s="347"/>
      <c r="H1397" s="500"/>
      <c r="I1397" s="500"/>
      <c r="J1397" s="500"/>
      <c r="K1397" s="894" t="s">
        <v>605</v>
      </c>
      <c r="L1397" s="894"/>
      <c r="M1397" s="894"/>
      <c r="N1397" s="894"/>
      <c r="O1397" s="895"/>
      <c r="P1397" s="895"/>
      <c r="Q1397" s="895"/>
      <c r="R1397" s="895"/>
      <c r="S1397" s="895"/>
      <c r="T1397" s="895"/>
      <c r="U1397" s="895"/>
      <c r="V1397" s="895"/>
      <c r="W1397" s="895"/>
      <c r="X1397" s="895"/>
      <c r="Y1397" s="895"/>
      <c r="Z1397" s="501"/>
      <c r="AA1397" s="501"/>
      <c r="AB1397" s="501"/>
      <c r="AC1397" s="501"/>
      <c r="AD1397" s="501"/>
      <c r="AE1397" s="501"/>
      <c r="AF1397" s="892">
        <v>3.5000000000000003E-2</v>
      </c>
      <c r="AG1397" s="892"/>
      <c r="AH1397" s="892"/>
      <c r="AI1397" s="892"/>
      <c r="AJ1397" s="892"/>
      <c r="AK1397" s="892"/>
      <c r="AL1397" s="892"/>
      <c r="AM1397" s="892"/>
      <c r="AN1397" s="501"/>
      <c r="AO1397" s="501"/>
      <c r="AP1397" s="501"/>
      <c r="AQ1397" s="501"/>
      <c r="AR1397" s="500"/>
      <c r="AS1397" s="500"/>
      <c r="AT1397" s="500"/>
      <c r="AU1397" s="500"/>
      <c r="AV1397" s="500"/>
      <c r="AW1397" s="500"/>
      <c r="AX1397" s="500"/>
      <c r="AY1397" s="500"/>
      <c r="AZ1397" s="500"/>
      <c r="BA1397" s="500"/>
      <c r="BB1397" s="500"/>
      <c r="BC1397" s="500"/>
      <c r="BD1397" s="347"/>
      <c r="BE1397" s="347"/>
      <c r="BF1397" s="347"/>
      <c r="BG1397" s="347"/>
      <c r="BH1397" s="347"/>
      <c r="BI1397" s="347"/>
      <c r="BJ1397" s="347"/>
      <c r="BK1397" s="347"/>
      <c r="BR1397" s="2"/>
      <c r="BS1397" s="2"/>
      <c r="BT1397" s="2"/>
      <c r="BU1397" s="2"/>
      <c r="BV1397" s="2"/>
      <c r="BW1397" s="2"/>
      <c r="BX1397" s="2"/>
      <c r="BY1397" s="2"/>
      <c r="BZ1397" s="2"/>
      <c r="CA1397" s="2"/>
      <c r="CB1397" s="2"/>
      <c r="CC1397" s="2"/>
      <c r="CD1397" s="2"/>
      <c r="CE1397" s="2"/>
      <c r="CF1397" s="2"/>
      <c r="CG1397" s="2"/>
      <c r="CH1397" s="2"/>
      <c r="CI1397" s="2"/>
      <c r="CJ1397" s="2"/>
      <c r="CK1397" s="2"/>
      <c r="CL1397" s="2"/>
      <c r="CM1397" s="2"/>
      <c r="CN1397" s="2"/>
      <c r="CO1397" s="2"/>
      <c r="CP1397" s="2"/>
      <c r="CQ1397" s="2"/>
      <c r="CR1397" s="2"/>
      <c r="CS1397" s="2"/>
      <c r="CT1397" s="2"/>
      <c r="CU1397" s="2"/>
      <c r="CV1397" s="2"/>
      <c r="CW1397" s="2"/>
      <c r="CX1397" s="2"/>
      <c r="CY1397" s="2"/>
      <c r="CZ1397" s="2"/>
      <c r="DA1397" s="2"/>
      <c r="DB1397" s="2"/>
      <c r="DC1397" s="2"/>
      <c r="DD1397" s="2"/>
      <c r="DE1397" s="2"/>
      <c r="DF1397" s="2"/>
      <c r="DG1397" s="2"/>
      <c r="DH1397" s="2"/>
      <c r="DI1397" s="2"/>
      <c r="DJ1397" s="2"/>
      <c r="DK1397" s="2"/>
      <c r="DL1397" s="2"/>
      <c r="DM1397" s="2"/>
      <c r="DN1397" s="2"/>
      <c r="DO1397" s="2"/>
      <c r="DP1397" s="2"/>
      <c r="DQ1397" s="2"/>
      <c r="DR1397" s="2"/>
      <c r="DS1397" s="2"/>
      <c r="DT1397" s="2"/>
      <c r="DU1397" s="2"/>
      <c r="DV1397" s="2"/>
      <c r="DW1397" s="2"/>
      <c r="DX1397" s="2"/>
      <c r="DY1397" s="2"/>
      <c r="DZ1397" s="2"/>
      <c r="EA1397" s="2"/>
      <c r="EB1397" s="2"/>
      <c r="EC1397" s="2"/>
      <c r="ED1397" s="2"/>
      <c r="EE1397" s="2"/>
      <c r="EF1397" s="2"/>
      <c r="EG1397" s="2"/>
      <c r="EH1397" s="2"/>
      <c r="EI1397" s="2"/>
      <c r="EJ1397" s="2"/>
      <c r="EK1397" s="2"/>
      <c r="EL1397" s="2"/>
      <c r="EM1397" s="2"/>
      <c r="EN1397" s="2"/>
      <c r="EO1397" s="2"/>
      <c r="EP1397" s="2"/>
      <c r="EQ1397" s="2"/>
      <c r="ER1397" s="2"/>
      <c r="ES1397" s="2"/>
      <c r="ET1397" s="2"/>
      <c r="EU1397" s="2"/>
      <c r="EV1397" s="2"/>
      <c r="EW1397" s="2"/>
      <c r="EX1397" s="2"/>
      <c r="EY1397" s="2"/>
      <c r="EZ1397" s="2"/>
      <c r="FA1397" s="2"/>
      <c r="FB1397" s="2"/>
      <c r="FC1397" s="2"/>
      <c r="FD1397" s="2"/>
      <c r="FE1397" s="2"/>
      <c r="FF1397" s="2"/>
      <c r="FG1397" s="2"/>
      <c r="FH1397" s="2"/>
      <c r="FI1397" s="2"/>
      <c r="FJ1397" s="2"/>
      <c r="FK1397" s="2"/>
      <c r="FL1397" s="2"/>
      <c r="FM1397" s="2"/>
      <c r="FN1397" s="2"/>
      <c r="FO1397" s="2"/>
      <c r="FP1397" s="2"/>
      <c r="FQ1397" s="2"/>
      <c r="FR1397" s="2"/>
      <c r="FS1397" s="2"/>
      <c r="FT1397" s="2"/>
      <c r="FU1397" s="2"/>
      <c r="FV1397" s="2"/>
      <c r="FW1397" s="2"/>
      <c r="FX1397" s="2"/>
      <c r="FY1397" s="2"/>
      <c r="FZ1397" s="2"/>
      <c r="GA1397" s="2"/>
      <c r="GB1397" s="2"/>
      <c r="GC1397" s="2"/>
      <c r="GD1397" s="2"/>
      <c r="GE1397" s="2"/>
      <c r="GF1397" s="2"/>
      <c r="GG1397" s="2"/>
      <c r="GH1397" s="2"/>
      <c r="GI1397" s="2"/>
      <c r="GJ1397" s="2"/>
      <c r="GK1397" s="2"/>
      <c r="GL1397" s="2"/>
      <c r="GM1397" s="2"/>
      <c r="GN1397" s="2"/>
      <c r="GO1397" s="2"/>
      <c r="GP1397" s="2"/>
    </row>
    <row r="1398" spans="6:198" s="1" customFormat="1" ht="12.75" customHeight="1">
      <c r="F1398" s="81"/>
      <c r="G1398" s="347"/>
      <c r="H1398" s="500"/>
      <c r="I1398" s="500"/>
      <c r="J1398" s="500"/>
      <c r="K1398" s="894" t="s">
        <v>606</v>
      </c>
      <c r="L1398" s="894"/>
      <c r="M1398" s="894"/>
      <c r="N1398" s="894"/>
      <c r="O1398" s="895"/>
      <c r="P1398" s="895"/>
      <c r="Q1398" s="895"/>
      <c r="R1398" s="895"/>
      <c r="S1398" s="895"/>
      <c r="T1398" s="895"/>
      <c r="U1398" s="895"/>
      <c r="V1398" s="895"/>
      <c r="W1398" s="895"/>
      <c r="X1398" s="895"/>
      <c r="Y1398" s="895"/>
      <c r="Z1398" s="501"/>
      <c r="AA1398" s="501"/>
      <c r="AB1398" s="501"/>
      <c r="AC1398" s="501"/>
      <c r="AD1398" s="501"/>
      <c r="AE1398" s="501"/>
      <c r="AF1398" s="888">
        <v>1.05</v>
      </c>
      <c r="AG1398" s="888"/>
      <c r="AH1398" s="888"/>
      <c r="AI1398" s="888"/>
      <c r="AJ1398" s="888"/>
      <c r="AK1398" s="888"/>
      <c r="AL1398" s="888"/>
      <c r="AM1398" s="888"/>
      <c r="AN1398" s="501"/>
      <c r="AO1398" s="501"/>
      <c r="AP1398" s="501"/>
      <c r="AQ1398" s="501"/>
      <c r="AR1398" s="500"/>
      <c r="AS1398" s="500"/>
      <c r="AT1398" s="500"/>
      <c r="AU1398" s="500"/>
      <c r="AV1398" s="500"/>
      <c r="AW1398" s="500"/>
      <c r="AX1398" s="500"/>
      <c r="AY1398" s="500"/>
      <c r="AZ1398" s="500"/>
      <c r="BA1398" s="500"/>
      <c r="BB1398" s="500"/>
      <c r="BC1398" s="500"/>
      <c r="BD1398" s="347"/>
      <c r="BE1398" s="347"/>
      <c r="BF1398" s="347"/>
      <c r="BG1398" s="347"/>
      <c r="BH1398" s="347"/>
      <c r="BI1398" s="347"/>
      <c r="BJ1398" s="347"/>
      <c r="BK1398" s="347"/>
      <c r="BR1398" s="2"/>
      <c r="BS1398" s="2"/>
      <c r="BT1398" s="2"/>
      <c r="BU1398" s="2"/>
      <c r="BV1398" s="2"/>
      <c r="BW1398" s="2"/>
      <c r="BX1398" s="2"/>
      <c r="BY1398" s="2"/>
      <c r="BZ1398" s="2"/>
      <c r="CA1398" s="2"/>
      <c r="CB1398" s="2"/>
      <c r="CC1398" s="2"/>
      <c r="CD1398" s="2"/>
      <c r="CE1398" s="2"/>
      <c r="CF1398" s="2"/>
      <c r="CG1398" s="2"/>
      <c r="CH1398" s="2"/>
      <c r="CI1398" s="2"/>
      <c r="CJ1398" s="2"/>
      <c r="CK1398" s="2"/>
      <c r="CL1398" s="2"/>
      <c r="CM1398" s="2"/>
      <c r="CN1398" s="2"/>
      <c r="CO1398" s="2"/>
      <c r="CP1398" s="2"/>
      <c r="CQ1398" s="2"/>
      <c r="CR1398" s="2"/>
      <c r="CS1398" s="2"/>
      <c r="CT1398" s="2"/>
      <c r="CU1398" s="2"/>
      <c r="CV1398" s="2"/>
      <c r="CW1398" s="2"/>
      <c r="CX1398" s="2"/>
      <c r="CY1398" s="2"/>
      <c r="CZ1398" s="2"/>
      <c r="DA1398" s="2"/>
      <c r="DB1398" s="2"/>
      <c r="DC1398" s="2"/>
      <c r="DD1398" s="2"/>
      <c r="DE1398" s="2"/>
      <c r="DF1398" s="2"/>
      <c r="DG1398" s="2"/>
      <c r="DH1398" s="2"/>
      <c r="DI1398" s="2"/>
      <c r="DJ1398" s="2"/>
      <c r="DK1398" s="2"/>
      <c r="DL1398" s="2"/>
      <c r="DM1398" s="2"/>
      <c r="DN1398" s="2"/>
      <c r="DO1398" s="2"/>
      <c r="DP1398" s="2"/>
      <c r="DQ1398" s="2"/>
      <c r="DR1398" s="2"/>
      <c r="DS1398" s="2"/>
      <c r="DT1398" s="2"/>
      <c r="DU1398" s="2"/>
      <c r="DV1398" s="2"/>
      <c r="DW1398" s="2"/>
      <c r="DX1398" s="2"/>
      <c r="DY1398" s="2"/>
      <c r="DZ1398" s="2"/>
      <c r="EA1398" s="2"/>
      <c r="EB1398" s="2"/>
      <c r="EC1398" s="2"/>
      <c r="ED1398" s="2"/>
      <c r="EE1398" s="2"/>
      <c r="EF1398" s="2"/>
      <c r="EG1398" s="2"/>
      <c r="EH1398" s="2"/>
      <c r="EI1398" s="2"/>
      <c r="EJ1398" s="2"/>
      <c r="EK1398" s="2"/>
      <c r="EL1398" s="2"/>
      <c r="EM1398" s="2"/>
      <c r="EN1398" s="2"/>
      <c r="EO1398" s="2"/>
      <c r="EP1398" s="2"/>
      <c r="EQ1398" s="2"/>
      <c r="ER1398" s="2"/>
      <c r="ES1398" s="2"/>
      <c r="ET1398" s="2"/>
      <c r="EU1398" s="2"/>
      <c r="EV1398" s="2"/>
      <c r="EW1398" s="2"/>
      <c r="EX1398" s="2"/>
      <c r="EY1398" s="2"/>
      <c r="EZ1398" s="2"/>
      <c r="FA1398" s="2"/>
      <c r="FB1398" s="2"/>
      <c r="FC1398" s="2"/>
      <c r="FD1398" s="2"/>
      <c r="FE1398" s="2"/>
      <c r="FF1398" s="2"/>
      <c r="FG1398" s="2"/>
      <c r="FH1398" s="2"/>
      <c r="FI1398" s="2"/>
      <c r="FJ1398" s="2"/>
      <c r="FK1398" s="2"/>
      <c r="FL1398" s="2"/>
      <c r="FM1398" s="2"/>
      <c r="FN1398" s="2"/>
      <c r="FO1398" s="2"/>
      <c r="FP1398" s="2"/>
      <c r="FQ1398" s="2"/>
      <c r="FR1398" s="2"/>
      <c r="FS1398" s="2"/>
      <c r="FT1398" s="2"/>
      <c r="FU1398" s="2"/>
      <c r="FV1398" s="2"/>
      <c r="FW1398" s="2"/>
      <c r="FX1398" s="2"/>
      <c r="FY1398" s="2"/>
      <c r="FZ1398" s="2"/>
      <c r="GA1398" s="2"/>
      <c r="GB1398" s="2"/>
      <c r="GC1398" s="2"/>
      <c r="GD1398" s="2"/>
      <c r="GE1398" s="2"/>
      <c r="GF1398" s="2"/>
      <c r="GG1398" s="2"/>
      <c r="GH1398" s="2"/>
      <c r="GI1398" s="2"/>
      <c r="GJ1398" s="2"/>
      <c r="GK1398" s="2"/>
      <c r="GL1398" s="2"/>
      <c r="GM1398" s="2"/>
      <c r="GN1398" s="2"/>
      <c r="GO1398" s="2"/>
      <c r="GP1398" s="2"/>
    </row>
    <row r="1399" spans="6:198" ht="12.75" customHeight="1">
      <c r="H1399" s="500"/>
      <c r="I1399" s="500"/>
      <c r="J1399" s="500"/>
      <c r="K1399" s="546" t="s">
        <v>607</v>
      </c>
      <c r="L1399" s="546"/>
      <c r="M1399" s="546"/>
      <c r="N1399" s="546"/>
      <c r="O1399" s="547"/>
      <c r="P1399" s="547"/>
      <c r="Q1399" s="547"/>
      <c r="R1399" s="547"/>
      <c r="S1399" s="547"/>
      <c r="T1399" s="547"/>
      <c r="U1399" s="547"/>
      <c r="V1399" s="547"/>
      <c r="W1399" s="547"/>
      <c r="X1399" s="547"/>
      <c r="Y1399" s="547"/>
      <c r="Z1399" s="501"/>
      <c r="AA1399" s="501"/>
      <c r="AB1399" s="501"/>
      <c r="AC1399" s="501"/>
      <c r="AD1399" s="501"/>
      <c r="AE1399" s="501"/>
      <c r="AF1399" s="888">
        <v>21.28</v>
      </c>
      <c r="AG1399" s="888"/>
      <c r="AH1399" s="888"/>
      <c r="AI1399" s="888"/>
      <c r="AJ1399" s="888"/>
      <c r="AK1399" s="888"/>
      <c r="AL1399" s="888"/>
      <c r="AM1399" s="888"/>
      <c r="AN1399" s="501"/>
      <c r="AO1399" s="501"/>
      <c r="AP1399" s="501"/>
      <c r="AQ1399" s="501"/>
      <c r="AR1399" s="500"/>
      <c r="AS1399" s="500"/>
      <c r="AT1399" s="500"/>
      <c r="AU1399" s="500"/>
      <c r="AV1399" s="500"/>
      <c r="AW1399" s="500"/>
      <c r="AX1399" s="500"/>
      <c r="AY1399" s="500"/>
      <c r="AZ1399" s="500"/>
      <c r="BA1399" s="500"/>
      <c r="BB1399" s="500"/>
      <c r="BC1399" s="500"/>
    </row>
    <row r="1400" spans="6:198" ht="12.75" customHeight="1">
      <c r="H1400" s="500"/>
      <c r="I1400" s="500"/>
      <c r="J1400" s="500"/>
      <c r="K1400" s="546" t="s">
        <v>608</v>
      </c>
      <c r="L1400" s="546"/>
      <c r="M1400" s="546"/>
      <c r="N1400" s="546"/>
      <c r="O1400" s="547"/>
      <c r="P1400" s="547"/>
      <c r="Q1400" s="547"/>
      <c r="R1400" s="547"/>
      <c r="S1400" s="547"/>
      <c r="T1400" s="547"/>
      <c r="U1400" s="547"/>
      <c r="V1400" s="547"/>
      <c r="W1400" s="547"/>
      <c r="X1400" s="547"/>
      <c r="Y1400" s="547"/>
      <c r="Z1400" s="501"/>
      <c r="AA1400" s="501"/>
      <c r="AB1400" s="501"/>
      <c r="AC1400" s="501"/>
      <c r="AD1400" s="501"/>
      <c r="AE1400" s="501"/>
      <c r="AF1400" s="852">
        <f>'[1]Strats Summary'!$N$7</f>
        <v>0</v>
      </c>
      <c r="AG1400" s="852"/>
      <c r="AH1400" s="852"/>
      <c r="AI1400" s="852"/>
      <c r="AJ1400" s="852"/>
      <c r="AK1400" s="852"/>
      <c r="AL1400" s="852"/>
      <c r="AM1400" s="852"/>
      <c r="AN1400" s="501"/>
      <c r="AO1400" s="501"/>
      <c r="AP1400" s="501"/>
      <c r="AQ1400" s="501"/>
      <c r="AR1400" s="500"/>
      <c r="AS1400" s="500"/>
      <c r="AT1400" s="500"/>
      <c r="AU1400" s="500"/>
      <c r="AV1400" s="500"/>
      <c r="AW1400" s="500"/>
      <c r="AX1400" s="500"/>
      <c r="AY1400" s="500"/>
      <c r="AZ1400" s="500"/>
      <c r="BA1400" s="500"/>
      <c r="BB1400" s="500"/>
      <c r="BC1400" s="500"/>
    </row>
    <row r="1401" spans="6:198" ht="12.75" customHeight="1">
      <c r="H1401" s="500"/>
      <c r="I1401" s="500"/>
      <c r="J1401" s="500"/>
      <c r="K1401" s="546" t="s">
        <v>609</v>
      </c>
      <c r="L1401" s="546"/>
      <c r="M1401" s="546"/>
      <c r="N1401" s="546"/>
      <c r="O1401" s="547"/>
      <c r="P1401" s="547"/>
      <c r="Q1401" s="547"/>
      <c r="R1401" s="547"/>
      <c r="S1401" s="547"/>
      <c r="T1401" s="547"/>
      <c r="U1401" s="547"/>
      <c r="V1401" s="547"/>
      <c r="W1401" s="547"/>
      <c r="X1401" s="547"/>
      <c r="Y1401" s="501"/>
      <c r="Z1401" s="501"/>
      <c r="AA1401" s="501"/>
      <c r="AB1401" s="501"/>
      <c r="AC1401" s="501"/>
      <c r="AD1401" s="501"/>
      <c r="AE1401" s="501"/>
      <c r="AF1401" s="892">
        <f>'[1]Strats Summary'!$G$9/AF1390</f>
        <v>0.99999999999999956</v>
      </c>
      <c r="AG1401" s="892"/>
      <c r="AH1401" s="892"/>
      <c r="AI1401" s="892"/>
      <c r="AJ1401" s="892"/>
      <c r="AK1401" s="892"/>
      <c r="AL1401" s="892"/>
      <c r="AM1401" s="892"/>
      <c r="AN1401" s="501"/>
      <c r="AO1401" s="501"/>
      <c r="AP1401" s="501"/>
      <c r="AQ1401" s="501"/>
      <c r="AR1401" s="500"/>
      <c r="AS1401" s="500"/>
      <c r="AT1401" s="500"/>
      <c r="AU1401" s="500"/>
      <c r="AV1401" s="500"/>
      <c r="AW1401" s="500"/>
      <c r="AX1401" s="500"/>
      <c r="AY1401" s="500"/>
      <c r="AZ1401" s="500"/>
      <c r="BA1401" s="500"/>
      <c r="BB1401" s="500"/>
      <c r="BC1401" s="500"/>
    </row>
    <row r="1402" spans="6:198" ht="12.75" customHeight="1">
      <c r="H1402" s="500"/>
      <c r="I1402" s="500"/>
      <c r="J1402" s="500"/>
      <c r="K1402" s="546" t="s">
        <v>528</v>
      </c>
      <c r="L1402" s="547"/>
      <c r="M1402" s="547"/>
      <c r="N1402" s="547"/>
      <c r="O1402" s="547"/>
      <c r="P1402" s="547"/>
      <c r="Q1402" s="547"/>
      <c r="R1402" s="547"/>
      <c r="S1402" s="547"/>
      <c r="T1402" s="547"/>
      <c r="U1402" s="547"/>
      <c r="V1402" s="547"/>
      <c r="W1402" s="547"/>
      <c r="X1402" s="547"/>
      <c r="Y1402" s="547"/>
      <c r="Z1402" s="501"/>
      <c r="AA1402" s="501"/>
      <c r="AB1402" s="501"/>
      <c r="AC1402" s="501"/>
      <c r="AD1402" s="501"/>
      <c r="AE1402" s="501"/>
      <c r="AF1402" s="892">
        <f>'[1]Strats Summary'!$G$10/AF1390</f>
        <v>0.89689055563999565</v>
      </c>
      <c r="AG1402" s="892"/>
      <c r="AH1402" s="892"/>
      <c r="AI1402" s="892"/>
      <c r="AJ1402" s="892"/>
      <c r="AK1402" s="892"/>
      <c r="AL1402" s="892"/>
      <c r="AM1402" s="892"/>
      <c r="AN1402" s="501"/>
      <c r="AO1402" s="501"/>
      <c r="AP1402" s="501"/>
      <c r="AQ1402" s="501"/>
      <c r="AR1402" s="500"/>
      <c r="AS1402" s="500"/>
      <c r="AT1402" s="500"/>
      <c r="AU1402" s="500"/>
      <c r="AV1402" s="500"/>
      <c r="AW1402" s="500"/>
      <c r="AX1402" s="500"/>
      <c r="AY1402" s="500"/>
      <c r="AZ1402" s="500"/>
      <c r="BA1402" s="500"/>
      <c r="BB1402" s="500"/>
      <c r="BC1402" s="500"/>
    </row>
    <row r="1403" spans="6:198" ht="12.75" customHeight="1">
      <c r="H1403" s="500"/>
      <c r="I1403" s="500"/>
      <c r="J1403" s="500"/>
      <c r="K1403" s="546"/>
      <c r="L1403" s="546"/>
      <c r="AF1403" s="893"/>
      <c r="AG1403" s="893"/>
      <c r="AH1403" s="893"/>
      <c r="AI1403" s="893"/>
      <c r="AJ1403" s="893"/>
      <c r="AK1403" s="893"/>
      <c r="AL1403" s="893"/>
      <c r="AM1403" s="893"/>
      <c r="AN1403" s="501"/>
      <c r="AO1403" s="501"/>
      <c r="AP1403" s="501"/>
      <c r="AQ1403" s="501"/>
      <c r="AR1403" s="500"/>
      <c r="AS1403" s="500"/>
      <c r="AT1403" s="500"/>
      <c r="AU1403" s="500"/>
      <c r="AV1403" s="500"/>
      <c r="AW1403" s="500"/>
      <c r="AX1403" s="500"/>
      <c r="AY1403" s="500"/>
      <c r="AZ1403" s="500"/>
      <c r="BA1403" s="500"/>
      <c r="BB1403" s="500"/>
      <c r="BC1403" s="500"/>
    </row>
    <row r="1404" spans="6:198" ht="12.75" customHeight="1">
      <c r="H1404" s="500"/>
      <c r="I1404" s="500"/>
      <c r="J1404" s="500"/>
      <c r="K1404" s="546" t="s">
        <v>610</v>
      </c>
      <c r="L1404" s="546"/>
      <c r="AF1404" s="893"/>
      <c r="AG1404" s="893"/>
      <c r="AH1404" s="893"/>
      <c r="AI1404" s="893"/>
      <c r="AJ1404" s="893"/>
      <c r="AK1404" s="893"/>
      <c r="AL1404" s="893"/>
      <c r="AM1404" s="893"/>
      <c r="AN1404" s="501"/>
      <c r="AO1404" s="501"/>
      <c r="AP1404" s="501"/>
      <c r="AQ1404" s="501"/>
      <c r="AR1404" s="500"/>
      <c r="AS1404" s="500"/>
      <c r="AT1404" s="500"/>
      <c r="AU1404" s="500"/>
      <c r="AV1404" s="500"/>
      <c r="AW1404" s="500"/>
      <c r="AX1404" s="500"/>
      <c r="AY1404" s="500"/>
      <c r="AZ1404" s="500"/>
      <c r="BA1404" s="500"/>
      <c r="BB1404" s="500"/>
      <c r="BC1404" s="500"/>
    </row>
    <row r="1405" spans="6:198" ht="12.75" customHeight="1">
      <c r="H1405" s="500"/>
      <c r="I1405" s="500"/>
      <c r="J1405" s="500"/>
      <c r="K1405" s="491"/>
      <c r="AG1405" s="501"/>
      <c r="AH1405" s="501"/>
      <c r="AI1405" s="501"/>
      <c r="AJ1405" s="501"/>
      <c r="AK1405" s="501"/>
      <c r="AL1405" s="501"/>
      <c r="AM1405" s="501"/>
      <c r="AN1405" s="501"/>
      <c r="AO1405" s="501"/>
      <c r="AP1405" s="501"/>
      <c r="AQ1405" s="501"/>
      <c r="AR1405" s="500"/>
      <c r="AS1405" s="500"/>
      <c r="AT1405" s="500"/>
      <c r="AU1405" s="500"/>
      <c r="AV1405" s="500"/>
      <c r="AW1405" s="500"/>
      <c r="AX1405" s="500"/>
      <c r="AY1405" s="500"/>
      <c r="AZ1405" s="500"/>
      <c r="BA1405" s="500"/>
      <c r="BB1405" s="500"/>
      <c r="BC1405" s="500"/>
    </row>
    <row r="1406" spans="6:198" ht="12.75" customHeight="1">
      <c r="H1406" s="500"/>
      <c r="I1406" s="500"/>
      <c r="J1406" s="500"/>
      <c r="K1406" s="491" t="s">
        <v>611</v>
      </c>
      <c r="AG1406" s="501"/>
      <c r="AH1406" s="501"/>
      <c r="AI1406" s="501"/>
      <c r="AJ1406" s="501"/>
      <c r="AK1406" s="501"/>
      <c r="AL1406" s="501"/>
      <c r="AM1406" s="501"/>
      <c r="AN1406" s="501"/>
      <c r="AO1406" s="501"/>
      <c r="AP1406" s="501"/>
      <c r="AQ1406" s="501"/>
      <c r="AR1406" s="500"/>
      <c r="AS1406" s="500"/>
      <c r="AT1406" s="500"/>
      <c r="AU1406" s="500"/>
      <c r="AV1406" s="500"/>
      <c r="AW1406" s="500"/>
      <c r="AX1406" s="500"/>
      <c r="AY1406" s="500"/>
      <c r="AZ1406" s="500"/>
      <c r="BA1406" s="500"/>
      <c r="BB1406" s="500"/>
      <c r="BC1406" s="500"/>
    </row>
    <row r="1407" spans="6:198" s="500" customFormat="1" ht="12.75" customHeight="1">
      <c r="K1407" s="548" t="s">
        <v>612</v>
      </c>
    </row>
    <row r="1408" spans="6:198" s="500" customFormat="1" ht="12.75" customHeight="1"/>
    <row r="1409" spans="6:198" s="500" customFormat="1" ht="12.75" customHeight="1"/>
    <row r="1410" spans="6:198" s="500" customFormat="1" ht="12.75" customHeight="1"/>
    <row r="1411" spans="6:198" s="1" customFormat="1" ht="12.75" customHeight="1">
      <c r="F1411" s="81"/>
      <c r="G1411" s="671"/>
      <c r="H1411" s="671"/>
      <c r="I1411" s="671"/>
      <c r="J1411" s="671"/>
      <c r="K1411" s="12"/>
      <c r="L1411" s="12"/>
      <c r="M1411" s="12"/>
      <c r="N1411" s="12"/>
      <c r="O1411" s="12"/>
      <c r="P1411" s="12"/>
      <c r="Q1411" s="12"/>
      <c r="R1411" s="12"/>
      <c r="S1411" s="12"/>
      <c r="T1411" s="12"/>
      <c r="U1411" s="12"/>
      <c r="V1411" s="12"/>
      <c r="W1411" s="12"/>
      <c r="X1411" s="12"/>
      <c r="Y1411" s="12"/>
      <c r="Z1411" s="12"/>
      <c r="AA1411" s="12"/>
      <c r="AB1411" s="12"/>
      <c r="AC1411" s="12"/>
      <c r="AD1411" s="12"/>
      <c r="AE1411" s="12"/>
      <c r="AF1411" s="98"/>
      <c r="AG1411" s="98"/>
      <c r="AH1411" s="98"/>
      <c r="AI1411" s="98"/>
      <c r="AJ1411" s="98"/>
      <c r="AK1411" s="98"/>
      <c r="AL1411" s="98"/>
      <c r="AM1411" s="98"/>
      <c r="AN1411" s="98"/>
      <c r="AO1411" s="98"/>
      <c r="AP1411" s="862"/>
      <c r="AQ1411" s="862"/>
      <c r="AR1411" s="862"/>
      <c r="AS1411" s="862"/>
      <c r="AT1411" s="862"/>
      <c r="AU1411" s="862"/>
      <c r="AV1411" s="862"/>
      <c r="AW1411" s="396"/>
      <c r="AX1411" s="396"/>
      <c r="AY1411" s="396"/>
      <c r="AZ1411" s="396"/>
      <c r="BA1411" s="396"/>
      <c r="BB1411" s="396"/>
      <c r="BC1411" s="258"/>
      <c r="BD1411" s="862"/>
      <c r="BE1411" s="862"/>
      <c r="BF1411" s="862"/>
      <c r="BG1411" s="862"/>
      <c r="BH1411" s="862"/>
      <c r="BI1411" s="862"/>
      <c r="BJ1411" s="862"/>
      <c r="BK1411" s="862"/>
      <c r="BR1411" s="2"/>
      <c r="BS1411" s="2"/>
      <c r="BT1411" s="2"/>
      <c r="BU1411" s="2"/>
      <c r="BV1411" s="2"/>
      <c r="BW1411" s="2"/>
      <c r="BX1411" s="2"/>
      <c r="BY1411" s="2"/>
      <c r="BZ1411" s="2"/>
      <c r="CA1411" s="2"/>
      <c r="CB1411" s="2"/>
      <c r="CC1411" s="2"/>
      <c r="CD1411" s="2"/>
      <c r="CE1411" s="2"/>
      <c r="CF1411" s="2"/>
      <c r="CG1411" s="2"/>
      <c r="CH1411" s="2"/>
      <c r="CI1411" s="2"/>
      <c r="CJ1411" s="2"/>
      <c r="CK1411" s="2"/>
      <c r="CL1411" s="2"/>
      <c r="CM1411" s="2"/>
      <c r="CN1411" s="2"/>
      <c r="CO1411" s="2"/>
      <c r="CP1411" s="2"/>
      <c r="CQ1411" s="2"/>
      <c r="CR1411" s="2"/>
      <c r="CS1411" s="2"/>
      <c r="CT1411" s="2"/>
      <c r="CU1411" s="2"/>
      <c r="CV1411" s="2"/>
      <c r="CW1411" s="2"/>
      <c r="CX1411" s="2"/>
      <c r="CY1411" s="2"/>
      <c r="CZ1411" s="2"/>
      <c r="DA1411" s="2"/>
      <c r="DB1411" s="2"/>
      <c r="DC1411" s="2"/>
      <c r="DD1411" s="2"/>
      <c r="DE1411" s="2"/>
      <c r="DF1411" s="2"/>
      <c r="DG1411" s="2"/>
      <c r="DH1411" s="2"/>
      <c r="DI1411" s="2"/>
      <c r="DJ1411" s="2"/>
      <c r="DK1411" s="2"/>
      <c r="DL1411" s="2"/>
      <c r="DM1411" s="2"/>
      <c r="DN1411" s="2"/>
      <c r="DO1411" s="2"/>
      <c r="DP1411" s="2"/>
      <c r="DQ1411" s="2"/>
      <c r="DR1411" s="2"/>
      <c r="DS1411" s="2"/>
      <c r="DT1411" s="2"/>
      <c r="DU1411" s="2"/>
      <c r="DV1411" s="2"/>
      <c r="DW1411" s="2"/>
      <c r="DX1411" s="2"/>
      <c r="DY1411" s="2"/>
      <c r="DZ1411" s="2"/>
      <c r="EA1411" s="2"/>
      <c r="EB1411" s="2"/>
      <c r="EC1411" s="2"/>
      <c r="ED1411" s="2"/>
      <c r="EE1411" s="2"/>
      <c r="EF1411" s="2"/>
      <c r="EG1411" s="2"/>
      <c r="EH1411" s="2"/>
      <c r="EI1411" s="2"/>
      <c r="EJ1411" s="2"/>
      <c r="EK1411" s="2"/>
      <c r="EL1411" s="2"/>
      <c r="EM1411" s="2"/>
      <c r="EN1411" s="2"/>
      <c r="EO1411" s="2"/>
      <c r="EP1411" s="2"/>
      <c r="EQ1411" s="2"/>
      <c r="ER1411" s="2"/>
      <c r="ES1411" s="2"/>
      <c r="ET1411" s="2"/>
      <c r="EU1411" s="2"/>
      <c r="EV1411" s="2"/>
      <c r="EW1411" s="2"/>
      <c r="EX1411" s="2"/>
      <c r="EY1411" s="2"/>
      <c r="EZ1411" s="2"/>
      <c r="FA1411" s="2"/>
      <c r="FB1411" s="2"/>
      <c r="FC1411" s="2"/>
      <c r="FD1411" s="2"/>
      <c r="FE1411" s="2"/>
      <c r="FF1411" s="2"/>
      <c r="FG1411" s="2"/>
      <c r="FH1411" s="2"/>
      <c r="FI1411" s="2"/>
      <c r="FJ1411" s="2"/>
      <c r="FK1411" s="2"/>
      <c r="FL1411" s="2"/>
      <c r="FM1411" s="2"/>
      <c r="FN1411" s="2"/>
      <c r="FO1411" s="2"/>
      <c r="FP1411" s="2"/>
      <c r="FQ1411" s="2"/>
      <c r="FR1411" s="2"/>
      <c r="FS1411" s="2"/>
      <c r="FT1411" s="2"/>
      <c r="FU1411" s="2"/>
      <c r="FV1411" s="2"/>
      <c r="FW1411" s="2"/>
      <c r="FX1411" s="2"/>
      <c r="FY1411" s="2"/>
      <c r="FZ1411" s="2"/>
      <c r="GA1411" s="2"/>
      <c r="GB1411" s="2"/>
      <c r="GC1411" s="2"/>
      <c r="GD1411" s="2"/>
      <c r="GE1411" s="2"/>
      <c r="GF1411" s="2"/>
      <c r="GG1411" s="2"/>
      <c r="GH1411" s="2"/>
      <c r="GI1411" s="2"/>
      <c r="GJ1411" s="2"/>
      <c r="GK1411" s="2"/>
      <c r="GL1411" s="2"/>
      <c r="GM1411" s="2"/>
      <c r="GN1411" s="2"/>
      <c r="GO1411" s="2"/>
      <c r="GP1411" s="2"/>
    </row>
    <row r="1412" spans="6:198" s="1" customFormat="1" ht="12.75" customHeight="1">
      <c r="F1412" s="81"/>
      <c r="G1412" s="671"/>
      <c r="H1412" s="671"/>
      <c r="I1412" s="671"/>
      <c r="J1412" s="671"/>
      <c r="K1412" s="12"/>
      <c r="L1412" s="12"/>
      <c r="M1412" s="12"/>
      <c r="N1412" s="12"/>
      <c r="O1412" s="12"/>
      <c r="P1412" s="12"/>
      <c r="Q1412" s="12"/>
      <c r="R1412" s="12"/>
      <c r="S1412" s="12"/>
      <c r="T1412" s="12"/>
      <c r="U1412" s="12"/>
      <c r="V1412" s="12"/>
      <c r="W1412" s="12"/>
      <c r="X1412" s="12"/>
      <c r="Y1412" s="12"/>
      <c r="Z1412" s="12"/>
      <c r="AA1412" s="12"/>
      <c r="AB1412" s="12"/>
      <c r="AC1412" s="12"/>
      <c r="AD1412" s="12"/>
      <c r="AE1412" s="12"/>
      <c r="AF1412" s="98"/>
      <c r="AG1412" s="98"/>
      <c r="AH1412" s="98"/>
      <c r="AI1412" s="98"/>
      <c r="AJ1412" s="98"/>
      <c r="AK1412" s="98"/>
      <c r="AL1412" s="98"/>
      <c r="AM1412" s="98"/>
      <c r="AN1412" s="98"/>
      <c r="AO1412" s="98"/>
      <c r="AP1412" s="862"/>
      <c r="AQ1412" s="862"/>
      <c r="AR1412" s="862"/>
      <c r="AS1412" s="862"/>
      <c r="AT1412" s="862"/>
      <c r="AU1412" s="862"/>
      <c r="AV1412" s="862"/>
      <c r="AW1412" s="396"/>
      <c r="AX1412" s="396"/>
      <c r="AY1412" s="396"/>
      <c r="AZ1412" s="396"/>
      <c r="BA1412" s="396"/>
      <c r="BB1412" s="396"/>
      <c r="BC1412" s="258"/>
      <c r="BD1412" s="862"/>
      <c r="BE1412" s="862"/>
      <c r="BF1412" s="862"/>
      <c r="BG1412" s="862"/>
      <c r="BH1412" s="862"/>
      <c r="BI1412" s="862"/>
      <c r="BJ1412" s="862"/>
      <c r="BK1412" s="862"/>
      <c r="BR1412" s="2"/>
      <c r="BS1412" s="2"/>
      <c r="BT1412" s="2"/>
      <c r="BU1412" s="2"/>
      <c r="BV1412" s="2"/>
      <c r="BW1412" s="2"/>
      <c r="BX1412" s="2"/>
      <c r="BY1412" s="2"/>
      <c r="BZ1412" s="2"/>
      <c r="CA1412" s="2"/>
      <c r="CB1412" s="2"/>
      <c r="CC1412" s="2"/>
      <c r="CD1412" s="2"/>
      <c r="CE1412" s="2"/>
      <c r="CF1412" s="2"/>
      <c r="CG1412" s="2"/>
      <c r="CH1412" s="2"/>
      <c r="CI1412" s="2"/>
      <c r="CJ1412" s="2"/>
      <c r="CK1412" s="2"/>
      <c r="CL1412" s="2"/>
      <c r="CM1412" s="2"/>
      <c r="CN1412" s="2"/>
      <c r="CO1412" s="2"/>
      <c r="CP1412" s="2"/>
      <c r="CQ1412" s="2"/>
      <c r="CR1412" s="2"/>
      <c r="CS1412" s="2"/>
      <c r="CT1412" s="2"/>
      <c r="CU1412" s="2"/>
      <c r="CV1412" s="2"/>
      <c r="CW1412" s="2"/>
      <c r="CX1412" s="2"/>
      <c r="CY1412" s="2"/>
      <c r="CZ1412" s="2"/>
      <c r="DA1412" s="2"/>
      <c r="DB1412" s="2"/>
      <c r="DC1412" s="2"/>
      <c r="DD1412" s="2"/>
      <c r="DE1412" s="2"/>
      <c r="DF1412" s="2"/>
      <c r="DG1412" s="2"/>
      <c r="DH1412" s="2"/>
      <c r="DI1412" s="2"/>
      <c r="DJ1412" s="2"/>
      <c r="DK1412" s="2"/>
      <c r="DL1412" s="2"/>
      <c r="DM1412" s="2"/>
      <c r="DN1412" s="2"/>
      <c r="DO1412" s="2"/>
      <c r="DP1412" s="2"/>
      <c r="DQ1412" s="2"/>
      <c r="DR1412" s="2"/>
      <c r="DS1412" s="2"/>
      <c r="DT1412" s="2"/>
      <c r="DU1412" s="2"/>
      <c r="DV1412" s="2"/>
      <c r="DW1412" s="2"/>
      <c r="DX1412" s="2"/>
      <c r="DY1412" s="2"/>
      <c r="DZ1412" s="2"/>
      <c r="EA1412" s="2"/>
      <c r="EB1412" s="2"/>
      <c r="EC1412" s="2"/>
      <c r="ED1412" s="2"/>
      <c r="EE1412" s="2"/>
      <c r="EF1412" s="2"/>
      <c r="EG1412" s="2"/>
      <c r="EH1412" s="2"/>
      <c r="EI1412" s="2"/>
      <c r="EJ1412" s="2"/>
      <c r="EK1412" s="2"/>
      <c r="EL1412" s="2"/>
      <c r="EM1412" s="2"/>
      <c r="EN1412" s="2"/>
      <c r="EO1412" s="2"/>
      <c r="EP1412" s="2"/>
      <c r="EQ1412" s="2"/>
      <c r="ER1412" s="2"/>
      <c r="ES1412" s="2"/>
      <c r="ET1412" s="2"/>
      <c r="EU1412" s="2"/>
      <c r="EV1412" s="2"/>
      <c r="EW1412" s="2"/>
      <c r="EX1412" s="2"/>
      <c r="EY1412" s="2"/>
      <c r="EZ1412" s="2"/>
      <c r="FA1412" s="2"/>
      <c r="FB1412" s="2"/>
      <c r="FC1412" s="2"/>
      <c r="FD1412" s="2"/>
      <c r="FE1412" s="2"/>
      <c r="FF1412" s="2"/>
      <c r="FG1412" s="2"/>
      <c r="FH1412" s="2"/>
      <c r="FI1412" s="2"/>
      <c r="FJ1412" s="2"/>
      <c r="FK1412" s="2"/>
      <c r="FL1412" s="2"/>
      <c r="FM1412" s="2"/>
      <c r="FN1412" s="2"/>
      <c r="FO1412" s="2"/>
      <c r="FP1412" s="2"/>
      <c r="FQ1412" s="2"/>
      <c r="FR1412" s="2"/>
      <c r="FS1412" s="2"/>
      <c r="FT1412" s="2"/>
      <c r="FU1412" s="2"/>
      <c r="FV1412" s="2"/>
      <c r="FW1412" s="2"/>
      <c r="FX1412" s="2"/>
      <c r="FY1412" s="2"/>
      <c r="FZ1412" s="2"/>
      <c r="GA1412" s="2"/>
      <c r="GB1412" s="2"/>
      <c r="GC1412" s="2"/>
      <c r="GD1412" s="2"/>
      <c r="GE1412" s="2"/>
      <c r="GF1412" s="2"/>
      <c r="GG1412" s="2"/>
      <c r="GH1412" s="2"/>
      <c r="GI1412" s="2"/>
      <c r="GJ1412" s="2"/>
      <c r="GK1412" s="2"/>
      <c r="GL1412" s="2"/>
      <c r="GM1412" s="2"/>
      <c r="GN1412" s="2"/>
      <c r="GO1412" s="2"/>
      <c r="GP1412" s="2"/>
    </row>
    <row r="1413" spans="6:198" s="1" customFormat="1" ht="13.5" customHeight="1" thickBot="1">
      <c r="F1413" s="192"/>
      <c r="G1413" s="193"/>
      <c r="H1413" s="193"/>
      <c r="I1413" s="193"/>
      <c r="J1413" s="193"/>
      <c r="K1413" s="193"/>
      <c r="L1413" s="193"/>
      <c r="M1413" s="193"/>
      <c r="N1413" s="193"/>
      <c r="O1413" s="193"/>
      <c r="P1413" s="193"/>
      <c r="Q1413" s="193"/>
      <c r="R1413" s="193"/>
      <c r="S1413" s="193"/>
      <c r="T1413" s="193"/>
      <c r="U1413" s="193"/>
      <c r="V1413" s="193"/>
      <c r="W1413" s="193"/>
      <c r="X1413" s="193"/>
      <c r="Y1413" s="193"/>
      <c r="Z1413" s="193"/>
      <c r="AA1413" s="193"/>
      <c r="AB1413" s="193"/>
      <c r="AC1413" s="193"/>
      <c r="AD1413" s="193"/>
      <c r="AE1413" s="193"/>
      <c r="AF1413" s="193"/>
      <c r="AG1413" s="193"/>
      <c r="AH1413" s="193"/>
      <c r="AI1413" s="193"/>
      <c r="AJ1413" s="193"/>
      <c r="AK1413" s="193"/>
      <c r="AL1413" s="193"/>
      <c r="AM1413" s="193"/>
      <c r="AN1413" s="193"/>
      <c r="AO1413" s="193"/>
      <c r="AP1413" s="193"/>
      <c r="AQ1413" s="193"/>
      <c r="AR1413" s="193"/>
      <c r="AS1413" s="193"/>
      <c r="AT1413" s="193"/>
      <c r="AU1413" s="193"/>
      <c r="AV1413" s="193"/>
      <c r="AW1413" s="193"/>
      <c r="AX1413" s="193"/>
      <c r="AY1413" s="193"/>
      <c r="AZ1413" s="193"/>
      <c r="BA1413" s="193"/>
      <c r="BB1413" s="193"/>
      <c r="BC1413" s="193"/>
      <c r="BD1413" s="193"/>
      <c r="BE1413" s="193"/>
      <c r="BF1413" s="193"/>
      <c r="BG1413" s="193"/>
      <c r="BH1413" s="193"/>
      <c r="BI1413" s="193"/>
      <c r="BJ1413" s="193"/>
      <c r="BK1413" s="192"/>
      <c r="BR1413" s="2"/>
      <c r="BS1413" s="2"/>
      <c r="BT1413" s="2"/>
      <c r="BU1413" s="2"/>
      <c r="BV1413" s="2"/>
      <c r="BW1413" s="2"/>
      <c r="BX1413" s="2"/>
      <c r="BY1413" s="2"/>
      <c r="BZ1413" s="2"/>
      <c r="CA1413" s="2"/>
      <c r="CB1413" s="2"/>
      <c r="CC1413" s="2"/>
      <c r="CD1413" s="2"/>
      <c r="CE1413" s="2"/>
      <c r="CF1413" s="2"/>
      <c r="CG1413" s="2"/>
      <c r="CH1413" s="2"/>
      <c r="CI1413" s="2"/>
      <c r="CJ1413" s="2"/>
      <c r="CK1413" s="2"/>
      <c r="CL1413" s="2"/>
      <c r="CM1413" s="2"/>
      <c r="CN1413" s="2"/>
      <c r="CO1413" s="2"/>
      <c r="CP1413" s="2"/>
      <c r="CQ1413" s="2"/>
      <c r="CR1413" s="2"/>
      <c r="CS1413" s="2"/>
      <c r="CT1413" s="2"/>
      <c r="CU1413" s="2"/>
      <c r="CV1413" s="2"/>
      <c r="CW1413" s="2"/>
      <c r="CX1413" s="2"/>
      <c r="CY1413" s="2"/>
      <c r="CZ1413" s="2"/>
      <c r="DA1413" s="2"/>
      <c r="DB1413" s="2"/>
      <c r="DC1413" s="2"/>
      <c r="DD1413" s="2"/>
      <c r="DE1413" s="2"/>
      <c r="DF1413" s="2"/>
      <c r="DG1413" s="2"/>
      <c r="DH1413" s="2"/>
      <c r="DI1413" s="2"/>
      <c r="DJ1413" s="2"/>
      <c r="DK1413" s="2"/>
      <c r="DL1413" s="2"/>
      <c r="DM1413" s="2"/>
      <c r="DN1413" s="2"/>
      <c r="DO1413" s="2"/>
      <c r="DP1413" s="2"/>
      <c r="DQ1413" s="2"/>
      <c r="DR1413" s="2"/>
      <c r="DS1413" s="2"/>
      <c r="DT1413" s="2"/>
      <c r="DU1413" s="2"/>
      <c r="DV1413" s="2"/>
      <c r="DW1413" s="2"/>
      <c r="DX1413" s="2"/>
      <c r="DY1413" s="2"/>
      <c r="DZ1413" s="2"/>
      <c r="EA1413" s="2"/>
      <c r="EB1413" s="2"/>
      <c r="EC1413" s="2"/>
      <c r="ED1413" s="2"/>
      <c r="EE1413" s="2"/>
      <c r="EF1413" s="2"/>
      <c r="EG1413" s="2"/>
      <c r="EH1413" s="2"/>
      <c r="EI1413" s="2"/>
      <c r="EJ1413" s="2"/>
      <c r="EK1413" s="2"/>
      <c r="EL1413" s="2"/>
      <c r="EM1413" s="2"/>
      <c r="EN1413" s="2"/>
      <c r="EO1413" s="2"/>
      <c r="EP1413" s="2"/>
      <c r="EQ1413" s="2"/>
      <c r="ER1413" s="2"/>
      <c r="ES1413" s="2"/>
      <c r="ET1413" s="2"/>
      <c r="EU1413" s="2"/>
      <c r="EV1413" s="2"/>
      <c r="EW1413" s="2"/>
      <c r="EX1413" s="2"/>
      <c r="EY1413" s="2"/>
      <c r="EZ1413" s="2"/>
      <c r="FA1413" s="2"/>
      <c r="FB1413" s="2"/>
      <c r="FC1413" s="2"/>
      <c r="FD1413" s="2"/>
      <c r="FE1413" s="2"/>
      <c r="FF1413" s="2"/>
      <c r="FG1413" s="2"/>
      <c r="FH1413" s="2"/>
      <c r="FI1413" s="2"/>
      <c r="FJ1413" s="2"/>
      <c r="FK1413" s="2"/>
      <c r="FL1413" s="2"/>
      <c r="FM1413" s="2"/>
      <c r="FN1413" s="2"/>
      <c r="FO1413" s="2"/>
      <c r="FP1413" s="2"/>
      <c r="FQ1413" s="2"/>
      <c r="FR1413" s="2"/>
      <c r="FS1413" s="2"/>
      <c r="FT1413" s="2"/>
      <c r="FU1413" s="2"/>
      <c r="FV1413" s="2"/>
      <c r="FW1413" s="2"/>
      <c r="FX1413" s="2"/>
      <c r="FY1413" s="2"/>
      <c r="FZ1413" s="2"/>
      <c r="GA1413" s="2"/>
      <c r="GB1413" s="2"/>
      <c r="GC1413" s="2"/>
      <c r="GD1413" s="2"/>
      <c r="GE1413" s="2"/>
      <c r="GF1413" s="2"/>
      <c r="GG1413" s="2"/>
      <c r="GH1413" s="2"/>
      <c r="GI1413" s="2"/>
      <c r="GJ1413" s="2"/>
      <c r="GK1413" s="2"/>
      <c r="GL1413" s="2"/>
      <c r="GM1413" s="2"/>
      <c r="GN1413" s="2"/>
      <c r="GO1413" s="2"/>
      <c r="GP1413" s="2"/>
    </row>
    <row r="1414" spans="6:198" ht="18" customHeight="1"/>
    <row r="1415" spans="6:198" ht="15" customHeight="1"/>
    <row r="1416" spans="6:198" ht="15" customHeight="1"/>
    <row r="1417" spans="6:198" ht="13.5" customHeight="1"/>
    <row r="1420" spans="6:198" ht="12.75" customHeight="1">
      <c r="AF1420" s="549" t="s">
        <v>613</v>
      </c>
    </row>
    <row r="1425" spans="18:18" ht="12.75" customHeight="1">
      <c r="R1425" s="549" t="s">
        <v>614</v>
      </c>
    </row>
    <row r="1426" spans="18:18" ht="12.75" customHeight="1">
      <c r="R1426" s="549" t="s">
        <v>615</v>
      </c>
    </row>
    <row r="1427" spans="18:18" ht="12.75" customHeight="1">
      <c r="R1427" s="549" t="s">
        <v>616</v>
      </c>
    </row>
    <row r="1428" spans="18:18" ht="12.75" customHeight="1">
      <c r="R1428" s="549"/>
    </row>
    <row r="1429" spans="18:18" ht="12.75" customHeight="1">
      <c r="R1429" s="549" t="s">
        <v>617</v>
      </c>
    </row>
    <row r="1430" spans="18:18" ht="12.75" customHeight="1">
      <c r="R1430" s="549" t="s">
        <v>618</v>
      </c>
    </row>
    <row r="1431" spans="18:18" ht="12.75" customHeight="1">
      <c r="R1431" s="549"/>
    </row>
    <row r="1432" spans="18:18" ht="12.75" customHeight="1">
      <c r="R1432" s="549" t="s">
        <v>619</v>
      </c>
    </row>
    <row r="1433" spans="18:18" ht="12.75" customHeight="1">
      <c r="R1433" s="549" t="s">
        <v>620</v>
      </c>
    </row>
    <row r="1434" spans="18:18" ht="12.75" customHeight="1">
      <c r="R1434" s="549"/>
    </row>
    <row r="1435" spans="18:18" ht="12.75" customHeight="1">
      <c r="R1435" s="549"/>
    </row>
    <row r="1436" spans="18:18" ht="12.75" customHeight="1">
      <c r="R1436" s="549"/>
    </row>
    <row r="1437" spans="18:18" ht="12.75" customHeight="1">
      <c r="R1437" s="549"/>
    </row>
    <row r="1438" spans="18:18" ht="12.75" customHeight="1">
      <c r="R1438" s="549"/>
    </row>
    <row r="1454" ht="13.5" customHeight="1"/>
  </sheetData>
  <sheetProtection formatCells="0" formatColumns="0" formatRows="0"/>
  <mergeCells count="2693">
    <mergeCell ref="G1411:H1411"/>
    <mergeCell ref="I1411:J1411"/>
    <mergeCell ref="AP1411:AV1411"/>
    <mergeCell ref="BD1411:BK1411"/>
    <mergeCell ref="G1412:H1412"/>
    <mergeCell ref="I1412:J1412"/>
    <mergeCell ref="AP1412:AV1412"/>
    <mergeCell ref="BD1412:BK1412"/>
    <mergeCell ref="AF1399:AM1399"/>
    <mergeCell ref="AF1400:AM1400"/>
    <mergeCell ref="AF1401:AM1401"/>
    <mergeCell ref="AF1402:AM1402"/>
    <mergeCell ref="AF1403:AM1403"/>
    <mergeCell ref="AF1404:AM1404"/>
    <mergeCell ref="AF1395:AM1395"/>
    <mergeCell ref="K1396:Z1396"/>
    <mergeCell ref="AF1396:AM1396"/>
    <mergeCell ref="K1397:Y1397"/>
    <mergeCell ref="AF1397:AM1397"/>
    <mergeCell ref="K1398:Y1398"/>
    <mergeCell ref="AF1398:AM1398"/>
    <mergeCell ref="AF1389:AM1389"/>
    <mergeCell ref="AF1390:AM1390"/>
    <mergeCell ref="AF1391:AM1391"/>
    <mergeCell ref="AF1392:AM1392"/>
    <mergeCell ref="AF1393:AM1393"/>
    <mergeCell ref="AF1394:AM1394"/>
    <mergeCell ref="S1385:W1385"/>
    <mergeCell ref="AA1385:AG1385"/>
    <mergeCell ref="AI1385:AO1385"/>
    <mergeCell ref="AR1385:AY1385"/>
    <mergeCell ref="S1386:W1386"/>
    <mergeCell ref="AA1386:AG1386"/>
    <mergeCell ref="AI1386:AO1386"/>
    <mergeCell ref="AR1386:AY1386"/>
    <mergeCell ref="S1383:W1383"/>
    <mergeCell ref="AA1383:AG1383"/>
    <mergeCell ref="AI1383:AO1383"/>
    <mergeCell ref="AR1383:AY1383"/>
    <mergeCell ref="S1384:W1384"/>
    <mergeCell ref="AA1384:AG1384"/>
    <mergeCell ref="AI1384:AO1384"/>
    <mergeCell ref="AR1384:AY1384"/>
    <mergeCell ref="S1381:W1381"/>
    <mergeCell ref="AA1381:AG1381"/>
    <mergeCell ref="AI1381:AO1381"/>
    <mergeCell ref="AR1381:AY1381"/>
    <mergeCell ref="S1382:W1382"/>
    <mergeCell ref="AA1382:AG1382"/>
    <mergeCell ref="AI1382:AO1382"/>
    <mergeCell ref="AR1382:AY1382"/>
    <mergeCell ref="F1375:BK1375"/>
    <mergeCell ref="F1376:BK1376"/>
    <mergeCell ref="F1378:BK1378"/>
    <mergeCell ref="H1379:J1379"/>
    <mergeCell ref="K1379:L1379"/>
    <mergeCell ref="AI1380:AO1380"/>
    <mergeCell ref="G1371:H1371"/>
    <mergeCell ref="I1371:J1371"/>
    <mergeCell ref="AP1371:AV1371"/>
    <mergeCell ref="BD1371:BK1371"/>
    <mergeCell ref="F1373:BK1373"/>
    <mergeCell ref="F1374:BK1374"/>
    <mergeCell ref="G1369:H1369"/>
    <mergeCell ref="I1369:J1369"/>
    <mergeCell ref="K1369:L1369"/>
    <mergeCell ref="AP1369:AV1369"/>
    <mergeCell ref="BD1369:BK1369"/>
    <mergeCell ref="G1370:H1370"/>
    <mergeCell ref="I1370:J1370"/>
    <mergeCell ref="AP1370:AV1370"/>
    <mergeCell ref="BD1370:BK1370"/>
    <mergeCell ref="S1362:W1362"/>
    <mergeCell ref="AA1362:AG1362"/>
    <mergeCell ref="AI1362:AO1362"/>
    <mergeCell ref="AR1362:AY1362"/>
    <mergeCell ref="S1363:W1363"/>
    <mergeCell ref="AA1363:AG1363"/>
    <mergeCell ref="AI1363:AO1363"/>
    <mergeCell ref="AR1363:AY1363"/>
    <mergeCell ref="AI1359:AO1359"/>
    <mergeCell ref="S1360:W1360"/>
    <mergeCell ref="AA1360:AG1360"/>
    <mergeCell ref="AI1360:AO1360"/>
    <mergeCell ref="AR1360:AY1360"/>
    <mergeCell ref="S1361:W1361"/>
    <mergeCell ref="AA1361:AG1361"/>
    <mergeCell ref="AI1361:AO1361"/>
    <mergeCell ref="AR1361:AY1361"/>
    <mergeCell ref="S1356:W1356"/>
    <mergeCell ref="AA1356:AG1356"/>
    <mergeCell ref="AI1356:AO1356"/>
    <mergeCell ref="AR1356:AY1356"/>
    <mergeCell ref="S1357:W1357"/>
    <mergeCell ref="AA1357:AG1357"/>
    <mergeCell ref="AI1357:AO1357"/>
    <mergeCell ref="AR1357:AY1357"/>
    <mergeCell ref="S1354:W1354"/>
    <mergeCell ref="AA1354:AG1354"/>
    <mergeCell ref="AI1354:AO1354"/>
    <mergeCell ref="AR1354:AY1354"/>
    <mergeCell ref="S1355:W1355"/>
    <mergeCell ref="AA1355:AG1355"/>
    <mergeCell ref="AI1355:AO1355"/>
    <mergeCell ref="AR1355:AY1355"/>
    <mergeCell ref="S1350:W1350"/>
    <mergeCell ref="AA1350:AG1350"/>
    <mergeCell ref="AI1350:AO1350"/>
    <mergeCell ref="AR1350:AY1350"/>
    <mergeCell ref="AI1352:AO1352"/>
    <mergeCell ref="S1353:W1353"/>
    <mergeCell ref="AA1353:AG1353"/>
    <mergeCell ref="AI1353:AO1353"/>
    <mergeCell ref="AR1353:AY1353"/>
    <mergeCell ref="S1348:W1348"/>
    <mergeCell ref="AA1348:AG1348"/>
    <mergeCell ref="AI1348:AO1348"/>
    <mergeCell ref="AR1348:AY1348"/>
    <mergeCell ref="S1349:W1349"/>
    <mergeCell ref="AA1349:AG1349"/>
    <mergeCell ref="AI1349:AO1349"/>
    <mergeCell ref="AR1349:AY1349"/>
    <mergeCell ref="S1346:W1346"/>
    <mergeCell ref="AA1346:AG1346"/>
    <mergeCell ref="AI1346:AO1346"/>
    <mergeCell ref="AR1346:AY1346"/>
    <mergeCell ref="S1347:W1347"/>
    <mergeCell ref="AA1347:AG1347"/>
    <mergeCell ref="AI1347:AO1347"/>
    <mergeCell ref="AR1347:AY1347"/>
    <mergeCell ref="S1344:W1344"/>
    <mergeCell ref="AA1344:AG1344"/>
    <mergeCell ref="AI1344:AO1344"/>
    <mergeCell ref="AR1344:AY1344"/>
    <mergeCell ref="S1345:W1345"/>
    <mergeCell ref="AA1345:AG1345"/>
    <mergeCell ref="AI1345:AO1345"/>
    <mergeCell ref="AR1345:AY1345"/>
    <mergeCell ref="S1342:W1342"/>
    <mergeCell ref="AA1342:AG1342"/>
    <mergeCell ref="AI1342:AO1342"/>
    <mergeCell ref="AR1342:AY1342"/>
    <mergeCell ref="S1343:W1343"/>
    <mergeCell ref="AA1343:AG1343"/>
    <mergeCell ref="AI1343:AO1343"/>
    <mergeCell ref="AR1343:AY1343"/>
    <mergeCell ref="AI1339:AO1339"/>
    <mergeCell ref="S1340:W1340"/>
    <mergeCell ref="AA1340:AG1340"/>
    <mergeCell ref="AI1340:AO1340"/>
    <mergeCell ref="AR1340:AY1340"/>
    <mergeCell ref="S1341:W1341"/>
    <mergeCell ref="AA1341:AG1341"/>
    <mergeCell ref="AI1341:AO1341"/>
    <mergeCell ref="AR1341:AY1341"/>
    <mergeCell ref="F1332:BK1332"/>
    <mergeCell ref="F1333:BK1333"/>
    <mergeCell ref="F1334:BK1334"/>
    <mergeCell ref="F1335:BK1335"/>
    <mergeCell ref="F1337:BK1337"/>
    <mergeCell ref="H1338:J1338"/>
    <mergeCell ref="K1338:L1338"/>
    <mergeCell ref="BD1328:BK1328"/>
    <mergeCell ref="G1329:H1329"/>
    <mergeCell ref="I1329:J1329"/>
    <mergeCell ref="AP1329:AV1329"/>
    <mergeCell ref="BD1329:BK1329"/>
    <mergeCell ref="G1330:H1330"/>
    <mergeCell ref="I1330:J1330"/>
    <mergeCell ref="AP1330:AV1330"/>
    <mergeCell ref="BD1330:BK1330"/>
    <mergeCell ref="S1315:W1315"/>
    <mergeCell ref="AA1315:AG1315"/>
    <mergeCell ref="AI1315:AO1315"/>
    <mergeCell ref="AR1315:AY1315"/>
    <mergeCell ref="G1328:H1328"/>
    <mergeCell ref="I1328:J1328"/>
    <mergeCell ref="K1328:L1328"/>
    <mergeCell ref="AP1328:AV1328"/>
    <mergeCell ref="S1313:W1313"/>
    <mergeCell ref="AA1313:AG1313"/>
    <mergeCell ref="AI1313:AO1313"/>
    <mergeCell ref="AR1313:AY1313"/>
    <mergeCell ref="S1314:W1314"/>
    <mergeCell ref="AA1314:AG1314"/>
    <mergeCell ref="AI1314:AO1314"/>
    <mergeCell ref="AR1314:AY1314"/>
    <mergeCell ref="S1311:W1311"/>
    <mergeCell ref="AA1311:AG1311"/>
    <mergeCell ref="AI1311:AO1311"/>
    <mergeCell ref="AR1311:AY1311"/>
    <mergeCell ref="S1312:W1312"/>
    <mergeCell ref="AA1312:AG1312"/>
    <mergeCell ref="AI1312:AO1312"/>
    <mergeCell ref="AR1312:AY1312"/>
    <mergeCell ref="S1309:W1309"/>
    <mergeCell ref="AA1309:AG1309"/>
    <mergeCell ref="AI1309:AO1309"/>
    <mergeCell ref="AR1309:AY1309"/>
    <mergeCell ref="S1310:W1310"/>
    <mergeCell ref="AA1310:AG1310"/>
    <mergeCell ref="AI1310:AO1310"/>
    <mergeCell ref="AR1310:AY1310"/>
    <mergeCell ref="S1307:W1307"/>
    <mergeCell ref="AA1307:AG1307"/>
    <mergeCell ref="AI1307:AO1307"/>
    <mergeCell ref="AR1307:AY1307"/>
    <mergeCell ref="S1308:W1308"/>
    <mergeCell ref="AA1308:AG1308"/>
    <mergeCell ref="AI1308:AO1308"/>
    <mergeCell ref="AR1308:AY1308"/>
    <mergeCell ref="S1305:W1305"/>
    <mergeCell ref="AA1305:AG1305"/>
    <mergeCell ref="AI1305:AO1305"/>
    <mergeCell ref="AR1305:AY1305"/>
    <mergeCell ref="S1306:W1306"/>
    <mergeCell ref="AA1306:AG1306"/>
    <mergeCell ref="AI1306:AO1306"/>
    <mergeCell ref="AR1306:AY1306"/>
    <mergeCell ref="S1301:W1301"/>
    <mergeCell ref="AA1301:AG1301"/>
    <mergeCell ref="AI1301:AO1301"/>
    <mergeCell ref="AR1301:AY1301"/>
    <mergeCell ref="AI1303:AO1303"/>
    <mergeCell ref="S1304:W1304"/>
    <mergeCell ref="AA1304:AG1304"/>
    <mergeCell ref="AI1304:AO1304"/>
    <mergeCell ref="AR1304:AY1304"/>
    <mergeCell ref="AI1298:AO1298"/>
    <mergeCell ref="S1299:W1299"/>
    <mergeCell ref="AA1299:AG1299"/>
    <mergeCell ref="AI1299:AO1299"/>
    <mergeCell ref="AR1299:AY1299"/>
    <mergeCell ref="S1300:W1300"/>
    <mergeCell ref="AA1300:AG1300"/>
    <mergeCell ref="AI1300:AO1300"/>
    <mergeCell ref="AR1300:AY1300"/>
    <mergeCell ref="F1291:BK1291"/>
    <mergeCell ref="F1292:BK1292"/>
    <mergeCell ref="F1293:BK1293"/>
    <mergeCell ref="F1294:BK1294"/>
    <mergeCell ref="F1296:BK1296"/>
    <mergeCell ref="H1297:J1297"/>
    <mergeCell ref="K1297:L1297"/>
    <mergeCell ref="BD1286:BK1286"/>
    <mergeCell ref="G1288:H1288"/>
    <mergeCell ref="I1288:J1288"/>
    <mergeCell ref="AP1288:AV1288"/>
    <mergeCell ref="BD1288:BK1288"/>
    <mergeCell ref="G1289:H1289"/>
    <mergeCell ref="I1289:J1289"/>
    <mergeCell ref="AP1289:AV1289"/>
    <mergeCell ref="BD1289:BK1289"/>
    <mergeCell ref="S1284:W1284"/>
    <mergeCell ref="AA1284:AG1284"/>
    <mergeCell ref="AI1284:AO1284"/>
    <mergeCell ref="AR1284:AY1284"/>
    <mergeCell ref="G1286:H1286"/>
    <mergeCell ref="I1286:J1286"/>
    <mergeCell ref="K1286:L1286"/>
    <mergeCell ref="AP1286:AV1286"/>
    <mergeCell ref="AI1281:AO1281"/>
    <mergeCell ref="S1282:W1282"/>
    <mergeCell ref="AA1282:AG1282"/>
    <mergeCell ref="AI1282:AO1282"/>
    <mergeCell ref="AR1282:AY1282"/>
    <mergeCell ref="S1283:W1283"/>
    <mergeCell ref="AA1283:AG1283"/>
    <mergeCell ref="AI1283:AO1283"/>
    <mergeCell ref="AR1283:AY1283"/>
    <mergeCell ref="S1278:W1278"/>
    <mergeCell ref="AA1278:AG1278"/>
    <mergeCell ref="AI1278:AO1278"/>
    <mergeCell ref="AR1278:AY1278"/>
    <mergeCell ref="S1279:W1279"/>
    <mergeCell ref="AA1279:AG1279"/>
    <mergeCell ref="AI1279:AO1279"/>
    <mergeCell ref="AR1279:AY1279"/>
    <mergeCell ref="S1276:W1276"/>
    <mergeCell ref="AA1276:AG1276"/>
    <mergeCell ref="AI1276:AO1276"/>
    <mergeCell ref="AR1276:AY1276"/>
    <mergeCell ref="S1277:W1277"/>
    <mergeCell ref="AA1277:AG1277"/>
    <mergeCell ref="AI1277:AO1277"/>
    <mergeCell ref="AR1277:AY1277"/>
    <mergeCell ref="AI1273:AO1273"/>
    <mergeCell ref="S1274:W1274"/>
    <mergeCell ref="AA1274:AG1274"/>
    <mergeCell ref="AI1274:AO1274"/>
    <mergeCell ref="AR1274:AY1274"/>
    <mergeCell ref="S1275:W1275"/>
    <mergeCell ref="AA1275:AG1275"/>
    <mergeCell ref="AI1275:AO1275"/>
    <mergeCell ref="AR1275:AY1275"/>
    <mergeCell ref="S1270:W1270"/>
    <mergeCell ref="AA1270:AG1270"/>
    <mergeCell ref="AI1270:AO1270"/>
    <mergeCell ref="AR1270:AY1270"/>
    <mergeCell ref="S1271:W1271"/>
    <mergeCell ref="AA1271:AG1271"/>
    <mergeCell ref="AI1271:AO1271"/>
    <mergeCell ref="AR1271:AY1271"/>
    <mergeCell ref="S1266:W1266"/>
    <mergeCell ref="AA1266:AG1266"/>
    <mergeCell ref="AI1266:AO1266"/>
    <mergeCell ref="AR1266:AY1266"/>
    <mergeCell ref="AI1268:AO1268"/>
    <mergeCell ref="S1269:W1269"/>
    <mergeCell ref="AA1269:AG1269"/>
    <mergeCell ref="AI1269:AO1269"/>
    <mergeCell ref="AR1269:AY1269"/>
    <mergeCell ref="S1264:W1264"/>
    <mergeCell ref="AA1264:AG1264"/>
    <mergeCell ref="AI1264:AO1264"/>
    <mergeCell ref="AR1264:AY1264"/>
    <mergeCell ref="S1265:W1265"/>
    <mergeCell ref="AA1265:AG1265"/>
    <mergeCell ref="AI1265:AO1265"/>
    <mergeCell ref="AR1265:AY1265"/>
    <mergeCell ref="S1260:W1260"/>
    <mergeCell ref="AA1260:AG1260"/>
    <mergeCell ref="AI1260:AO1260"/>
    <mergeCell ref="AR1260:AY1260"/>
    <mergeCell ref="AI1262:AO1262"/>
    <mergeCell ref="S1263:W1263"/>
    <mergeCell ref="AA1263:AG1263"/>
    <mergeCell ref="AI1263:AO1263"/>
    <mergeCell ref="AR1263:AY1263"/>
    <mergeCell ref="AI1257:AO1257"/>
    <mergeCell ref="S1258:W1258"/>
    <mergeCell ref="AA1258:AG1258"/>
    <mergeCell ref="AI1258:AO1258"/>
    <mergeCell ref="AR1258:AY1258"/>
    <mergeCell ref="S1259:W1259"/>
    <mergeCell ref="AA1259:AG1259"/>
    <mergeCell ref="AI1259:AO1259"/>
    <mergeCell ref="AR1259:AY1259"/>
    <mergeCell ref="F1250:BK1250"/>
    <mergeCell ref="F1251:BK1251"/>
    <mergeCell ref="F1252:BK1252"/>
    <mergeCell ref="F1253:BK1253"/>
    <mergeCell ref="F1255:BK1255"/>
    <mergeCell ref="H1256:J1256"/>
    <mergeCell ref="K1256:L1256"/>
    <mergeCell ref="BD1246:BK1246"/>
    <mergeCell ref="G1247:H1247"/>
    <mergeCell ref="I1247:J1247"/>
    <mergeCell ref="BD1247:BK1247"/>
    <mergeCell ref="G1248:H1248"/>
    <mergeCell ref="I1248:J1248"/>
    <mergeCell ref="BD1248:BK1248"/>
    <mergeCell ref="S1242:W1242"/>
    <mergeCell ref="AA1242:AG1242"/>
    <mergeCell ref="AI1242:AO1242"/>
    <mergeCell ref="AR1242:AY1242"/>
    <mergeCell ref="G1246:H1246"/>
    <mergeCell ref="I1246:J1246"/>
    <mergeCell ref="K1246:BC1247"/>
    <mergeCell ref="S1240:W1240"/>
    <mergeCell ref="AA1240:AG1240"/>
    <mergeCell ref="AI1240:AO1240"/>
    <mergeCell ref="AR1240:AY1240"/>
    <mergeCell ref="S1241:W1241"/>
    <mergeCell ref="AA1241:AG1241"/>
    <mergeCell ref="AI1241:AO1241"/>
    <mergeCell ref="AR1241:AY1241"/>
    <mergeCell ref="S1238:W1238"/>
    <mergeCell ref="AA1238:AG1238"/>
    <mergeCell ref="AI1238:AO1238"/>
    <mergeCell ref="AR1238:AY1238"/>
    <mergeCell ref="S1239:W1239"/>
    <mergeCell ref="AA1239:AG1239"/>
    <mergeCell ref="AI1239:AO1239"/>
    <mergeCell ref="AR1239:AY1239"/>
    <mergeCell ref="S1236:W1236"/>
    <mergeCell ref="AA1236:AG1236"/>
    <mergeCell ref="AI1236:AO1236"/>
    <mergeCell ref="AR1236:AY1236"/>
    <mergeCell ref="S1237:W1237"/>
    <mergeCell ref="AA1237:AG1237"/>
    <mergeCell ref="AI1237:AO1237"/>
    <mergeCell ref="AR1237:AY1237"/>
    <mergeCell ref="S1234:W1234"/>
    <mergeCell ref="AA1234:AG1234"/>
    <mergeCell ref="AI1234:AO1234"/>
    <mergeCell ref="AR1234:AY1234"/>
    <mergeCell ref="S1235:W1235"/>
    <mergeCell ref="AA1235:AG1235"/>
    <mergeCell ref="AI1235:AO1235"/>
    <mergeCell ref="AR1235:AY1235"/>
    <mergeCell ref="S1232:W1232"/>
    <mergeCell ref="AA1232:AG1232"/>
    <mergeCell ref="AI1232:AO1232"/>
    <mergeCell ref="AR1232:AY1232"/>
    <mergeCell ref="S1233:W1233"/>
    <mergeCell ref="AA1233:AG1233"/>
    <mergeCell ref="AI1233:AO1233"/>
    <mergeCell ref="AR1233:AY1233"/>
    <mergeCell ref="K1230:Q1230"/>
    <mergeCell ref="AJ1230:AO1230"/>
    <mergeCell ref="S1231:W1231"/>
    <mergeCell ref="AA1231:AG1231"/>
    <mergeCell ref="AI1231:AO1231"/>
    <mergeCell ref="AR1231:AY1231"/>
    <mergeCell ref="S1227:W1227"/>
    <mergeCell ref="AA1227:AG1227"/>
    <mergeCell ref="AI1227:AO1227"/>
    <mergeCell ref="AR1227:AY1227"/>
    <mergeCell ref="S1228:W1228"/>
    <mergeCell ref="AA1228:AG1228"/>
    <mergeCell ref="AI1228:AO1228"/>
    <mergeCell ref="AR1228:AY1228"/>
    <mergeCell ref="S1225:W1225"/>
    <mergeCell ref="AA1225:AG1225"/>
    <mergeCell ref="AI1225:AO1225"/>
    <mergeCell ref="AR1225:AY1225"/>
    <mergeCell ref="S1226:W1226"/>
    <mergeCell ref="AA1226:AG1226"/>
    <mergeCell ref="AI1226:AO1226"/>
    <mergeCell ref="AR1226:AY1226"/>
    <mergeCell ref="S1223:W1223"/>
    <mergeCell ref="AA1223:AG1223"/>
    <mergeCell ref="AI1223:AO1223"/>
    <mergeCell ref="AR1223:AY1223"/>
    <mergeCell ref="S1224:W1224"/>
    <mergeCell ref="AA1224:AG1224"/>
    <mergeCell ref="AI1224:AO1224"/>
    <mergeCell ref="AR1224:AY1224"/>
    <mergeCell ref="S1221:W1221"/>
    <mergeCell ref="AA1221:AG1221"/>
    <mergeCell ref="AI1221:AO1221"/>
    <mergeCell ref="AR1221:AY1221"/>
    <mergeCell ref="S1222:W1222"/>
    <mergeCell ref="AA1222:AG1222"/>
    <mergeCell ref="AI1222:AO1222"/>
    <mergeCell ref="AR1222:AY1222"/>
    <mergeCell ref="S1219:W1219"/>
    <mergeCell ref="AA1219:AG1219"/>
    <mergeCell ref="AI1219:AO1219"/>
    <mergeCell ref="AR1219:AY1219"/>
    <mergeCell ref="S1220:W1220"/>
    <mergeCell ref="AA1220:AG1220"/>
    <mergeCell ref="AI1220:AO1220"/>
    <mergeCell ref="AR1220:AY1220"/>
    <mergeCell ref="S1217:W1217"/>
    <mergeCell ref="AA1217:AG1217"/>
    <mergeCell ref="AI1217:AO1217"/>
    <mergeCell ref="AR1217:AY1217"/>
    <mergeCell ref="S1218:W1218"/>
    <mergeCell ref="AA1218:AG1218"/>
    <mergeCell ref="AI1218:AO1218"/>
    <mergeCell ref="AR1218:AY1218"/>
    <mergeCell ref="F1211:BK1211"/>
    <mergeCell ref="F1212:BK1212"/>
    <mergeCell ref="F1214:BK1214"/>
    <mergeCell ref="H1215:J1215"/>
    <mergeCell ref="K1215:L1215"/>
    <mergeCell ref="AJ1216:AO1216"/>
    <mergeCell ref="G1207:H1207"/>
    <mergeCell ref="I1207:J1207"/>
    <mergeCell ref="AP1207:AV1207"/>
    <mergeCell ref="BD1207:BK1207"/>
    <mergeCell ref="F1209:BK1209"/>
    <mergeCell ref="F1210:BK1210"/>
    <mergeCell ref="G1205:H1205"/>
    <mergeCell ref="I1205:J1205"/>
    <mergeCell ref="K1205:L1205"/>
    <mergeCell ref="AP1205:AV1205"/>
    <mergeCell ref="BD1205:BK1205"/>
    <mergeCell ref="G1206:H1206"/>
    <mergeCell ref="I1206:J1206"/>
    <mergeCell ref="AP1206:AV1206"/>
    <mergeCell ref="BD1206:BK1206"/>
    <mergeCell ref="S1202:W1202"/>
    <mergeCell ref="AA1202:AG1202"/>
    <mergeCell ref="AI1202:AO1202"/>
    <mergeCell ref="AR1202:AY1202"/>
    <mergeCell ref="S1203:W1203"/>
    <mergeCell ref="AA1203:AG1203"/>
    <mergeCell ref="AI1203:AO1203"/>
    <mergeCell ref="AR1203:AY1203"/>
    <mergeCell ref="AJ1199:AO1199"/>
    <mergeCell ref="S1200:W1200"/>
    <mergeCell ref="AA1200:AG1200"/>
    <mergeCell ref="AI1200:AO1200"/>
    <mergeCell ref="AR1200:AY1200"/>
    <mergeCell ref="S1201:W1201"/>
    <mergeCell ref="AA1201:AG1201"/>
    <mergeCell ref="AI1201:AO1201"/>
    <mergeCell ref="AR1201:AY1201"/>
    <mergeCell ref="S1196:W1196"/>
    <mergeCell ref="AA1196:AG1196"/>
    <mergeCell ref="AI1196:AO1196"/>
    <mergeCell ref="AR1196:AY1196"/>
    <mergeCell ref="S1197:W1197"/>
    <mergeCell ref="AA1197:AG1197"/>
    <mergeCell ref="AI1197:AO1197"/>
    <mergeCell ref="AR1197:AY1197"/>
    <mergeCell ref="S1194:W1194"/>
    <mergeCell ref="AA1194:AG1194"/>
    <mergeCell ref="AI1194:AO1194"/>
    <mergeCell ref="AR1194:AY1194"/>
    <mergeCell ref="S1195:W1195"/>
    <mergeCell ref="AA1195:AG1195"/>
    <mergeCell ref="AI1195:AO1195"/>
    <mergeCell ref="AR1195:AY1195"/>
    <mergeCell ref="S1192:W1192"/>
    <mergeCell ref="AA1192:AG1192"/>
    <mergeCell ref="AI1192:AO1192"/>
    <mergeCell ref="AR1192:AY1192"/>
    <mergeCell ref="S1193:W1193"/>
    <mergeCell ref="AA1193:AG1193"/>
    <mergeCell ref="AI1193:AO1193"/>
    <mergeCell ref="AR1193:AY1193"/>
    <mergeCell ref="S1190:W1190"/>
    <mergeCell ref="AA1190:AG1190"/>
    <mergeCell ref="AI1190:AO1190"/>
    <mergeCell ref="AR1190:AY1190"/>
    <mergeCell ref="S1191:W1191"/>
    <mergeCell ref="AA1191:AG1191"/>
    <mergeCell ref="AI1191:AO1191"/>
    <mergeCell ref="AR1191:AY1191"/>
    <mergeCell ref="AI1187:AO1187"/>
    <mergeCell ref="S1188:W1188"/>
    <mergeCell ref="AA1188:AG1188"/>
    <mergeCell ref="AI1188:AO1188"/>
    <mergeCell ref="AR1188:AY1188"/>
    <mergeCell ref="S1189:W1189"/>
    <mergeCell ref="AA1189:AG1189"/>
    <mergeCell ref="AI1189:AO1189"/>
    <mergeCell ref="AR1189:AY1189"/>
    <mergeCell ref="S1184:W1184"/>
    <mergeCell ref="AA1184:AG1184"/>
    <mergeCell ref="AI1184:AO1184"/>
    <mergeCell ref="AR1184:AY1184"/>
    <mergeCell ref="S1185:W1185"/>
    <mergeCell ref="AA1185:AG1185"/>
    <mergeCell ref="AI1185:AO1185"/>
    <mergeCell ref="AR1185:AY1185"/>
    <mergeCell ref="S1182:W1182"/>
    <mergeCell ref="AA1182:AG1182"/>
    <mergeCell ref="AI1182:AO1182"/>
    <mergeCell ref="AR1182:AY1182"/>
    <mergeCell ref="S1183:W1183"/>
    <mergeCell ref="AA1183:AG1183"/>
    <mergeCell ref="AI1183:AO1183"/>
    <mergeCell ref="AR1183:AY1183"/>
    <mergeCell ref="S1180:W1180"/>
    <mergeCell ref="AA1180:AG1180"/>
    <mergeCell ref="AI1180:AO1180"/>
    <mergeCell ref="AR1180:AY1180"/>
    <mergeCell ref="S1181:W1181"/>
    <mergeCell ref="AA1181:AG1181"/>
    <mergeCell ref="AI1181:AO1181"/>
    <mergeCell ref="AR1181:AY1181"/>
    <mergeCell ref="S1178:W1178"/>
    <mergeCell ref="AA1178:AG1178"/>
    <mergeCell ref="AI1178:AO1178"/>
    <mergeCell ref="AR1178:AY1178"/>
    <mergeCell ref="S1179:W1179"/>
    <mergeCell ref="AA1179:AG1179"/>
    <mergeCell ref="AI1179:AO1179"/>
    <mergeCell ref="AR1179:AY1179"/>
    <mergeCell ref="AI1175:AO1175"/>
    <mergeCell ref="S1176:W1176"/>
    <mergeCell ref="AA1176:AG1176"/>
    <mergeCell ref="AI1176:AO1176"/>
    <mergeCell ref="AR1176:AY1176"/>
    <mergeCell ref="S1177:W1177"/>
    <mergeCell ref="AA1177:AG1177"/>
    <mergeCell ref="AI1177:AO1177"/>
    <mergeCell ref="AR1177:AY1177"/>
    <mergeCell ref="F1168:BK1168"/>
    <mergeCell ref="F1169:BK1169"/>
    <mergeCell ref="F1170:BK1170"/>
    <mergeCell ref="F1171:BK1171"/>
    <mergeCell ref="F1173:BK1173"/>
    <mergeCell ref="H1174:J1174"/>
    <mergeCell ref="K1174:L1174"/>
    <mergeCell ref="G1165:H1165"/>
    <mergeCell ref="I1165:J1165"/>
    <mergeCell ref="AP1165:AV1165"/>
    <mergeCell ref="BD1165:BK1165"/>
    <mergeCell ref="G1166:H1166"/>
    <mergeCell ref="I1166:J1166"/>
    <mergeCell ref="AP1166:AV1166"/>
    <mergeCell ref="BD1166:BK1166"/>
    <mergeCell ref="AR1162:AY1162"/>
    <mergeCell ref="BD1162:BK1162"/>
    <mergeCell ref="S1163:W1163"/>
    <mergeCell ref="AA1163:AG1163"/>
    <mergeCell ref="AI1163:AO1163"/>
    <mergeCell ref="AR1163:AY1163"/>
    <mergeCell ref="G1162:H1162"/>
    <mergeCell ref="I1162:J1162"/>
    <mergeCell ref="K1162:O1162"/>
    <mergeCell ref="S1162:W1162"/>
    <mergeCell ref="AA1162:AG1162"/>
    <mergeCell ref="AI1162:AO1162"/>
    <mergeCell ref="K1160:O1160"/>
    <mergeCell ref="S1160:W1160"/>
    <mergeCell ref="AA1160:AG1160"/>
    <mergeCell ref="AI1160:AO1160"/>
    <mergeCell ref="AR1160:AY1160"/>
    <mergeCell ref="K1161:O1161"/>
    <mergeCell ref="S1161:W1161"/>
    <mergeCell ref="AA1161:AG1161"/>
    <mergeCell ref="AI1161:AO1161"/>
    <mergeCell ref="AR1161:AY1161"/>
    <mergeCell ref="K1158:O1158"/>
    <mergeCell ref="S1158:W1158"/>
    <mergeCell ref="AA1158:AG1158"/>
    <mergeCell ref="AI1158:AO1158"/>
    <mergeCell ref="AR1158:AY1158"/>
    <mergeCell ref="K1159:O1159"/>
    <mergeCell ref="S1159:W1159"/>
    <mergeCell ref="AA1159:AG1159"/>
    <mergeCell ref="AI1159:AO1159"/>
    <mergeCell ref="AR1159:AY1159"/>
    <mergeCell ref="S1154:W1154"/>
    <mergeCell ref="AA1154:AG1154"/>
    <mergeCell ref="AI1154:AO1154"/>
    <mergeCell ref="AR1154:AY1154"/>
    <mergeCell ref="Q1157:W1157"/>
    <mergeCell ref="AI1157:AO1157"/>
    <mergeCell ref="S1152:W1152"/>
    <mergeCell ref="AA1152:AG1152"/>
    <mergeCell ref="AI1152:AO1152"/>
    <mergeCell ref="AR1152:AY1152"/>
    <mergeCell ref="S1153:W1153"/>
    <mergeCell ref="AA1153:AG1153"/>
    <mergeCell ref="AI1153:AO1153"/>
    <mergeCell ref="AR1153:AY1153"/>
    <mergeCell ref="S1150:W1150"/>
    <mergeCell ref="AA1150:AG1150"/>
    <mergeCell ref="AI1150:AO1150"/>
    <mergeCell ref="AR1150:AY1150"/>
    <mergeCell ref="S1151:W1151"/>
    <mergeCell ref="AA1151:AG1151"/>
    <mergeCell ref="AI1151:AO1151"/>
    <mergeCell ref="AR1151:AY1151"/>
    <mergeCell ref="S1148:W1148"/>
    <mergeCell ref="AA1148:AG1148"/>
    <mergeCell ref="AI1148:AO1148"/>
    <mergeCell ref="AR1148:AY1148"/>
    <mergeCell ref="S1149:W1149"/>
    <mergeCell ref="AA1149:AG1149"/>
    <mergeCell ref="AI1149:AO1149"/>
    <mergeCell ref="AR1149:AY1149"/>
    <mergeCell ref="S1146:W1146"/>
    <mergeCell ref="AA1146:AG1146"/>
    <mergeCell ref="AI1146:AO1146"/>
    <mergeCell ref="AR1146:AY1146"/>
    <mergeCell ref="S1147:W1147"/>
    <mergeCell ref="AA1147:AG1147"/>
    <mergeCell ref="AI1147:AO1147"/>
    <mergeCell ref="AR1147:AY1147"/>
    <mergeCell ref="S1142:W1142"/>
    <mergeCell ref="AA1142:AG1142"/>
    <mergeCell ref="AI1142:AO1142"/>
    <mergeCell ref="AR1142:AY1142"/>
    <mergeCell ref="AI1144:AO1144"/>
    <mergeCell ref="S1145:W1145"/>
    <mergeCell ref="AA1145:AG1145"/>
    <mergeCell ref="AI1145:AO1145"/>
    <mergeCell ref="AR1145:AY1145"/>
    <mergeCell ref="S1140:W1140"/>
    <mergeCell ref="AA1140:AG1140"/>
    <mergeCell ref="AI1140:AO1140"/>
    <mergeCell ref="AR1140:AY1140"/>
    <mergeCell ref="S1141:W1141"/>
    <mergeCell ref="AA1141:AG1141"/>
    <mergeCell ref="AI1141:AO1141"/>
    <mergeCell ref="AR1141:AY1141"/>
    <mergeCell ref="S1138:W1138"/>
    <mergeCell ref="AA1138:AG1138"/>
    <mergeCell ref="AI1138:AO1138"/>
    <mergeCell ref="AR1138:AY1138"/>
    <mergeCell ref="S1139:W1139"/>
    <mergeCell ref="AA1139:AG1139"/>
    <mergeCell ref="AI1139:AO1139"/>
    <mergeCell ref="AR1139:AY1139"/>
    <mergeCell ref="AR1135:AY1135"/>
    <mergeCell ref="S1136:W1136"/>
    <mergeCell ref="AA1136:AG1136"/>
    <mergeCell ref="AI1136:AO1136"/>
    <mergeCell ref="AR1136:AY1136"/>
    <mergeCell ref="S1137:W1137"/>
    <mergeCell ref="AA1137:AG1137"/>
    <mergeCell ref="AI1137:AO1137"/>
    <mergeCell ref="AR1137:AY1137"/>
    <mergeCell ref="H1133:J1133"/>
    <mergeCell ref="K1133:L1133"/>
    <mergeCell ref="AI1134:AO1134"/>
    <mergeCell ref="S1135:W1135"/>
    <mergeCell ref="AA1135:AG1135"/>
    <mergeCell ref="AI1135:AO1135"/>
    <mergeCell ref="BD1125:BK1125"/>
    <mergeCell ref="F1127:BK1127"/>
    <mergeCell ref="F1128:BK1128"/>
    <mergeCell ref="F1129:BK1129"/>
    <mergeCell ref="F1130:BK1130"/>
    <mergeCell ref="F1132:BK1132"/>
    <mergeCell ref="G1125:H1125"/>
    <mergeCell ref="I1125:J1125"/>
    <mergeCell ref="S1125:W1125"/>
    <mergeCell ref="AA1125:AG1125"/>
    <mergeCell ref="AI1125:AO1125"/>
    <mergeCell ref="AR1125:AY1125"/>
    <mergeCell ref="BD1123:BK1123"/>
    <mergeCell ref="G1124:H1124"/>
    <mergeCell ref="S1124:W1124"/>
    <mergeCell ref="AA1124:AG1124"/>
    <mergeCell ref="AI1124:AO1124"/>
    <mergeCell ref="AR1124:AY1124"/>
    <mergeCell ref="BD1124:BK1124"/>
    <mergeCell ref="S1122:W1122"/>
    <mergeCell ref="AA1122:AG1122"/>
    <mergeCell ref="AI1122:AO1122"/>
    <mergeCell ref="AR1122:AY1122"/>
    <mergeCell ref="G1123:H1123"/>
    <mergeCell ref="S1123:W1123"/>
    <mergeCell ref="AA1123:AG1123"/>
    <mergeCell ref="AI1123:AO1123"/>
    <mergeCell ref="AR1123:AY1123"/>
    <mergeCell ref="S1120:W1120"/>
    <mergeCell ref="AA1120:AG1120"/>
    <mergeCell ref="AI1120:AO1120"/>
    <mergeCell ref="AR1120:AY1120"/>
    <mergeCell ref="S1121:W1121"/>
    <mergeCell ref="AA1121:AG1121"/>
    <mergeCell ref="AI1121:AO1121"/>
    <mergeCell ref="AR1121:AY1121"/>
    <mergeCell ref="S1118:W1118"/>
    <mergeCell ref="AA1118:AG1118"/>
    <mergeCell ref="AI1118:AO1118"/>
    <mergeCell ref="AR1118:AY1118"/>
    <mergeCell ref="S1119:W1119"/>
    <mergeCell ref="AA1119:AG1119"/>
    <mergeCell ref="AI1119:AO1119"/>
    <mergeCell ref="AR1119:AY1119"/>
    <mergeCell ref="S1116:W1116"/>
    <mergeCell ref="AA1116:AG1116"/>
    <mergeCell ref="AI1116:AO1116"/>
    <mergeCell ref="AR1116:AY1116"/>
    <mergeCell ref="S1117:W1117"/>
    <mergeCell ref="AA1117:AG1117"/>
    <mergeCell ref="AI1117:AO1117"/>
    <mergeCell ref="AR1117:AY1117"/>
    <mergeCell ref="S1114:W1114"/>
    <mergeCell ref="AA1114:AG1114"/>
    <mergeCell ref="AI1114:AO1114"/>
    <mergeCell ref="AR1114:AY1114"/>
    <mergeCell ref="S1115:W1115"/>
    <mergeCell ref="AA1115:AG1115"/>
    <mergeCell ref="AI1115:AO1115"/>
    <mergeCell ref="AR1115:AY1115"/>
    <mergeCell ref="S1112:W1112"/>
    <mergeCell ref="AA1112:AG1112"/>
    <mergeCell ref="AI1112:AO1112"/>
    <mergeCell ref="AR1112:AY1112"/>
    <mergeCell ref="S1113:W1113"/>
    <mergeCell ref="AA1113:AG1113"/>
    <mergeCell ref="AI1113:AO1113"/>
    <mergeCell ref="AR1113:AY1113"/>
    <mergeCell ref="S1108:W1108"/>
    <mergeCell ref="AA1108:AG1108"/>
    <mergeCell ref="AI1108:AO1108"/>
    <mergeCell ref="AR1108:AY1108"/>
    <mergeCell ref="AJ1110:AO1110"/>
    <mergeCell ref="S1111:W1111"/>
    <mergeCell ref="AA1111:AG1111"/>
    <mergeCell ref="AI1111:AO1111"/>
    <mergeCell ref="AR1111:AY1111"/>
    <mergeCell ref="S1106:W1106"/>
    <mergeCell ref="AA1106:AG1106"/>
    <mergeCell ref="AI1106:AO1106"/>
    <mergeCell ref="AR1106:AY1106"/>
    <mergeCell ref="S1107:W1107"/>
    <mergeCell ref="AA1107:AG1107"/>
    <mergeCell ref="AI1107:AO1107"/>
    <mergeCell ref="AR1107:AY1107"/>
    <mergeCell ref="S1104:W1104"/>
    <mergeCell ref="AA1104:AG1104"/>
    <mergeCell ref="AI1104:AO1104"/>
    <mergeCell ref="AR1104:AY1104"/>
    <mergeCell ref="S1105:W1105"/>
    <mergeCell ref="AA1105:AG1105"/>
    <mergeCell ref="AI1105:AO1105"/>
    <mergeCell ref="AR1105:AY1105"/>
    <mergeCell ref="S1102:W1102"/>
    <mergeCell ref="AA1102:AG1102"/>
    <mergeCell ref="AI1102:AO1102"/>
    <mergeCell ref="AR1102:AY1102"/>
    <mergeCell ref="S1103:W1103"/>
    <mergeCell ref="AA1103:AG1103"/>
    <mergeCell ref="AI1103:AO1103"/>
    <mergeCell ref="AR1103:AY1103"/>
    <mergeCell ref="S1100:W1100"/>
    <mergeCell ref="AA1100:AG1100"/>
    <mergeCell ref="AI1100:AO1100"/>
    <mergeCell ref="AR1100:AY1100"/>
    <mergeCell ref="S1101:W1101"/>
    <mergeCell ref="AA1101:AG1101"/>
    <mergeCell ref="AI1101:AO1101"/>
    <mergeCell ref="AR1101:AY1101"/>
    <mergeCell ref="S1098:W1098"/>
    <mergeCell ref="AA1098:AG1098"/>
    <mergeCell ref="AI1098:AO1098"/>
    <mergeCell ref="AR1098:AY1098"/>
    <mergeCell ref="S1099:W1099"/>
    <mergeCell ref="AA1099:AG1099"/>
    <mergeCell ref="AI1099:AO1099"/>
    <mergeCell ref="AR1099:AY1099"/>
    <mergeCell ref="S1096:W1096"/>
    <mergeCell ref="AA1096:AG1096"/>
    <mergeCell ref="AI1096:AO1096"/>
    <mergeCell ref="AR1096:AY1096"/>
    <mergeCell ref="S1097:W1097"/>
    <mergeCell ref="AA1097:AG1097"/>
    <mergeCell ref="AI1097:AO1097"/>
    <mergeCell ref="AR1097:AY1097"/>
    <mergeCell ref="AI1093:AO1093"/>
    <mergeCell ref="S1094:W1094"/>
    <mergeCell ref="AA1094:AG1094"/>
    <mergeCell ref="AI1094:AO1094"/>
    <mergeCell ref="AR1094:AY1094"/>
    <mergeCell ref="S1095:W1095"/>
    <mergeCell ref="AA1095:AG1095"/>
    <mergeCell ref="AI1095:AO1095"/>
    <mergeCell ref="AR1095:AY1095"/>
    <mergeCell ref="F1088:BK1088"/>
    <mergeCell ref="F1089:BK1089"/>
    <mergeCell ref="F1091:BK1091"/>
    <mergeCell ref="H1092:J1092"/>
    <mergeCell ref="K1092:L1092"/>
    <mergeCell ref="AP1092:AV1092"/>
    <mergeCell ref="BD1092:BK1092"/>
    <mergeCell ref="G1070:H1070"/>
    <mergeCell ref="I1070:J1070"/>
    <mergeCell ref="K1070:L1070"/>
    <mergeCell ref="BD1070:BJ1070"/>
    <mergeCell ref="F1086:BK1086"/>
    <mergeCell ref="F1087:BK1087"/>
    <mergeCell ref="K1068:L1068"/>
    <mergeCell ref="N1068:X1068"/>
    <mergeCell ref="AP1068:AV1068"/>
    <mergeCell ref="BD1068:BK1068"/>
    <mergeCell ref="G1069:H1069"/>
    <mergeCell ref="I1069:J1069"/>
    <mergeCell ref="K1069:L1069"/>
    <mergeCell ref="N1069:X1069"/>
    <mergeCell ref="AP1069:AV1069"/>
    <mergeCell ref="BD1069:BK1069"/>
    <mergeCell ref="BD1064:BI1064"/>
    <mergeCell ref="N1065:X1065"/>
    <mergeCell ref="AP1065:AV1065"/>
    <mergeCell ref="BD1065:BI1065"/>
    <mergeCell ref="BD1066:BI1066"/>
    <mergeCell ref="K1067:L1067"/>
    <mergeCell ref="N1067:X1067"/>
    <mergeCell ref="AP1067:AV1067"/>
    <mergeCell ref="BD1067:BK1067"/>
    <mergeCell ref="K1062:L1062"/>
    <mergeCell ref="N1062:AL1062"/>
    <mergeCell ref="AP1062:AV1062"/>
    <mergeCell ref="BD1062:BI1062"/>
    <mergeCell ref="K1063:L1063"/>
    <mergeCell ref="N1063:AL1063"/>
    <mergeCell ref="AP1063:AV1063"/>
    <mergeCell ref="BD1063:BI1063"/>
    <mergeCell ref="K1060:L1060"/>
    <mergeCell ref="N1060:AO1060"/>
    <mergeCell ref="AP1060:AV1060"/>
    <mergeCell ref="BD1060:BI1060"/>
    <mergeCell ref="K1061:L1061"/>
    <mergeCell ref="N1061:X1061"/>
    <mergeCell ref="AP1061:AV1061"/>
    <mergeCell ref="BD1061:BI1061"/>
    <mergeCell ref="G1059:H1059"/>
    <mergeCell ref="I1059:J1059"/>
    <mergeCell ref="K1059:L1059"/>
    <mergeCell ref="N1059:X1059"/>
    <mergeCell ref="AP1059:AV1059"/>
    <mergeCell ref="BD1059:BI1059"/>
    <mergeCell ref="G1058:H1058"/>
    <mergeCell ref="I1058:J1058"/>
    <mergeCell ref="K1058:L1058"/>
    <mergeCell ref="N1058:X1058"/>
    <mergeCell ref="AP1058:AV1058"/>
    <mergeCell ref="BD1058:BI1058"/>
    <mergeCell ref="K1056:L1056"/>
    <mergeCell ref="N1056:X1056"/>
    <mergeCell ref="AP1056:AV1056"/>
    <mergeCell ref="BD1056:BI1056"/>
    <mergeCell ref="G1057:H1057"/>
    <mergeCell ref="I1057:J1057"/>
    <mergeCell ref="K1057:L1057"/>
    <mergeCell ref="N1057:X1057"/>
    <mergeCell ref="AP1057:AV1057"/>
    <mergeCell ref="BD1057:BI1057"/>
    <mergeCell ref="G1055:H1055"/>
    <mergeCell ref="I1055:J1055"/>
    <mergeCell ref="K1055:L1055"/>
    <mergeCell ref="N1055:X1055"/>
    <mergeCell ref="AP1055:AV1055"/>
    <mergeCell ref="BD1055:BI1055"/>
    <mergeCell ref="AP1052:AV1052"/>
    <mergeCell ref="BD1052:BI1052"/>
    <mergeCell ref="G1054:H1054"/>
    <mergeCell ref="I1054:J1054"/>
    <mergeCell ref="K1054:L1054"/>
    <mergeCell ref="AP1054:AV1054"/>
    <mergeCell ref="BD1054:BI1054"/>
    <mergeCell ref="F1046:BK1046"/>
    <mergeCell ref="F1047:BK1047"/>
    <mergeCell ref="F1048:BK1048"/>
    <mergeCell ref="F1050:BK1050"/>
    <mergeCell ref="AP1051:AV1051"/>
    <mergeCell ref="BD1051:BK1051"/>
    <mergeCell ref="AP1040:AV1040"/>
    <mergeCell ref="BD1040:BI1040"/>
    <mergeCell ref="N1042:X1042"/>
    <mergeCell ref="AP1042:AV1042"/>
    <mergeCell ref="BC1042:BI1042"/>
    <mergeCell ref="F1045:BK1045"/>
    <mergeCell ref="K1037:L1037"/>
    <mergeCell ref="AP1037:AV1037"/>
    <mergeCell ref="BD1037:BI1037"/>
    <mergeCell ref="AP1038:AV1038"/>
    <mergeCell ref="BD1038:BI1038"/>
    <mergeCell ref="AP1039:AV1039"/>
    <mergeCell ref="BD1039:BI1039"/>
    <mergeCell ref="K1034:L1034"/>
    <mergeCell ref="AP1034:AV1034"/>
    <mergeCell ref="BD1034:BI1034"/>
    <mergeCell ref="K1035:L1035"/>
    <mergeCell ref="K1036:L1036"/>
    <mergeCell ref="AP1036:AV1036"/>
    <mergeCell ref="BD1036:BI1036"/>
    <mergeCell ref="G1032:H1032"/>
    <mergeCell ref="I1032:J1032"/>
    <mergeCell ref="K1032:L1032"/>
    <mergeCell ref="AP1032:AV1032"/>
    <mergeCell ref="BD1032:BI1032"/>
    <mergeCell ref="G1033:H1033"/>
    <mergeCell ref="I1033:J1033"/>
    <mergeCell ref="K1033:L1033"/>
    <mergeCell ref="AP1033:AV1033"/>
    <mergeCell ref="BD1033:BI1033"/>
    <mergeCell ref="G1030:H1030"/>
    <mergeCell ref="I1030:J1030"/>
    <mergeCell ref="K1030:L1030"/>
    <mergeCell ref="AP1030:AV1030"/>
    <mergeCell ref="BD1030:BI1030"/>
    <mergeCell ref="K1031:L1031"/>
    <mergeCell ref="AP1031:AV1031"/>
    <mergeCell ref="BD1031:BI1031"/>
    <mergeCell ref="G1028:H1028"/>
    <mergeCell ref="I1028:J1028"/>
    <mergeCell ref="K1028:L1028"/>
    <mergeCell ref="AP1028:AV1028"/>
    <mergeCell ref="BD1028:BI1028"/>
    <mergeCell ref="G1029:H1029"/>
    <mergeCell ref="I1029:J1029"/>
    <mergeCell ref="K1029:L1029"/>
    <mergeCell ref="AP1029:AV1029"/>
    <mergeCell ref="BD1029:BI1029"/>
    <mergeCell ref="G1026:H1026"/>
    <mergeCell ref="I1026:J1026"/>
    <mergeCell ref="K1026:L1026"/>
    <mergeCell ref="AP1026:AV1026"/>
    <mergeCell ref="BD1026:BI1026"/>
    <mergeCell ref="G1027:H1027"/>
    <mergeCell ref="I1027:J1027"/>
    <mergeCell ref="K1027:L1027"/>
    <mergeCell ref="AP1027:AV1027"/>
    <mergeCell ref="BD1027:BI1027"/>
    <mergeCell ref="K1024:L1024"/>
    <mergeCell ref="AP1024:AV1024"/>
    <mergeCell ref="BD1024:BI1024"/>
    <mergeCell ref="G1025:H1025"/>
    <mergeCell ref="I1025:J1025"/>
    <mergeCell ref="K1025:L1025"/>
    <mergeCell ref="AP1025:AV1025"/>
    <mergeCell ref="BD1025:BI1025"/>
    <mergeCell ref="K1022:L1022"/>
    <mergeCell ref="AP1022:AV1022"/>
    <mergeCell ref="BD1022:BI1022"/>
    <mergeCell ref="G1023:H1023"/>
    <mergeCell ref="I1023:J1023"/>
    <mergeCell ref="K1023:L1023"/>
    <mergeCell ref="AP1023:AV1023"/>
    <mergeCell ref="BD1023:BI1023"/>
    <mergeCell ref="K1020:L1020"/>
    <mergeCell ref="AP1020:AV1020"/>
    <mergeCell ref="BD1020:BI1020"/>
    <mergeCell ref="K1021:L1021"/>
    <mergeCell ref="AP1021:AV1021"/>
    <mergeCell ref="BD1021:BI1021"/>
    <mergeCell ref="G1018:H1018"/>
    <mergeCell ref="K1018:L1018"/>
    <mergeCell ref="AP1018:AV1018"/>
    <mergeCell ref="BD1018:BI1018"/>
    <mergeCell ref="K1019:L1019"/>
    <mergeCell ref="AP1019:AV1019"/>
    <mergeCell ref="BD1019:BI1019"/>
    <mergeCell ref="K1016:L1016"/>
    <mergeCell ref="AP1016:AV1016"/>
    <mergeCell ref="BD1016:BI1016"/>
    <mergeCell ref="K1017:L1017"/>
    <mergeCell ref="AP1017:AV1017"/>
    <mergeCell ref="BD1017:BI1017"/>
    <mergeCell ref="G1014:H1014"/>
    <mergeCell ref="K1014:L1014"/>
    <mergeCell ref="AP1014:AV1014"/>
    <mergeCell ref="BD1014:BI1014"/>
    <mergeCell ref="K1015:L1015"/>
    <mergeCell ref="AP1015:AV1015"/>
    <mergeCell ref="BD1015:BI1015"/>
    <mergeCell ref="AP1011:AV1011"/>
    <mergeCell ref="BD1011:BI1011"/>
    <mergeCell ref="AP1012:AV1012"/>
    <mergeCell ref="BD1012:BK1012"/>
    <mergeCell ref="G1013:H1013"/>
    <mergeCell ref="I1013:J1013"/>
    <mergeCell ref="K1013:L1013"/>
    <mergeCell ref="AP1013:AV1013"/>
    <mergeCell ref="BD1013:BI1013"/>
    <mergeCell ref="F1004:BK1004"/>
    <mergeCell ref="F1005:BK1005"/>
    <mergeCell ref="F1006:BK1006"/>
    <mergeCell ref="F1007:BK1007"/>
    <mergeCell ref="F1009:BK1009"/>
    <mergeCell ref="AP1010:AV1010"/>
    <mergeCell ref="BD1010:BI1010"/>
    <mergeCell ref="H983:AS987"/>
    <mergeCell ref="AU984:AZ984"/>
    <mergeCell ref="BB984:BG984"/>
    <mergeCell ref="AU994:AZ994"/>
    <mergeCell ref="BB994:BG994"/>
    <mergeCell ref="H995:AS999"/>
    <mergeCell ref="AU996:AZ996"/>
    <mergeCell ref="BB996:BG996"/>
    <mergeCell ref="AU972:AZ972"/>
    <mergeCell ref="BB972:BG972"/>
    <mergeCell ref="H973:AS976"/>
    <mergeCell ref="AU974:AZ974"/>
    <mergeCell ref="BB974:BG974"/>
    <mergeCell ref="AU982:AZ982"/>
    <mergeCell ref="BB982:BG982"/>
    <mergeCell ref="F963:BK963"/>
    <mergeCell ref="F964:BK964"/>
    <mergeCell ref="F965:BK965"/>
    <mergeCell ref="F966:BK966"/>
    <mergeCell ref="F968:BK968"/>
    <mergeCell ref="AU970:AZ970"/>
    <mergeCell ref="AG960:AL960"/>
    <mergeCell ref="AU960:BA960"/>
    <mergeCell ref="BB960:BG960"/>
    <mergeCell ref="AG961:AL961"/>
    <mergeCell ref="AU961:BA961"/>
    <mergeCell ref="BB961:BG961"/>
    <mergeCell ref="AG957:AL957"/>
    <mergeCell ref="AU957:BA957"/>
    <mergeCell ref="BB957:BG957"/>
    <mergeCell ref="BB958:BG958"/>
    <mergeCell ref="AG959:AL959"/>
    <mergeCell ref="AU959:BA959"/>
    <mergeCell ref="BB959:BG959"/>
    <mergeCell ref="BB954:BG954"/>
    <mergeCell ref="AG955:AL955"/>
    <mergeCell ref="AN955:AS955"/>
    <mergeCell ref="AU955:BA955"/>
    <mergeCell ref="BB955:BG955"/>
    <mergeCell ref="AG956:AL956"/>
    <mergeCell ref="AU956:BA956"/>
    <mergeCell ref="BB956:BG956"/>
    <mergeCell ref="AG952:AL952"/>
    <mergeCell ref="AU952:BA952"/>
    <mergeCell ref="AG953:AL953"/>
    <mergeCell ref="AU953:BA953"/>
    <mergeCell ref="AG954:AL954"/>
    <mergeCell ref="AN954:AS954"/>
    <mergeCell ref="AU954:BA954"/>
    <mergeCell ref="AG950:AL950"/>
    <mergeCell ref="AN950:AS950"/>
    <mergeCell ref="AU950:BA950"/>
    <mergeCell ref="BB950:BH950"/>
    <mergeCell ref="AG951:AL951"/>
    <mergeCell ref="AN951:AS951"/>
    <mergeCell ref="AU951:BA951"/>
    <mergeCell ref="BB951:BH951"/>
    <mergeCell ref="AG948:AL948"/>
    <mergeCell ref="AN948:AS948"/>
    <mergeCell ref="AU948:BA948"/>
    <mergeCell ref="BB948:BH948"/>
    <mergeCell ref="AG949:AL949"/>
    <mergeCell ref="AN949:AS949"/>
    <mergeCell ref="AU949:BA949"/>
    <mergeCell ref="BB949:BH949"/>
    <mergeCell ref="AG946:AL946"/>
    <mergeCell ref="AN946:AS946"/>
    <mergeCell ref="AU946:BA946"/>
    <mergeCell ref="BB946:BH946"/>
    <mergeCell ref="AG947:AL947"/>
    <mergeCell ref="AN947:AS947"/>
    <mergeCell ref="AU947:BA947"/>
    <mergeCell ref="BB947:BH947"/>
    <mergeCell ref="AG944:AL944"/>
    <mergeCell ref="AN944:AS944"/>
    <mergeCell ref="AU944:BA944"/>
    <mergeCell ref="BB944:BH944"/>
    <mergeCell ref="AG945:AL945"/>
    <mergeCell ref="AN945:AS945"/>
    <mergeCell ref="AU945:BA945"/>
    <mergeCell ref="BB945:BH945"/>
    <mergeCell ref="AG940:AL940"/>
    <mergeCell ref="AN940:AS940"/>
    <mergeCell ref="AK942:AP942"/>
    <mergeCell ref="AY942:BD942"/>
    <mergeCell ref="AG943:AL943"/>
    <mergeCell ref="AN943:AS943"/>
    <mergeCell ref="AV943:BA943"/>
    <mergeCell ref="BC943:BH943"/>
    <mergeCell ref="AG938:AL938"/>
    <mergeCell ref="AN938:AS938"/>
    <mergeCell ref="AU938:AZ938"/>
    <mergeCell ref="BB938:BG938"/>
    <mergeCell ref="AG939:AL939"/>
    <mergeCell ref="AN939:AS939"/>
    <mergeCell ref="AU939:AZ939"/>
    <mergeCell ref="BB939:BG939"/>
    <mergeCell ref="BB935:BG935"/>
    <mergeCell ref="AG936:AL936"/>
    <mergeCell ref="AN936:AS936"/>
    <mergeCell ref="BB936:BG936"/>
    <mergeCell ref="AG937:AL937"/>
    <mergeCell ref="AN937:AS937"/>
    <mergeCell ref="AU937:AZ937"/>
    <mergeCell ref="BB937:BG937"/>
    <mergeCell ref="AG933:AL933"/>
    <mergeCell ref="AN933:AS933"/>
    <mergeCell ref="AG934:AL934"/>
    <mergeCell ref="AN934:AS934"/>
    <mergeCell ref="AG935:AL935"/>
    <mergeCell ref="AN935:AS935"/>
    <mergeCell ref="AG930:AL930"/>
    <mergeCell ref="AN930:AS930"/>
    <mergeCell ref="AG931:AL931"/>
    <mergeCell ref="AN931:AS931"/>
    <mergeCell ref="BB931:BG931"/>
    <mergeCell ref="AG932:AL932"/>
    <mergeCell ref="AN932:AS932"/>
    <mergeCell ref="AG927:AL927"/>
    <mergeCell ref="AN927:AS927"/>
    <mergeCell ref="AU927:AZ927"/>
    <mergeCell ref="AG929:AL929"/>
    <mergeCell ref="AN929:AS929"/>
    <mergeCell ref="BB929:BG929"/>
    <mergeCell ref="F920:BK920"/>
    <mergeCell ref="F921:BK921"/>
    <mergeCell ref="F922:BK922"/>
    <mergeCell ref="F923:BK923"/>
    <mergeCell ref="F925:BK925"/>
    <mergeCell ref="H926:J926"/>
    <mergeCell ref="K926:L926"/>
    <mergeCell ref="AU910:AZ910"/>
    <mergeCell ref="BB910:BG910"/>
    <mergeCell ref="AU911:AZ911"/>
    <mergeCell ref="BB911:BG911"/>
    <mergeCell ref="AU912:AZ912"/>
    <mergeCell ref="BB912:BG912"/>
    <mergeCell ref="AU907:AZ907"/>
    <mergeCell ref="BB907:BG907"/>
    <mergeCell ref="AU908:AZ908"/>
    <mergeCell ref="BB908:BG908"/>
    <mergeCell ref="AU909:AZ909"/>
    <mergeCell ref="BB909:BG909"/>
    <mergeCell ref="AU904:AZ904"/>
    <mergeCell ref="BB904:BG904"/>
    <mergeCell ref="AU905:AZ905"/>
    <mergeCell ref="BB905:BG905"/>
    <mergeCell ref="AU906:AZ906"/>
    <mergeCell ref="BB906:BG906"/>
    <mergeCell ref="AU901:AZ901"/>
    <mergeCell ref="BB901:BG901"/>
    <mergeCell ref="AU902:AZ902"/>
    <mergeCell ref="BB902:BG902"/>
    <mergeCell ref="AU903:AZ903"/>
    <mergeCell ref="BB903:BG903"/>
    <mergeCell ref="AU895:AZ895"/>
    <mergeCell ref="BB895:BG895"/>
    <mergeCell ref="AN897:AS897"/>
    <mergeCell ref="AN898:AS898"/>
    <mergeCell ref="AU900:AZ900"/>
    <mergeCell ref="BB900:BG900"/>
    <mergeCell ref="AH889:AM889"/>
    <mergeCell ref="AQ889:AV889"/>
    <mergeCell ref="AH891:AM891"/>
    <mergeCell ref="AQ891:AV891"/>
    <mergeCell ref="AH892:AM892"/>
    <mergeCell ref="AQ892:AV892"/>
    <mergeCell ref="AH886:AM886"/>
    <mergeCell ref="AQ886:AV886"/>
    <mergeCell ref="AH887:AM887"/>
    <mergeCell ref="AQ887:AV887"/>
    <mergeCell ref="AH888:AM888"/>
    <mergeCell ref="AQ888:AV888"/>
    <mergeCell ref="F879:BK879"/>
    <mergeCell ref="F880:BK880"/>
    <mergeCell ref="F881:BK881"/>
    <mergeCell ref="F882:BK882"/>
    <mergeCell ref="F884:BK884"/>
    <mergeCell ref="H885:J885"/>
    <mergeCell ref="K885:L885"/>
    <mergeCell ref="AZ874:BE874"/>
    <mergeCell ref="BG874:BI874"/>
    <mergeCell ref="AK876:AM876"/>
    <mergeCell ref="BG876:BI876"/>
    <mergeCell ref="AK877:AM877"/>
    <mergeCell ref="BG877:BI877"/>
    <mergeCell ref="S874:U874"/>
    <mergeCell ref="W874:AB874"/>
    <mergeCell ref="AD874:AI874"/>
    <mergeCell ref="AK874:AM874"/>
    <mergeCell ref="AO874:AQ874"/>
    <mergeCell ref="AS874:AX874"/>
    <mergeCell ref="AZ872:BE872"/>
    <mergeCell ref="BG872:BI872"/>
    <mergeCell ref="S873:U873"/>
    <mergeCell ref="W873:AB873"/>
    <mergeCell ref="AD873:AI873"/>
    <mergeCell ref="AK873:AM873"/>
    <mergeCell ref="AO873:AQ873"/>
    <mergeCell ref="AS873:AX873"/>
    <mergeCell ref="AZ873:BE873"/>
    <mergeCell ref="BG873:BI873"/>
    <mergeCell ref="S872:U872"/>
    <mergeCell ref="W872:AB872"/>
    <mergeCell ref="AD872:AI872"/>
    <mergeCell ref="AK872:AM872"/>
    <mergeCell ref="AO872:AQ872"/>
    <mergeCell ref="AS872:AX872"/>
    <mergeCell ref="AZ870:BE870"/>
    <mergeCell ref="BG870:BI870"/>
    <mergeCell ref="S871:U871"/>
    <mergeCell ref="W871:AB871"/>
    <mergeCell ref="AD871:AI871"/>
    <mergeCell ref="AK871:AM871"/>
    <mergeCell ref="AO871:AQ871"/>
    <mergeCell ref="AS871:AX871"/>
    <mergeCell ref="AZ871:BE871"/>
    <mergeCell ref="BG871:BI871"/>
    <mergeCell ref="S870:U870"/>
    <mergeCell ref="W870:AB870"/>
    <mergeCell ref="AD870:AI870"/>
    <mergeCell ref="AK870:AM870"/>
    <mergeCell ref="AO870:AQ870"/>
    <mergeCell ref="AS870:AX870"/>
    <mergeCell ref="AZ863:BE863"/>
    <mergeCell ref="BG863:BI863"/>
    <mergeCell ref="AK865:AM865"/>
    <mergeCell ref="BG865:BI865"/>
    <mergeCell ref="AK866:AM866"/>
    <mergeCell ref="BG866:BI866"/>
    <mergeCell ref="S863:U863"/>
    <mergeCell ref="W863:AB863"/>
    <mergeCell ref="AD863:AI863"/>
    <mergeCell ref="AK863:AM863"/>
    <mergeCell ref="AO863:AQ863"/>
    <mergeCell ref="AS863:AX863"/>
    <mergeCell ref="AZ861:BE861"/>
    <mergeCell ref="BG861:BI861"/>
    <mergeCell ref="S862:U862"/>
    <mergeCell ref="W862:AB862"/>
    <mergeCell ref="AD862:AI862"/>
    <mergeCell ref="AK862:AM862"/>
    <mergeCell ref="AO862:AQ862"/>
    <mergeCell ref="AS862:AX862"/>
    <mergeCell ref="AZ862:BE862"/>
    <mergeCell ref="BG862:BI862"/>
    <mergeCell ref="S861:U861"/>
    <mergeCell ref="W861:AB861"/>
    <mergeCell ref="AD861:AI861"/>
    <mergeCell ref="AK861:AM861"/>
    <mergeCell ref="AO861:AQ861"/>
    <mergeCell ref="AS861:AX861"/>
    <mergeCell ref="AZ859:BE859"/>
    <mergeCell ref="BG859:BI859"/>
    <mergeCell ref="S860:U860"/>
    <mergeCell ref="W860:AB860"/>
    <mergeCell ref="AD860:AI860"/>
    <mergeCell ref="AK860:AM860"/>
    <mergeCell ref="AO860:AQ860"/>
    <mergeCell ref="AS860:AX860"/>
    <mergeCell ref="AZ860:BE860"/>
    <mergeCell ref="BG860:BI860"/>
    <mergeCell ref="AK854:AM854"/>
    <mergeCell ref="BG854:BI854"/>
    <mergeCell ref="AK855:AM855"/>
    <mergeCell ref="BG855:BI855"/>
    <mergeCell ref="S859:U859"/>
    <mergeCell ref="W859:AB859"/>
    <mergeCell ref="AD859:AI859"/>
    <mergeCell ref="AK859:AM859"/>
    <mergeCell ref="AO859:AQ859"/>
    <mergeCell ref="AS859:AX859"/>
    <mergeCell ref="AZ851:BE851"/>
    <mergeCell ref="BG851:BI851"/>
    <mergeCell ref="S852:U852"/>
    <mergeCell ref="W852:AB852"/>
    <mergeCell ref="AD852:AI852"/>
    <mergeCell ref="AK852:AM852"/>
    <mergeCell ref="AO852:AQ852"/>
    <mergeCell ref="AS852:AX852"/>
    <mergeCell ref="AZ852:BE852"/>
    <mergeCell ref="BG852:BI852"/>
    <mergeCell ref="S851:U851"/>
    <mergeCell ref="W851:AB851"/>
    <mergeCell ref="AD851:AI851"/>
    <mergeCell ref="AK851:AM851"/>
    <mergeCell ref="AO851:AQ851"/>
    <mergeCell ref="AS851:AX851"/>
    <mergeCell ref="AZ849:BE849"/>
    <mergeCell ref="BG849:BI849"/>
    <mergeCell ref="S850:U850"/>
    <mergeCell ref="W850:AB850"/>
    <mergeCell ref="AD850:AI850"/>
    <mergeCell ref="AK850:AM850"/>
    <mergeCell ref="AO850:AQ850"/>
    <mergeCell ref="AS850:AX850"/>
    <mergeCell ref="AZ850:BE850"/>
    <mergeCell ref="BG850:BI850"/>
    <mergeCell ref="S849:U849"/>
    <mergeCell ref="W849:AB849"/>
    <mergeCell ref="AD849:AI849"/>
    <mergeCell ref="AK849:AM849"/>
    <mergeCell ref="AO849:AQ849"/>
    <mergeCell ref="AS849:AX849"/>
    <mergeCell ref="BG846:BI846"/>
    <mergeCell ref="S847:U847"/>
    <mergeCell ref="S848:U848"/>
    <mergeCell ref="W848:AB848"/>
    <mergeCell ref="AD848:AI848"/>
    <mergeCell ref="AK848:AM848"/>
    <mergeCell ref="AO848:AQ848"/>
    <mergeCell ref="AS848:AX848"/>
    <mergeCell ref="AZ848:BE848"/>
    <mergeCell ref="BG848:BI848"/>
    <mergeCell ref="W845:AI845"/>
    <mergeCell ref="AS845:BE845"/>
    <mergeCell ref="S846:U846"/>
    <mergeCell ref="W846:AB846"/>
    <mergeCell ref="AD846:AI846"/>
    <mergeCell ref="AK846:AM846"/>
    <mergeCell ref="AO846:AQ846"/>
    <mergeCell ref="AS846:AX846"/>
    <mergeCell ref="AZ846:BE846"/>
    <mergeCell ref="F838:BK838"/>
    <mergeCell ref="F839:BK839"/>
    <mergeCell ref="F840:BK840"/>
    <mergeCell ref="F841:BK841"/>
    <mergeCell ref="F843:BK843"/>
    <mergeCell ref="H844:J844"/>
    <mergeCell ref="K844:L844"/>
    <mergeCell ref="AZ833:BE833"/>
    <mergeCell ref="BG833:BI833"/>
    <mergeCell ref="AK835:AM835"/>
    <mergeCell ref="BG835:BI835"/>
    <mergeCell ref="AK836:AM836"/>
    <mergeCell ref="BG836:BI836"/>
    <mergeCell ref="S833:U833"/>
    <mergeCell ref="W833:AB833"/>
    <mergeCell ref="AD833:AI833"/>
    <mergeCell ref="AK833:AM833"/>
    <mergeCell ref="AO833:AQ833"/>
    <mergeCell ref="AS833:AX833"/>
    <mergeCell ref="AZ831:BE831"/>
    <mergeCell ref="BG831:BI831"/>
    <mergeCell ref="S832:U832"/>
    <mergeCell ref="W832:AB832"/>
    <mergeCell ref="AD832:AI832"/>
    <mergeCell ref="AK832:AM832"/>
    <mergeCell ref="AO832:AQ832"/>
    <mergeCell ref="AS832:AX832"/>
    <mergeCell ref="AZ832:BE832"/>
    <mergeCell ref="BG832:BI832"/>
    <mergeCell ref="S831:U831"/>
    <mergeCell ref="W831:AB831"/>
    <mergeCell ref="AD831:AI831"/>
    <mergeCell ref="AK831:AM831"/>
    <mergeCell ref="AO831:AQ831"/>
    <mergeCell ref="AS831:AX831"/>
    <mergeCell ref="AZ829:BE829"/>
    <mergeCell ref="BG829:BI829"/>
    <mergeCell ref="S830:U830"/>
    <mergeCell ref="W830:AB830"/>
    <mergeCell ref="AD830:AI830"/>
    <mergeCell ref="AK830:AM830"/>
    <mergeCell ref="AO830:AQ830"/>
    <mergeCell ref="AS830:AX830"/>
    <mergeCell ref="AZ830:BE830"/>
    <mergeCell ref="BG830:BI830"/>
    <mergeCell ref="S829:U829"/>
    <mergeCell ref="W829:AB829"/>
    <mergeCell ref="AD829:AI829"/>
    <mergeCell ref="AK829:AM829"/>
    <mergeCell ref="AO829:AQ829"/>
    <mergeCell ref="AS829:AX829"/>
    <mergeCell ref="AZ822:BE822"/>
    <mergeCell ref="BG822:BI822"/>
    <mergeCell ref="AK824:AM824"/>
    <mergeCell ref="BG824:BI824"/>
    <mergeCell ref="AK825:AM825"/>
    <mergeCell ref="BG825:BI825"/>
    <mergeCell ref="S822:U822"/>
    <mergeCell ref="W822:AB822"/>
    <mergeCell ref="AD822:AI822"/>
    <mergeCell ref="AK822:AM822"/>
    <mergeCell ref="AO822:AQ822"/>
    <mergeCell ref="AS822:AX822"/>
    <mergeCell ref="AZ820:BE820"/>
    <mergeCell ref="BG820:BI820"/>
    <mergeCell ref="S821:U821"/>
    <mergeCell ref="W821:AB821"/>
    <mergeCell ref="AD821:AI821"/>
    <mergeCell ref="AK821:AM821"/>
    <mergeCell ref="AO821:AQ821"/>
    <mergeCell ref="AS821:AX821"/>
    <mergeCell ref="AZ821:BE821"/>
    <mergeCell ref="BG821:BI821"/>
    <mergeCell ref="S820:U820"/>
    <mergeCell ref="W820:AB820"/>
    <mergeCell ref="AD820:AI820"/>
    <mergeCell ref="AK820:AM820"/>
    <mergeCell ref="AO820:AQ820"/>
    <mergeCell ref="AS820:AX820"/>
    <mergeCell ref="AZ818:BE818"/>
    <mergeCell ref="BG818:BI818"/>
    <mergeCell ref="S819:U819"/>
    <mergeCell ref="W819:AB819"/>
    <mergeCell ref="AD819:AI819"/>
    <mergeCell ref="AK819:AM819"/>
    <mergeCell ref="AO819:AQ819"/>
    <mergeCell ref="AS819:AX819"/>
    <mergeCell ref="AZ819:BE819"/>
    <mergeCell ref="BG819:BI819"/>
    <mergeCell ref="AK813:AM813"/>
    <mergeCell ref="BG813:BI813"/>
    <mergeCell ref="AK814:AM814"/>
    <mergeCell ref="BG814:BI814"/>
    <mergeCell ref="S818:U818"/>
    <mergeCell ref="W818:AB818"/>
    <mergeCell ref="AD818:AI818"/>
    <mergeCell ref="AK818:AM818"/>
    <mergeCell ref="AO818:AQ818"/>
    <mergeCell ref="AS818:AX818"/>
    <mergeCell ref="AZ810:BE810"/>
    <mergeCell ref="BG810:BI810"/>
    <mergeCell ref="S811:U811"/>
    <mergeCell ref="W811:AB811"/>
    <mergeCell ref="AD811:AI811"/>
    <mergeCell ref="AK811:AM811"/>
    <mergeCell ref="AO811:AQ811"/>
    <mergeCell ref="AS811:AX811"/>
    <mergeCell ref="AZ811:BE811"/>
    <mergeCell ref="BG811:BI811"/>
    <mergeCell ref="S810:U810"/>
    <mergeCell ref="W810:AB810"/>
    <mergeCell ref="AD810:AI810"/>
    <mergeCell ref="AK810:AM810"/>
    <mergeCell ref="AO810:AQ810"/>
    <mergeCell ref="AS810:AX810"/>
    <mergeCell ref="AZ808:BE808"/>
    <mergeCell ref="BG808:BI808"/>
    <mergeCell ref="S809:U809"/>
    <mergeCell ref="W809:AB809"/>
    <mergeCell ref="AD809:AI809"/>
    <mergeCell ref="AK809:AM809"/>
    <mergeCell ref="AO809:AQ809"/>
    <mergeCell ref="AS809:AX809"/>
    <mergeCell ref="AZ809:BE809"/>
    <mergeCell ref="BG809:BI809"/>
    <mergeCell ref="S808:U808"/>
    <mergeCell ref="W808:AB808"/>
    <mergeCell ref="AD808:AI808"/>
    <mergeCell ref="AK808:AM808"/>
    <mergeCell ref="AO808:AQ808"/>
    <mergeCell ref="AS808:AX808"/>
    <mergeCell ref="BG805:BI805"/>
    <mergeCell ref="S807:U807"/>
    <mergeCell ref="W807:AB807"/>
    <mergeCell ref="AD807:AI807"/>
    <mergeCell ref="AK807:AM807"/>
    <mergeCell ref="AO807:AQ807"/>
    <mergeCell ref="AS807:AX807"/>
    <mergeCell ref="AZ807:BE807"/>
    <mergeCell ref="BG807:BI807"/>
    <mergeCell ref="W804:AI804"/>
    <mergeCell ref="AS804:BE804"/>
    <mergeCell ref="S805:U805"/>
    <mergeCell ref="W805:AB805"/>
    <mergeCell ref="AD805:AI805"/>
    <mergeCell ref="AK805:AM805"/>
    <mergeCell ref="AO805:AQ805"/>
    <mergeCell ref="AS805:AX805"/>
    <mergeCell ref="AZ805:BE805"/>
    <mergeCell ref="F797:BK797"/>
    <mergeCell ref="F798:BK798"/>
    <mergeCell ref="F799:BK799"/>
    <mergeCell ref="F800:BK800"/>
    <mergeCell ref="F802:BK802"/>
    <mergeCell ref="H803:J803"/>
    <mergeCell ref="K803:L803"/>
    <mergeCell ref="F755:BK755"/>
    <mergeCell ref="F756:BK756"/>
    <mergeCell ref="F757:BK757"/>
    <mergeCell ref="F758:BK758"/>
    <mergeCell ref="F760:BK760"/>
    <mergeCell ref="AF767:AJ767"/>
    <mergeCell ref="AK767:AP767"/>
    <mergeCell ref="I749:AX753"/>
    <mergeCell ref="AY749:BC749"/>
    <mergeCell ref="BE749:BJ749"/>
    <mergeCell ref="BE750:BJ750"/>
    <mergeCell ref="BE751:BJ751"/>
    <mergeCell ref="BE752:BJ752"/>
    <mergeCell ref="AY753:BC753"/>
    <mergeCell ref="BE753:BJ753"/>
    <mergeCell ref="BF742:BH742"/>
    <mergeCell ref="BF743:BH743"/>
    <mergeCell ref="I744:AX748"/>
    <mergeCell ref="AY744:BC744"/>
    <mergeCell ref="BF744:BH744"/>
    <mergeCell ref="BE746:BJ746"/>
    <mergeCell ref="BE747:BJ747"/>
    <mergeCell ref="BE748:BJ748"/>
    <mergeCell ref="BF734:BH734"/>
    <mergeCell ref="BF735:BH735"/>
    <mergeCell ref="I736:AX743"/>
    <mergeCell ref="AY736:BC736"/>
    <mergeCell ref="BF736:BH736"/>
    <mergeCell ref="BF737:BH737"/>
    <mergeCell ref="BF738:BH738"/>
    <mergeCell ref="BF739:BH739"/>
    <mergeCell ref="BF740:BH740"/>
    <mergeCell ref="BF741:BH741"/>
    <mergeCell ref="I729:AX730"/>
    <mergeCell ref="AY729:BC729"/>
    <mergeCell ref="BF729:BH729"/>
    <mergeCell ref="AY730:BC730"/>
    <mergeCell ref="BF730:BH730"/>
    <mergeCell ref="I731:AX735"/>
    <mergeCell ref="AY731:BC731"/>
    <mergeCell ref="BF731:BH731"/>
    <mergeCell ref="BF732:BH732"/>
    <mergeCell ref="BF733:BH733"/>
    <mergeCell ref="I725:AX728"/>
    <mergeCell ref="AY725:BC725"/>
    <mergeCell ref="BF725:BH725"/>
    <mergeCell ref="AY726:BC726"/>
    <mergeCell ref="BF726:BH726"/>
    <mergeCell ref="AY727:BC727"/>
    <mergeCell ref="BF727:BH727"/>
    <mergeCell ref="AY728:BC728"/>
    <mergeCell ref="BF728:BH728"/>
    <mergeCell ref="AY722:BC722"/>
    <mergeCell ref="BF722:BH722"/>
    <mergeCell ref="I723:AX724"/>
    <mergeCell ref="AY723:BC723"/>
    <mergeCell ref="BF723:BH723"/>
    <mergeCell ref="AY724:BC724"/>
    <mergeCell ref="BF724:BH724"/>
    <mergeCell ref="F719:BK719"/>
    <mergeCell ref="AT720:AX720"/>
    <mergeCell ref="AY720:BC720"/>
    <mergeCell ref="BE720:BJ720"/>
    <mergeCell ref="AU721:AW721"/>
    <mergeCell ref="AZ721:BB721"/>
    <mergeCell ref="BF721:BH721"/>
    <mergeCell ref="AN704:AS704"/>
    <mergeCell ref="AN705:AS705"/>
    <mergeCell ref="F714:BK714"/>
    <mergeCell ref="F715:BK715"/>
    <mergeCell ref="F716:BK716"/>
    <mergeCell ref="F717:BK717"/>
    <mergeCell ref="AN698:AS698"/>
    <mergeCell ref="AN699:AS699"/>
    <mergeCell ref="AN700:AS700"/>
    <mergeCell ref="AN701:AS701"/>
    <mergeCell ref="AN702:AS702"/>
    <mergeCell ref="AN703:AS703"/>
    <mergeCell ref="AN692:AS692"/>
    <mergeCell ref="AN693:AS693"/>
    <mergeCell ref="AN694:AS694"/>
    <mergeCell ref="AN695:AS695"/>
    <mergeCell ref="AN696:AS696"/>
    <mergeCell ref="AN697:AS697"/>
    <mergeCell ref="AN686:AS686"/>
    <mergeCell ref="AN687:AS687"/>
    <mergeCell ref="AN688:AS688"/>
    <mergeCell ref="AN689:AS689"/>
    <mergeCell ref="AN690:AS690"/>
    <mergeCell ref="AN691:AS691"/>
    <mergeCell ref="F675:BK675"/>
    <mergeCell ref="F676:BK676"/>
    <mergeCell ref="F678:BK678"/>
    <mergeCell ref="AN683:AS683"/>
    <mergeCell ref="AN684:AS684"/>
    <mergeCell ref="AN685:AS685"/>
    <mergeCell ref="V663:AO663"/>
    <mergeCell ref="AQ663:AW663"/>
    <mergeCell ref="V664:AO664"/>
    <mergeCell ref="AQ664:AW664"/>
    <mergeCell ref="F673:BK673"/>
    <mergeCell ref="F674:BK674"/>
    <mergeCell ref="J660:AO660"/>
    <mergeCell ref="AQ660:AW660"/>
    <mergeCell ref="J661:AO661"/>
    <mergeCell ref="AQ661:AW661"/>
    <mergeCell ref="J662:AO662"/>
    <mergeCell ref="AQ662:AW662"/>
    <mergeCell ref="BF656:BI656"/>
    <mergeCell ref="BF657:BI657"/>
    <mergeCell ref="J658:AO658"/>
    <mergeCell ref="AQ658:AW658"/>
    <mergeCell ref="BF658:BI658"/>
    <mergeCell ref="V659:AO659"/>
    <mergeCell ref="AQ659:AW659"/>
    <mergeCell ref="AC653:AF653"/>
    <mergeCell ref="BF653:BI653"/>
    <mergeCell ref="H654:AB655"/>
    <mergeCell ref="AC654:AF654"/>
    <mergeCell ref="AH654:BD655"/>
    <mergeCell ref="BF654:BI654"/>
    <mergeCell ref="BF655:BI655"/>
    <mergeCell ref="BF649:BI649"/>
    <mergeCell ref="AC650:AF650"/>
    <mergeCell ref="BF650:BI650"/>
    <mergeCell ref="AC651:AF651"/>
    <mergeCell ref="BF651:BI651"/>
    <mergeCell ref="AC652:AF652"/>
    <mergeCell ref="BF652:BI652"/>
    <mergeCell ref="AC645:AF645"/>
    <mergeCell ref="BF645:BI645"/>
    <mergeCell ref="H646:AB652"/>
    <mergeCell ref="AC646:AF646"/>
    <mergeCell ref="BF646:BI646"/>
    <mergeCell ref="AC647:AF647"/>
    <mergeCell ref="BF647:BI647"/>
    <mergeCell ref="AC648:AF648"/>
    <mergeCell ref="BF648:BI648"/>
    <mergeCell ref="AC649:AF649"/>
    <mergeCell ref="AC642:AF642"/>
    <mergeCell ref="BF642:BI642"/>
    <mergeCell ref="AC643:AF643"/>
    <mergeCell ref="BF643:BI643"/>
    <mergeCell ref="AC644:AF644"/>
    <mergeCell ref="BF644:BI644"/>
    <mergeCell ref="F635:BJ635"/>
    <mergeCell ref="AC638:AF638"/>
    <mergeCell ref="BF638:BI638"/>
    <mergeCell ref="H639:AA644"/>
    <mergeCell ref="AC639:AF639"/>
    <mergeCell ref="BF639:BI639"/>
    <mergeCell ref="AC640:AF640"/>
    <mergeCell ref="BF640:BI640"/>
    <mergeCell ref="AC641:AF641"/>
    <mergeCell ref="BF641:BI641"/>
    <mergeCell ref="K624:BD627"/>
    <mergeCell ref="AG628:AL628"/>
    <mergeCell ref="F630:BK630"/>
    <mergeCell ref="F631:BK631"/>
    <mergeCell ref="F632:BK632"/>
    <mergeCell ref="F633:BK633"/>
    <mergeCell ref="K616:Y616"/>
    <mergeCell ref="AE616:AG616"/>
    <mergeCell ref="AJ616:AV616"/>
    <mergeCell ref="AJ617:AV617"/>
    <mergeCell ref="AY619:BD619"/>
    <mergeCell ref="BC622:BH622"/>
    <mergeCell ref="AG611:AL611"/>
    <mergeCell ref="AE614:AG614"/>
    <mergeCell ref="AJ614:AV614"/>
    <mergeCell ref="K615:Y615"/>
    <mergeCell ref="AE615:AG615"/>
    <mergeCell ref="AJ615:AV615"/>
    <mergeCell ref="AG606:AL606"/>
    <mergeCell ref="AG607:AL607"/>
    <mergeCell ref="AP608:AU608"/>
    <mergeCell ref="AY609:BD609"/>
    <mergeCell ref="AG610:AL610"/>
    <mergeCell ref="AP610:AU610"/>
    <mergeCell ref="AR600:AW600"/>
    <mergeCell ref="BA600:BF600"/>
    <mergeCell ref="M601:U601"/>
    <mergeCell ref="AG601:AL601"/>
    <mergeCell ref="AR601:AW601"/>
    <mergeCell ref="AG605:AL605"/>
    <mergeCell ref="AG598:AL598"/>
    <mergeCell ref="AP598:AU598"/>
    <mergeCell ref="BA598:BF598"/>
    <mergeCell ref="AG599:AL599"/>
    <mergeCell ref="AR599:AW599"/>
    <mergeCell ref="AY599:BD599"/>
    <mergeCell ref="K596:AC596"/>
    <mergeCell ref="AG596:AL596"/>
    <mergeCell ref="AP596:AU596"/>
    <mergeCell ref="AY596:BD596"/>
    <mergeCell ref="AG597:AL597"/>
    <mergeCell ref="AP597:AU597"/>
    <mergeCell ref="AY597:BD597"/>
    <mergeCell ref="AG593:AL593"/>
    <mergeCell ref="AG594:AL594"/>
    <mergeCell ref="AP594:AU594"/>
    <mergeCell ref="AY594:BD594"/>
    <mergeCell ref="K595:T595"/>
    <mergeCell ref="AG595:AL595"/>
    <mergeCell ref="AP595:AU595"/>
    <mergeCell ref="AY595:BD595"/>
    <mergeCell ref="F585:BK585"/>
    <mergeCell ref="F586:BK586"/>
    <mergeCell ref="F587:BK587"/>
    <mergeCell ref="F588:BK588"/>
    <mergeCell ref="F590:BK590"/>
    <mergeCell ref="AP592:AU592"/>
    <mergeCell ref="AY592:BD592"/>
    <mergeCell ref="X566:AC566"/>
    <mergeCell ref="AF566:AK566"/>
    <mergeCell ref="AN566:AS566"/>
    <mergeCell ref="AV566:BA566"/>
    <mergeCell ref="X569:AC569"/>
    <mergeCell ref="AF569:AK569"/>
    <mergeCell ref="AN569:AS569"/>
    <mergeCell ref="AV569:BA569"/>
    <mergeCell ref="X564:AC564"/>
    <mergeCell ref="AF564:AK564"/>
    <mergeCell ref="AN564:AS564"/>
    <mergeCell ref="AV564:BA564"/>
    <mergeCell ref="X565:AC565"/>
    <mergeCell ref="AF565:AK565"/>
    <mergeCell ref="AN565:AS565"/>
    <mergeCell ref="AV565:BA565"/>
    <mergeCell ref="X562:AC562"/>
    <mergeCell ref="AF562:AK562"/>
    <mergeCell ref="AN562:AS562"/>
    <mergeCell ref="AV562:BA562"/>
    <mergeCell ref="X563:AC563"/>
    <mergeCell ref="AF563:AK563"/>
    <mergeCell ref="AN563:AS563"/>
    <mergeCell ref="AV563:BA563"/>
    <mergeCell ref="X560:AC560"/>
    <mergeCell ref="AF560:AK560"/>
    <mergeCell ref="AN560:AS560"/>
    <mergeCell ref="AV560:BA560"/>
    <mergeCell ref="X561:AC561"/>
    <mergeCell ref="AF561:AK561"/>
    <mergeCell ref="AN561:AS561"/>
    <mergeCell ref="AV561:BA561"/>
    <mergeCell ref="F549:BK549"/>
    <mergeCell ref="O555:AC555"/>
    <mergeCell ref="AF555:AK555"/>
    <mergeCell ref="X557:AC558"/>
    <mergeCell ref="AF557:AK558"/>
    <mergeCell ref="AN557:AS558"/>
    <mergeCell ref="AV557:BA558"/>
    <mergeCell ref="AI533:AM533"/>
    <mergeCell ref="AQ533:AV533"/>
    <mergeCell ref="F544:BK544"/>
    <mergeCell ref="F545:BK545"/>
    <mergeCell ref="F546:BK546"/>
    <mergeCell ref="F547:BK547"/>
    <mergeCell ref="AI530:AM530"/>
    <mergeCell ref="AQ530:AV530"/>
    <mergeCell ref="AI531:AM531"/>
    <mergeCell ref="AQ531:AV531"/>
    <mergeCell ref="AI532:AM532"/>
    <mergeCell ref="AQ532:AV532"/>
    <mergeCell ref="AH522:AM522"/>
    <mergeCell ref="AU522:AZ522"/>
    <mergeCell ref="AH523:AM523"/>
    <mergeCell ref="AU523:AZ523"/>
    <mergeCell ref="AH526:AM526"/>
    <mergeCell ref="AI529:AM529"/>
    <mergeCell ref="AH519:AM519"/>
    <mergeCell ref="AN519:AO519"/>
    <mergeCell ref="AU519:AZ519"/>
    <mergeCell ref="AH520:AM520"/>
    <mergeCell ref="AU520:AZ520"/>
    <mergeCell ref="AH521:AM521"/>
    <mergeCell ref="AU521:AZ521"/>
    <mergeCell ref="K517:AA517"/>
    <mergeCell ref="AH517:AM517"/>
    <mergeCell ref="AU517:AZ517"/>
    <mergeCell ref="K518:AA518"/>
    <mergeCell ref="AH518:AM518"/>
    <mergeCell ref="AN518:AO518"/>
    <mergeCell ref="AU518:AZ518"/>
    <mergeCell ref="K512:AA512"/>
    <mergeCell ref="AH512:AM512"/>
    <mergeCell ref="AU512:AZ512"/>
    <mergeCell ref="K513:AA513"/>
    <mergeCell ref="AH513:AM513"/>
    <mergeCell ref="AU513:AZ513"/>
    <mergeCell ref="K510:AA510"/>
    <mergeCell ref="AH510:AM510"/>
    <mergeCell ref="AU510:AZ510"/>
    <mergeCell ref="K511:AA511"/>
    <mergeCell ref="AH511:AM511"/>
    <mergeCell ref="AU511:AZ511"/>
    <mergeCell ref="F501:BK501"/>
    <mergeCell ref="F502:BK502"/>
    <mergeCell ref="F503:BK503"/>
    <mergeCell ref="F504:BK504"/>
    <mergeCell ref="F506:BK506"/>
    <mergeCell ref="AH508:AM508"/>
    <mergeCell ref="AU508:AZ508"/>
    <mergeCell ref="J492:X492"/>
    <mergeCell ref="J493:X493"/>
    <mergeCell ref="J494:X494"/>
    <mergeCell ref="J495:X495"/>
    <mergeCell ref="J496:X496"/>
    <mergeCell ref="G500:AO500"/>
    <mergeCell ref="I489:X489"/>
    <mergeCell ref="AA489:AF489"/>
    <mergeCell ref="I490:X490"/>
    <mergeCell ref="AA490:AF490"/>
    <mergeCell ref="J491:X491"/>
    <mergeCell ref="AA491:AF491"/>
    <mergeCell ref="I486:X486"/>
    <mergeCell ref="AA486:AF486"/>
    <mergeCell ref="I487:X487"/>
    <mergeCell ref="AA487:AF487"/>
    <mergeCell ref="I488:X488"/>
    <mergeCell ref="AA488:AF488"/>
    <mergeCell ref="I480:U480"/>
    <mergeCell ref="AA480:AF480"/>
    <mergeCell ref="I482:U482"/>
    <mergeCell ref="AA482:AF482"/>
    <mergeCell ref="AA483:AF483"/>
    <mergeCell ref="I485:X485"/>
    <mergeCell ref="AA485:AF485"/>
    <mergeCell ref="AA477:AF477"/>
    <mergeCell ref="BB477:BG477"/>
    <mergeCell ref="AA478:AF478"/>
    <mergeCell ref="BB478:BG478"/>
    <mergeCell ref="AA479:AF479"/>
    <mergeCell ref="BB479:BG479"/>
    <mergeCell ref="AA472:AF472"/>
    <mergeCell ref="BB472:BG472"/>
    <mergeCell ref="AA473:AF473"/>
    <mergeCell ref="AA474:AF474"/>
    <mergeCell ref="AA475:AF475"/>
    <mergeCell ref="AA476:AF476"/>
    <mergeCell ref="AJ476:AT476"/>
    <mergeCell ref="AA468:AF468"/>
    <mergeCell ref="AA469:AF469"/>
    <mergeCell ref="AJ469:AT469"/>
    <mergeCell ref="AA470:AF470"/>
    <mergeCell ref="BB470:BG470"/>
    <mergeCell ref="AA471:AF471"/>
    <mergeCell ref="BB471:BG471"/>
    <mergeCell ref="F461:BK461"/>
    <mergeCell ref="F462:BK462"/>
    <mergeCell ref="F463:BK463"/>
    <mergeCell ref="F465:BK465"/>
    <mergeCell ref="I467:AF467"/>
    <mergeCell ref="AJ467:BG467"/>
    <mergeCell ref="AA454:AF454"/>
    <mergeCell ref="AA455:AF455"/>
    <mergeCell ref="BB455:BG455"/>
    <mergeCell ref="AA457:AF457"/>
    <mergeCell ref="BB457:BG457"/>
    <mergeCell ref="F460:BK460"/>
    <mergeCell ref="AB450:AF450"/>
    <mergeCell ref="AA451:AF451"/>
    <mergeCell ref="BB451:BG451"/>
    <mergeCell ref="AA452:AF452"/>
    <mergeCell ref="BB452:BG452"/>
    <mergeCell ref="AA453:AF453"/>
    <mergeCell ref="BB453:BG453"/>
    <mergeCell ref="AB447:AF447"/>
    <mergeCell ref="BB447:BG447"/>
    <mergeCell ref="AB448:AF448"/>
    <mergeCell ref="BB448:BG448"/>
    <mergeCell ref="AB449:AF449"/>
    <mergeCell ref="BB449:BG449"/>
    <mergeCell ref="AB441:AF441"/>
    <mergeCell ref="AB442:AF442"/>
    <mergeCell ref="AA443:AF443"/>
    <mergeCell ref="BB444:BG444"/>
    <mergeCell ref="BB445:BG445"/>
    <mergeCell ref="AB446:AF446"/>
    <mergeCell ref="BB446:BG446"/>
    <mergeCell ref="AB436:AF436"/>
    <mergeCell ref="BB436:BG436"/>
    <mergeCell ref="AB437:AF437"/>
    <mergeCell ref="BB437:BG437"/>
    <mergeCell ref="AB438:AF438"/>
    <mergeCell ref="AB440:AF440"/>
    <mergeCell ref="AB431:AF431"/>
    <mergeCell ref="AB432:AF432"/>
    <mergeCell ref="AB433:AF433"/>
    <mergeCell ref="AB434:AF434"/>
    <mergeCell ref="AB435:AF435"/>
    <mergeCell ref="BB435:BG435"/>
    <mergeCell ref="G425:AF425"/>
    <mergeCell ref="AJ425:BG425"/>
    <mergeCell ref="BB427:BG427"/>
    <mergeCell ref="AA428:AF428"/>
    <mergeCell ref="H429:Z429"/>
    <mergeCell ref="AB430:AF430"/>
    <mergeCell ref="G413:BJ417"/>
    <mergeCell ref="F418:BK418"/>
    <mergeCell ref="F419:BK419"/>
    <mergeCell ref="F420:BK420"/>
    <mergeCell ref="F421:BK421"/>
    <mergeCell ref="F423:BK423"/>
    <mergeCell ref="AK411:AM412"/>
    <mergeCell ref="AO411:AR412"/>
    <mergeCell ref="AT411:AV412"/>
    <mergeCell ref="AX411:BA412"/>
    <mergeCell ref="BC411:BE412"/>
    <mergeCell ref="BG411:BK412"/>
    <mergeCell ref="F411:H412"/>
    <mergeCell ref="J411:R412"/>
    <mergeCell ref="T411:W412"/>
    <mergeCell ref="Y411:AA412"/>
    <mergeCell ref="AC411:AE412"/>
    <mergeCell ref="AG411:AI412"/>
    <mergeCell ref="AK409:AM410"/>
    <mergeCell ref="AO409:AR410"/>
    <mergeCell ref="AT409:AV410"/>
    <mergeCell ref="AX409:BA410"/>
    <mergeCell ref="BC409:BE410"/>
    <mergeCell ref="BG409:BJ410"/>
    <mergeCell ref="F409:H410"/>
    <mergeCell ref="J409:R410"/>
    <mergeCell ref="T409:W410"/>
    <mergeCell ref="Y409:AA410"/>
    <mergeCell ref="AC409:AE410"/>
    <mergeCell ref="AG409:AI410"/>
    <mergeCell ref="AK407:AM408"/>
    <mergeCell ref="AO407:AR408"/>
    <mergeCell ref="AT407:AV408"/>
    <mergeCell ref="AX407:BA408"/>
    <mergeCell ref="BC407:BE408"/>
    <mergeCell ref="BG407:BK408"/>
    <mergeCell ref="F407:H408"/>
    <mergeCell ref="J407:R408"/>
    <mergeCell ref="T407:W408"/>
    <mergeCell ref="Y407:AA408"/>
    <mergeCell ref="AC407:AE408"/>
    <mergeCell ref="AG407:AI408"/>
    <mergeCell ref="AK405:AM406"/>
    <mergeCell ref="AO405:AR406"/>
    <mergeCell ref="AT405:AV406"/>
    <mergeCell ref="AX405:BA406"/>
    <mergeCell ref="BC405:BE406"/>
    <mergeCell ref="BG405:BK406"/>
    <mergeCell ref="AR397:AU398"/>
    <mergeCell ref="AV397:AY398"/>
    <mergeCell ref="BB397:BE398"/>
    <mergeCell ref="BF397:BI398"/>
    <mergeCell ref="F405:H406"/>
    <mergeCell ref="J405:R406"/>
    <mergeCell ref="T405:W406"/>
    <mergeCell ref="Y405:AA406"/>
    <mergeCell ref="AC405:AE406"/>
    <mergeCell ref="AG405:AI406"/>
    <mergeCell ref="AR395:AU396"/>
    <mergeCell ref="AV395:AY396"/>
    <mergeCell ref="BB395:BE396"/>
    <mergeCell ref="BF395:BI396"/>
    <mergeCell ref="G397:I398"/>
    <mergeCell ref="J397:R398"/>
    <mergeCell ref="T397:W398"/>
    <mergeCell ref="Y397:AA398"/>
    <mergeCell ref="AC397:AE398"/>
    <mergeCell ref="AG397:AI398"/>
    <mergeCell ref="AR393:AU394"/>
    <mergeCell ref="AV393:AY394"/>
    <mergeCell ref="BB393:BE394"/>
    <mergeCell ref="BF393:BI394"/>
    <mergeCell ref="G395:I396"/>
    <mergeCell ref="J395:R396"/>
    <mergeCell ref="T395:W396"/>
    <mergeCell ref="Y395:AA396"/>
    <mergeCell ref="AC395:AE396"/>
    <mergeCell ref="AG395:AI396"/>
    <mergeCell ref="AR391:AU392"/>
    <mergeCell ref="AV391:AY392"/>
    <mergeCell ref="BB391:BE392"/>
    <mergeCell ref="BF391:BI392"/>
    <mergeCell ref="G393:I394"/>
    <mergeCell ref="J393:R394"/>
    <mergeCell ref="T393:W394"/>
    <mergeCell ref="Y393:AA394"/>
    <mergeCell ref="AC393:AE394"/>
    <mergeCell ref="AG393:AI394"/>
    <mergeCell ref="AR389:AU390"/>
    <mergeCell ref="AV389:AY390"/>
    <mergeCell ref="BB389:BE390"/>
    <mergeCell ref="BF389:BI390"/>
    <mergeCell ref="G391:I392"/>
    <mergeCell ref="J391:R392"/>
    <mergeCell ref="T391:W392"/>
    <mergeCell ref="Y391:AA392"/>
    <mergeCell ref="AC391:AE392"/>
    <mergeCell ref="AG391:AI392"/>
    <mergeCell ref="AR387:AU388"/>
    <mergeCell ref="AV387:AY388"/>
    <mergeCell ref="BB387:BE388"/>
    <mergeCell ref="BF387:BI388"/>
    <mergeCell ref="G389:I390"/>
    <mergeCell ref="J389:R390"/>
    <mergeCell ref="T389:W390"/>
    <mergeCell ref="Y389:AA390"/>
    <mergeCell ref="AC389:AE390"/>
    <mergeCell ref="AG389:AI390"/>
    <mergeCell ref="BB385:BI385"/>
    <mergeCell ref="Y386:AA386"/>
    <mergeCell ref="AC386:AE386"/>
    <mergeCell ref="AG386:AI386"/>
    <mergeCell ref="G387:I388"/>
    <mergeCell ref="J387:R388"/>
    <mergeCell ref="T387:W388"/>
    <mergeCell ref="Y387:AA388"/>
    <mergeCell ref="AC387:AE388"/>
    <mergeCell ref="AG387:AI388"/>
    <mergeCell ref="H383:J383"/>
    <mergeCell ref="Y384:AI384"/>
    <mergeCell ref="AR384:BI384"/>
    <mergeCell ref="G385:I386"/>
    <mergeCell ref="J385:R386"/>
    <mergeCell ref="T385:W386"/>
    <mergeCell ref="Y385:AA385"/>
    <mergeCell ref="AC385:AE385"/>
    <mergeCell ref="AG385:AI385"/>
    <mergeCell ref="AR385:AY385"/>
    <mergeCell ref="G373:BJ374"/>
    <mergeCell ref="F377:BK377"/>
    <mergeCell ref="F378:BK378"/>
    <mergeCell ref="F379:BK379"/>
    <mergeCell ref="F380:BK380"/>
    <mergeCell ref="F382:BK382"/>
    <mergeCell ref="G370:I371"/>
    <mergeCell ref="O370:T371"/>
    <mergeCell ref="AD370:AI371"/>
    <mergeCell ref="AQ370:AV371"/>
    <mergeCell ref="BA370:BD371"/>
    <mergeCell ref="BF370:BJ371"/>
    <mergeCell ref="G368:I369"/>
    <mergeCell ref="O368:T369"/>
    <mergeCell ref="AD368:AI369"/>
    <mergeCell ref="AQ368:AV369"/>
    <mergeCell ref="BA368:BD369"/>
    <mergeCell ref="BF368:BJ369"/>
    <mergeCell ref="G366:I367"/>
    <mergeCell ref="O366:T367"/>
    <mergeCell ref="AD366:AI367"/>
    <mergeCell ref="AQ366:AV367"/>
    <mergeCell ref="BA366:BD367"/>
    <mergeCell ref="BF366:BJ367"/>
    <mergeCell ref="G364:I365"/>
    <mergeCell ref="AD364:AI365"/>
    <mergeCell ref="AQ364:AV365"/>
    <mergeCell ref="BA364:BD365"/>
    <mergeCell ref="BF364:BJ365"/>
    <mergeCell ref="O365:T365"/>
    <mergeCell ref="G362:I363"/>
    <mergeCell ref="O362:T363"/>
    <mergeCell ref="AD362:AI363"/>
    <mergeCell ref="AQ362:AV363"/>
    <mergeCell ref="BA362:BD363"/>
    <mergeCell ref="BF362:BJ363"/>
    <mergeCell ref="G356:I357"/>
    <mergeCell ref="O356:T357"/>
    <mergeCell ref="AD356:AI357"/>
    <mergeCell ref="AQ356:AV357"/>
    <mergeCell ref="BA356:BD357"/>
    <mergeCell ref="BF356:BJ357"/>
    <mergeCell ref="G354:I355"/>
    <mergeCell ref="O354:T355"/>
    <mergeCell ref="AD354:AI355"/>
    <mergeCell ref="AQ354:AV355"/>
    <mergeCell ref="BA354:BD355"/>
    <mergeCell ref="BF354:BJ355"/>
    <mergeCell ref="G352:I353"/>
    <mergeCell ref="O352:T353"/>
    <mergeCell ref="AD352:AI353"/>
    <mergeCell ref="AQ352:AV353"/>
    <mergeCell ref="BA352:BD353"/>
    <mergeCell ref="BF352:BJ353"/>
    <mergeCell ref="G350:I351"/>
    <mergeCell ref="O350:T351"/>
    <mergeCell ref="AD350:AI351"/>
    <mergeCell ref="AQ350:AV351"/>
    <mergeCell ref="BA350:BD351"/>
    <mergeCell ref="BF350:BJ351"/>
    <mergeCell ref="G348:I349"/>
    <mergeCell ref="O348:T349"/>
    <mergeCell ref="AD348:AI349"/>
    <mergeCell ref="AQ348:AV349"/>
    <mergeCell ref="BA348:BD349"/>
    <mergeCell ref="BF348:BJ349"/>
    <mergeCell ref="G346:I347"/>
    <mergeCell ref="O346:T347"/>
    <mergeCell ref="AD346:AI347"/>
    <mergeCell ref="AQ346:AV347"/>
    <mergeCell ref="BA346:BD347"/>
    <mergeCell ref="BF346:BJ347"/>
    <mergeCell ref="F339:BK339"/>
    <mergeCell ref="F341:BK341"/>
    <mergeCell ref="H342:J342"/>
    <mergeCell ref="G343:I345"/>
    <mergeCell ref="O343:T345"/>
    <mergeCell ref="AD343:AI345"/>
    <mergeCell ref="AQ343:AV345"/>
    <mergeCell ref="BA343:BJ343"/>
    <mergeCell ref="BA345:BD345"/>
    <mergeCell ref="BF345:BJ345"/>
    <mergeCell ref="AM325:AQ326"/>
    <mergeCell ref="AS325:AW326"/>
    <mergeCell ref="AY325:BC326"/>
    <mergeCell ref="F336:BK336"/>
    <mergeCell ref="F337:BK337"/>
    <mergeCell ref="F338:BK338"/>
    <mergeCell ref="L319:O322"/>
    <mergeCell ref="L323:O324"/>
    <mergeCell ref="L325:O326"/>
    <mergeCell ref="Q325:Y326"/>
    <mergeCell ref="AA325:AE326"/>
    <mergeCell ref="AG325:AK326"/>
    <mergeCell ref="AY313:BC314"/>
    <mergeCell ref="L315:O316"/>
    <mergeCell ref="Q315:Y316"/>
    <mergeCell ref="AA315:AE316"/>
    <mergeCell ref="AG315:AK316"/>
    <mergeCell ref="AM315:AQ316"/>
    <mergeCell ref="AS315:AW316"/>
    <mergeCell ref="AY315:BC316"/>
    <mergeCell ref="L313:O314"/>
    <mergeCell ref="Q313:Y314"/>
    <mergeCell ref="AA313:AE314"/>
    <mergeCell ref="AG313:AK314"/>
    <mergeCell ref="AM313:AQ314"/>
    <mergeCell ref="AS313:AW314"/>
    <mergeCell ref="AY309:BC310"/>
    <mergeCell ref="L311:O312"/>
    <mergeCell ref="Q311:Y312"/>
    <mergeCell ref="AA311:AE312"/>
    <mergeCell ref="AG311:AK312"/>
    <mergeCell ref="AM311:AQ312"/>
    <mergeCell ref="AS311:AW312"/>
    <mergeCell ref="AY311:BC312"/>
    <mergeCell ref="L309:O310"/>
    <mergeCell ref="Q309:Y310"/>
    <mergeCell ref="AA309:AE310"/>
    <mergeCell ref="AG309:AK310"/>
    <mergeCell ref="AM309:AQ310"/>
    <mergeCell ref="AS309:AW310"/>
    <mergeCell ref="AY305:BC306"/>
    <mergeCell ref="L307:O308"/>
    <mergeCell ref="Q307:Y308"/>
    <mergeCell ref="AA307:AE308"/>
    <mergeCell ref="AG307:AK308"/>
    <mergeCell ref="AM307:AQ308"/>
    <mergeCell ref="AS307:AW308"/>
    <mergeCell ref="AY307:BC308"/>
    <mergeCell ref="L305:O306"/>
    <mergeCell ref="Q305:Y306"/>
    <mergeCell ref="AA305:AE306"/>
    <mergeCell ref="AG305:AK306"/>
    <mergeCell ref="AM305:AQ306"/>
    <mergeCell ref="AS305:AW306"/>
    <mergeCell ref="F300:BK300"/>
    <mergeCell ref="H301:J301"/>
    <mergeCell ref="AG301:AK304"/>
    <mergeCell ref="L302:O304"/>
    <mergeCell ref="Q302:Y304"/>
    <mergeCell ref="AA302:AE304"/>
    <mergeCell ref="AM302:AQ304"/>
    <mergeCell ref="AS302:AW304"/>
    <mergeCell ref="AY302:BC304"/>
    <mergeCell ref="AW290:BA291"/>
    <mergeCell ref="BC290:BG291"/>
    <mergeCell ref="F295:BK295"/>
    <mergeCell ref="F296:BK296"/>
    <mergeCell ref="F297:BK297"/>
    <mergeCell ref="F298:BK298"/>
    <mergeCell ref="N290:V291"/>
    <mergeCell ref="X290:Z291"/>
    <mergeCell ref="AB290:AC291"/>
    <mergeCell ref="AE290:AJ291"/>
    <mergeCell ref="AL290:AO291"/>
    <mergeCell ref="AQ290:AU291"/>
    <mergeCell ref="AW286:BA287"/>
    <mergeCell ref="BC286:BG287"/>
    <mergeCell ref="N288:V289"/>
    <mergeCell ref="X288:Z289"/>
    <mergeCell ref="AB288:AC289"/>
    <mergeCell ref="AE288:AJ289"/>
    <mergeCell ref="AL288:AO289"/>
    <mergeCell ref="AQ288:AU289"/>
    <mergeCell ref="AW288:BA289"/>
    <mergeCell ref="BC288:BG289"/>
    <mergeCell ref="AL284:AO285"/>
    <mergeCell ref="AQ284:AU285"/>
    <mergeCell ref="AW284:BA285"/>
    <mergeCell ref="BC284:BG285"/>
    <mergeCell ref="N286:V287"/>
    <mergeCell ref="X286:Z287"/>
    <mergeCell ref="AB286:AC287"/>
    <mergeCell ref="AE286:AJ287"/>
    <mergeCell ref="AL286:AO287"/>
    <mergeCell ref="AQ286:AU287"/>
    <mergeCell ref="AO282:AR283"/>
    <mergeCell ref="AS282:AV283"/>
    <mergeCell ref="AW282:AZ283"/>
    <mergeCell ref="BA282:BD283"/>
    <mergeCell ref="BE282:BH283"/>
    <mergeCell ref="I284:L285"/>
    <mergeCell ref="N284:V285"/>
    <mergeCell ref="X284:Z285"/>
    <mergeCell ref="AB284:AC285"/>
    <mergeCell ref="AE284:AJ285"/>
    <mergeCell ref="AW276:BA277"/>
    <mergeCell ref="BC276:BG277"/>
    <mergeCell ref="I282:L283"/>
    <mergeCell ref="M282:P283"/>
    <mergeCell ref="Q282:T283"/>
    <mergeCell ref="U282:X283"/>
    <mergeCell ref="Y282:AB283"/>
    <mergeCell ref="AC282:AF283"/>
    <mergeCell ref="AG282:AJ283"/>
    <mergeCell ref="AK282:AN283"/>
    <mergeCell ref="AP274:AU275"/>
    <mergeCell ref="AW274:BA275"/>
    <mergeCell ref="BC274:BG275"/>
    <mergeCell ref="I276:L277"/>
    <mergeCell ref="N276:V277"/>
    <mergeCell ref="X276:Z277"/>
    <mergeCell ref="AB276:AC277"/>
    <mergeCell ref="AE276:AJ277"/>
    <mergeCell ref="AL276:AO277"/>
    <mergeCell ref="AP276:AU277"/>
    <mergeCell ref="I274:L275"/>
    <mergeCell ref="N274:V275"/>
    <mergeCell ref="X274:Z275"/>
    <mergeCell ref="AB274:AC275"/>
    <mergeCell ref="AE274:AJ275"/>
    <mergeCell ref="AL274:AO275"/>
    <mergeCell ref="BC270:BG271"/>
    <mergeCell ref="I272:L273"/>
    <mergeCell ref="N272:V273"/>
    <mergeCell ref="X272:Z273"/>
    <mergeCell ref="AB272:AC273"/>
    <mergeCell ref="AE272:AJ273"/>
    <mergeCell ref="AL272:AO273"/>
    <mergeCell ref="AP272:AU273"/>
    <mergeCell ref="AW272:BA273"/>
    <mergeCell ref="BC272:BG273"/>
    <mergeCell ref="AW268:BA269"/>
    <mergeCell ref="BC268:BG269"/>
    <mergeCell ref="I270:L271"/>
    <mergeCell ref="N270:V271"/>
    <mergeCell ref="X270:Z271"/>
    <mergeCell ref="AB270:AC271"/>
    <mergeCell ref="AE270:AJ271"/>
    <mergeCell ref="AL270:AO271"/>
    <mergeCell ref="AP270:AU271"/>
    <mergeCell ref="AW270:BA271"/>
    <mergeCell ref="AP266:AU267"/>
    <mergeCell ref="AW266:BA267"/>
    <mergeCell ref="BC266:BG267"/>
    <mergeCell ref="I268:L269"/>
    <mergeCell ref="N268:V269"/>
    <mergeCell ref="X268:Z269"/>
    <mergeCell ref="AB268:AC269"/>
    <mergeCell ref="AE268:AJ269"/>
    <mergeCell ref="AL268:AO269"/>
    <mergeCell ref="AP268:AU269"/>
    <mergeCell ref="I266:L267"/>
    <mergeCell ref="N266:V267"/>
    <mergeCell ref="X266:Z267"/>
    <mergeCell ref="AB266:AC267"/>
    <mergeCell ref="AE266:AJ267"/>
    <mergeCell ref="AL266:AO267"/>
    <mergeCell ref="AP263:AU265"/>
    <mergeCell ref="AV263:BA265"/>
    <mergeCell ref="BC263:BG265"/>
    <mergeCell ref="I264:L265"/>
    <mergeCell ref="N264:V265"/>
    <mergeCell ref="X264:Z265"/>
    <mergeCell ref="AB264:AC265"/>
    <mergeCell ref="AE264:AJ265"/>
    <mergeCell ref="AL264:AO265"/>
    <mergeCell ref="F256:BK256"/>
    <mergeCell ref="F257:BK257"/>
    <mergeCell ref="F258:BK258"/>
    <mergeCell ref="F259:BK259"/>
    <mergeCell ref="F261:BK261"/>
    <mergeCell ref="H262:J262"/>
    <mergeCell ref="BC241:BG241"/>
    <mergeCell ref="T242:Y242"/>
    <mergeCell ref="AG242:AL242"/>
    <mergeCell ref="AM242:AT242"/>
    <mergeCell ref="AU242:AZ242"/>
    <mergeCell ref="BC242:BH242"/>
    <mergeCell ref="J241:Q242"/>
    <mergeCell ref="Z241:AA242"/>
    <mergeCell ref="AC241:AE242"/>
    <mergeCell ref="AF241:AK241"/>
    <mergeCell ref="AL241:AQ241"/>
    <mergeCell ref="AT241:AY241"/>
    <mergeCell ref="AU232:AZ233"/>
    <mergeCell ref="BC232:BH233"/>
    <mergeCell ref="G234:I235"/>
    <mergeCell ref="K234:R235"/>
    <mergeCell ref="T234:Y235"/>
    <mergeCell ref="AA234:AF235"/>
    <mergeCell ref="AG234:AL235"/>
    <mergeCell ref="AM234:AT235"/>
    <mergeCell ref="AU234:AZ235"/>
    <mergeCell ref="BC234:BH235"/>
    <mergeCell ref="G232:I233"/>
    <mergeCell ref="K232:R233"/>
    <mergeCell ref="T232:Y233"/>
    <mergeCell ref="AA232:AF233"/>
    <mergeCell ref="AG232:AL233"/>
    <mergeCell ref="AM232:AT233"/>
    <mergeCell ref="AU228:AZ229"/>
    <mergeCell ref="BC228:BH229"/>
    <mergeCell ref="G230:I231"/>
    <mergeCell ref="K230:R231"/>
    <mergeCell ref="T230:Y231"/>
    <mergeCell ref="AA230:AF231"/>
    <mergeCell ref="AG230:AL231"/>
    <mergeCell ref="AM230:AT231"/>
    <mergeCell ref="AU230:AZ231"/>
    <mergeCell ref="BC230:BH231"/>
    <mergeCell ref="G228:I229"/>
    <mergeCell ref="K228:R229"/>
    <mergeCell ref="T228:Y229"/>
    <mergeCell ref="AA228:AF229"/>
    <mergeCell ref="AG228:AL229"/>
    <mergeCell ref="AM228:AT229"/>
    <mergeCell ref="AU224:AZ225"/>
    <mergeCell ref="BC224:BH225"/>
    <mergeCell ref="G226:I227"/>
    <mergeCell ref="K226:R227"/>
    <mergeCell ref="T226:Y227"/>
    <mergeCell ref="AA226:AF227"/>
    <mergeCell ref="AG226:AL227"/>
    <mergeCell ref="AM226:AT227"/>
    <mergeCell ref="AU226:AZ227"/>
    <mergeCell ref="BC226:BH227"/>
    <mergeCell ref="G224:I225"/>
    <mergeCell ref="K224:R225"/>
    <mergeCell ref="T224:Y225"/>
    <mergeCell ref="AA224:AF225"/>
    <mergeCell ref="AG224:AL225"/>
    <mergeCell ref="AM224:AT225"/>
    <mergeCell ref="F220:BK220"/>
    <mergeCell ref="H221:J221"/>
    <mergeCell ref="K221:R223"/>
    <mergeCell ref="AA221:AF223"/>
    <mergeCell ref="G222:J223"/>
    <mergeCell ref="T222:Y223"/>
    <mergeCell ref="AG222:AL223"/>
    <mergeCell ref="AM222:AT223"/>
    <mergeCell ref="AU222:AZ223"/>
    <mergeCell ref="BC222:BH223"/>
    <mergeCell ref="G203:BI208"/>
    <mergeCell ref="G210:BH211"/>
    <mergeCell ref="F215:BK215"/>
    <mergeCell ref="F216:BK216"/>
    <mergeCell ref="F217:BK217"/>
    <mergeCell ref="F218:BK218"/>
    <mergeCell ref="AG183:AH183"/>
    <mergeCell ref="AM183:AO183"/>
    <mergeCell ref="AV183:AW183"/>
    <mergeCell ref="AY183:AZ183"/>
    <mergeCell ref="BB183:BC183"/>
    <mergeCell ref="AG184:AH184"/>
    <mergeCell ref="AM184:AO184"/>
    <mergeCell ref="AV184:AW184"/>
    <mergeCell ref="AY184:AZ184"/>
    <mergeCell ref="BB184:BC184"/>
    <mergeCell ref="AY176:AZ177"/>
    <mergeCell ref="BB176:BD177"/>
    <mergeCell ref="P178:AB178"/>
    <mergeCell ref="AG182:AH182"/>
    <mergeCell ref="AM182:AO182"/>
    <mergeCell ref="AV182:AW182"/>
    <mergeCell ref="AY182:AZ182"/>
    <mergeCell ref="BB182:BC182"/>
    <mergeCell ref="F171:BK171"/>
    <mergeCell ref="F172:BK172"/>
    <mergeCell ref="F174:BK174"/>
    <mergeCell ref="AV175:BC175"/>
    <mergeCell ref="AB176:AC177"/>
    <mergeCell ref="AE176:AF177"/>
    <mergeCell ref="AG176:AH177"/>
    <mergeCell ref="AJ176:AK177"/>
    <mergeCell ref="AM176:AO177"/>
    <mergeCell ref="AV176:AW177"/>
    <mergeCell ref="F129:BK129"/>
    <mergeCell ref="F130:BK130"/>
    <mergeCell ref="F131:BK131"/>
    <mergeCell ref="F133:BJ133"/>
    <mergeCell ref="F169:BK169"/>
    <mergeCell ref="F170:BK170"/>
    <mergeCell ref="F87:BK87"/>
    <mergeCell ref="F88:BK88"/>
    <mergeCell ref="F89:BK89"/>
    <mergeCell ref="F90:BK90"/>
    <mergeCell ref="F92:BJ92"/>
    <mergeCell ref="F128:BK128"/>
    <mergeCell ref="T82:Z82"/>
    <mergeCell ref="AB82:AH82"/>
    <mergeCell ref="AJ82:AP82"/>
    <mergeCell ref="AR82:AX82"/>
    <mergeCell ref="AZ82:BF82"/>
    <mergeCell ref="T83:Z83"/>
    <mergeCell ref="AB83:AH83"/>
    <mergeCell ref="AJ83:AP83"/>
    <mergeCell ref="AR83:AX83"/>
    <mergeCell ref="AZ83:BF83"/>
    <mergeCell ref="T80:Z80"/>
    <mergeCell ref="AB80:AH80"/>
    <mergeCell ref="AJ80:AP80"/>
    <mergeCell ref="AR80:AX80"/>
    <mergeCell ref="AZ80:BF80"/>
    <mergeCell ref="T81:Z81"/>
    <mergeCell ref="AB81:AH81"/>
    <mergeCell ref="AJ81:AP81"/>
    <mergeCell ref="AR81:AX81"/>
    <mergeCell ref="AZ81:BF81"/>
    <mergeCell ref="T78:Z78"/>
    <mergeCell ref="AB78:AH78"/>
    <mergeCell ref="AJ78:AP78"/>
    <mergeCell ref="AR78:AX78"/>
    <mergeCell ref="AZ78:BF78"/>
    <mergeCell ref="T79:Z79"/>
    <mergeCell ref="AB79:AH79"/>
    <mergeCell ref="AJ79:AP79"/>
    <mergeCell ref="AR79:AX79"/>
    <mergeCell ref="AZ79:BF79"/>
    <mergeCell ref="T76:Z76"/>
    <mergeCell ref="AB76:AH76"/>
    <mergeCell ref="AJ76:AP76"/>
    <mergeCell ref="AR76:AX76"/>
    <mergeCell ref="AZ76:BF76"/>
    <mergeCell ref="T77:Z77"/>
    <mergeCell ref="AB77:AH77"/>
    <mergeCell ref="AJ77:AP77"/>
    <mergeCell ref="AR77:AX77"/>
    <mergeCell ref="AZ77:BF77"/>
    <mergeCell ref="T74:Z74"/>
    <mergeCell ref="AB74:AH74"/>
    <mergeCell ref="AJ74:AP74"/>
    <mergeCell ref="AR74:AX74"/>
    <mergeCell ref="AZ74:BF74"/>
    <mergeCell ref="T75:Z75"/>
    <mergeCell ref="AB75:AH75"/>
    <mergeCell ref="AJ75:AP75"/>
    <mergeCell ref="AR75:AX75"/>
    <mergeCell ref="AZ75:BF75"/>
    <mergeCell ref="T72:Z72"/>
    <mergeCell ref="AB72:AH72"/>
    <mergeCell ref="AJ72:AP72"/>
    <mergeCell ref="AR72:AX72"/>
    <mergeCell ref="AZ72:BF72"/>
    <mergeCell ref="T73:Z73"/>
    <mergeCell ref="AB73:AH73"/>
    <mergeCell ref="AJ73:AP73"/>
    <mergeCell ref="AR73:AX73"/>
    <mergeCell ref="AZ73:BF73"/>
    <mergeCell ref="T70:Z70"/>
    <mergeCell ref="AB70:AH70"/>
    <mergeCell ref="AJ70:AP70"/>
    <mergeCell ref="AR70:AX70"/>
    <mergeCell ref="AZ70:BF70"/>
    <mergeCell ref="T71:Z71"/>
    <mergeCell ref="AB71:AH71"/>
    <mergeCell ref="AJ71:AP71"/>
    <mergeCell ref="AR71:AX71"/>
    <mergeCell ref="AZ71:BF71"/>
    <mergeCell ref="T68:Z68"/>
    <mergeCell ref="AB68:AH68"/>
    <mergeCell ref="AJ68:AP68"/>
    <mergeCell ref="AR68:AX68"/>
    <mergeCell ref="AZ68:BF68"/>
    <mergeCell ref="T69:Z69"/>
    <mergeCell ref="AB69:AH69"/>
    <mergeCell ref="AJ69:AP69"/>
    <mergeCell ref="AR69:AX69"/>
    <mergeCell ref="AZ69:BF69"/>
    <mergeCell ref="T66:Z66"/>
    <mergeCell ref="AB66:AH66"/>
    <mergeCell ref="AJ66:AP66"/>
    <mergeCell ref="AR66:AX66"/>
    <mergeCell ref="AZ66:BF66"/>
    <mergeCell ref="T67:Z67"/>
    <mergeCell ref="AB67:AH67"/>
    <mergeCell ref="AJ67:AP67"/>
    <mergeCell ref="AR67:AX67"/>
    <mergeCell ref="AZ67:BF67"/>
    <mergeCell ref="T64:Z64"/>
    <mergeCell ref="AB64:AH64"/>
    <mergeCell ref="AJ64:AP64"/>
    <mergeCell ref="AR64:AX64"/>
    <mergeCell ref="AZ64:BF64"/>
    <mergeCell ref="T65:Z65"/>
    <mergeCell ref="AB65:AH65"/>
    <mergeCell ref="AJ65:AP65"/>
    <mergeCell ref="AR65:AX65"/>
    <mergeCell ref="AZ65:BF65"/>
    <mergeCell ref="M61:R61"/>
    <mergeCell ref="U61:W61"/>
    <mergeCell ref="Y61:AC61"/>
    <mergeCell ref="AD61:AI61"/>
    <mergeCell ref="AK61:AN61"/>
    <mergeCell ref="AQ61:AS61"/>
    <mergeCell ref="M60:R60"/>
    <mergeCell ref="U60:W60"/>
    <mergeCell ref="Y60:AC60"/>
    <mergeCell ref="AD60:AI60"/>
    <mergeCell ref="AK60:AN60"/>
    <mergeCell ref="AQ60:AS60"/>
    <mergeCell ref="M59:R59"/>
    <mergeCell ref="U59:W59"/>
    <mergeCell ref="Y59:AC59"/>
    <mergeCell ref="AD59:AI59"/>
    <mergeCell ref="AK59:AN59"/>
    <mergeCell ref="AQ59:AS59"/>
    <mergeCell ref="M58:R58"/>
    <mergeCell ref="U58:W58"/>
    <mergeCell ref="Y58:AC58"/>
    <mergeCell ref="AD58:AI58"/>
    <mergeCell ref="AK58:AN58"/>
    <mergeCell ref="AQ58:AS58"/>
    <mergeCell ref="M57:R57"/>
    <mergeCell ref="U57:W57"/>
    <mergeCell ref="Y57:AC57"/>
    <mergeCell ref="AD57:AI57"/>
    <mergeCell ref="AK57:AN57"/>
    <mergeCell ref="AQ57:AS57"/>
    <mergeCell ref="M56:R56"/>
    <mergeCell ref="U56:W56"/>
    <mergeCell ref="Y56:AC56"/>
    <mergeCell ref="AD56:AI56"/>
    <mergeCell ref="AK56:AN56"/>
    <mergeCell ref="AQ56:AS56"/>
    <mergeCell ref="F49:BK49"/>
    <mergeCell ref="F51:BJ51"/>
    <mergeCell ref="M54:R54"/>
    <mergeCell ref="T54:X54"/>
    <mergeCell ref="Y54:AC54"/>
    <mergeCell ref="AD54:AI54"/>
    <mergeCell ref="AK54:AN54"/>
    <mergeCell ref="AP54:AT54"/>
    <mergeCell ref="AV54:AZ54"/>
    <mergeCell ref="BB54:BF54"/>
    <mergeCell ref="CD41:CL45"/>
    <mergeCell ref="DD41:DI45"/>
    <mergeCell ref="DM41:DR45"/>
    <mergeCell ref="F46:BK46"/>
    <mergeCell ref="F47:BK47"/>
    <mergeCell ref="F48:BK48"/>
    <mergeCell ref="GA39:GF40"/>
    <mergeCell ref="BX40:BZ40"/>
    <mergeCell ref="CD40:CL40"/>
    <mergeCell ref="CP40:CS40"/>
    <mergeCell ref="CW40:CZ40"/>
    <mergeCell ref="DD40:DI40"/>
    <mergeCell ref="DM40:DR40"/>
    <mergeCell ref="EK39:EM40"/>
    <mergeCell ref="EO39:EW40"/>
    <mergeCell ref="EY39:FD40"/>
    <mergeCell ref="FF39:FK40"/>
    <mergeCell ref="FM39:FR40"/>
    <mergeCell ref="FT39:FY40"/>
    <mergeCell ref="FF37:FK38"/>
    <mergeCell ref="FM37:FR38"/>
    <mergeCell ref="FT37:FY38"/>
    <mergeCell ref="GA37:GF38"/>
    <mergeCell ref="BX38:BZ39"/>
    <mergeCell ref="CD38:CL39"/>
    <mergeCell ref="CP38:CS39"/>
    <mergeCell ref="CW38:CZ39"/>
    <mergeCell ref="DD38:DI39"/>
    <mergeCell ref="DM38:DR39"/>
    <mergeCell ref="GA35:GF36"/>
    <mergeCell ref="BX36:BZ37"/>
    <mergeCell ref="CD36:CL37"/>
    <mergeCell ref="CP36:CS37"/>
    <mergeCell ref="CW36:CZ37"/>
    <mergeCell ref="DD36:DI37"/>
    <mergeCell ref="DM36:DR37"/>
    <mergeCell ref="EK37:EM38"/>
    <mergeCell ref="EO37:EW38"/>
    <mergeCell ref="EY37:FD38"/>
    <mergeCell ref="EK35:EM36"/>
    <mergeCell ref="EO35:EW36"/>
    <mergeCell ref="EY35:FD36"/>
    <mergeCell ref="FF35:FK36"/>
    <mergeCell ref="FM35:FR36"/>
    <mergeCell ref="FT35:FY36"/>
    <mergeCell ref="BX34:BZ35"/>
    <mergeCell ref="CD34:CL35"/>
    <mergeCell ref="CP34:CS35"/>
    <mergeCell ref="CW34:CZ35"/>
    <mergeCell ref="DD34:DI35"/>
    <mergeCell ref="DM34:DR35"/>
    <mergeCell ref="GA31:GF32"/>
    <mergeCell ref="AA32:AE32"/>
    <mergeCell ref="AA33:AE33"/>
    <mergeCell ref="EK33:EM34"/>
    <mergeCell ref="EO33:EW34"/>
    <mergeCell ref="EY33:FD34"/>
    <mergeCell ref="FF33:FK34"/>
    <mergeCell ref="FM33:FR34"/>
    <mergeCell ref="FT33:FY34"/>
    <mergeCell ref="GA33:GF34"/>
    <mergeCell ref="AA31:AE31"/>
    <mergeCell ref="EK31:EM32"/>
    <mergeCell ref="EO31:EW32"/>
    <mergeCell ref="EY31:FD32"/>
    <mergeCell ref="FF31:FK32"/>
    <mergeCell ref="FM31:FR32"/>
    <mergeCell ref="FM29:FR30"/>
    <mergeCell ref="FT29:FY30"/>
    <mergeCell ref="GA29:GF30"/>
    <mergeCell ref="BX30:BZ32"/>
    <mergeCell ref="CD30:CL32"/>
    <mergeCell ref="CP30:CS32"/>
    <mergeCell ref="CW30:CZ32"/>
    <mergeCell ref="DD30:DI32"/>
    <mergeCell ref="DM30:DR32"/>
    <mergeCell ref="FT31:FY32"/>
    <mergeCell ref="FF27:FK28"/>
    <mergeCell ref="FM27:FR28"/>
    <mergeCell ref="FT27:FY28"/>
    <mergeCell ref="GA27:GF28"/>
    <mergeCell ref="CV28:DE28"/>
    <mergeCell ref="AA29:AE29"/>
    <mergeCell ref="EK29:EM30"/>
    <mergeCell ref="EO29:EW30"/>
    <mergeCell ref="EY29:FD30"/>
    <mergeCell ref="FF29:FK30"/>
    <mergeCell ref="FF25:FK26"/>
    <mergeCell ref="FM25:FR26"/>
    <mergeCell ref="FT25:FY26"/>
    <mergeCell ref="GA25:GF26"/>
    <mergeCell ref="CV26:DE26"/>
    <mergeCell ref="AA27:AE27"/>
    <mergeCell ref="CV27:DE27"/>
    <mergeCell ref="EK27:EM28"/>
    <mergeCell ref="EO27:EW28"/>
    <mergeCell ref="EY27:FD28"/>
    <mergeCell ref="F5:BK5"/>
    <mergeCell ref="F6:BK6"/>
    <mergeCell ref="F7:BK7"/>
    <mergeCell ref="F8:BK8"/>
    <mergeCell ref="BS10:DW10"/>
    <mergeCell ref="EG10:GK10"/>
    <mergeCell ref="GA21:GF23"/>
    <mergeCell ref="CV22:DE22"/>
    <mergeCell ref="AA23:AE23"/>
    <mergeCell ref="CV23:DE23"/>
    <mergeCell ref="CV24:DE24"/>
    <mergeCell ref="AA25:AB25"/>
    <mergeCell ref="CV25:DE25"/>
    <mergeCell ref="EK25:EM26"/>
    <mergeCell ref="EO25:EW26"/>
    <mergeCell ref="EY25:FD26"/>
    <mergeCell ref="EK21:EM23"/>
    <mergeCell ref="EO21:EW23"/>
    <mergeCell ref="EY21:FD23"/>
    <mergeCell ref="FF21:FK23"/>
    <mergeCell ref="FM21:FR23"/>
    <mergeCell ref="FT21:FY23"/>
    <mergeCell ref="AB15:AG15"/>
    <mergeCell ref="F17:AG17"/>
    <mergeCell ref="AI17:BJ17"/>
    <mergeCell ref="AA19:AE19"/>
    <mergeCell ref="AA21:AE21"/>
    <mergeCell ref="CV21:DE21"/>
  </mergeCells>
  <hyperlinks>
    <hyperlink ref="K1407" r:id="rId1"/>
  </hyperlinks>
  <printOptions horizontalCentered="1" verticalCentered="1"/>
  <pageMargins left="0.5" right="0.5" top="0.5" bottom="0.5" header="0.3" footer="0.3"/>
  <pageSetup paperSize="9" scale="85" orientation="landscape" r:id="rId2"/>
  <headerFooter differentFirst="1">
    <oddFooter>&amp;C&amp;8Page &amp;P o&amp;Of &amp;N&amp;R&amp;8&amp;D  &amp;T&amp;L&amp;"Franklin Gothic Medium,Regular"© 2017 U.S. Bank.  All Rights Reserved.</oddFooter>
    <firstHeader>&amp;L&amp;G</firstHeader>
    <firstFooter>&amp;C&amp;8Page &amp;P of &amp;N&amp;R&amp;8&amp;D  &amp;T&amp;L&amp;"Franklin Gothic Medium,Regular"© 2017 U.S. Bank.  All Rights Reserved.</firstFooter>
  </headerFooter>
  <rowBreaks count="34" manualBreakCount="34">
    <brk id="45" min="5" max="62" man="1"/>
    <brk id="86" min="5" max="62" man="1"/>
    <brk id="127" min="5" max="62" man="1"/>
    <brk id="168" min="5" max="62" man="1"/>
    <brk id="214" min="5" max="62" man="1"/>
    <brk id="255" min="5" max="62" man="1"/>
    <brk id="294" min="5" max="62" man="1"/>
    <brk id="335" min="5" max="62" man="1"/>
    <brk id="376" min="5" max="62" man="1"/>
    <brk id="417" min="5" max="62" man="1"/>
    <brk id="459" min="5" max="62" man="1"/>
    <brk id="500" min="5" max="62" man="1"/>
    <brk id="543" min="5" max="62" man="1"/>
    <brk id="584" min="5" max="62" man="1"/>
    <brk id="629" min="5" max="62" man="1"/>
    <brk id="672" min="5" max="62" man="1"/>
    <brk id="713" min="5" max="62" man="1"/>
    <brk id="754" min="5" max="62" man="1"/>
    <brk id="796" min="5" max="62" man="1"/>
    <brk id="837" min="5" max="62" man="1"/>
    <brk id="878" min="5" max="62" man="1"/>
    <brk id="919" min="5" max="62" man="1"/>
    <brk id="962" min="5" max="62" man="1"/>
    <brk id="1003" min="5" max="62" man="1"/>
    <brk id="1044" min="5" max="62" man="1"/>
    <brk id="1085" min="5" max="62" man="1"/>
    <brk id="1126" min="5" max="62" man="1"/>
    <brk id="1167" min="5" max="62" man="1"/>
    <brk id="1208" min="5" max="62" man="1"/>
    <brk id="1249" min="5" max="62" man="1"/>
    <brk id="1290" min="5" max="62" man="1"/>
    <brk id="1331" min="5" max="62" man="1"/>
    <brk id="1372" min="5" max="62" man="1"/>
    <brk id="1413" min="5" max="62" man="1"/>
  </rowBreaks>
  <drawing r:id="rId3"/>
  <legacyDrawingHF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Disclaimer</vt:lpstr>
      <vt:lpstr>_1</vt:lpstr>
      <vt:lpstr>_1!Print_Area</vt:lpstr>
    </vt:vector>
  </TitlesOfParts>
  <Company>USBANK</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Giles, Elinor</dc:creator>
  <cp:lastModifiedBy>Dale Maynard</cp:lastModifiedBy>
  <dcterms:created xsi:type="dcterms:W3CDTF">2018-04-17T08:46:05Z</dcterms:created>
  <dcterms:modified xsi:type="dcterms:W3CDTF">2018-04-26T13:31:41Z</dcterms:modified>
</cp:coreProperties>
</file>